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88" documentId="13_ncr:1_{ADB0F534-9F04-429A-8995-169D29A10B3C}" xr6:coauthVersionLast="47" xr6:coauthVersionMax="47" xr10:uidLastSave="{D57194B1-B0E3-471B-9008-4F9ABAC54B12}"/>
  <bookViews>
    <workbookView xWindow="-120" yWindow="-120" windowWidth="29040" windowHeight="15720" xr2:uid="{00000000-000D-0000-FFFF-FFFF00000000}"/>
  </bookViews>
  <sheets>
    <sheet name="Sheet1" sheetId="3" r:id="rId1"/>
  </sheets>
  <definedNames>
    <definedName name="_xlnm.Print_Area" localSheetId="0">Sheet1!$A$1:$J$12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D6" i="3"/>
  <c r="C6" i="3"/>
  <c r="C8" i="3" s="1"/>
  <c r="B6" i="3"/>
  <c r="J3" i="3"/>
  <c r="J5" i="3"/>
  <c r="I4" i="3"/>
  <c r="H4" i="3"/>
  <c r="G4" i="3"/>
  <c r="F4" i="3"/>
  <c r="F8" i="3" s="1"/>
  <c r="E4" i="3"/>
  <c r="D4" i="3"/>
  <c r="D8" i="3" s="1"/>
  <c r="C4" i="3"/>
  <c r="B4" i="3"/>
  <c r="I7" i="3"/>
  <c r="H7" i="3"/>
  <c r="G7" i="3"/>
  <c r="F7" i="3"/>
  <c r="E7" i="3"/>
  <c r="D7" i="3"/>
  <c r="C7" i="3"/>
  <c r="B7" i="3"/>
  <c r="I8" i="3" l="1"/>
  <c r="H8" i="3"/>
  <c r="G8" i="3"/>
  <c r="E8" i="3"/>
  <c r="J6" i="3"/>
  <c r="J4" i="3"/>
  <c r="J7" i="3"/>
  <c r="B8" i="3"/>
  <c r="J8" i="3" l="1"/>
</calcChain>
</file>

<file path=xl/sharedStrings.xml><?xml version="1.0" encoding="utf-8"?>
<sst xmlns="http://schemas.openxmlformats.org/spreadsheetml/2006/main" count="20" uniqueCount="19">
  <si>
    <t>技能検定の実施状況</t>
    <phoneticPr fontId="1"/>
  </si>
  <si>
    <t>特級</t>
  </si>
  <si>
    <t>1級</t>
  </si>
  <si>
    <t>2級</t>
  </si>
  <si>
    <t>3級</t>
  </si>
  <si>
    <t>随時2級</t>
    <phoneticPr fontId="1"/>
  </si>
  <si>
    <t>随時3級</t>
  </si>
  <si>
    <t>基礎級</t>
    <phoneticPr fontId="1"/>
  </si>
  <si>
    <t>単一等級</t>
  </si>
  <si>
    <t>合計</t>
  </si>
  <si>
    <t>申請者数</t>
  </si>
  <si>
    <t>(人)</t>
  </si>
  <si>
    <t>合格者数</t>
  </si>
  <si>
    <t>合格率</t>
  </si>
  <si>
    <t>(％)</t>
  </si>
  <si>
    <t>　資料：厚生労働省人材開発統括官調べ。</t>
    <rPh sb="1" eb="3">
      <t>シリョウ</t>
    </rPh>
    <phoneticPr fontId="1"/>
  </si>
  <si>
    <t>　上段：令和５年度、下段：累計（昭和34年度～令和５年度）</t>
    <rPh sb="1" eb="3">
      <t>ジョウダン</t>
    </rPh>
    <rPh sb="4" eb="6">
      <t>レイワ</t>
    </rPh>
    <rPh sb="7" eb="9">
      <t>ネンド</t>
    </rPh>
    <rPh sb="10" eb="12">
      <t>ゲダン</t>
    </rPh>
    <rPh sb="13" eb="15">
      <t>ルイケイ</t>
    </rPh>
    <rPh sb="16" eb="18">
      <t>ショウワ</t>
    </rPh>
    <rPh sb="20" eb="22">
      <t>ネンド</t>
    </rPh>
    <rPh sb="23" eb="25">
      <t>レイワ</t>
    </rPh>
    <rPh sb="26" eb="28">
      <t>ネンド</t>
    </rPh>
    <rPh sb="27" eb="28">
      <t>ガンネン</t>
    </rPh>
    <phoneticPr fontId="1"/>
  </si>
  <si>
    <t>※1　随時3級の申請者数及び合格者数の累計については、技能実習法改正による受検義務化（平成29年度）以降の値としている。</t>
    <rPh sb="3" eb="5">
      <t>ズイジ</t>
    </rPh>
    <rPh sb="6" eb="7">
      <t>キュウ</t>
    </rPh>
    <rPh sb="8" eb="11">
      <t>シンセイシャ</t>
    </rPh>
    <rPh sb="11" eb="12">
      <t>スウ</t>
    </rPh>
    <rPh sb="12" eb="13">
      <t>オヨ</t>
    </rPh>
    <rPh sb="14" eb="17">
      <t>ゴウカクシャ</t>
    </rPh>
    <rPh sb="17" eb="18">
      <t>スウ</t>
    </rPh>
    <rPh sb="19" eb="21">
      <t>ルイケイ</t>
    </rPh>
    <rPh sb="27" eb="29">
      <t>ギノウ</t>
    </rPh>
    <rPh sb="29" eb="31">
      <t>ジッシュウ</t>
    </rPh>
    <rPh sb="31" eb="32">
      <t>ホウ</t>
    </rPh>
    <rPh sb="32" eb="34">
      <t>カイセイ</t>
    </rPh>
    <rPh sb="37" eb="39">
      <t>ジュケン</t>
    </rPh>
    <rPh sb="39" eb="42">
      <t>ギムカ</t>
    </rPh>
    <rPh sb="43" eb="45">
      <t>ヘイセイ</t>
    </rPh>
    <rPh sb="47" eb="49">
      <t>ネンド</t>
    </rPh>
    <rPh sb="50" eb="52">
      <t>イコウ</t>
    </rPh>
    <rPh sb="53" eb="54">
      <t>アタイ</t>
    </rPh>
    <phoneticPr fontId="1"/>
  </si>
  <si>
    <t>※2　基礎級については、平成29年度以前の実績においては、基礎1・2級を含む。</t>
    <rPh sb="3" eb="5">
      <t>キソ</t>
    </rPh>
    <rPh sb="5" eb="6">
      <t>キュウ</t>
    </rPh>
    <rPh sb="12" eb="14">
      <t>ヘイセイ</t>
    </rPh>
    <rPh sb="16" eb="18">
      <t>ネンド</t>
    </rPh>
    <rPh sb="18" eb="20">
      <t>イゼン</t>
    </rPh>
    <rPh sb="21" eb="23">
      <t>ジッセキ</t>
    </rPh>
    <rPh sb="29" eb="31">
      <t>キソ</t>
    </rPh>
    <rPh sb="34" eb="35">
      <t>キュウ</t>
    </rPh>
    <rPh sb="36" eb="3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</si>
</sst>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8" fontId="5" fillId="0" borderId="2" xfId="2" applyFont="1" applyFill="1" applyBorder="1" applyAlignment="1">
      <alignment vertical="center"/>
    </xf>
    <xf numFmtId="38" fontId="5" fillId="0" borderId="2" xfId="2" applyFont="1" applyFill="1" applyBorder="1">
      <alignment vertical="center"/>
    </xf>
    <xf numFmtId="38" fontId="5" fillId="0" borderId="5" xfId="2" applyFont="1" applyFill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2" applyFont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3" xfId="2" applyFont="1" applyFill="1" applyBorder="1" applyAlignment="1">
      <alignment vertical="center"/>
    </xf>
    <xf numFmtId="38" fontId="5" fillId="0" borderId="3" xfId="2" applyFont="1" applyFill="1" applyBorder="1">
      <alignment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6" xfId="2" applyFont="1" applyFill="1" applyBorder="1">
      <alignment vertical="center"/>
    </xf>
    <xf numFmtId="176" fontId="5" fillId="0" borderId="2" xfId="1" applyNumberFormat="1" applyFont="1" applyFill="1" applyBorder="1" applyAlignment="1">
      <alignment vertical="center"/>
    </xf>
    <xf numFmtId="176" fontId="5" fillId="0" borderId="2" xfId="1" applyNumberFormat="1" applyFont="1" applyFill="1" applyBorder="1">
      <alignment vertical="center"/>
    </xf>
    <xf numFmtId="176" fontId="5" fillId="0" borderId="5" xfId="1" applyNumberFormat="1" applyFont="1" applyFill="1" applyBorder="1">
      <alignment vertical="center"/>
    </xf>
    <xf numFmtId="176" fontId="5" fillId="0" borderId="3" xfId="1" applyNumberFormat="1" applyFont="1" applyFill="1" applyBorder="1" applyAlignment="1">
      <alignment vertical="center"/>
    </xf>
    <xf numFmtId="176" fontId="5" fillId="0" borderId="3" xfId="1" applyNumberFormat="1" applyFont="1" applyFill="1" applyBorder="1">
      <alignment vertical="center"/>
    </xf>
    <xf numFmtId="176" fontId="5" fillId="0" borderId="6" xfId="1" applyNumberFormat="1" applyFont="1" applyFill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">
    <cellStyle name="パーセント" xfId="1" builtinId="5"/>
    <cellStyle name="桁区切り" xfId="2" builtinId="6"/>
    <cellStyle name="桁区切り 2 2" xfId="3" xr:uid="{3967F1CD-9A14-43CF-85BF-2BBC45F2E62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08AA-6E55-4742-A84F-0A504164EDC0}">
  <sheetPr>
    <pageSetUpPr fitToPage="1"/>
  </sheetPr>
  <dimension ref="A1:O12"/>
  <sheetViews>
    <sheetView tabSelected="1" view="pageBreakPreview" zoomScaleNormal="90" zoomScaleSheetLayoutView="100" workbookViewId="0">
      <selection activeCell="A9" sqref="A9:J9"/>
    </sheetView>
  </sheetViews>
  <sheetFormatPr defaultRowHeight="14.25" x14ac:dyDescent="0.4"/>
  <cols>
    <col min="1" max="1" width="11.875" style="2" customWidth="1"/>
    <col min="2" max="2" width="13.25" style="2" customWidth="1"/>
    <col min="3" max="7" width="13.125" style="2" customWidth="1"/>
    <col min="8" max="9" width="13" style="2" customWidth="1"/>
    <col min="10" max="10" width="14.25" style="2" customWidth="1"/>
    <col min="11" max="11" width="9" style="2"/>
    <col min="12" max="13" width="9.5" style="2" bestFit="1" customWidth="1"/>
    <col min="14" max="14" width="8.5" style="2" bestFit="1" customWidth="1"/>
    <col min="15" max="15" width="10.5" style="2" bestFit="1" customWidth="1"/>
    <col min="16" max="16384" width="9" style="2"/>
  </cols>
  <sheetData>
    <row r="1" spans="1:15" ht="35.1" customHeight="1" x14ac:dyDescent="0.4">
      <c r="A1" s="1" t="s">
        <v>0</v>
      </c>
    </row>
    <row r="2" spans="1:15" ht="35.1" customHeight="1" x14ac:dyDescent="0.4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L2" s="4"/>
      <c r="M2" s="4"/>
      <c r="N2" s="4"/>
      <c r="O2" s="4"/>
    </row>
    <row r="3" spans="1:15" ht="35.1" customHeight="1" x14ac:dyDescent="0.4">
      <c r="A3" s="5" t="s">
        <v>10</v>
      </c>
      <c r="B3" s="6">
        <v>4328</v>
      </c>
      <c r="C3" s="6">
        <v>81569</v>
      </c>
      <c r="D3" s="7">
        <v>303003</v>
      </c>
      <c r="E3" s="7">
        <v>282134</v>
      </c>
      <c r="F3" s="7">
        <v>22973</v>
      </c>
      <c r="G3" s="7">
        <v>24215</v>
      </c>
      <c r="H3" s="7">
        <v>88509</v>
      </c>
      <c r="I3" s="7">
        <v>2941</v>
      </c>
      <c r="J3" s="8">
        <f>SUM(B3:I3)</f>
        <v>809672</v>
      </c>
      <c r="K3" s="9"/>
      <c r="L3" s="10"/>
      <c r="M3" s="10"/>
      <c r="N3" s="10"/>
      <c r="O3" s="10"/>
    </row>
    <row r="4" spans="1:15" ht="35.1" customHeight="1" x14ac:dyDescent="0.4">
      <c r="A4" s="11" t="s">
        <v>11</v>
      </c>
      <c r="B4" s="12">
        <f>125895+B3</f>
        <v>130223</v>
      </c>
      <c r="C4" s="12">
        <f>3925373+C3</f>
        <v>4006942</v>
      </c>
      <c r="D4" s="13">
        <f>9923353+D3</f>
        <v>10226356</v>
      </c>
      <c r="E4" s="13">
        <f>4618968+E3</f>
        <v>4901102</v>
      </c>
      <c r="F4" s="14">
        <f>32399+F3</f>
        <v>55372</v>
      </c>
      <c r="G4" s="13">
        <f>319994+G3</f>
        <v>344209</v>
      </c>
      <c r="H4" s="13">
        <f>1027570+H3</f>
        <v>1116079</v>
      </c>
      <c r="I4" s="13">
        <f>331317+I3</f>
        <v>334258</v>
      </c>
      <c r="J4" s="15">
        <f>SUM(B4:I4)</f>
        <v>21114541</v>
      </c>
      <c r="L4" s="10"/>
      <c r="M4" s="10"/>
      <c r="N4" s="10"/>
      <c r="O4" s="10"/>
    </row>
    <row r="5" spans="1:15" ht="35.1" customHeight="1" x14ac:dyDescent="0.4">
      <c r="A5" s="5" t="s">
        <v>12</v>
      </c>
      <c r="B5" s="6">
        <v>1373</v>
      </c>
      <c r="C5" s="6">
        <v>26372</v>
      </c>
      <c r="D5" s="7">
        <v>88017</v>
      </c>
      <c r="E5" s="7">
        <v>154324</v>
      </c>
      <c r="F5" s="7">
        <v>410</v>
      </c>
      <c r="G5" s="7">
        <v>6737</v>
      </c>
      <c r="H5" s="7">
        <v>77266</v>
      </c>
      <c r="I5" s="7">
        <v>1663</v>
      </c>
      <c r="J5" s="8">
        <f>SUM(B5:I5)</f>
        <v>356162</v>
      </c>
      <c r="L5" s="10"/>
      <c r="M5" s="10"/>
      <c r="N5" s="10"/>
      <c r="O5" s="10"/>
    </row>
    <row r="6" spans="1:15" ht="35.1" customHeight="1" x14ac:dyDescent="0.4">
      <c r="A6" s="11" t="s">
        <v>11</v>
      </c>
      <c r="B6" s="12">
        <f>34049+B5</f>
        <v>35422</v>
      </c>
      <c r="C6" s="12">
        <f>1593151+C5</f>
        <v>1619523</v>
      </c>
      <c r="D6" s="13">
        <f>3284382+D5</f>
        <v>3372399</v>
      </c>
      <c r="E6" s="13">
        <f>2229103+E5</f>
        <v>2383427</v>
      </c>
      <c r="F6" s="14">
        <f>732+F5</f>
        <v>1142</v>
      </c>
      <c r="G6" s="13">
        <f>86381+G5</f>
        <v>93118</v>
      </c>
      <c r="H6" s="13">
        <f>951819+H5</f>
        <v>1029085</v>
      </c>
      <c r="I6" s="13">
        <f>185408+I5</f>
        <v>187071</v>
      </c>
      <c r="J6" s="15">
        <f>SUM(B6:I6)</f>
        <v>8721187</v>
      </c>
      <c r="L6" s="10"/>
      <c r="M6" s="10"/>
      <c r="N6" s="10"/>
      <c r="O6" s="10"/>
    </row>
    <row r="7" spans="1:15" ht="35.1" customHeight="1" x14ac:dyDescent="0.4">
      <c r="A7" s="5" t="s">
        <v>13</v>
      </c>
      <c r="B7" s="16">
        <f>B5/B3</f>
        <v>0.31723659889094269</v>
      </c>
      <c r="C7" s="16">
        <f t="shared" ref="C7:I8" si="0">C5/C3</f>
        <v>0.32330910027093629</v>
      </c>
      <c r="D7" s="17">
        <f t="shared" si="0"/>
        <v>0.29048227245274799</v>
      </c>
      <c r="E7" s="17">
        <f t="shared" si="0"/>
        <v>0.54698831051911501</v>
      </c>
      <c r="F7" s="17">
        <f t="shared" si="0"/>
        <v>1.7847037827014321E-2</v>
      </c>
      <c r="G7" s="17">
        <f t="shared" si="0"/>
        <v>0.27821598182944457</v>
      </c>
      <c r="H7" s="17">
        <f t="shared" si="0"/>
        <v>0.87297336993978014</v>
      </c>
      <c r="I7" s="17">
        <f t="shared" si="0"/>
        <v>0.56545392723563415</v>
      </c>
      <c r="J7" s="18">
        <f>J5/J3</f>
        <v>0.43988429882717939</v>
      </c>
    </row>
    <row r="8" spans="1:15" ht="35.1" customHeight="1" x14ac:dyDescent="0.4">
      <c r="A8" s="11" t="s">
        <v>14</v>
      </c>
      <c r="B8" s="19">
        <f>B6/B4</f>
        <v>0.27201032075746989</v>
      </c>
      <c r="C8" s="19">
        <f t="shared" si="0"/>
        <v>0.40417929683035092</v>
      </c>
      <c r="D8" s="20">
        <f t="shared" si="0"/>
        <v>0.32977523958680882</v>
      </c>
      <c r="E8" s="20">
        <f>E6/E4</f>
        <v>0.48630430462373564</v>
      </c>
      <c r="F8" s="20">
        <f t="shared" si="0"/>
        <v>2.0624142165715523E-2</v>
      </c>
      <c r="G8" s="20">
        <f t="shared" si="0"/>
        <v>0.27052749928096009</v>
      </c>
      <c r="H8" s="20">
        <f t="shared" si="0"/>
        <v>0.92205390478630989</v>
      </c>
      <c r="I8" s="20">
        <f t="shared" si="0"/>
        <v>0.55966050176809534</v>
      </c>
      <c r="J8" s="21">
        <f>J6/J4</f>
        <v>0.41304175165351686</v>
      </c>
    </row>
    <row r="9" spans="1:15" ht="35.1" customHeight="1" x14ac:dyDescent="0.4">
      <c r="A9" s="22" t="s">
        <v>15</v>
      </c>
      <c r="B9" s="22"/>
      <c r="C9" s="22"/>
      <c r="D9" s="22"/>
      <c r="E9" s="22"/>
      <c r="F9" s="22"/>
      <c r="G9" s="22"/>
      <c r="H9" s="22"/>
      <c r="I9" s="22"/>
      <c r="J9" s="22"/>
    </row>
    <row r="10" spans="1:15" ht="20.100000000000001" customHeight="1" x14ac:dyDescent="0.4">
      <c r="A10" s="23" t="s">
        <v>16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5" ht="20.100000000000001" customHeight="1" x14ac:dyDescent="0.4">
      <c r="A11" s="23" t="s">
        <v>17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5" ht="20.100000000000001" customHeight="1" x14ac:dyDescent="0.4">
      <c r="A12" s="23" t="s">
        <v>18</v>
      </c>
      <c r="B12" s="23"/>
      <c r="C12" s="23"/>
      <c r="D12" s="23"/>
      <c r="E12" s="23"/>
      <c r="F12" s="23"/>
      <c r="G12" s="23"/>
      <c r="H12" s="23"/>
      <c r="I12" s="23"/>
      <c r="J12" s="23"/>
    </row>
  </sheetData>
  <mergeCells count="4">
    <mergeCell ref="A9:J9"/>
    <mergeCell ref="A10:J10"/>
    <mergeCell ref="A11:J11"/>
    <mergeCell ref="A12:J12"/>
  </mergeCells>
  <phoneticPr fontId="3"/>
  <pageMargins left="0.7" right="0.7" top="0.75" bottom="0.75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53c241-2a17-401d-a345-1616250d8afa">
      <Terms xmlns="http://schemas.microsoft.com/office/infopath/2007/PartnerControls"/>
    </lcf76f155ced4ddcb4097134ff3c332f>
    <TaxCatchAll xmlns="263dbbe5-076b-4606-a03b-9598f5f2f35a" xsi:nil="true"/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E292A-2CEB-417B-8035-345DA49E6E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53A8F9-6F01-4048-818F-80146EFB929A}">
  <ds:schemaRefs>
    <ds:schemaRef ds:uri="http://schemas.microsoft.com/office/2006/metadata/properties"/>
    <ds:schemaRef ds:uri="http://schemas.microsoft.com/office/infopath/2007/PartnerControls"/>
    <ds:schemaRef ds:uri="c653c241-2a17-401d-a345-1616250d8afa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E4F71DD4-15A4-464F-A388-7BB5B2D9F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2024-04-26T07:50:15Z</dcterms:created>
  <dcterms:modified xsi:type="dcterms:W3CDTF">2025-09-10T07:19:10Z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