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bin" ContentType="application/vnd.openxmlformats-officedocument.spreadsheetml.printerSettings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8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2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5.xml" ContentType="application/vnd.openxmlformats-officedocument.drawingml.chartshapes+xml"/>
  <Override PartName="/xl/drawings/drawing16.xml" ContentType="application/vnd.openxmlformats-officedocument.drawingml.chartshapes+xml"/>
  <Override PartName="/xl/drawings/drawing1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40" windowHeight="6495" tabRatio="610" activeTab="2"/>
  </bookViews>
  <sheets>
    <sheet name="グラフ" sheetId="1" r:id="rId1"/>
    <sheet name="データ" sheetId="2" r:id="rId2"/>
    <sheet name="グラフ (2)" sheetId="3" r:id="rId3"/>
    <sheet name="表  (1-2)" sheetId="4" r:id="rId4"/>
    <sheet name="表  (2-2)" sheetId="5" r:id="rId5"/>
  </sheets>
  <definedNames>
    <definedName name="_xlnm.Print_Area" localSheetId="0">'グラフ'!#REF!</definedName>
    <definedName name="_xlnm.Print_Area" localSheetId="2">'グラフ (2)'!$A:$L</definedName>
    <definedName name="_xlnm.Print_Area" localSheetId="1">'データ'!$A$1:$M$98</definedName>
  </definedNames>
  <calcPr fullCalcOnLoad="1"/>
</workbook>
</file>

<file path=xl/sharedStrings.xml><?xml version="1.0" encoding="utf-8"?>
<sst xmlns="http://schemas.openxmlformats.org/spreadsheetml/2006/main" count="177" uniqueCount="112">
  <si>
    <t>県　別</t>
  </si>
  <si>
    <t>病　床　数</t>
  </si>
  <si>
    <t>65歳以上 　人口10万対</t>
  </si>
  <si>
    <t>総　数</t>
  </si>
  <si>
    <t>病院</t>
  </si>
  <si>
    <t>診療所</t>
  </si>
  <si>
    <t>病床数</t>
  </si>
  <si>
    <t>全国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</si>
  <si>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</si>
  <si>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</si>
  <si>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</si>
  <si>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</si>
  <si>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</si>
  <si>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</si>
  <si>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</si>
  <si>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</si>
  <si>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</si>
  <si>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</si>
  <si>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</si>
  <si>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</si>
  <si>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</si>
  <si>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</si>
  <si>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</si>
  <si>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</si>
  <si>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</si>
  <si>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</si>
  <si>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</si>
  <si>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</si>
  <si>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</si>
  <si>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</si>
  <si>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</si>
  <si>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</si>
  <si>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</si>
  <si>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</si>
  <si>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</si>
  <si>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</si>
  <si>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</si>
  <si>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</si>
  <si>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</si>
  <si>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</si>
  <si>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</si>
  <si>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</si>
  <si>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</si>
  <si>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</si>
  <si>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</si>
  <si>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</si>
  <si>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</si>
  <si>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</si>
  <si>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</si>
  <si>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</si>
  <si>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</si>
  <si>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</si>
  <si>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</si>
  <si>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</si>
  <si>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</si>
  <si>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グラフ数値</t>
  </si>
  <si>
    <t>施設数</t>
  </si>
  <si>
    <t>１日平均　　在院患者</t>
  </si>
  <si>
    <t>　病　　　床</t>
  </si>
  <si>
    <t>１日平均在院患者</t>
  </si>
  <si>
    <t>平成12年</t>
  </si>
  <si>
    <t>平成13年</t>
  </si>
  <si>
    <t>施設数・病床数は医療施設調査の概数値である。</t>
  </si>
  <si>
    <t>１日平均在院患者数は病院報告の概数値である。</t>
  </si>
  <si>
    <t>１日平均在院患者数は平成８年12月までは病院報告の</t>
  </si>
  <si>
    <t>確定数、平成９年１月からは病院報告の概数値である。</t>
  </si>
  <si>
    <t>県別</t>
  </si>
  <si>
    <t>病　床　数　　　　　総　数</t>
  </si>
  <si>
    <t>病　　院</t>
  </si>
  <si>
    <t>65歳人口10万対病床数</t>
  </si>
  <si>
    <t>各月末</t>
  </si>
  <si>
    <t>対前月増減</t>
  </si>
  <si>
    <t>病　　　　　　院</t>
  </si>
  <si>
    <t>　　施　　設　　数</t>
  </si>
  <si>
    <t>　　病　　床　　数</t>
  </si>
  <si>
    <t>診　　 療 　　所</t>
  </si>
  <si>
    <t>　１日平均在院患者数</t>
  </si>
  <si>
    <t>　月末在院患者数</t>
  </si>
  <si>
    <t>病　　　　　院</t>
  </si>
  <si>
    <t>診　  療  　所</t>
  </si>
  <si>
    <t>開設者別</t>
  </si>
  <si>
    <t>総　　　　　　数</t>
  </si>
  <si>
    <t>　都　道　府　県</t>
  </si>
  <si>
    <t>　市　　町　　村</t>
  </si>
  <si>
    <t>　日　　　　　赤</t>
  </si>
  <si>
    <t>　済　　生　　会</t>
  </si>
  <si>
    <t>　北海道社会事業協会</t>
  </si>
  <si>
    <t>　厚　　生　　連</t>
  </si>
  <si>
    <t>　国民健康保険団体連合会</t>
  </si>
  <si>
    <t>　全国社会保険協会連合会</t>
  </si>
  <si>
    <t>　厚生年金事業振興団</t>
  </si>
  <si>
    <t>　船 員 保 険 会</t>
  </si>
  <si>
    <t>　健康保険組合及びその連合会</t>
  </si>
  <si>
    <t>　共済組合及びその連合会</t>
  </si>
  <si>
    <t>　国民健康保険組合</t>
  </si>
  <si>
    <t>　公　益　法　人</t>
  </si>
  <si>
    <t>　医　療　法　人</t>
  </si>
  <si>
    <t>　学　校　法　人</t>
  </si>
  <si>
    <t>　会　　　　　社</t>
  </si>
  <si>
    <t>　そ の 他 の 法 人</t>
  </si>
  <si>
    <t>　個　　　　　人</t>
  </si>
  <si>
    <t>療養病床等</t>
  </si>
  <si>
    <t>　　　　労働福祉事業団</t>
  </si>
  <si>
    <t>　国　　厚 生 労 働 省</t>
  </si>
  <si>
    <t>　　　　文 部 科 学 省</t>
  </si>
  <si>
    <t>　　　　そ   の   他</t>
  </si>
  <si>
    <t>平成13年9月</t>
  </si>
  <si>
    <t>平成13年10月</t>
  </si>
  <si>
    <t>【11月】</t>
  </si>
  <si>
    <t>平成13年11月</t>
  </si>
  <si>
    <t>65歳以上(千人）</t>
  </si>
  <si>
    <t>注）65歳以上人口は、平成13年10月１日現在の推計人口（総務省統計局）による。</t>
  </si>
</sst>
</file>

<file path=xl/styles.xml><?xml version="1.0" encoding="utf-8"?>
<styleSheet xmlns="http://schemas.openxmlformats.org/spreadsheetml/2006/main">
  <numFmts count="4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"/>
    <numFmt numFmtId="178" formatCode="&quot;&quot;\ #\ ##0;&quot;△&quot;\ #\ ##0"/>
    <numFmt numFmtId="179" formatCode="&quot;&quot;\ #\ ##0.0;&quot;△&quot;\ #\ ##0.0"/>
    <numFmt numFmtId="180" formatCode="&quot;&quot;\ #\ ##0;&quot;△　&quot;\ #\ ##0"/>
    <numFmt numFmtId="181" formatCode="&quot;&quot;\ #\ ##0;&quot;△　　&quot;\ #\ ##0"/>
    <numFmt numFmtId="182" formatCode="&quot;&quot;\ #\ ##0;&quot;△ 　&quot;\ #\ ##0"/>
    <numFmt numFmtId="183" formatCode="&quot;&quot;\ #\ ##0;&quot;△     &quot;\ #\ ##0"/>
    <numFmt numFmtId="184" formatCode="&quot;&quot;\ #\ ##0;&quot;△    &quot;\ #\ ##0"/>
    <numFmt numFmtId="185" formatCode="&quot;&quot;\ #\ ##0.0;&quot;△ &quot;\ #\ ##0.0"/>
    <numFmt numFmtId="186" formatCode="&quot;&quot;\ #\ ##0;&quot;△ &quot;\ #\ ##0"/>
    <numFmt numFmtId="187" formatCode="0.0000"/>
    <numFmt numFmtId="188" formatCode="_ * #\ ##0_ ;_ * \-#\ ##0_ ;_ * &quot;-&quot;_ ;_ @_ "/>
    <numFmt numFmtId="189" formatCode="&quot;&quot;\ #.0\ ##0;&quot;△ &quot;\ #.0\ ##0"/>
    <numFmt numFmtId="190" formatCode="&quot;&quot;\ #.00\ ##0;&quot;△ &quot;\ #.00\ ##0"/>
    <numFmt numFmtId="191" formatCode="&quot;&quot;\ #.000\ ##0;&quot;△ &quot;\ #.000\ ##0"/>
    <numFmt numFmtId="192" formatCode="&quot;&quot;\ #.0000\ ##0;&quot;△ &quot;\ #.0000\ ##0"/>
    <numFmt numFmtId="193" formatCode="&quot;&quot;\ #.\ ##0;&quot;△ &quot;\ #.\ ##0"/>
    <numFmt numFmtId="194" formatCode="0_);[Red]\(0\)"/>
    <numFmt numFmtId="195" formatCode="0.0_);[Red]\(0.0\)"/>
    <numFmt numFmtId="196" formatCode="0.00_);[Red]\(0.00\)"/>
    <numFmt numFmtId="197" formatCode="0.000_);[Red]\(0.000\)"/>
    <numFmt numFmtId="198" formatCode="0.0000_);[Red]\(0.0000\)"/>
    <numFmt numFmtId="199" formatCode="0.000;[Red]0.000"/>
    <numFmt numFmtId="200" formatCode="&quot;&quot;\ #\ ##0\ ;&quot;△ &quot;\ #\ ##0\ "/>
    <numFmt numFmtId="201" formatCode="0.000"/>
    <numFmt numFmtId="202" formatCode="0.000000"/>
    <numFmt numFmtId="203" formatCode="0.00000"/>
    <numFmt numFmtId="204" formatCode="0.00&quot; &quot;"/>
    <numFmt numFmtId="205" formatCode="0.0&quot; &quot;"/>
    <numFmt numFmtId="206" formatCode="###\ ###\ ###"/>
    <numFmt numFmtId="207" formatCode="&quot;&quot;\ #\ ##0;&quot;△&quot;#\ ##0"/>
    <numFmt numFmtId="208" formatCode="&quot;&quot;\ #\ ##0;&quot;△ &quot;#\ ##0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#,##0_ "/>
  </numFmts>
  <fonts count="27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1"/>
      <name val="ＭＳ Ｐゴシック"/>
      <family val="0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sz val="12"/>
      <name val="明朝"/>
      <family val="3"/>
    </font>
    <font>
      <sz val="11"/>
      <color indexed="12"/>
      <name val="明朝"/>
      <family val="1"/>
    </font>
    <font>
      <sz val="11"/>
      <color indexed="10"/>
      <name val="明朝"/>
      <family val="1"/>
    </font>
    <font>
      <sz val="11"/>
      <color indexed="8"/>
      <name val="明朝"/>
      <family val="1"/>
    </font>
    <font>
      <sz val="10"/>
      <name val="ＭＳ ゴシック"/>
      <family val="3"/>
    </font>
    <font>
      <sz val="10"/>
      <color indexed="8"/>
      <name val="ＭＳ ゴシック"/>
      <family val="3"/>
    </font>
    <font>
      <sz val="12"/>
      <color indexed="8"/>
      <name val="ＭＳ ゴシック"/>
      <family val="3"/>
    </font>
    <font>
      <sz val="12"/>
      <name val="ＭＳ ゴシック"/>
      <family val="3"/>
    </font>
    <font>
      <sz val="10"/>
      <name val="明朝"/>
      <family val="3"/>
    </font>
    <font>
      <sz val="8"/>
      <name val="ＭＳ Ｐゴシック"/>
      <family val="3"/>
    </font>
    <font>
      <sz val="11"/>
      <color indexed="10"/>
      <name val="ＭＳ 明朝"/>
      <family val="1"/>
    </font>
    <font>
      <sz val="6"/>
      <name val="明朝"/>
      <family val="3"/>
    </font>
    <font>
      <u val="single"/>
      <sz val="10"/>
      <color indexed="12"/>
      <name val="明朝"/>
      <family val="3"/>
    </font>
    <font>
      <u val="single"/>
      <sz val="10"/>
      <color indexed="36"/>
      <name val="明朝"/>
      <family val="3"/>
    </font>
    <font>
      <sz val="11"/>
      <color indexed="56"/>
      <name val="明朝"/>
      <family val="3"/>
    </font>
    <font>
      <sz val="11"/>
      <name val="ＭＳ Ｐ明朝"/>
      <family val="1"/>
    </font>
  </fonts>
  <fills count="6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0" borderId="0" applyNumberFormat="0" applyFill="0" applyBorder="0" applyAlignment="0" applyProtection="0"/>
  </cellStyleXfs>
  <cellXfs count="131">
    <xf numFmtId="0" fontId="0" fillId="0" borderId="0" xfId="0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Alignment="1">
      <alignment horizontal="distributed" vertical="center"/>
    </xf>
    <xf numFmtId="0" fontId="0" fillId="0" borderId="1" xfId="0" applyAlignment="1">
      <alignment vertical="center"/>
    </xf>
    <xf numFmtId="0" fontId="0" fillId="0" borderId="2" xfId="0" applyAlignment="1">
      <alignment vertical="center"/>
    </xf>
    <xf numFmtId="0" fontId="0" fillId="0" borderId="2" xfId="0" applyBorder="1" applyAlignment="1">
      <alignment horizontal="distributed" vertical="center"/>
    </xf>
    <xf numFmtId="0" fontId="0" fillId="0" borderId="2" xfId="0" applyBorder="1" applyAlignment="1">
      <alignment vertical="center"/>
    </xf>
    <xf numFmtId="186" fontId="0" fillId="0" borderId="3" xfId="0" applyNumberFormat="1" applyBorder="1" applyAlignment="1">
      <alignment vertical="center"/>
    </xf>
    <xf numFmtId="186" fontId="0" fillId="0" borderId="1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11" fillId="0" borderId="0" xfId="0" applyFont="1" applyBorder="1" applyAlignment="1">
      <alignment horizontal="centerContinuous" vertical="center"/>
    </xf>
    <xf numFmtId="0" fontId="11" fillId="0" borderId="0" xfId="0" applyFont="1" applyBorder="1" applyAlignment="1">
      <alignment horizontal="centerContinuous" vertical="center" wrapText="1"/>
    </xf>
    <xf numFmtId="0" fontId="0" fillId="0" borderId="4" xfId="0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0" fillId="0" borderId="2" xfId="0" applyAlignment="1">
      <alignment horizontal="distributed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13" fillId="0" borderId="0" xfId="0" applyFont="1" applyAlignment="1">
      <alignment/>
    </xf>
    <xf numFmtId="0" fontId="0" fillId="2" borderId="2" xfId="0" applyFill="1" applyBorder="1" applyAlignment="1">
      <alignment horizontal="distributed" vertical="center"/>
    </xf>
    <xf numFmtId="0" fontId="0" fillId="2" borderId="2" xfId="0" applyFill="1" applyAlignment="1">
      <alignment horizontal="distributed" vertical="center"/>
    </xf>
    <xf numFmtId="0" fontId="0" fillId="2" borderId="2" xfId="0" applyFill="1" applyAlignment="1">
      <alignment horizontal="distributed" vertical="center"/>
    </xf>
    <xf numFmtId="0" fontId="0" fillId="2" borderId="1" xfId="0" applyFill="1" applyAlignment="1">
      <alignment vertical="center"/>
    </xf>
    <xf numFmtId="0" fontId="0" fillId="2" borderId="2" xfId="0" applyFill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3" xfId="0" applyFill="1" applyAlignment="1">
      <alignment vertical="center"/>
    </xf>
    <xf numFmtId="0" fontId="0" fillId="2" borderId="6" xfId="0" applyFill="1" applyBorder="1" applyAlignment="1">
      <alignment vertical="center"/>
    </xf>
    <xf numFmtId="199" fontId="0" fillId="2" borderId="6" xfId="0" applyNumberFormat="1" applyFill="1" applyBorder="1" applyAlignment="1">
      <alignment vertical="center"/>
    </xf>
    <xf numFmtId="199" fontId="0" fillId="2" borderId="3" xfId="0" applyNumberFormat="1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3" borderId="0" xfId="0" applyFill="1" applyAlignment="1">
      <alignment vertical="center"/>
    </xf>
    <xf numFmtId="0" fontId="11" fillId="0" borderId="0" xfId="0" applyFont="1" applyBorder="1" applyAlignment="1">
      <alignment vertical="center"/>
    </xf>
    <xf numFmtId="0" fontId="0" fillId="0" borderId="0" xfId="0" applyAlignment="1">
      <alignment horizontal="center" wrapText="1"/>
    </xf>
    <xf numFmtId="0" fontId="14" fillId="3" borderId="7" xfId="0" applyFont="1" applyFill="1" applyBorder="1" applyAlignment="1">
      <alignment vertical="center"/>
    </xf>
    <xf numFmtId="186" fontId="14" fillId="3" borderId="7" xfId="0" applyNumberFormat="1" applyFont="1" applyFill="1" applyBorder="1" applyAlignment="1">
      <alignment vertical="center"/>
    </xf>
    <xf numFmtId="0" fontId="14" fillId="3" borderId="6" xfId="0" applyFont="1" applyFill="1" applyBorder="1" applyAlignment="1">
      <alignment vertical="center"/>
    </xf>
    <xf numFmtId="186" fontId="14" fillId="3" borderId="6" xfId="0" applyNumberFormat="1" applyFont="1" applyFill="1" applyBorder="1" applyAlignment="1">
      <alignment vertical="center"/>
    </xf>
    <xf numFmtId="0" fontId="14" fillId="2" borderId="7" xfId="0" applyFont="1" applyFill="1" applyBorder="1" applyAlignment="1">
      <alignment vertical="center"/>
    </xf>
    <xf numFmtId="186" fontId="14" fillId="2" borderId="7" xfId="0" applyNumberFormat="1" applyFont="1" applyFill="1" applyBorder="1" applyAlignment="1">
      <alignment vertical="center"/>
    </xf>
    <xf numFmtId="186" fontId="14" fillId="2" borderId="1" xfId="0" applyNumberFormat="1" applyFont="1" applyFill="1" applyBorder="1" applyAlignment="1">
      <alignment vertical="center"/>
    </xf>
    <xf numFmtId="176" fontId="0" fillId="2" borderId="0" xfId="0" applyNumberFormat="1" applyFill="1" applyAlignment="1">
      <alignment vertical="center"/>
    </xf>
    <xf numFmtId="0" fontId="12" fillId="4" borderId="0" xfId="0" applyFont="1" applyFill="1" applyAlignment="1">
      <alignment/>
    </xf>
    <xf numFmtId="0" fontId="15" fillId="0" borderId="4" xfId="0" applyFont="1" applyBorder="1" applyAlignment="1">
      <alignment vertical="center"/>
    </xf>
    <xf numFmtId="0" fontId="15" fillId="0" borderId="4" xfId="0" applyFont="1" applyBorder="1" applyAlignment="1">
      <alignment horizontal="centerContinuous"/>
    </xf>
    <xf numFmtId="0" fontId="15" fillId="0" borderId="8" xfId="0" applyFont="1" applyBorder="1" applyAlignment="1">
      <alignment horizontal="centerContinuous" vertical="center"/>
    </xf>
    <xf numFmtId="0" fontId="15" fillId="0" borderId="9" xfId="0" applyFont="1" applyBorder="1" applyAlignment="1">
      <alignment horizontal="centerContinuous" vertical="center"/>
    </xf>
    <xf numFmtId="0" fontId="15" fillId="0" borderId="7" xfId="0" applyFont="1" applyBorder="1" applyAlignment="1">
      <alignment vertical="center"/>
    </xf>
    <xf numFmtId="0" fontId="15" fillId="0" borderId="7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6" xfId="0" applyFont="1" applyBorder="1" applyAlignment="1">
      <alignment vertical="center"/>
    </xf>
    <xf numFmtId="0" fontId="15" fillId="0" borderId="6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177" fontId="16" fillId="3" borderId="6" xfId="0" applyNumberFormat="1" applyFont="1" applyFill="1" applyBorder="1" applyAlignment="1">
      <alignment vertical="center"/>
    </xf>
    <xf numFmtId="178" fontId="15" fillId="0" borderId="6" xfId="0" applyNumberFormat="1" applyFont="1" applyBorder="1" applyAlignment="1">
      <alignment vertical="center"/>
    </xf>
    <xf numFmtId="178" fontId="15" fillId="0" borderId="3" xfId="0" applyNumberFormat="1" applyFont="1" applyBorder="1" applyAlignment="1">
      <alignment vertical="center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horizontal="centerContinuous" vertical="center"/>
    </xf>
    <xf numFmtId="0" fontId="15" fillId="0" borderId="12" xfId="0" applyFont="1" applyBorder="1" applyAlignment="1">
      <alignment horizontal="centerContinuous" vertical="center"/>
    </xf>
    <xf numFmtId="0" fontId="15" fillId="0" borderId="7" xfId="0" applyFont="1" applyBorder="1" applyAlignment="1">
      <alignment horizontal="distributed" vertical="center"/>
    </xf>
    <xf numFmtId="0" fontId="15" fillId="0" borderId="8" xfId="0" applyFont="1" applyBorder="1" applyAlignment="1">
      <alignment horizontal="distributed" vertical="center"/>
    </xf>
    <xf numFmtId="0" fontId="15" fillId="0" borderId="2" xfId="0" applyFont="1" applyBorder="1" applyAlignment="1">
      <alignment horizontal="distributed" vertical="center"/>
    </xf>
    <xf numFmtId="0" fontId="15" fillId="0" borderId="3" xfId="0" applyFont="1" applyBorder="1" applyAlignment="1">
      <alignment vertical="center"/>
    </xf>
    <xf numFmtId="0" fontId="15" fillId="0" borderId="1" xfId="0" applyFont="1" applyBorder="1" applyAlignment="1">
      <alignment vertical="center"/>
    </xf>
    <xf numFmtId="177" fontId="17" fillId="0" borderId="6" xfId="0" applyNumberFormat="1" applyFont="1" applyBorder="1" applyAlignment="1">
      <alignment vertical="center"/>
    </xf>
    <xf numFmtId="178" fontId="18" fillId="0" borderId="6" xfId="0" applyNumberFormat="1" applyFont="1" applyBorder="1" applyAlignment="1">
      <alignment vertical="center"/>
    </xf>
    <xf numFmtId="186" fontId="18" fillId="0" borderId="3" xfId="0" applyNumberFormat="1" applyFont="1" applyBorder="1" applyAlignment="1">
      <alignment vertical="center"/>
    </xf>
    <xf numFmtId="178" fontId="18" fillId="0" borderId="3" xfId="0" applyNumberFormat="1" applyFont="1" applyBorder="1" applyAlignment="1">
      <alignment vertical="center"/>
    </xf>
    <xf numFmtId="178" fontId="18" fillId="0" borderId="7" xfId="0" applyNumberFormat="1" applyFont="1" applyBorder="1" applyAlignment="1">
      <alignment vertical="center"/>
    </xf>
    <xf numFmtId="177" fontId="18" fillId="3" borderId="6" xfId="0" applyNumberFormat="1" applyFont="1" applyFill="1" applyBorder="1" applyAlignment="1">
      <alignment vertical="center"/>
    </xf>
    <xf numFmtId="180" fontId="18" fillId="0" borderId="6" xfId="0" applyNumberFormat="1" applyFont="1" applyBorder="1" applyAlignment="1">
      <alignment vertical="center"/>
    </xf>
    <xf numFmtId="180" fontId="18" fillId="0" borderId="3" xfId="0" applyNumberFormat="1" applyFont="1" applyBorder="1" applyAlignment="1">
      <alignment vertical="center"/>
    </xf>
    <xf numFmtId="177" fontId="17" fillId="3" borderId="6" xfId="0" applyNumberFormat="1" applyFont="1" applyFill="1" applyBorder="1" applyAlignment="1">
      <alignment vertical="center"/>
    </xf>
    <xf numFmtId="188" fontId="18" fillId="3" borderId="6" xfId="0" applyNumberFormat="1" applyFont="1" applyFill="1" applyBorder="1" applyAlignment="1">
      <alignment vertical="center"/>
    </xf>
    <xf numFmtId="188" fontId="18" fillId="3" borderId="3" xfId="0" applyNumberFormat="1" applyFont="1" applyFill="1" applyBorder="1" applyAlignment="1">
      <alignment vertical="center"/>
    </xf>
    <xf numFmtId="188" fontId="18" fillId="0" borderId="6" xfId="0" applyNumberFormat="1" applyFont="1" applyBorder="1" applyAlignment="1">
      <alignment vertical="center"/>
    </xf>
    <xf numFmtId="188" fontId="18" fillId="0" borderId="3" xfId="0" applyNumberFormat="1" applyFont="1" applyBorder="1" applyAlignment="1">
      <alignment vertical="center"/>
    </xf>
    <xf numFmtId="177" fontId="17" fillId="3" borderId="6" xfId="0" applyNumberFormat="1" applyFont="1" applyFill="1" applyBorder="1" applyAlignment="1">
      <alignment horizontal="right" vertical="center"/>
    </xf>
    <xf numFmtId="177" fontId="17" fillId="3" borderId="7" xfId="0" applyNumberFormat="1" applyFont="1" applyFill="1" applyBorder="1" applyAlignment="1">
      <alignment horizontal="right" vertical="center"/>
    </xf>
    <xf numFmtId="188" fontId="18" fillId="0" borderId="7" xfId="0" applyNumberFormat="1" applyFont="1" applyBorder="1" applyAlignment="1">
      <alignment vertical="center"/>
    </xf>
    <xf numFmtId="188" fontId="18" fillId="0" borderId="1" xfId="0" applyNumberFormat="1" applyFont="1" applyBorder="1" applyAlignment="1">
      <alignment vertical="center"/>
    </xf>
    <xf numFmtId="178" fontId="18" fillId="0" borderId="1" xfId="0" applyNumberFormat="1" applyFont="1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6" xfId="0" applyBorder="1" applyAlignment="1">
      <alignment horizontal="distributed" vertical="center"/>
    </xf>
    <xf numFmtId="0" fontId="0" fillId="0" borderId="4" xfId="0" applyBorder="1" applyAlignment="1">
      <alignment horizontal="distributed"/>
    </xf>
    <xf numFmtId="0" fontId="0" fillId="0" borderId="8" xfId="0" applyBorder="1" applyAlignment="1">
      <alignment horizontal="centerContinuous" vertical="center"/>
    </xf>
    <xf numFmtId="0" fontId="0" fillId="0" borderId="13" xfId="0" applyBorder="1" applyAlignment="1">
      <alignment horizontal="centerContinuous" vertical="center"/>
    </xf>
    <xf numFmtId="0" fontId="0" fillId="0" borderId="9" xfId="0" applyBorder="1" applyAlignment="1">
      <alignment horizontal="centerContinuous" vertical="center" wrapText="1"/>
    </xf>
    <xf numFmtId="200" fontId="19" fillId="0" borderId="14" xfId="0" applyNumberFormat="1" applyFont="1" applyBorder="1" applyAlignment="1">
      <alignment vertical="center"/>
    </xf>
    <xf numFmtId="205" fontId="19" fillId="0" borderId="10" xfId="0" applyNumberFormat="1" applyFont="1" applyBorder="1" applyAlignment="1">
      <alignment vertical="center"/>
    </xf>
    <xf numFmtId="200" fontId="19" fillId="0" borderId="3" xfId="0" applyNumberFormat="1" applyFont="1" applyBorder="1" applyAlignment="1">
      <alignment vertical="center"/>
    </xf>
    <xf numFmtId="205" fontId="19" fillId="0" borderId="15" xfId="0" applyNumberFormat="1" applyFont="1" applyBorder="1" applyAlignment="1">
      <alignment vertical="center"/>
    </xf>
    <xf numFmtId="205" fontId="19" fillId="0" borderId="3" xfId="0" applyNumberFormat="1" applyFont="1" applyBorder="1" applyAlignment="1">
      <alignment vertical="center"/>
    </xf>
    <xf numFmtId="200" fontId="19" fillId="0" borderId="1" xfId="0" applyNumberFormat="1" applyFont="1" applyBorder="1" applyAlignment="1">
      <alignment vertical="center"/>
    </xf>
    <xf numFmtId="205" fontId="19" fillId="0" borderId="1" xfId="0" applyNumberFormat="1" applyFont="1" applyBorder="1" applyAlignment="1">
      <alignment vertical="center"/>
    </xf>
    <xf numFmtId="0" fontId="0" fillId="0" borderId="10" xfId="0" applyBorder="1" applyAlignment="1">
      <alignment horizontal="distributed" wrapText="1"/>
    </xf>
    <xf numFmtId="0" fontId="0" fillId="0" borderId="3" xfId="0" applyBorder="1" applyAlignment="1">
      <alignment horizontal="distributed" vertical="top" wrapText="1"/>
    </xf>
    <xf numFmtId="0" fontId="0" fillId="0" borderId="0" xfId="0" applyAlignment="1">
      <alignment vertical="top"/>
    </xf>
    <xf numFmtId="0" fontId="0" fillId="0" borderId="0" xfId="0" applyBorder="1" applyAlignment="1">
      <alignment horizontal="distributed" wrapText="1"/>
    </xf>
    <xf numFmtId="0" fontId="0" fillId="5" borderId="0" xfId="0" applyFill="1" applyAlignment="1">
      <alignment/>
    </xf>
    <xf numFmtId="0" fontId="0" fillId="0" borderId="16" xfId="0" applyBorder="1" applyAlignment="1">
      <alignment horizontal="distributed" vertical="center"/>
    </xf>
    <xf numFmtId="200" fontId="19" fillId="0" borderId="17" xfId="0" applyNumberFormat="1" applyFont="1" applyBorder="1" applyAlignment="1">
      <alignment vertical="center"/>
    </xf>
    <xf numFmtId="0" fontId="0" fillId="0" borderId="18" xfId="0" applyBorder="1" applyAlignment="1">
      <alignment horizontal="distributed" vertical="center" wrapText="1"/>
    </xf>
    <xf numFmtId="200" fontId="19" fillId="0" borderId="19" xfId="0" applyNumberFormat="1" applyFont="1" applyBorder="1" applyAlignment="1">
      <alignment vertical="center"/>
    </xf>
    <xf numFmtId="200" fontId="19" fillId="0" borderId="18" xfId="0" applyNumberFormat="1" applyFont="1" applyBorder="1" applyAlignment="1">
      <alignment vertical="center"/>
    </xf>
    <xf numFmtId="200" fontId="19" fillId="0" borderId="20" xfId="0" applyNumberFormat="1" applyFont="1" applyBorder="1" applyAlignment="1">
      <alignment vertical="center"/>
    </xf>
    <xf numFmtId="200" fontId="19" fillId="0" borderId="21" xfId="0" applyNumberFormat="1" applyFont="1" applyBorder="1" applyAlignment="1">
      <alignment vertical="center"/>
    </xf>
    <xf numFmtId="41" fontId="19" fillId="0" borderId="18" xfId="0" applyNumberFormat="1" applyFont="1" applyBorder="1" applyAlignment="1">
      <alignment vertical="center"/>
    </xf>
    <xf numFmtId="41" fontId="19" fillId="0" borderId="22" xfId="0" applyNumberFormat="1" applyFont="1" applyBorder="1" applyAlignment="1">
      <alignment vertical="center"/>
    </xf>
    <xf numFmtId="0" fontId="21" fillId="0" borderId="0" xfId="0" applyFont="1" applyAlignment="1">
      <alignment vertical="center"/>
    </xf>
    <xf numFmtId="0" fontId="0" fillId="3" borderId="23" xfId="0" applyFont="1" applyFill="1" applyBorder="1" applyAlignment="1">
      <alignment vertical="center"/>
    </xf>
    <xf numFmtId="0" fontId="14" fillId="0" borderId="6" xfId="0" applyFont="1" applyFill="1" applyBorder="1" applyAlignment="1">
      <alignment vertical="center"/>
    </xf>
    <xf numFmtId="186" fontId="14" fillId="0" borderId="6" xfId="0" applyNumberFormat="1" applyFont="1" applyFill="1" applyBorder="1" applyAlignment="1">
      <alignment vertical="center"/>
    </xf>
    <xf numFmtId="0" fontId="0" fillId="0" borderId="23" xfId="0" applyFont="1" applyFill="1" applyBorder="1" applyAlignment="1">
      <alignment vertical="center"/>
    </xf>
    <xf numFmtId="186" fontId="0" fillId="0" borderId="23" xfId="0" applyNumberFormat="1" applyFont="1" applyFill="1" applyBorder="1" applyAlignment="1">
      <alignment vertical="center"/>
    </xf>
    <xf numFmtId="186" fontId="0" fillId="0" borderId="24" xfId="0" applyNumberFormat="1" applyFont="1" applyFill="1" applyBorder="1" applyAlignment="1">
      <alignment vertical="center"/>
    </xf>
    <xf numFmtId="186" fontId="14" fillId="0" borderId="3" xfId="0" applyNumberFormat="1" applyFont="1" applyBorder="1" applyAlignment="1">
      <alignment vertical="center"/>
    </xf>
    <xf numFmtId="0" fontId="25" fillId="3" borderId="6" xfId="0" applyFont="1" applyFill="1" applyBorder="1" applyAlignment="1">
      <alignment vertical="center"/>
    </xf>
    <xf numFmtId="186" fontId="25" fillId="3" borderId="6" xfId="0" applyNumberFormat="1" applyFont="1" applyFill="1" applyBorder="1" applyAlignment="1">
      <alignment vertical="center"/>
    </xf>
    <xf numFmtId="186" fontId="25" fillId="0" borderId="3" xfId="0" applyNumberFormat="1" applyFont="1" applyBorder="1" applyAlignment="1">
      <alignment vertical="center"/>
    </xf>
    <xf numFmtId="55" fontId="15" fillId="0" borderId="7" xfId="0" applyNumberFormat="1" applyFont="1" applyBorder="1" applyAlignment="1">
      <alignment horizontal="center" vertical="center"/>
    </xf>
    <xf numFmtId="208" fontId="18" fillId="0" borderId="1" xfId="0" applyNumberFormat="1" applyFont="1" applyBorder="1" applyAlignment="1">
      <alignment horizontal="right" vertical="center"/>
    </xf>
    <xf numFmtId="208" fontId="18" fillId="0" borderId="3" xfId="0" applyNumberFormat="1" applyFont="1" applyBorder="1" applyAlignment="1">
      <alignment vertical="center"/>
    </xf>
    <xf numFmtId="0" fontId="0" fillId="3" borderId="6" xfId="0" applyFont="1" applyFill="1" applyBorder="1" applyAlignment="1">
      <alignment vertical="center"/>
    </xf>
    <xf numFmtId="186" fontId="0" fillId="3" borderId="6" xfId="0" applyNumberFormat="1" applyFont="1" applyFill="1" applyBorder="1" applyAlignment="1">
      <alignment vertical="center"/>
    </xf>
    <xf numFmtId="186" fontId="0" fillId="0" borderId="3" xfId="0" applyNumberFormat="1" applyFont="1" applyBorder="1" applyAlignment="1">
      <alignment vertical="center"/>
    </xf>
    <xf numFmtId="55" fontId="15" fillId="0" borderId="2" xfId="0" applyNumberFormat="1" applyFont="1" applyBorder="1" applyAlignment="1">
      <alignment horizontal="center" vertical="center"/>
    </xf>
    <xf numFmtId="212" fontId="26" fillId="0" borderId="0" xfId="0" applyNumberFormat="1" applyFont="1" applyBorder="1" applyAlignment="1">
      <alignment/>
    </xf>
  </cellXfs>
  <cellStyles count="8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表示済みのハイパーリンク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データ!$J$4</c:f>
              <c:strCache>
                <c:ptCount val="1"/>
                <c:pt idx="0">
                  <c:v>　病　　　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データ!$H$5:$H$15</c:f>
              <c:numCache>
                <c:ptCount val="11"/>
                <c:pt idx="1">
                  <c:v>11</c:v>
                </c:pt>
                <c:pt idx="2">
                  <c:v>12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</c:numCache>
            </c:numRef>
          </c:cat>
          <c:val>
            <c:numRef>
              <c:f>データ!$J$5:$J$15</c:f>
              <c:numCache>
                <c:ptCount val="11"/>
                <c:pt idx="1">
                  <c:v>249.712</c:v>
                </c:pt>
                <c:pt idx="2">
                  <c:v>253.352</c:v>
                </c:pt>
                <c:pt idx="3">
                  <c:v>255.639</c:v>
                </c:pt>
                <c:pt idx="4">
                  <c:v>257.099</c:v>
                </c:pt>
                <c:pt idx="5">
                  <c:v>259.877</c:v>
                </c:pt>
                <c:pt idx="6">
                  <c:v>263.623</c:v>
                </c:pt>
                <c:pt idx="7">
                  <c:v>266.637</c:v>
                </c:pt>
                <c:pt idx="8">
                  <c:v>268.353</c:v>
                </c:pt>
                <c:pt idx="9">
                  <c:v>270.33</c:v>
                </c:pt>
                <c:pt idx="10">
                  <c:v>270.901</c:v>
                </c:pt>
              </c:numCache>
            </c:numRef>
          </c:val>
          <c:smooth val="0"/>
        </c:ser>
        <c:marker val="1"/>
        <c:axId val="42797060"/>
        <c:axId val="49629221"/>
      </c:lineChart>
      <c:catAx>
        <c:axId val="4279706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9629221"/>
        <c:crosses val="autoZero"/>
        <c:auto val="0"/>
        <c:lblOffset val="100"/>
        <c:noMultiLvlLbl val="0"/>
      </c:catAx>
      <c:valAx>
        <c:axId val="49629221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2797060"/>
        <c:crossesAt val="1"/>
        <c:crossBetween val="midCat"/>
        <c:dispUnits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療 養 型 病 床 群 の 施 設 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データ!$I$3:$I$4</c:f>
              <c:strCache>
                <c:ptCount val="1"/>
                <c:pt idx="0">
                  <c:v>療養病床等 施設数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データ!$H$5:$H$16</c:f>
              <c:numCache>
                <c:ptCount val="12"/>
                <c:pt idx="1">
                  <c:v>11</c:v>
                </c:pt>
                <c:pt idx="2">
                  <c:v>12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</c:numCache>
            </c:numRef>
          </c:cat>
          <c:val>
            <c:numRef>
              <c:f>データ!$I$5:$I$16</c:f>
              <c:numCache>
                <c:ptCount val="12"/>
                <c:pt idx="1">
                  <c:v>3251</c:v>
                </c:pt>
                <c:pt idx="2">
                  <c:v>3291</c:v>
                </c:pt>
                <c:pt idx="3">
                  <c:v>3318</c:v>
                </c:pt>
                <c:pt idx="4">
                  <c:v>3338</c:v>
                </c:pt>
                <c:pt idx="5">
                  <c:v>3364</c:v>
                </c:pt>
                <c:pt idx="6">
                  <c:v>3390</c:v>
                </c:pt>
                <c:pt idx="7">
                  <c:v>3417</c:v>
                </c:pt>
                <c:pt idx="8">
                  <c:v>3434</c:v>
                </c:pt>
                <c:pt idx="9">
                  <c:v>3451</c:v>
                </c:pt>
                <c:pt idx="10">
                  <c:v>3459</c:v>
                </c:pt>
                <c:pt idx="11">
                  <c:v>3477</c:v>
                </c:pt>
              </c:numCache>
            </c:numRef>
          </c:val>
          <c:smooth val="0"/>
        </c:ser>
        <c:marker val="1"/>
        <c:axId val="43343890"/>
        <c:axId val="54550691"/>
      </c:lineChart>
      <c:catAx>
        <c:axId val="4334389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4550691"/>
        <c:crosses val="autoZero"/>
        <c:auto val="0"/>
        <c:lblOffset val="100"/>
        <c:noMultiLvlLbl val="0"/>
      </c:catAx>
      <c:valAx>
        <c:axId val="5455069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3343890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25400">
      <a:solidFill>
        <a:srgbClr val="000000"/>
      </a:solidFill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データ!$J$4</c:f>
              <c:strCache>
                <c:ptCount val="1"/>
                <c:pt idx="0">
                  <c:v>　病　　　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データ!$H$5:$H$15</c:f>
              <c:numCache>
                <c:ptCount val="11"/>
                <c:pt idx="1">
                  <c:v>11</c:v>
                </c:pt>
                <c:pt idx="2">
                  <c:v>12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</c:numCache>
            </c:numRef>
          </c:cat>
          <c:val>
            <c:numRef>
              <c:f>データ!$J$5:$J$15</c:f>
              <c:numCache>
                <c:ptCount val="11"/>
                <c:pt idx="1">
                  <c:v>249.712</c:v>
                </c:pt>
                <c:pt idx="2">
                  <c:v>253.352</c:v>
                </c:pt>
                <c:pt idx="3">
                  <c:v>255.639</c:v>
                </c:pt>
                <c:pt idx="4">
                  <c:v>257.099</c:v>
                </c:pt>
                <c:pt idx="5">
                  <c:v>259.877</c:v>
                </c:pt>
                <c:pt idx="6">
                  <c:v>263.623</c:v>
                </c:pt>
                <c:pt idx="7">
                  <c:v>266.637</c:v>
                </c:pt>
                <c:pt idx="8">
                  <c:v>268.353</c:v>
                </c:pt>
                <c:pt idx="9">
                  <c:v>270.33</c:v>
                </c:pt>
                <c:pt idx="10">
                  <c:v>270.901</c:v>
                </c:pt>
              </c:numCache>
            </c:numRef>
          </c:val>
          <c:smooth val="0"/>
        </c:ser>
        <c:marker val="1"/>
        <c:axId val="21194172"/>
        <c:axId val="56529821"/>
      </c:lineChart>
      <c:catAx>
        <c:axId val="2119417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6529821"/>
        <c:crosses val="autoZero"/>
        <c:auto val="0"/>
        <c:lblOffset val="100"/>
        <c:noMultiLvlLbl val="0"/>
      </c:catAx>
      <c:valAx>
        <c:axId val="56529821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1194172"/>
        <c:crossesAt val="1"/>
        <c:crossBetween val="midCat"/>
        <c:dispUnits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データ!$I$4</c:f>
              <c:strCache>
                <c:ptCount val="1"/>
                <c:pt idx="0">
                  <c:v>施設数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データ!$H$5:$H$15</c:f>
              <c:numCache>
                <c:ptCount val="11"/>
                <c:pt idx="1">
                  <c:v>11</c:v>
                </c:pt>
                <c:pt idx="2">
                  <c:v>12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</c:numCache>
            </c:numRef>
          </c:cat>
          <c:val>
            <c:numRef>
              <c:f>データ!$I$5:$I$15</c:f>
              <c:numCache>
                <c:ptCount val="11"/>
                <c:pt idx="1">
                  <c:v>3251</c:v>
                </c:pt>
                <c:pt idx="2">
                  <c:v>3291</c:v>
                </c:pt>
                <c:pt idx="3">
                  <c:v>3318</c:v>
                </c:pt>
                <c:pt idx="4">
                  <c:v>3338</c:v>
                </c:pt>
                <c:pt idx="5">
                  <c:v>3364</c:v>
                </c:pt>
                <c:pt idx="6">
                  <c:v>3390</c:v>
                </c:pt>
                <c:pt idx="7">
                  <c:v>3417</c:v>
                </c:pt>
                <c:pt idx="8">
                  <c:v>3434</c:v>
                </c:pt>
                <c:pt idx="9">
                  <c:v>3451</c:v>
                </c:pt>
                <c:pt idx="10">
                  <c:v>3459</c:v>
                </c:pt>
              </c:numCache>
            </c:numRef>
          </c:val>
          <c:smooth val="0"/>
        </c:ser>
        <c:marker val="1"/>
        <c:axId val="39006342"/>
        <c:axId val="15512759"/>
      </c:lineChart>
      <c:catAx>
        <c:axId val="3900634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5512759"/>
        <c:crosses val="autoZero"/>
        <c:auto val="0"/>
        <c:lblOffset val="100"/>
        <c:noMultiLvlLbl val="0"/>
      </c:catAx>
      <c:valAx>
        <c:axId val="15512759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9006342"/>
        <c:crossesAt val="1"/>
        <c:crossBetween val="midCat"/>
        <c:dispUnits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データ!$K$4</c:f>
              <c:strCache>
                <c:ptCount val="1"/>
                <c:pt idx="0">
                  <c:v>１日平均在院患者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データ!$H$5:$H$15</c:f>
              <c:numCache>
                <c:ptCount val="11"/>
                <c:pt idx="1">
                  <c:v>11</c:v>
                </c:pt>
                <c:pt idx="2">
                  <c:v>12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</c:numCache>
            </c:numRef>
          </c:cat>
          <c:val>
            <c:numRef>
              <c:f>データ!$K$5:$K$15</c:f>
              <c:numCache>
                <c:ptCount val="11"/>
                <c:pt idx="1">
                  <c:v>233.49</c:v>
                </c:pt>
                <c:pt idx="2">
                  <c:v>239.3</c:v>
                </c:pt>
                <c:pt idx="3">
                  <c:v>242.752</c:v>
                </c:pt>
                <c:pt idx="4">
                  <c:v>247.59</c:v>
                </c:pt>
                <c:pt idx="5">
                  <c:v>248.021</c:v>
                </c:pt>
                <c:pt idx="6">
                  <c:v>251.029</c:v>
                </c:pt>
                <c:pt idx="7">
                  <c:v>251.594</c:v>
                </c:pt>
                <c:pt idx="8">
                  <c:v>253.86</c:v>
                </c:pt>
                <c:pt idx="9">
                  <c:v>256.241</c:v>
                </c:pt>
                <c:pt idx="10">
                  <c:v>258.525</c:v>
                </c:pt>
              </c:numCache>
            </c:numRef>
          </c:val>
          <c:smooth val="0"/>
        </c:ser>
        <c:marker val="1"/>
        <c:axId val="5397104"/>
        <c:axId val="48573937"/>
      </c:lineChart>
      <c:catAx>
        <c:axId val="539710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8573937"/>
        <c:crosses val="autoZero"/>
        <c:auto val="0"/>
        <c:lblOffset val="100"/>
        <c:noMultiLvlLbl val="0"/>
      </c:catAx>
      <c:valAx>
        <c:axId val="4857393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397104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2"/>
          <c:order val="1"/>
          <c:tx>
            <c:strRef>
              <c:f>データ!$K$4:$K$5</c:f>
              <c:strCache>
                <c:ptCount val="1"/>
                <c:pt idx="0">
                  <c:v>１日平均在院患者</c:v>
                </c:pt>
              </c:strCache>
            </c:strRef>
          </c:tx>
          <c:spPr>
            <a:solidFill>
              <a:srgbClr val="808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データ!$H$6:$H$15</c:f>
              <c:numCache>
                <c:ptCount val="10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</c:numCache>
            </c:numRef>
          </c:cat>
          <c:val>
            <c:numRef>
              <c:f>データ!$K$6:$K$15</c:f>
              <c:numCache>
                <c:ptCount val="10"/>
                <c:pt idx="0">
                  <c:v>233.49</c:v>
                </c:pt>
                <c:pt idx="1">
                  <c:v>239.3</c:v>
                </c:pt>
                <c:pt idx="2">
                  <c:v>242.752</c:v>
                </c:pt>
                <c:pt idx="3">
                  <c:v>247.59</c:v>
                </c:pt>
                <c:pt idx="4">
                  <c:v>248.021</c:v>
                </c:pt>
                <c:pt idx="5">
                  <c:v>251.029</c:v>
                </c:pt>
                <c:pt idx="6">
                  <c:v>251.594</c:v>
                </c:pt>
                <c:pt idx="7">
                  <c:v>253.86</c:v>
                </c:pt>
                <c:pt idx="8">
                  <c:v>256.241</c:v>
                </c:pt>
                <c:pt idx="9">
                  <c:v>258.525</c:v>
                </c:pt>
              </c:numCache>
            </c:numRef>
          </c:val>
        </c:ser>
        <c:axId val="34512250"/>
        <c:axId val="42174795"/>
      </c:barChart>
      <c:lineChart>
        <c:grouping val="standard"/>
        <c:varyColors val="0"/>
        <c:ser>
          <c:idx val="1"/>
          <c:order val="0"/>
          <c:tx>
            <c:strRef>
              <c:f>データ!$J$4:$J$5</c:f>
              <c:strCache>
                <c:ptCount val="1"/>
                <c:pt idx="0">
                  <c:v>　病　　　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データ!$H$6:$H$15</c:f>
              <c:numCache>
                <c:ptCount val="10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</c:numCache>
            </c:numRef>
          </c:cat>
          <c:val>
            <c:numRef>
              <c:f>データ!$J$6:$J$15</c:f>
              <c:numCache>
                <c:ptCount val="10"/>
                <c:pt idx="0">
                  <c:v>249.712</c:v>
                </c:pt>
                <c:pt idx="1">
                  <c:v>253.352</c:v>
                </c:pt>
                <c:pt idx="2">
                  <c:v>255.639</c:v>
                </c:pt>
                <c:pt idx="3">
                  <c:v>257.099</c:v>
                </c:pt>
                <c:pt idx="4">
                  <c:v>259.877</c:v>
                </c:pt>
                <c:pt idx="5">
                  <c:v>263.623</c:v>
                </c:pt>
                <c:pt idx="6">
                  <c:v>266.637</c:v>
                </c:pt>
                <c:pt idx="7">
                  <c:v>268.353</c:v>
                </c:pt>
                <c:pt idx="8">
                  <c:v>270.33</c:v>
                </c:pt>
                <c:pt idx="9">
                  <c:v>270.901</c:v>
                </c:pt>
              </c:numCache>
            </c:numRef>
          </c:val>
          <c:smooth val="0"/>
        </c:ser>
        <c:marker val="1"/>
        <c:axId val="44028836"/>
        <c:axId val="60715205"/>
      </c:lineChart>
      <c:catAx>
        <c:axId val="4402883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60715205"/>
        <c:crosses val="autoZero"/>
        <c:auto val="0"/>
        <c:lblOffset val="100"/>
        <c:noMultiLvlLbl val="0"/>
      </c:catAx>
      <c:valAx>
        <c:axId val="60715205"/>
        <c:scaling>
          <c:orientation val="minMax"/>
          <c:max val="50"/>
          <c:min val="1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4028836"/>
        <c:crossesAt val="1"/>
        <c:crossBetween val="between"/>
        <c:dispUnits/>
        <c:majorUnit val="10"/>
      </c:valAx>
      <c:catAx>
        <c:axId val="34512250"/>
        <c:scaling>
          <c:orientation val="minMax"/>
        </c:scaling>
        <c:axPos val="b"/>
        <c:delete val="1"/>
        <c:majorTickMark val="in"/>
        <c:minorTickMark val="none"/>
        <c:tickLblPos val="nextTo"/>
        <c:crossAx val="42174795"/>
        <c:crosses val="autoZero"/>
        <c:auto val="0"/>
        <c:lblOffset val="100"/>
        <c:noMultiLvlLbl val="0"/>
      </c:catAx>
      <c:valAx>
        <c:axId val="42174795"/>
        <c:scaling>
          <c:orientation val="minMax"/>
          <c:max val="50"/>
          <c:min val="1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4512250"/>
        <c:crosses val="max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solidFill>
            <a:srgbClr val="FFFFFF"/>
          </a:solidFill>
        </a:ln>
      </c:sp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療 養 型 病 床 群 の 施 設 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データ!$I$3:$I$4</c:f>
              <c:strCache>
                <c:ptCount val="1"/>
                <c:pt idx="0">
                  <c:v>療養病床等 施設数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データ!$H$5:$H$16</c:f>
              <c:numCache>
                <c:ptCount val="12"/>
                <c:pt idx="1">
                  <c:v>11</c:v>
                </c:pt>
                <c:pt idx="2">
                  <c:v>12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</c:numCache>
            </c:numRef>
          </c:cat>
          <c:val>
            <c:numRef>
              <c:f>データ!$I$5:$I$16</c:f>
              <c:numCache>
                <c:ptCount val="12"/>
                <c:pt idx="1">
                  <c:v>3251</c:v>
                </c:pt>
                <c:pt idx="2">
                  <c:v>3291</c:v>
                </c:pt>
                <c:pt idx="3">
                  <c:v>3318</c:v>
                </c:pt>
                <c:pt idx="4">
                  <c:v>3338</c:v>
                </c:pt>
                <c:pt idx="5">
                  <c:v>3364</c:v>
                </c:pt>
                <c:pt idx="6">
                  <c:v>3390</c:v>
                </c:pt>
                <c:pt idx="7">
                  <c:v>3417</c:v>
                </c:pt>
                <c:pt idx="8">
                  <c:v>3434</c:v>
                </c:pt>
                <c:pt idx="9">
                  <c:v>3451</c:v>
                </c:pt>
                <c:pt idx="10">
                  <c:v>3459</c:v>
                </c:pt>
                <c:pt idx="11">
                  <c:v>3477</c:v>
                </c:pt>
              </c:numCache>
            </c:numRef>
          </c:val>
          <c:smooth val="0"/>
        </c:ser>
        <c:marker val="1"/>
        <c:axId val="9565934"/>
        <c:axId val="18984543"/>
      </c:lineChart>
      <c:catAx>
        <c:axId val="956593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8984543"/>
        <c:crosses val="autoZero"/>
        <c:auto val="0"/>
        <c:lblOffset val="100"/>
        <c:noMultiLvlLbl val="0"/>
      </c:catAx>
      <c:valAx>
        <c:axId val="1898454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9565934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25400">
      <a:solidFill>
        <a:srgbClr val="000000"/>
      </a:solidFill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0" i="0" u="none" baseline="0"/>
              <a:t>都道府県別にみた65歳以上人口10万対
病院・診療所の療養病床等の病床数（平成13年11月）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"/>
          <c:y val="0.06"/>
          <c:w val="0.983"/>
          <c:h val="0.888"/>
        </c:manualLayout>
      </c:layout>
      <c:barChart>
        <c:barDir val="bar"/>
        <c:grouping val="clustered"/>
        <c:varyColors val="1"/>
        <c:ser>
          <c:idx val="0"/>
          <c:order val="0"/>
          <c:tx>
            <c:strRef>
              <c:f>データ!$F$50</c:f>
              <c:strCache>
                <c:ptCount val="1"/>
                <c:pt idx="0">
                  <c:v>65歳人口10万対病床数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データ!$B$51:$B$97</c:f>
              <c:strCache>
                <c:ptCount val="47"/>
                <c:pt idx="0">
                  <c:v>北海道</c:v>
                </c:pt>
                <c:pt idx="1">
                  <c:v>青森</c:v>
                </c:pt>
                <c:pt idx="2">
                  <c:v>岩手</c:v>
                </c:pt>
                <c:pt idx="3">
                  <c:v>宮城</c:v>
                </c:pt>
                <c:pt idx="4">
                  <c:v>秋田</c:v>
                </c:pt>
                <c:pt idx="5">
                  <c:v>山形</c:v>
                </c:pt>
                <c:pt idx="6">
                  <c:v>福島</c:v>
                </c:pt>
                <c:pt idx="7">
                  <c:v>茨城</c:v>
                </c:pt>
                <c:pt idx="8">
                  <c:v>栃木</c:v>
                </c:pt>
                <c:pt idx="9">
                  <c:v>群馬</c:v>
                </c:pt>
                <c:pt idx="10">
                  <c:v>埼玉</c:v>
                </c:pt>
                <c:pt idx="11">
                  <c:v>千葉</c:v>
                </c:pt>
                <c:pt idx="12">
                  <c:v>東京</c:v>
                </c:pt>
                <c:pt idx="13">
                  <c:v>神奈川</c:v>
                </c:pt>
                <c:pt idx="14">
                  <c:v>新潟</c:v>
                </c:pt>
                <c:pt idx="15">
                  <c:v>富山</c:v>
                </c:pt>
                <c:pt idx="16">
                  <c:v>石川</c:v>
                </c:pt>
                <c:pt idx="17">
                  <c:v>福井</c:v>
                </c:pt>
                <c:pt idx="18">
                  <c:v>山梨</c:v>
                </c:pt>
                <c:pt idx="19">
                  <c:v>長野</c:v>
                </c:pt>
                <c:pt idx="20">
                  <c:v>岐阜</c:v>
                </c:pt>
                <c:pt idx="21">
                  <c:v>静岡</c:v>
                </c:pt>
                <c:pt idx="22">
                  <c:v>愛知</c:v>
                </c:pt>
                <c:pt idx="23">
                  <c:v>三重</c:v>
                </c:pt>
                <c:pt idx="24">
                  <c:v>滋賀</c:v>
                </c:pt>
                <c:pt idx="25">
                  <c:v>京都</c:v>
                </c:pt>
                <c:pt idx="26">
                  <c:v>大阪</c:v>
                </c:pt>
                <c:pt idx="27">
                  <c:v>兵庫</c:v>
                </c:pt>
                <c:pt idx="28">
                  <c:v>奈良</c:v>
                </c:pt>
                <c:pt idx="29">
                  <c:v>和歌山</c:v>
                </c:pt>
                <c:pt idx="30">
                  <c:v>鳥取</c:v>
                </c:pt>
                <c:pt idx="31">
                  <c:v>島根</c:v>
                </c:pt>
                <c:pt idx="32">
                  <c:v>岡山</c:v>
                </c:pt>
                <c:pt idx="33">
                  <c:v>広島</c:v>
                </c:pt>
                <c:pt idx="34">
                  <c:v>山口</c:v>
                </c:pt>
                <c:pt idx="35">
                  <c:v>徳島</c:v>
                </c:pt>
                <c:pt idx="36">
                  <c:v>香川</c:v>
                </c:pt>
                <c:pt idx="37">
                  <c:v>愛媛</c:v>
                </c:pt>
                <c:pt idx="38">
                  <c:v>高知</c:v>
                </c:pt>
                <c:pt idx="39">
                  <c:v>福岡</c:v>
                </c:pt>
                <c:pt idx="40">
                  <c:v>佐賀</c:v>
                </c:pt>
                <c:pt idx="41">
                  <c:v>長崎</c:v>
                </c:pt>
                <c:pt idx="42">
                  <c:v>熊本</c:v>
                </c:pt>
                <c:pt idx="43">
                  <c:v>大分</c:v>
                </c:pt>
                <c:pt idx="44">
                  <c:v>宮崎</c:v>
                </c:pt>
                <c:pt idx="45">
                  <c:v>鹿児島</c:v>
                </c:pt>
                <c:pt idx="46">
                  <c:v>沖縄</c:v>
                </c:pt>
              </c:strCache>
            </c:strRef>
          </c:cat>
          <c:val>
            <c:numRef>
              <c:f>データ!$F$51:$F$97</c:f>
              <c:numCache>
                <c:ptCount val="47"/>
                <c:pt idx="0">
                  <c:v>2318.6641009241703</c:v>
                </c:pt>
                <c:pt idx="1">
                  <c:v>962.299815693978</c:v>
                </c:pt>
                <c:pt idx="2">
                  <c:v>859.7708341979995</c:v>
                </c:pt>
                <c:pt idx="3">
                  <c:v>611.4640655629296</c:v>
                </c:pt>
                <c:pt idx="4">
                  <c:v>829.0346352247605</c:v>
                </c:pt>
                <c:pt idx="5">
                  <c:v>603.877565708528</c:v>
                </c:pt>
                <c:pt idx="6">
                  <c:v>779.4484007869019</c:v>
                </c:pt>
                <c:pt idx="7">
                  <c:v>961.1986574848733</c:v>
                </c:pt>
                <c:pt idx="8">
                  <c:v>1001.0854465797186</c:v>
                </c:pt>
                <c:pt idx="9">
                  <c:v>1050.1621108680179</c:v>
                </c:pt>
                <c:pt idx="10">
                  <c:v>974.8666690661647</c:v>
                </c:pt>
                <c:pt idx="11">
                  <c:v>948.0805513234448</c:v>
                </c:pt>
                <c:pt idx="12">
                  <c:v>673.7848236849927</c:v>
                </c:pt>
                <c:pt idx="13">
                  <c:v>655.5154437596352</c:v>
                </c:pt>
                <c:pt idx="14">
                  <c:v>676.13202289696</c:v>
                </c:pt>
                <c:pt idx="15">
                  <c:v>2148.4358754689047</c:v>
                </c:pt>
                <c:pt idx="16">
                  <c:v>1991.6290030424002</c:v>
                </c:pt>
                <c:pt idx="17">
                  <c:v>1410.1742989157783</c:v>
                </c:pt>
                <c:pt idx="18">
                  <c:v>1148.7541127193917</c:v>
                </c:pt>
                <c:pt idx="19">
                  <c:v>663.1800623155268</c:v>
                </c:pt>
                <c:pt idx="20">
                  <c:v>719.0942086558664</c:v>
                </c:pt>
                <c:pt idx="21">
                  <c:v>1052.2671904103913</c:v>
                </c:pt>
                <c:pt idx="22">
                  <c:v>1029.6646141863034</c:v>
                </c:pt>
                <c:pt idx="23">
                  <c:v>1081.5908927950934</c:v>
                </c:pt>
                <c:pt idx="24">
                  <c:v>636.8457562263645</c:v>
                </c:pt>
                <c:pt idx="25">
                  <c:v>1076.7792216466228</c:v>
                </c:pt>
                <c:pt idx="26">
                  <c:v>1117.5698535423476</c:v>
                </c:pt>
                <c:pt idx="27">
                  <c:v>1284.2756190966645</c:v>
                </c:pt>
                <c:pt idx="28">
                  <c:v>821.2432532139964</c:v>
                </c:pt>
                <c:pt idx="29">
                  <c:v>1182.3072015999724</c:v>
                </c:pt>
                <c:pt idx="30">
                  <c:v>1231.2761483601048</c:v>
                </c:pt>
                <c:pt idx="31">
                  <c:v>1090.0209639275865</c:v>
                </c:pt>
                <c:pt idx="32">
                  <c:v>1303.5170271911677</c:v>
                </c:pt>
                <c:pt idx="33">
                  <c:v>1907.257160868797</c:v>
                </c:pt>
                <c:pt idx="34">
                  <c:v>2811.576743252159</c:v>
                </c:pt>
                <c:pt idx="35">
                  <c:v>2863.739840915359</c:v>
                </c:pt>
                <c:pt idx="36">
                  <c:v>1494.0646745804338</c:v>
                </c:pt>
                <c:pt idx="37">
                  <c:v>1994.9615098390857</c:v>
                </c:pt>
                <c:pt idx="38">
                  <c:v>3892.4036090133427</c:v>
                </c:pt>
                <c:pt idx="39">
                  <c:v>2535.9301186676703</c:v>
                </c:pt>
                <c:pt idx="40">
                  <c:v>2202.4196056817627</c:v>
                </c:pt>
                <c:pt idx="41">
                  <c:v>2300.011115639705</c:v>
                </c:pt>
                <c:pt idx="42">
                  <c:v>2861.0186516455597</c:v>
                </c:pt>
                <c:pt idx="43">
                  <c:v>1259.3876795525434</c:v>
                </c:pt>
                <c:pt idx="44">
                  <c:v>1693.004983214858</c:v>
                </c:pt>
                <c:pt idx="45">
                  <c:v>2720.944486603234</c:v>
                </c:pt>
                <c:pt idx="46">
                  <c:v>2260.554872895636</c:v>
                </c:pt>
              </c:numCache>
            </c:numRef>
          </c:val>
        </c:ser>
        <c:axId val="36643160"/>
        <c:axId val="61352985"/>
      </c:barChart>
      <c:lineChart>
        <c:grouping val="standard"/>
        <c:varyColors val="0"/>
        <c:axId val="15305954"/>
        <c:axId val="3535859"/>
      </c:lineChart>
      <c:catAx>
        <c:axId val="36643160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61352985"/>
        <c:crosses val="autoZero"/>
        <c:auto val="0"/>
        <c:lblOffset val="100"/>
        <c:noMultiLvlLbl val="0"/>
      </c:catAx>
      <c:valAx>
        <c:axId val="61352985"/>
        <c:scaling>
          <c:orientation val="minMax"/>
          <c:max val="4000"/>
          <c:min val="0"/>
        </c:scaling>
        <c:axPos val="t"/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36643160"/>
        <c:crossesAt val="1"/>
        <c:crossBetween val="between"/>
        <c:dispUnits/>
        <c:majorUnit val="500"/>
        <c:minorUnit val="40"/>
      </c:valAx>
      <c:catAx>
        <c:axId val="1530595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535859"/>
        <c:crosses val="max"/>
        <c:auto val="0"/>
        <c:lblOffset val="100"/>
        <c:noMultiLvlLbl val="0"/>
      </c:catAx>
      <c:valAx>
        <c:axId val="353585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5305954"/>
        <c:crosses val="max"/>
        <c:crossBetween val="between"/>
        <c:dispUnits/>
      </c:valAx>
      <c:spPr>
        <a:solidFill>
          <a:srgbClr val="FFFFFF"/>
        </a:solidFill>
        <a:ln w="254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データ!$I$4</c:f>
              <c:strCache>
                <c:ptCount val="1"/>
                <c:pt idx="0">
                  <c:v>施設数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データ!$H$5:$H$15</c:f>
              <c:numCache>
                <c:ptCount val="11"/>
                <c:pt idx="1">
                  <c:v>11</c:v>
                </c:pt>
                <c:pt idx="2">
                  <c:v>12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</c:numCache>
            </c:numRef>
          </c:cat>
          <c:val>
            <c:numRef>
              <c:f>データ!$I$5:$I$15</c:f>
              <c:numCache>
                <c:ptCount val="11"/>
                <c:pt idx="1">
                  <c:v>3251</c:v>
                </c:pt>
                <c:pt idx="2">
                  <c:v>3291</c:v>
                </c:pt>
                <c:pt idx="3">
                  <c:v>3318</c:v>
                </c:pt>
                <c:pt idx="4">
                  <c:v>3338</c:v>
                </c:pt>
                <c:pt idx="5">
                  <c:v>3364</c:v>
                </c:pt>
                <c:pt idx="6">
                  <c:v>3390</c:v>
                </c:pt>
                <c:pt idx="7">
                  <c:v>3417</c:v>
                </c:pt>
                <c:pt idx="8">
                  <c:v>3434</c:v>
                </c:pt>
                <c:pt idx="9">
                  <c:v>3451</c:v>
                </c:pt>
                <c:pt idx="10">
                  <c:v>3459</c:v>
                </c:pt>
              </c:numCache>
            </c:numRef>
          </c:val>
          <c:smooth val="0"/>
        </c:ser>
        <c:marker val="1"/>
        <c:axId val="44009806"/>
        <c:axId val="60543935"/>
      </c:lineChart>
      <c:catAx>
        <c:axId val="4400980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60543935"/>
        <c:crosses val="autoZero"/>
        <c:auto val="0"/>
        <c:lblOffset val="100"/>
        <c:noMultiLvlLbl val="0"/>
      </c:catAx>
      <c:valAx>
        <c:axId val="60543935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4009806"/>
        <c:crossesAt val="1"/>
        <c:crossBetween val="midCat"/>
        <c:dispUnits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データ!$K$4</c:f>
              <c:strCache>
                <c:ptCount val="1"/>
                <c:pt idx="0">
                  <c:v>１日平均在院患者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データ!$H$5:$H$15</c:f>
              <c:numCache>
                <c:ptCount val="11"/>
                <c:pt idx="1">
                  <c:v>11</c:v>
                </c:pt>
                <c:pt idx="2">
                  <c:v>12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</c:numCache>
            </c:numRef>
          </c:cat>
          <c:val>
            <c:numRef>
              <c:f>データ!$K$5:$K$15</c:f>
              <c:numCache>
                <c:ptCount val="11"/>
                <c:pt idx="1">
                  <c:v>233.49</c:v>
                </c:pt>
                <c:pt idx="2">
                  <c:v>239.3</c:v>
                </c:pt>
                <c:pt idx="3">
                  <c:v>242.752</c:v>
                </c:pt>
                <c:pt idx="4">
                  <c:v>247.59</c:v>
                </c:pt>
                <c:pt idx="5">
                  <c:v>248.021</c:v>
                </c:pt>
                <c:pt idx="6">
                  <c:v>251.029</c:v>
                </c:pt>
                <c:pt idx="7">
                  <c:v>251.594</c:v>
                </c:pt>
                <c:pt idx="8">
                  <c:v>253.86</c:v>
                </c:pt>
                <c:pt idx="9">
                  <c:v>256.241</c:v>
                </c:pt>
                <c:pt idx="10">
                  <c:v>258.525</c:v>
                </c:pt>
              </c:numCache>
            </c:numRef>
          </c:val>
          <c:smooth val="0"/>
        </c:ser>
        <c:marker val="1"/>
        <c:axId val="8024504"/>
        <c:axId val="5111673"/>
      </c:lineChart>
      <c:catAx>
        <c:axId val="802450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111673"/>
        <c:crosses val="autoZero"/>
        <c:auto val="0"/>
        <c:lblOffset val="100"/>
        <c:noMultiLvlLbl val="0"/>
      </c:catAx>
      <c:valAx>
        <c:axId val="511167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8024504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25"/>
          <c:y val="0.08275"/>
          <c:w val="0.936"/>
          <c:h val="0.86925"/>
        </c:manualLayout>
      </c:layout>
      <c:barChart>
        <c:barDir val="col"/>
        <c:grouping val="clustered"/>
        <c:varyColors val="0"/>
        <c:ser>
          <c:idx val="2"/>
          <c:order val="1"/>
          <c:tx>
            <c:strRef>
              <c:f>データ!$K$4</c:f>
              <c:strCache>
                <c:ptCount val="1"/>
                <c:pt idx="0">
                  <c:v>１日平均在院患者</c:v>
                </c:pt>
              </c:strCache>
            </c:strRef>
          </c:tx>
          <c:spPr>
            <a:solidFill>
              <a:srgbClr val="808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データ!$H$6:$H$18</c:f>
              <c:numCache>
                <c:ptCount val="13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</c:numCache>
            </c:numRef>
          </c:cat>
          <c:val>
            <c:numRef>
              <c:f>データ!$K$6:$K$18</c:f>
              <c:numCache>
                <c:ptCount val="13"/>
                <c:pt idx="0">
                  <c:v>233.49</c:v>
                </c:pt>
                <c:pt idx="1">
                  <c:v>239.3</c:v>
                </c:pt>
                <c:pt idx="2">
                  <c:v>242.752</c:v>
                </c:pt>
                <c:pt idx="3">
                  <c:v>247.59</c:v>
                </c:pt>
                <c:pt idx="4">
                  <c:v>248.021</c:v>
                </c:pt>
                <c:pt idx="5">
                  <c:v>251.029</c:v>
                </c:pt>
                <c:pt idx="6">
                  <c:v>251.594</c:v>
                </c:pt>
                <c:pt idx="7">
                  <c:v>253.86</c:v>
                </c:pt>
                <c:pt idx="8">
                  <c:v>256.241</c:v>
                </c:pt>
                <c:pt idx="9">
                  <c:v>258.525</c:v>
                </c:pt>
                <c:pt idx="10">
                  <c:v>258.252</c:v>
                </c:pt>
                <c:pt idx="11">
                  <c:v>258.961</c:v>
                </c:pt>
                <c:pt idx="12">
                  <c:v>260.829</c:v>
                </c:pt>
              </c:numCache>
            </c:numRef>
          </c:val>
        </c:ser>
        <c:axId val="46005058"/>
        <c:axId val="11392339"/>
      </c:barChart>
      <c:lineChart>
        <c:grouping val="standard"/>
        <c:varyColors val="0"/>
        <c:ser>
          <c:idx val="1"/>
          <c:order val="0"/>
          <c:tx>
            <c:strRef>
              <c:f>データ!$J$4</c:f>
              <c:strCache>
                <c:ptCount val="1"/>
                <c:pt idx="0">
                  <c:v>　病　　　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データ!$H$6:$H$18</c:f>
              <c:numCache>
                <c:ptCount val="13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</c:numCache>
            </c:numRef>
          </c:cat>
          <c:val>
            <c:numRef>
              <c:f>データ!$J$6:$J$18</c:f>
              <c:numCache>
                <c:ptCount val="13"/>
                <c:pt idx="0">
                  <c:v>249.712</c:v>
                </c:pt>
                <c:pt idx="1">
                  <c:v>253.352</c:v>
                </c:pt>
                <c:pt idx="2">
                  <c:v>255.639</c:v>
                </c:pt>
                <c:pt idx="3">
                  <c:v>257.099</c:v>
                </c:pt>
                <c:pt idx="4">
                  <c:v>259.877</c:v>
                </c:pt>
                <c:pt idx="5">
                  <c:v>263.623</c:v>
                </c:pt>
                <c:pt idx="6">
                  <c:v>266.637</c:v>
                </c:pt>
                <c:pt idx="7">
                  <c:v>268.353</c:v>
                </c:pt>
                <c:pt idx="8">
                  <c:v>270.33</c:v>
                </c:pt>
                <c:pt idx="9">
                  <c:v>270.901</c:v>
                </c:pt>
                <c:pt idx="10">
                  <c:v>272.324</c:v>
                </c:pt>
                <c:pt idx="11">
                  <c:v>274.061</c:v>
                </c:pt>
                <c:pt idx="12">
                  <c:v>275.34</c:v>
                </c:pt>
              </c:numCache>
            </c:numRef>
          </c:val>
          <c:smooth val="0"/>
        </c:ser>
        <c:marker val="1"/>
        <c:axId val="35422188"/>
        <c:axId val="50364237"/>
      </c:lineChart>
      <c:catAx>
        <c:axId val="3542218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/>
            </a:pPr>
          </a:p>
        </c:txPr>
        <c:crossAx val="50364237"/>
        <c:crosses val="autoZero"/>
        <c:auto val="0"/>
        <c:lblOffset val="100"/>
        <c:noMultiLvlLbl val="0"/>
      </c:catAx>
      <c:valAx>
        <c:axId val="50364237"/>
        <c:scaling>
          <c:orientation val="minMax"/>
          <c:max val="300"/>
          <c:min val="10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/>
            </a:pPr>
          </a:p>
        </c:txPr>
        <c:crossAx val="35422188"/>
        <c:crossesAt val="1"/>
        <c:crossBetween val="between"/>
        <c:dispUnits/>
        <c:majorUnit val="20"/>
      </c:valAx>
      <c:catAx>
        <c:axId val="46005058"/>
        <c:scaling>
          <c:orientation val="minMax"/>
        </c:scaling>
        <c:axPos val="b"/>
        <c:delete val="1"/>
        <c:majorTickMark val="in"/>
        <c:minorTickMark val="none"/>
        <c:tickLblPos val="nextTo"/>
        <c:crossAx val="11392339"/>
        <c:crosses val="autoZero"/>
        <c:auto val="0"/>
        <c:lblOffset val="100"/>
        <c:noMultiLvlLbl val="0"/>
      </c:catAx>
      <c:valAx>
        <c:axId val="11392339"/>
        <c:scaling>
          <c:orientation val="minMax"/>
          <c:max val="300"/>
          <c:min val="10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/>
            </a:pPr>
          </a:p>
        </c:txPr>
        <c:crossAx val="46005058"/>
        <c:crosses val="max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12"/>
          <c:y val="0.132"/>
          <c:w val="0.2785"/>
          <c:h val="0.11175"/>
        </c:manualLayout>
      </c:layout>
      <c:overlay val="0"/>
      <c:spPr>
        <a:ln w="3175">
          <a:solidFill>
            <a:srgbClr val="FFFFFF"/>
          </a:solidFill>
        </a:ln>
      </c:sp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療養病床等を有している病院数</a:t>
            </a:r>
          </a:p>
        </c:rich>
      </c:tx>
      <c:layout>
        <c:manualLayout>
          <c:xMode val="factor"/>
          <c:yMode val="factor"/>
          <c:x val="0.003"/>
          <c:y val="0.02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15975"/>
          <c:w val="0.928"/>
          <c:h val="0.76175"/>
        </c:manualLayout>
      </c:layout>
      <c:lineChart>
        <c:grouping val="standard"/>
        <c:varyColors val="0"/>
        <c:ser>
          <c:idx val="0"/>
          <c:order val="0"/>
          <c:tx>
            <c:strRef>
              <c:f>データ!$I$3:$I$4</c:f>
              <c:strCache>
                <c:ptCount val="1"/>
                <c:pt idx="0">
                  <c:v>療養病床等 施設数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データ!$H$5:$H$19</c:f>
              <c:numCache>
                <c:ptCount val="15"/>
                <c:pt idx="1">
                  <c:v>11</c:v>
                </c:pt>
                <c:pt idx="2">
                  <c:v>12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</c:numCache>
            </c:numRef>
          </c:cat>
          <c:val>
            <c:numRef>
              <c:f>データ!$I$5:$I$19</c:f>
              <c:numCache>
                <c:ptCount val="15"/>
                <c:pt idx="1">
                  <c:v>3251</c:v>
                </c:pt>
                <c:pt idx="2">
                  <c:v>3291</c:v>
                </c:pt>
                <c:pt idx="3">
                  <c:v>3318</c:v>
                </c:pt>
                <c:pt idx="4">
                  <c:v>3338</c:v>
                </c:pt>
                <c:pt idx="5">
                  <c:v>3364</c:v>
                </c:pt>
                <c:pt idx="6">
                  <c:v>3390</c:v>
                </c:pt>
                <c:pt idx="7">
                  <c:v>3417</c:v>
                </c:pt>
                <c:pt idx="8">
                  <c:v>3434</c:v>
                </c:pt>
                <c:pt idx="9">
                  <c:v>3451</c:v>
                </c:pt>
                <c:pt idx="10">
                  <c:v>3459</c:v>
                </c:pt>
                <c:pt idx="11">
                  <c:v>3477</c:v>
                </c:pt>
                <c:pt idx="12">
                  <c:v>3495</c:v>
                </c:pt>
                <c:pt idx="13">
                  <c:v>3506</c:v>
                </c:pt>
              </c:numCache>
            </c:numRef>
          </c:val>
          <c:smooth val="0"/>
        </c:ser>
        <c:marker val="1"/>
        <c:axId val="50624950"/>
        <c:axId val="52971367"/>
      </c:lineChart>
      <c:catAx>
        <c:axId val="5062495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/>
            </a:pPr>
          </a:p>
        </c:txPr>
        <c:crossAx val="52971367"/>
        <c:crosses val="autoZero"/>
        <c:auto val="0"/>
        <c:lblOffset val="100"/>
        <c:noMultiLvlLbl val="0"/>
      </c:catAx>
      <c:valAx>
        <c:axId val="52971367"/>
        <c:scaling>
          <c:orientation val="minMax"/>
          <c:max val="4000"/>
          <c:min val="200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/>
            </a:pPr>
          </a:p>
        </c:txPr>
        <c:crossAx val="50624950"/>
        <c:crossesAt val="1"/>
        <c:crossBetween val="midCat"/>
        <c:dispUnits/>
        <c:majorUnit val="5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25400">
      <a:solidFill>
        <a:srgbClr val="000000"/>
      </a:solidFill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データ!$J$4</c:f>
              <c:strCache>
                <c:ptCount val="1"/>
                <c:pt idx="0">
                  <c:v>　病　　　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データ!$H$5:$H$15</c:f>
              <c:numCache>
                <c:ptCount val="11"/>
                <c:pt idx="1">
                  <c:v>11</c:v>
                </c:pt>
                <c:pt idx="2">
                  <c:v>12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</c:numCache>
            </c:numRef>
          </c:cat>
          <c:val>
            <c:numRef>
              <c:f>データ!$J$5:$J$15</c:f>
              <c:numCache>
                <c:ptCount val="11"/>
                <c:pt idx="1">
                  <c:v>249.712</c:v>
                </c:pt>
                <c:pt idx="2">
                  <c:v>253.352</c:v>
                </c:pt>
                <c:pt idx="3">
                  <c:v>255.639</c:v>
                </c:pt>
                <c:pt idx="4">
                  <c:v>257.099</c:v>
                </c:pt>
                <c:pt idx="5">
                  <c:v>259.877</c:v>
                </c:pt>
                <c:pt idx="6">
                  <c:v>263.623</c:v>
                </c:pt>
                <c:pt idx="7">
                  <c:v>266.637</c:v>
                </c:pt>
                <c:pt idx="8">
                  <c:v>268.353</c:v>
                </c:pt>
                <c:pt idx="9">
                  <c:v>270.33</c:v>
                </c:pt>
                <c:pt idx="10">
                  <c:v>270.901</c:v>
                </c:pt>
              </c:numCache>
            </c:numRef>
          </c:val>
          <c:smooth val="0"/>
        </c:ser>
        <c:marker val="1"/>
        <c:axId val="6980256"/>
        <c:axId val="62822305"/>
      </c:lineChart>
      <c:catAx>
        <c:axId val="698025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62822305"/>
        <c:crosses val="autoZero"/>
        <c:auto val="0"/>
        <c:lblOffset val="100"/>
        <c:noMultiLvlLbl val="0"/>
      </c:catAx>
      <c:valAx>
        <c:axId val="62822305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6980256"/>
        <c:crossesAt val="1"/>
        <c:crossBetween val="midCat"/>
        <c:dispUnits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データ!$I$4</c:f>
              <c:strCache>
                <c:ptCount val="1"/>
                <c:pt idx="0">
                  <c:v>施設数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データ!$H$5:$H$15</c:f>
              <c:numCache>
                <c:ptCount val="11"/>
                <c:pt idx="1">
                  <c:v>11</c:v>
                </c:pt>
                <c:pt idx="2">
                  <c:v>12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</c:numCache>
            </c:numRef>
          </c:cat>
          <c:val>
            <c:numRef>
              <c:f>データ!$I$5:$I$15</c:f>
              <c:numCache>
                <c:ptCount val="11"/>
                <c:pt idx="1">
                  <c:v>3251</c:v>
                </c:pt>
                <c:pt idx="2">
                  <c:v>3291</c:v>
                </c:pt>
                <c:pt idx="3">
                  <c:v>3318</c:v>
                </c:pt>
                <c:pt idx="4">
                  <c:v>3338</c:v>
                </c:pt>
                <c:pt idx="5">
                  <c:v>3364</c:v>
                </c:pt>
                <c:pt idx="6">
                  <c:v>3390</c:v>
                </c:pt>
                <c:pt idx="7">
                  <c:v>3417</c:v>
                </c:pt>
                <c:pt idx="8">
                  <c:v>3434</c:v>
                </c:pt>
                <c:pt idx="9">
                  <c:v>3451</c:v>
                </c:pt>
                <c:pt idx="10">
                  <c:v>3459</c:v>
                </c:pt>
              </c:numCache>
            </c:numRef>
          </c:val>
          <c:smooth val="0"/>
        </c:ser>
        <c:marker val="1"/>
        <c:axId val="28529834"/>
        <c:axId val="55441915"/>
      </c:lineChart>
      <c:catAx>
        <c:axId val="2852983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5441915"/>
        <c:crosses val="autoZero"/>
        <c:auto val="0"/>
        <c:lblOffset val="100"/>
        <c:noMultiLvlLbl val="0"/>
      </c:catAx>
      <c:valAx>
        <c:axId val="55441915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8529834"/>
        <c:crossesAt val="1"/>
        <c:crossBetween val="midCat"/>
        <c:dispUnits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データ!$K$4</c:f>
              <c:strCache>
                <c:ptCount val="1"/>
                <c:pt idx="0">
                  <c:v>１日平均在院患者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データ!$H$5:$H$15</c:f>
              <c:numCache>
                <c:ptCount val="11"/>
                <c:pt idx="1">
                  <c:v>11</c:v>
                </c:pt>
                <c:pt idx="2">
                  <c:v>12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</c:numCache>
            </c:numRef>
          </c:cat>
          <c:val>
            <c:numRef>
              <c:f>データ!$K$5:$K$15</c:f>
              <c:numCache>
                <c:ptCount val="11"/>
                <c:pt idx="1">
                  <c:v>233.49</c:v>
                </c:pt>
                <c:pt idx="2">
                  <c:v>239.3</c:v>
                </c:pt>
                <c:pt idx="3">
                  <c:v>242.752</c:v>
                </c:pt>
                <c:pt idx="4">
                  <c:v>247.59</c:v>
                </c:pt>
                <c:pt idx="5">
                  <c:v>248.021</c:v>
                </c:pt>
                <c:pt idx="6">
                  <c:v>251.029</c:v>
                </c:pt>
                <c:pt idx="7">
                  <c:v>251.594</c:v>
                </c:pt>
                <c:pt idx="8">
                  <c:v>253.86</c:v>
                </c:pt>
                <c:pt idx="9">
                  <c:v>256.241</c:v>
                </c:pt>
                <c:pt idx="10">
                  <c:v>258.525</c:v>
                </c:pt>
              </c:numCache>
            </c:numRef>
          </c:val>
          <c:smooth val="0"/>
        </c:ser>
        <c:marker val="1"/>
        <c:axId val="29215188"/>
        <c:axId val="61610101"/>
      </c:lineChart>
      <c:catAx>
        <c:axId val="2921518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61610101"/>
        <c:crosses val="autoZero"/>
        <c:auto val="0"/>
        <c:lblOffset val="100"/>
        <c:noMultiLvlLbl val="0"/>
      </c:catAx>
      <c:valAx>
        <c:axId val="6161010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9215188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2"/>
          <c:order val="1"/>
          <c:tx>
            <c:strRef>
              <c:f>データ!$K$4:$K$5</c:f>
              <c:strCache>
                <c:ptCount val="1"/>
                <c:pt idx="0">
                  <c:v>１日平均在院患者</c:v>
                </c:pt>
              </c:strCache>
            </c:strRef>
          </c:tx>
          <c:spPr>
            <a:solidFill>
              <a:srgbClr val="808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データ!$H$6:$H$15</c:f>
              <c:numCache>
                <c:ptCount val="10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</c:numCache>
            </c:numRef>
          </c:cat>
          <c:val>
            <c:numRef>
              <c:f>データ!$K$6:$K$15</c:f>
              <c:numCache>
                <c:ptCount val="10"/>
                <c:pt idx="0">
                  <c:v>233.49</c:v>
                </c:pt>
                <c:pt idx="1">
                  <c:v>239.3</c:v>
                </c:pt>
                <c:pt idx="2">
                  <c:v>242.752</c:v>
                </c:pt>
                <c:pt idx="3">
                  <c:v>247.59</c:v>
                </c:pt>
                <c:pt idx="4">
                  <c:v>248.021</c:v>
                </c:pt>
                <c:pt idx="5">
                  <c:v>251.029</c:v>
                </c:pt>
                <c:pt idx="6">
                  <c:v>251.594</c:v>
                </c:pt>
                <c:pt idx="7">
                  <c:v>253.86</c:v>
                </c:pt>
                <c:pt idx="8">
                  <c:v>256.241</c:v>
                </c:pt>
                <c:pt idx="9">
                  <c:v>258.525</c:v>
                </c:pt>
              </c:numCache>
            </c:numRef>
          </c:val>
        </c:ser>
        <c:axId val="17619998"/>
        <c:axId val="24362255"/>
      </c:barChart>
      <c:lineChart>
        <c:grouping val="standard"/>
        <c:varyColors val="0"/>
        <c:ser>
          <c:idx val="1"/>
          <c:order val="0"/>
          <c:tx>
            <c:strRef>
              <c:f>データ!$J$4:$J$5</c:f>
              <c:strCache>
                <c:ptCount val="1"/>
                <c:pt idx="0">
                  <c:v>　病　　　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データ!$H$6:$H$15</c:f>
              <c:numCache>
                <c:ptCount val="10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</c:numCache>
            </c:numRef>
          </c:cat>
          <c:val>
            <c:numRef>
              <c:f>データ!$J$6:$J$15</c:f>
              <c:numCache>
                <c:ptCount val="10"/>
                <c:pt idx="0">
                  <c:v>249.712</c:v>
                </c:pt>
                <c:pt idx="1">
                  <c:v>253.352</c:v>
                </c:pt>
                <c:pt idx="2">
                  <c:v>255.639</c:v>
                </c:pt>
                <c:pt idx="3">
                  <c:v>257.099</c:v>
                </c:pt>
                <c:pt idx="4">
                  <c:v>259.877</c:v>
                </c:pt>
                <c:pt idx="5">
                  <c:v>263.623</c:v>
                </c:pt>
                <c:pt idx="6">
                  <c:v>266.637</c:v>
                </c:pt>
                <c:pt idx="7">
                  <c:v>268.353</c:v>
                </c:pt>
                <c:pt idx="8">
                  <c:v>270.33</c:v>
                </c:pt>
                <c:pt idx="9">
                  <c:v>270.901</c:v>
                </c:pt>
              </c:numCache>
            </c:numRef>
          </c:val>
          <c:smooth val="0"/>
        </c:ser>
        <c:marker val="1"/>
        <c:axId val="17933704"/>
        <c:axId val="27185609"/>
      </c:lineChart>
      <c:catAx>
        <c:axId val="1793370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7185609"/>
        <c:crosses val="autoZero"/>
        <c:auto val="0"/>
        <c:lblOffset val="100"/>
        <c:noMultiLvlLbl val="0"/>
      </c:catAx>
      <c:valAx>
        <c:axId val="27185609"/>
        <c:scaling>
          <c:orientation val="minMax"/>
          <c:max val="50"/>
          <c:min val="1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7933704"/>
        <c:crossesAt val="1"/>
        <c:crossBetween val="between"/>
        <c:dispUnits/>
        <c:majorUnit val="10"/>
      </c:valAx>
      <c:catAx>
        <c:axId val="17619998"/>
        <c:scaling>
          <c:orientation val="minMax"/>
        </c:scaling>
        <c:axPos val="b"/>
        <c:delete val="1"/>
        <c:majorTickMark val="in"/>
        <c:minorTickMark val="none"/>
        <c:tickLblPos val="nextTo"/>
        <c:crossAx val="24362255"/>
        <c:crosses val="autoZero"/>
        <c:auto val="0"/>
        <c:lblOffset val="100"/>
        <c:noMultiLvlLbl val="0"/>
      </c:catAx>
      <c:valAx>
        <c:axId val="24362255"/>
        <c:scaling>
          <c:orientation val="minMax"/>
          <c:max val="50"/>
          <c:min val="1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7619998"/>
        <c:crosses val="max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solidFill>
            <a:srgbClr val="FFFFFF"/>
          </a:solidFill>
        </a:ln>
      </c:sp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Relationship Id="rId5" Type="http://schemas.openxmlformats.org/officeDocument/2006/relationships/chart" Target="/xl/charts/chart15.xml" /><Relationship Id="rId6" Type="http://schemas.openxmlformats.org/officeDocument/2006/relationships/chart" Target="/xl/charts/chart1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0.59075</cdr:x>
      <cdr:y>0.038</cdr:y>
    </cdr:from>
    <cdr:to>
      <cdr:x>-536870.32125</cdr:x>
      <cdr:y>0.12225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0" y="95250"/>
          <a:ext cx="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月別病床数</a:t>
          </a:r>
        </a:p>
      </cdr:txBody>
    </cdr:sp>
  </cdr:relSizeAnchor>
  <cdr:relSizeAnchor xmlns:cdr="http://schemas.openxmlformats.org/drawingml/2006/chartDrawing">
    <cdr:from>
      <cdr:x>0.38625</cdr:x>
      <cdr:y>0.14425</cdr:y>
    </cdr:from>
    <cdr:to>
      <cdr:x>-536870.52575</cdr:x>
      <cdr:y>0.218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0" y="390525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千床</a:t>
          </a:r>
        </a:p>
      </cdr:txBody>
    </cdr:sp>
  </cdr:relSizeAnchor>
  <cdr:relSizeAnchor xmlns:cdr="http://schemas.openxmlformats.org/drawingml/2006/chartDrawing">
    <cdr:from>
      <cdr:x>0.451</cdr:x>
      <cdr:y>0.9045</cdr:y>
    </cdr:from>
    <cdr:to>
      <cdr:x>-536870.461</cdr:x>
      <cdr:y>0.98175</cdr:y>
    </cdr:to>
    <cdr:sp>
      <cdr:nvSpPr>
        <cdr:cNvPr id="3" name="テキスト 6"/>
        <cdr:cNvSpPr txBox="1">
          <a:spLocks noChangeArrowheads="1"/>
        </cdr:cNvSpPr>
      </cdr:nvSpPr>
      <cdr:spPr>
        <a:xfrm>
          <a:off x="0" y="2447925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0.5815</cdr:x>
      <cdr:y>0.9105</cdr:y>
    </cdr:from>
    <cdr:to>
      <cdr:x>-536870.3305</cdr:x>
      <cdr:y>0.98075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0" y="2466975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0.78275</cdr:x>
      <cdr:y>0.83925</cdr:y>
    </cdr:from>
    <cdr:to>
      <cdr:x>-536870.12925</cdr:x>
      <cdr:y>0.906</cdr:y>
    </cdr:to>
    <cdr:sp>
      <cdr:nvSpPr>
        <cdr:cNvPr id="5" name="テキスト 10"/>
        <cdr:cNvSpPr txBox="1">
          <a:spLocks noChangeArrowheads="1"/>
        </cdr:cNvSpPr>
      </cdr:nvSpPr>
      <cdr:spPr>
        <a:xfrm>
          <a:off x="0" y="2276475"/>
          <a:ext cx="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0.70975</cdr:x>
      <cdr:y>0.91375</cdr:y>
    </cdr:from>
    <cdr:to>
      <cdr:x>-536870.20225</cdr:x>
      <cdr:y>0.984</cdr:y>
    </cdr:to>
    <cdr:sp>
      <cdr:nvSpPr>
        <cdr:cNvPr id="6" name="テキスト 13"/>
        <cdr:cNvSpPr txBox="1">
          <a:spLocks noChangeArrowheads="1"/>
        </cdr:cNvSpPr>
      </cdr:nvSpPr>
      <cdr:spPr>
        <a:xfrm>
          <a:off x="0" y="2476500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0.34525</cdr:x>
      <cdr:y>0.8505</cdr:y>
    </cdr:from>
    <cdr:to>
      <cdr:x>-536870.56675</cdr:x>
      <cdr:y>-536870.0615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0.548</cdr:x>
      <cdr:y>0.85175</cdr:y>
    </cdr:from>
    <cdr:to>
      <cdr:x>-536870.364</cdr:x>
      <cdr:y>-536870.06025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0.7085</cdr:x>
      <cdr:y>0.85525</cdr:y>
    </cdr:from>
    <cdr:to>
      <cdr:x>-536870.2035</cdr:x>
      <cdr:y>-536870.05675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９年</a:t>
          </a:r>
        </a:p>
      </cdr:txBody>
    </cdr:sp>
  </cdr:relSizeAnchor>
  <cdr:relSizeAnchor xmlns:cdr="http://schemas.openxmlformats.org/drawingml/2006/chartDrawing">
    <cdr:from>
      <cdr:x>0.2965</cdr:x>
      <cdr:y>0.249</cdr:y>
    </cdr:from>
    <cdr:to>
      <cdr:x>-536870.6155</cdr:x>
      <cdr:y>-536870.663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施設</a:t>
          </a:r>
        </a:p>
      </cdr:txBody>
    </cdr:sp>
  </cdr:relSizeAnchor>
  <cdr:relSizeAnchor xmlns:cdr="http://schemas.openxmlformats.org/drawingml/2006/chartDrawing">
    <cdr:from>
      <cdr:x>0.72175</cdr:x>
      <cdr:y>0.76325</cdr:y>
    </cdr:from>
    <cdr:to>
      <cdr:x>-536870.19025</cdr:x>
      <cdr:y>-536870.14875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月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171450</xdr:rowOff>
    </xdr:from>
    <xdr:to>
      <xdr:col>0</xdr:col>
      <xdr:colOff>0</xdr:colOff>
      <xdr:row>39</xdr:row>
      <xdr:rowOff>171450</xdr:rowOff>
    </xdr:to>
    <xdr:graphicFrame>
      <xdr:nvGraphicFramePr>
        <xdr:cNvPr id="1" name="Chart 9"/>
        <xdr:cNvGraphicFramePr/>
      </xdr:nvGraphicFramePr>
      <xdr:xfrm>
        <a:off x="0" y="4514850"/>
        <a:ext cx="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23</xdr:row>
      <xdr:rowOff>9525</xdr:rowOff>
    </xdr:to>
    <xdr:graphicFrame>
      <xdr:nvGraphicFramePr>
        <xdr:cNvPr id="2" name="Chart 10"/>
        <xdr:cNvGraphicFramePr/>
      </xdr:nvGraphicFramePr>
      <xdr:xfrm>
        <a:off x="0" y="0"/>
        <a:ext cx="0" cy="4171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42</xdr:row>
      <xdr:rowOff>19050</xdr:rowOff>
    </xdr:from>
    <xdr:to>
      <xdr:col>0</xdr:col>
      <xdr:colOff>0</xdr:colOff>
      <xdr:row>47</xdr:row>
      <xdr:rowOff>0</xdr:rowOff>
    </xdr:to>
    <xdr:graphicFrame>
      <xdr:nvGraphicFramePr>
        <xdr:cNvPr id="3" name="Chart 23"/>
        <xdr:cNvGraphicFramePr/>
      </xdr:nvGraphicFramePr>
      <xdr:xfrm>
        <a:off x="0" y="7620000"/>
        <a:ext cx="0" cy="885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438150</xdr:colOff>
      <xdr:row>21</xdr:row>
      <xdr:rowOff>0</xdr:rowOff>
    </xdr:from>
    <xdr:to>
      <xdr:col>9</xdr:col>
      <xdr:colOff>504825</xdr:colOff>
      <xdr:row>48</xdr:row>
      <xdr:rowOff>152400</xdr:rowOff>
    </xdr:to>
    <xdr:graphicFrame>
      <xdr:nvGraphicFramePr>
        <xdr:cNvPr id="4" name="Chart 24"/>
        <xdr:cNvGraphicFramePr/>
      </xdr:nvGraphicFramePr>
      <xdr:xfrm>
        <a:off x="438150" y="3800475"/>
        <a:ext cx="7620000" cy="5038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438150</xdr:colOff>
      <xdr:row>2</xdr:row>
      <xdr:rowOff>66675</xdr:rowOff>
    </xdr:from>
    <xdr:to>
      <xdr:col>9</xdr:col>
      <xdr:colOff>504825</xdr:colOff>
      <xdr:row>19</xdr:row>
      <xdr:rowOff>38100</xdr:rowOff>
    </xdr:to>
    <xdr:graphicFrame>
      <xdr:nvGraphicFramePr>
        <xdr:cNvPr id="5" name="Chart 28"/>
        <xdr:cNvGraphicFramePr/>
      </xdr:nvGraphicFramePr>
      <xdr:xfrm>
        <a:off x="438150" y="428625"/>
        <a:ext cx="7620000" cy="30480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0</xdr:col>
      <xdr:colOff>0</xdr:colOff>
      <xdr:row>47</xdr:row>
      <xdr:rowOff>0</xdr:rowOff>
    </xdr:to>
    <xdr:graphicFrame>
      <xdr:nvGraphicFramePr>
        <xdr:cNvPr id="6" name="Chart 30"/>
        <xdr:cNvGraphicFramePr/>
      </xdr:nvGraphicFramePr>
      <xdr:xfrm>
        <a:off x="0" y="8505825"/>
        <a:ext cx="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0</xdr:col>
      <xdr:colOff>0</xdr:colOff>
      <xdr:row>47</xdr:row>
      <xdr:rowOff>0</xdr:rowOff>
    </xdr:to>
    <xdr:graphicFrame>
      <xdr:nvGraphicFramePr>
        <xdr:cNvPr id="7" name="Chart 31"/>
        <xdr:cNvGraphicFramePr/>
      </xdr:nvGraphicFramePr>
      <xdr:xfrm>
        <a:off x="0" y="8505825"/>
        <a:ext cx="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0</xdr:col>
      <xdr:colOff>0</xdr:colOff>
      <xdr:row>47</xdr:row>
      <xdr:rowOff>0</xdr:rowOff>
    </xdr:to>
    <xdr:graphicFrame>
      <xdr:nvGraphicFramePr>
        <xdr:cNvPr id="8" name="Chart 32"/>
        <xdr:cNvGraphicFramePr/>
      </xdr:nvGraphicFramePr>
      <xdr:xfrm>
        <a:off x="0" y="8505825"/>
        <a:ext cx="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0</xdr:col>
      <xdr:colOff>0</xdr:colOff>
      <xdr:row>47</xdr:row>
      <xdr:rowOff>0</xdr:rowOff>
    </xdr:to>
    <xdr:graphicFrame>
      <xdr:nvGraphicFramePr>
        <xdr:cNvPr id="9" name="Chart 33"/>
        <xdr:cNvGraphicFramePr/>
      </xdr:nvGraphicFramePr>
      <xdr:xfrm>
        <a:off x="0" y="8505825"/>
        <a:ext cx="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0</xdr:col>
      <xdr:colOff>0</xdr:colOff>
      <xdr:row>47</xdr:row>
      <xdr:rowOff>0</xdr:rowOff>
    </xdr:to>
    <xdr:graphicFrame>
      <xdr:nvGraphicFramePr>
        <xdr:cNvPr id="10" name="Chart 34"/>
        <xdr:cNvGraphicFramePr/>
      </xdr:nvGraphicFramePr>
      <xdr:xfrm>
        <a:off x="0" y="8505825"/>
        <a:ext cx="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0.59075</cdr:x>
      <cdr:y>0.0345</cdr:y>
    </cdr:from>
    <cdr:to>
      <cdr:x>-536870.32125</cdr:x>
      <cdr:y>0.0985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0" y="114300"/>
          <a:ext cx="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月別病床数</a:t>
          </a:r>
        </a:p>
      </cdr:txBody>
    </cdr:sp>
  </cdr:relSizeAnchor>
  <cdr:relSizeAnchor xmlns:cdr="http://schemas.openxmlformats.org/drawingml/2006/chartDrawing">
    <cdr:from>
      <cdr:x>0.38625</cdr:x>
      <cdr:y>0.131</cdr:y>
    </cdr:from>
    <cdr:to>
      <cdr:x>-536870.52575</cdr:x>
      <cdr:y>0.1865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0" y="447675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千床</a:t>
          </a:r>
        </a:p>
      </cdr:txBody>
    </cdr:sp>
  </cdr:relSizeAnchor>
  <cdr:relSizeAnchor xmlns:cdr="http://schemas.openxmlformats.org/drawingml/2006/chartDrawing">
    <cdr:from>
      <cdr:x>0.451</cdr:x>
      <cdr:y>0.919</cdr:y>
    </cdr:from>
    <cdr:to>
      <cdr:x>-536870.461</cdr:x>
      <cdr:y>0.97725</cdr:y>
    </cdr:to>
    <cdr:sp>
      <cdr:nvSpPr>
        <cdr:cNvPr id="3" name="テキスト 6"/>
        <cdr:cNvSpPr txBox="1">
          <a:spLocks noChangeArrowheads="1"/>
        </cdr:cNvSpPr>
      </cdr:nvSpPr>
      <cdr:spPr>
        <a:xfrm>
          <a:off x="0" y="3143250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0.5815</cdr:x>
      <cdr:y>0.924</cdr:y>
    </cdr:from>
    <cdr:to>
      <cdr:x>-536870.3305</cdr:x>
      <cdr:y>0.974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0" y="3162300"/>
          <a:ext cx="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0.78275</cdr:x>
      <cdr:y>0.86375</cdr:y>
    </cdr:from>
    <cdr:to>
      <cdr:x>-536870.12925</cdr:x>
      <cdr:y>0.911</cdr:y>
    </cdr:to>
    <cdr:sp>
      <cdr:nvSpPr>
        <cdr:cNvPr id="5" name="テキスト 10"/>
        <cdr:cNvSpPr txBox="1">
          <a:spLocks noChangeArrowheads="1"/>
        </cdr:cNvSpPr>
      </cdr:nvSpPr>
      <cdr:spPr>
        <a:xfrm>
          <a:off x="0" y="2952750"/>
          <a:ext cx="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0.70975</cdr:x>
      <cdr:y>0.92675</cdr:y>
    </cdr:from>
    <cdr:to>
      <cdr:x>-536870.20225</cdr:x>
      <cdr:y>0.97675</cdr:y>
    </cdr:to>
    <cdr:sp>
      <cdr:nvSpPr>
        <cdr:cNvPr id="6" name="テキスト 13"/>
        <cdr:cNvSpPr txBox="1">
          <a:spLocks noChangeArrowheads="1"/>
        </cdr:cNvSpPr>
      </cdr:nvSpPr>
      <cdr:spPr>
        <a:xfrm>
          <a:off x="0" y="3171825"/>
          <a:ext cx="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0.5905</cdr:x>
      <cdr:y>0.029</cdr:y>
    </cdr:from>
    <cdr:to>
      <cdr:x>-536870.3215</cdr:x>
      <cdr:y>0.0665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0" y="152400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月別施設数
</a:t>
          </a:r>
        </a:p>
      </cdr:txBody>
    </cdr:sp>
  </cdr:relSizeAnchor>
  <cdr:relSizeAnchor xmlns:cdr="http://schemas.openxmlformats.org/drawingml/2006/chartDrawing">
    <cdr:from>
      <cdr:x>0.4405</cdr:x>
      <cdr:y>0.12375</cdr:y>
    </cdr:from>
    <cdr:to>
      <cdr:x>-536870.4715</cdr:x>
      <cdr:y>0.15625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0" y="685800"/>
          <a:ext cx="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施設</a:t>
          </a:r>
        </a:p>
      </cdr:txBody>
    </cdr:sp>
  </cdr:relSizeAnchor>
  <cdr:relSizeAnchor xmlns:cdr="http://schemas.openxmlformats.org/drawingml/2006/chartDrawing">
    <cdr:from>
      <cdr:x>0.46025</cdr:x>
      <cdr:y>0.8905</cdr:y>
    </cdr:from>
    <cdr:to>
      <cdr:x>-536870.45175</cdr:x>
      <cdr:y>0.92475</cdr:y>
    </cdr:to>
    <cdr:sp>
      <cdr:nvSpPr>
        <cdr:cNvPr id="3" name="テキスト 6"/>
        <cdr:cNvSpPr txBox="1">
          <a:spLocks noChangeArrowheads="1"/>
        </cdr:cNvSpPr>
      </cdr:nvSpPr>
      <cdr:spPr>
        <a:xfrm>
          <a:off x="0" y="4953000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0.57925</cdr:x>
      <cdr:y>0.893</cdr:y>
    </cdr:from>
    <cdr:to>
      <cdr:x>-536870.33275</cdr:x>
      <cdr:y>0.92725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0" y="4972050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0.76875</cdr:x>
      <cdr:y>0.84175</cdr:y>
    </cdr:from>
    <cdr:to>
      <cdr:x>-536870.14325</cdr:x>
      <cdr:y>0.87075</cdr:y>
    </cdr:to>
    <cdr:sp>
      <cdr:nvSpPr>
        <cdr:cNvPr id="5" name="テキスト 10"/>
        <cdr:cNvSpPr txBox="1">
          <a:spLocks noChangeArrowheads="1"/>
        </cdr:cNvSpPr>
      </cdr:nvSpPr>
      <cdr:spPr>
        <a:xfrm>
          <a:off x="0" y="4686300"/>
          <a:ext cx="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0.709</cdr:x>
      <cdr:y>0.8905</cdr:y>
    </cdr:from>
    <cdr:to>
      <cdr:x>-536870.203</cdr:x>
      <cdr:y>0.92475</cdr:y>
    </cdr:to>
    <cdr:sp>
      <cdr:nvSpPr>
        <cdr:cNvPr id="6" name="テキスト 16"/>
        <cdr:cNvSpPr txBox="1">
          <a:spLocks noChangeArrowheads="1"/>
        </cdr:cNvSpPr>
      </cdr:nvSpPr>
      <cdr:spPr>
        <a:xfrm>
          <a:off x="0" y="4953000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0.477</cdr:x>
      <cdr:y>0.866</cdr:y>
    </cdr:from>
    <cdr:to>
      <cdr:x>-536870.435</cdr:x>
      <cdr:y>1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1162050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0.56725</cdr:x>
      <cdr:y>0.87525</cdr:y>
    </cdr:from>
    <cdr:to>
      <cdr:x>-536870.34475</cdr:x>
      <cdr:y>1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1181100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0.55775</cdr:x>
      <cdr:y>0.0815</cdr:y>
    </cdr:from>
    <cdr:to>
      <cdr:x>-536870.35425</cdr:x>
      <cdr:y>0.2575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104775"/>
          <a:ext cx="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月別１日平均在院患者数</a:t>
          </a:r>
        </a:p>
      </cdr:txBody>
    </cdr:sp>
  </cdr:relSizeAnchor>
  <cdr:relSizeAnchor xmlns:cdr="http://schemas.openxmlformats.org/drawingml/2006/chartDrawing">
    <cdr:from>
      <cdr:x>0.3455</cdr:x>
      <cdr:y>0.296</cdr:y>
    </cdr:from>
    <cdr:to>
      <cdr:x>-536870.5665</cdr:x>
      <cdr:y>0.43675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0" y="400050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千人</a:t>
          </a:r>
        </a:p>
      </cdr:txBody>
    </cdr:sp>
  </cdr:relSizeAnchor>
  <cdr:relSizeAnchor xmlns:cdr="http://schemas.openxmlformats.org/drawingml/2006/chartDrawing">
    <cdr:from>
      <cdr:x>0.7645</cdr:x>
      <cdr:y>0.80875</cdr:y>
    </cdr:from>
    <cdr:to>
      <cdr:x>-536870.1475</cdr:x>
      <cdr:y>0.9285</cdr:y>
    </cdr:to>
    <cdr:sp>
      <cdr:nvSpPr>
        <cdr:cNvPr id="5" name="テキスト 8"/>
        <cdr:cNvSpPr txBox="1">
          <a:spLocks noChangeArrowheads="1"/>
        </cdr:cNvSpPr>
      </cdr:nvSpPr>
      <cdr:spPr>
        <a:xfrm>
          <a:off x="0" y="1085850"/>
          <a:ext cx="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0.70525</cdr:x>
      <cdr:y>0.8725</cdr:y>
    </cdr:from>
    <cdr:to>
      <cdr:x>-536870.20675</cdr:x>
      <cdr:y>1</cdr:y>
    </cdr:to>
    <cdr:sp>
      <cdr:nvSpPr>
        <cdr:cNvPr id="6" name="テキスト 11"/>
        <cdr:cNvSpPr txBox="1">
          <a:spLocks noChangeArrowheads="1"/>
        </cdr:cNvSpPr>
      </cdr:nvSpPr>
      <cdr:spPr>
        <a:xfrm>
          <a:off x="0" y="1171575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0.30575</cdr:x>
      <cdr:y>0.10025</cdr:y>
    </cdr:from>
    <cdr:to>
      <cdr:x>-536870.60625</cdr:x>
      <cdr:y>0.13175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571500"/>
          <a:ext cx="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千床</a:t>
          </a:r>
        </a:p>
      </cdr:txBody>
    </cdr:sp>
  </cdr:relSizeAnchor>
  <cdr:relSizeAnchor xmlns:cdr="http://schemas.openxmlformats.org/drawingml/2006/chartDrawing">
    <cdr:from>
      <cdr:x>0.5925</cdr:x>
      <cdr:y>0.09275</cdr:y>
    </cdr:from>
    <cdr:to>
      <cdr:x>-536870.3195</cdr:x>
      <cdr:y>0.12425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523875"/>
          <a:ext cx="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千人
</a:t>
          </a:r>
        </a:p>
      </cdr:txBody>
    </cdr:sp>
  </cdr:relSizeAnchor>
  <cdr:relSizeAnchor xmlns:cdr="http://schemas.openxmlformats.org/drawingml/2006/chartDrawing">
    <cdr:from>
      <cdr:x>0.30575</cdr:x>
      <cdr:y>0.91675</cdr:y>
    </cdr:from>
    <cdr:to>
      <cdr:x>-536870.60625</cdr:x>
      <cdr:y>0.94675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5238750"/>
          <a:ext cx="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0.512</cdr:x>
      <cdr:y>0.029</cdr:y>
    </cdr:from>
    <cdr:to>
      <cdr:x>-536870.4</cdr:x>
      <cdr:y>0.0655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161925"/>
          <a:ext cx="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療養型病床群の病床数及び１日平均在院患者数</a:t>
          </a:r>
        </a:p>
      </cdr:txBody>
    </cdr:sp>
  </cdr:relSizeAnchor>
  <cdr:relSizeAnchor xmlns:cdr="http://schemas.openxmlformats.org/drawingml/2006/chartDrawing">
    <cdr:from>
      <cdr:x>0.52075</cdr:x>
      <cdr:y>0.91875</cdr:y>
    </cdr:from>
    <cdr:to>
      <cdr:x>-536870.39125</cdr:x>
      <cdr:y>0.95025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5257800"/>
          <a:ext cx="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0.59</cdr:x>
      <cdr:y>0.92075</cdr:y>
    </cdr:from>
    <cdr:to>
      <cdr:x>-536870.322</cdr:x>
      <cdr:y>0.94725</cdr:y>
    </cdr:to>
    <cdr:sp>
      <cdr:nvSpPr>
        <cdr:cNvPr id="6" name="テキスト 6"/>
        <cdr:cNvSpPr txBox="1">
          <a:spLocks noChangeArrowheads="1"/>
        </cdr:cNvSpPr>
      </cdr:nvSpPr>
      <cdr:spPr>
        <a:xfrm>
          <a:off x="0" y="5267325"/>
          <a:ext cx="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９年　</a:t>
          </a:r>
        </a:p>
      </cdr:txBody>
    </cdr:sp>
  </cdr:relSizeAnchor>
  <cdr:relSizeAnchor xmlns:cdr="http://schemas.openxmlformats.org/drawingml/2006/chartDrawing">
    <cdr:from>
      <cdr:x>0.1675</cdr:x>
      <cdr:y>0.798</cdr:y>
    </cdr:from>
    <cdr:to>
      <cdr:x>0.2925</cdr:x>
      <cdr:y>0.8775</cdr:y>
    </cdr:to>
    <cdr:sp>
      <cdr:nvSpPr>
        <cdr:cNvPr id="7" name="Rectangle 9"/>
        <cdr:cNvSpPr>
          <a:spLocks/>
        </cdr:cNvSpPr>
      </cdr:nvSpPr>
      <cdr:spPr>
        <a:xfrm>
          <a:off x="0" y="4562475"/>
          <a:ext cx="0" cy="45720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0.428</cdr:x>
      <cdr:y>0.75825</cdr:y>
    </cdr:from>
    <cdr:to>
      <cdr:x>0.4925</cdr:x>
      <cdr:y>0.81625</cdr:y>
    </cdr:to>
    <cdr:sp>
      <cdr:nvSpPr>
        <cdr:cNvPr id="8" name="Rectangle 10"/>
        <cdr:cNvSpPr>
          <a:spLocks/>
        </cdr:cNvSpPr>
      </cdr:nvSpPr>
      <cdr:spPr>
        <a:xfrm>
          <a:off x="0" y="4333875"/>
          <a:ext cx="0" cy="333375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0.655</cdr:x>
      <cdr:y>0.81825</cdr:y>
    </cdr:from>
    <cdr:to>
      <cdr:x>0.753</cdr:x>
      <cdr:y>0.867</cdr:y>
    </cdr:to>
    <cdr:sp>
      <cdr:nvSpPr>
        <cdr:cNvPr id="9" name="Rectangle 11"/>
        <cdr:cNvSpPr>
          <a:spLocks/>
        </cdr:cNvSpPr>
      </cdr:nvSpPr>
      <cdr:spPr>
        <a:xfrm>
          <a:off x="0" y="4676775"/>
          <a:ext cx="0" cy="276225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0.59675</cdr:x>
      <cdr:y>0.759</cdr:y>
    </cdr:from>
    <cdr:to>
      <cdr:x>0.68675</cdr:x>
      <cdr:y>0.8095</cdr:y>
    </cdr:to>
    <cdr:sp>
      <cdr:nvSpPr>
        <cdr:cNvPr id="10" name="Rectangle 12"/>
        <cdr:cNvSpPr>
          <a:spLocks/>
        </cdr:cNvSpPr>
      </cdr:nvSpPr>
      <cdr:spPr>
        <a:xfrm>
          <a:off x="0" y="4343400"/>
          <a:ext cx="0" cy="28575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0.428</cdr:x>
      <cdr:y>0.7725</cdr:y>
    </cdr:from>
    <cdr:to>
      <cdr:x>0.49275</cdr:x>
      <cdr:y>0.7725</cdr:y>
    </cdr:to>
    <cdr:sp>
      <cdr:nvSpPr>
        <cdr:cNvPr id="11" name="Line 15"/>
        <cdr:cNvSpPr>
          <a:spLocks/>
        </cdr:cNvSpPr>
      </cdr:nvSpPr>
      <cdr:spPr>
        <a:xfrm>
          <a:off x="0" y="4419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0.4295</cdr:x>
      <cdr:y>0.809</cdr:y>
    </cdr:from>
    <cdr:to>
      <cdr:x>0.49275</cdr:x>
      <cdr:y>0.809</cdr:y>
    </cdr:to>
    <cdr:sp>
      <cdr:nvSpPr>
        <cdr:cNvPr id="12" name="Line 16"/>
        <cdr:cNvSpPr>
          <a:spLocks/>
        </cdr:cNvSpPr>
      </cdr:nvSpPr>
      <cdr:spPr>
        <a:xfrm>
          <a:off x="0" y="46291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0.5965</cdr:x>
      <cdr:y>0.76375</cdr:y>
    </cdr:from>
    <cdr:to>
      <cdr:x>0.662</cdr:x>
      <cdr:y>0.76375</cdr:y>
    </cdr:to>
    <cdr:sp>
      <cdr:nvSpPr>
        <cdr:cNvPr id="13" name="Line 19"/>
        <cdr:cNvSpPr>
          <a:spLocks/>
        </cdr:cNvSpPr>
      </cdr:nvSpPr>
      <cdr:spPr>
        <a:xfrm>
          <a:off x="0" y="43719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0.5965</cdr:x>
      <cdr:y>0.79475</cdr:y>
    </cdr:from>
    <cdr:to>
      <cdr:x>0.663</cdr:x>
      <cdr:y>0.79475</cdr:y>
    </cdr:to>
    <cdr:sp>
      <cdr:nvSpPr>
        <cdr:cNvPr id="14" name="Line 20"/>
        <cdr:cNvSpPr>
          <a:spLocks/>
        </cdr:cNvSpPr>
      </cdr:nvSpPr>
      <cdr:spPr>
        <a:xfrm>
          <a:off x="0" y="45434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0.595</cdr:x>
      <cdr:y>0.86475</cdr:y>
    </cdr:from>
    <cdr:to>
      <cdr:x>-536870.317</cdr:x>
      <cdr:y>0.89625</cdr:y>
    </cdr:to>
    <cdr:sp>
      <cdr:nvSpPr>
        <cdr:cNvPr id="15" name="テキスト 21"/>
        <cdr:cNvSpPr txBox="1">
          <a:spLocks noChangeArrowheads="1"/>
        </cdr:cNvSpPr>
      </cdr:nvSpPr>
      <cdr:spPr>
        <a:xfrm>
          <a:off x="0" y="4943475"/>
          <a:ext cx="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月</a:t>
          </a:r>
        </a:p>
      </cdr:txBody>
    </cdr:sp>
  </cdr:relSizeAnchor>
</c:userShapes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0.34525</cdr:x>
      <cdr:y>0.9395</cdr:y>
    </cdr:from>
    <cdr:to>
      <cdr:x>-536870.56675</cdr:x>
      <cdr:y>0.989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3619500"/>
          <a:ext cx="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0.548</cdr:x>
      <cdr:y>0.93975</cdr:y>
    </cdr:from>
    <cdr:to>
      <cdr:x>-536870.364</cdr:x>
      <cdr:y>0.97925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3619500"/>
          <a:ext cx="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0.7085</cdr:x>
      <cdr:y>0.9415</cdr:y>
    </cdr:from>
    <cdr:to>
      <cdr:x>-536870.2035</cdr:x>
      <cdr:y>0.986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3629025"/>
          <a:ext cx="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９年</a:t>
          </a:r>
        </a:p>
      </cdr:txBody>
    </cdr:sp>
  </cdr:relSizeAnchor>
  <cdr:relSizeAnchor xmlns:cdr="http://schemas.openxmlformats.org/drawingml/2006/chartDrawing">
    <cdr:from>
      <cdr:x>0.2965</cdr:x>
      <cdr:y>0.1495</cdr:y>
    </cdr:from>
    <cdr:to>
      <cdr:x>-536870.6155</cdr:x>
      <cdr:y>0.21125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571500"/>
          <a:ext cx="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施設</a:t>
          </a:r>
        </a:p>
      </cdr:txBody>
    </cdr:sp>
  </cdr:relSizeAnchor>
  <cdr:relSizeAnchor xmlns:cdr="http://schemas.openxmlformats.org/drawingml/2006/chartDrawing">
    <cdr:from>
      <cdr:x>0.72175</cdr:x>
      <cdr:y>0.90375</cdr:y>
    </cdr:from>
    <cdr:to>
      <cdr:x>-536870.19025</cdr:x>
      <cdr:y>0.94325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3486150"/>
          <a:ext cx="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月</a:t>
          </a:r>
        </a:p>
      </cdr:txBody>
    </cdr:sp>
  </cdr:relSizeAnchor>
</c:userShapes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0.428</cdr:x>
      <cdr:y>0.08275</cdr:y>
    </cdr:from>
    <cdr:to>
      <cdr:x>0.42975</cdr:x>
      <cdr:y>0.949</cdr:y>
    </cdr:to>
    <cdr:sp>
      <cdr:nvSpPr>
        <cdr:cNvPr id="1" name="Line 4"/>
        <cdr:cNvSpPr>
          <a:spLocks/>
        </cdr:cNvSpPr>
      </cdr:nvSpPr>
      <cdr:spPr>
        <a:xfrm flipH="1">
          <a:off x="2686050" y="952500"/>
          <a:ext cx="9525" cy="10010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0.925</cdr:x>
      <cdr:y>0.04575</cdr:y>
    </cdr:from>
    <cdr:to>
      <cdr:x>0.9885</cdr:x>
      <cdr:y>0.05725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5819775" y="523875"/>
          <a:ext cx="400050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（床）</a:t>
          </a:r>
        </a:p>
      </cdr:txBody>
    </cdr:sp>
  </cdr:relSizeAnchor>
  <cdr:relSizeAnchor xmlns:cdr="http://schemas.openxmlformats.org/drawingml/2006/chartDrawing">
    <cdr:from>
      <cdr:x>0.1305</cdr:x>
      <cdr:y>0.96425</cdr:y>
    </cdr:from>
    <cdr:to>
      <cdr:x>0.4315</cdr:x>
      <cdr:y>0.98725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819150" y="11134725"/>
          <a:ext cx="1895475" cy="2667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全国 1 440.2床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161925</xdr:rowOff>
    </xdr:from>
    <xdr:to>
      <xdr:col>0</xdr:col>
      <xdr:colOff>0</xdr:colOff>
      <xdr:row>40</xdr:row>
      <xdr:rowOff>161925</xdr:rowOff>
    </xdr:to>
    <xdr:graphicFrame>
      <xdr:nvGraphicFramePr>
        <xdr:cNvPr id="1" name="Chart 9"/>
        <xdr:cNvGraphicFramePr/>
      </xdr:nvGraphicFramePr>
      <xdr:xfrm>
        <a:off x="0" y="5953125"/>
        <a:ext cx="0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24</xdr:row>
      <xdr:rowOff>9525</xdr:rowOff>
    </xdr:to>
    <xdr:graphicFrame>
      <xdr:nvGraphicFramePr>
        <xdr:cNvPr id="2" name="Chart 10"/>
        <xdr:cNvGraphicFramePr/>
      </xdr:nvGraphicFramePr>
      <xdr:xfrm>
        <a:off x="0" y="0"/>
        <a:ext cx="0" cy="5572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43</xdr:row>
      <xdr:rowOff>19050</xdr:rowOff>
    </xdr:from>
    <xdr:to>
      <xdr:col>0</xdr:col>
      <xdr:colOff>0</xdr:colOff>
      <xdr:row>49</xdr:row>
      <xdr:rowOff>0</xdr:rowOff>
    </xdr:to>
    <xdr:graphicFrame>
      <xdr:nvGraphicFramePr>
        <xdr:cNvPr id="3" name="Chart 23"/>
        <xdr:cNvGraphicFramePr/>
      </xdr:nvGraphicFramePr>
      <xdr:xfrm>
        <a:off x="0" y="9925050"/>
        <a:ext cx="0" cy="1352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21</xdr:row>
      <xdr:rowOff>142875</xdr:rowOff>
    </xdr:from>
    <xdr:to>
      <xdr:col>0</xdr:col>
      <xdr:colOff>0</xdr:colOff>
      <xdr:row>46</xdr:row>
      <xdr:rowOff>152400</xdr:rowOff>
    </xdr:to>
    <xdr:graphicFrame>
      <xdr:nvGraphicFramePr>
        <xdr:cNvPr id="4" name="Chart 24"/>
        <xdr:cNvGraphicFramePr/>
      </xdr:nvGraphicFramePr>
      <xdr:xfrm>
        <a:off x="0" y="5019675"/>
        <a:ext cx="0" cy="57245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3</xdr:row>
      <xdr:rowOff>38100</xdr:rowOff>
    </xdr:from>
    <xdr:to>
      <xdr:col>0</xdr:col>
      <xdr:colOff>0</xdr:colOff>
      <xdr:row>20</xdr:row>
      <xdr:rowOff>9525</xdr:rowOff>
    </xdr:to>
    <xdr:graphicFrame>
      <xdr:nvGraphicFramePr>
        <xdr:cNvPr id="5" name="Chart 28"/>
        <xdr:cNvGraphicFramePr/>
      </xdr:nvGraphicFramePr>
      <xdr:xfrm>
        <a:off x="0" y="800100"/>
        <a:ext cx="0" cy="38576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285750</xdr:colOff>
      <xdr:row>0</xdr:row>
      <xdr:rowOff>161925</xdr:rowOff>
    </xdr:from>
    <xdr:to>
      <xdr:col>6</xdr:col>
      <xdr:colOff>1666875</xdr:colOff>
      <xdr:row>50</xdr:row>
      <xdr:rowOff>209550</xdr:rowOff>
    </xdr:to>
    <xdr:graphicFrame>
      <xdr:nvGraphicFramePr>
        <xdr:cNvPr id="6" name="Chart 29"/>
        <xdr:cNvGraphicFramePr/>
      </xdr:nvGraphicFramePr>
      <xdr:xfrm>
        <a:off x="285750" y="161925"/>
        <a:ext cx="6296025" cy="115538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0.5905</cdr:x>
      <cdr:y>0.0315</cdr:y>
    </cdr:from>
    <cdr:to>
      <cdr:x>-536870.3215</cdr:x>
      <cdr:y>0.08625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0" y="123825"/>
          <a:ext cx="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月別施設数
</a:t>
          </a:r>
        </a:p>
      </cdr:txBody>
    </cdr:sp>
  </cdr:relSizeAnchor>
  <cdr:relSizeAnchor xmlns:cdr="http://schemas.openxmlformats.org/drawingml/2006/chartDrawing">
    <cdr:from>
      <cdr:x>0.4405</cdr:x>
      <cdr:y>0.1345</cdr:y>
    </cdr:from>
    <cdr:to>
      <cdr:x>-536870.4715</cdr:x>
      <cdr:y>0.18025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0" y="552450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施設</a:t>
          </a:r>
        </a:p>
      </cdr:txBody>
    </cdr:sp>
  </cdr:relSizeAnchor>
  <cdr:relSizeAnchor xmlns:cdr="http://schemas.openxmlformats.org/drawingml/2006/chartDrawing">
    <cdr:from>
      <cdr:x>0.46025</cdr:x>
      <cdr:y>0.8795</cdr:y>
    </cdr:from>
    <cdr:to>
      <cdr:x>-536870.45175</cdr:x>
      <cdr:y>0.92975</cdr:y>
    </cdr:to>
    <cdr:sp>
      <cdr:nvSpPr>
        <cdr:cNvPr id="3" name="テキスト 6"/>
        <cdr:cNvSpPr txBox="1">
          <a:spLocks noChangeArrowheads="1"/>
        </cdr:cNvSpPr>
      </cdr:nvSpPr>
      <cdr:spPr>
        <a:xfrm>
          <a:off x="0" y="3667125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0.57925</cdr:x>
      <cdr:y>0.8825</cdr:y>
    </cdr:from>
    <cdr:to>
      <cdr:x>-536870.33275</cdr:x>
      <cdr:y>0.93275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0" y="3676650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0.76875</cdr:x>
      <cdr:y>0.826</cdr:y>
    </cdr:from>
    <cdr:to>
      <cdr:x>-536870.14325</cdr:x>
      <cdr:y>0.867</cdr:y>
    </cdr:to>
    <cdr:sp>
      <cdr:nvSpPr>
        <cdr:cNvPr id="5" name="テキスト 10"/>
        <cdr:cNvSpPr txBox="1">
          <a:spLocks noChangeArrowheads="1"/>
        </cdr:cNvSpPr>
      </cdr:nvSpPr>
      <cdr:spPr>
        <a:xfrm>
          <a:off x="0" y="3438525"/>
          <a:ext cx="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0.709</cdr:x>
      <cdr:y>0.8795</cdr:y>
    </cdr:from>
    <cdr:to>
      <cdr:x>-536870.203</cdr:x>
      <cdr:y>0.92975</cdr:y>
    </cdr:to>
    <cdr:sp>
      <cdr:nvSpPr>
        <cdr:cNvPr id="6" name="テキスト 16"/>
        <cdr:cNvSpPr txBox="1">
          <a:spLocks noChangeArrowheads="1"/>
        </cdr:cNvSpPr>
      </cdr:nvSpPr>
      <cdr:spPr>
        <a:xfrm>
          <a:off x="0" y="3667125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0.477</cdr:x>
      <cdr:y>0.79425</cdr:y>
    </cdr:from>
    <cdr:to>
      <cdr:x>-536870.435</cdr:x>
      <cdr:y>1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695325"/>
          <a:ext cx="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0.56725</cdr:x>
      <cdr:y>0.8085</cdr:y>
    </cdr:from>
    <cdr:to>
      <cdr:x>-536870.34475</cdr:x>
      <cdr:y>1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714375"/>
          <a:ext cx="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0.55775</cdr:x>
      <cdr:y>0.06125</cdr:y>
    </cdr:from>
    <cdr:to>
      <cdr:x>-536870.35425</cdr:x>
      <cdr:y>0.3515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47625"/>
          <a:ext cx="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月別１日平均在院患者数</a:t>
          </a:r>
        </a:p>
      </cdr:txBody>
    </cdr:sp>
  </cdr:relSizeAnchor>
  <cdr:relSizeAnchor xmlns:cdr="http://schemas.openxmlformats.org/drawingml/2006/chartDrawing">
    <cdr:from>
      <cdr:x>0.3455</cdr:x>
      <cdr:y>0.22225</cdr:y>
    </cdr:from>
    <cdr:to>
      <cdr:x>-536870.5665</cdr:x>
      <cdr:y>0.45875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0" y="190500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千人</a:t>
          </a:r>
        </a:p>
      </cdr:txBody>
    </cdr:sp>
  </cdr:relSizeAnchor>
  <cdr:relSizeAnchor xmlns:cdr="http://schemas.openxmlformats.org/drawingml/2006/chartDrawing">
    <cdr:from>
      <cdr:x>0.7645</cdr:x>
      <cdr:y>0.706</cdr:y>
    </cdr:from>
    <cdr:to>
      <cdr:x>-536870.1475</cdr:x>
      <cdr:y>0.91025</cdr:y>
    </cdr:to>
    <cdr:sp>
      <cdr:nvSpPr>
        <cdr:cNvPr id="5" name="テキスト 8"/>
        <cdr:cNvSpPr txBox="1">
          <a:spLocks noChangeArrowheads="1"/>
        </cdr:cNvSpPr>
      </cdr:nvSpPr>
      <cdr:spPr>
        <a:xfrm>
          <a:off x="0" y="619125"/>
          <a:ext cx="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0.70525</cdr:x>
      <cdr:y>0.80425</cdr:y>
    </cdr:from>
    <cdr:to>
      <cdr:x>-536870.20675</cdr:x>
      <cdr:y>1</cdr:y>
    </cdr:to>
    <cdr:sp>
      <cdr:nvSpPr>
        <cdr:cNvPr id="6" name="テキスト 11"/>
        <cdr:cNvSpPr txBox="1">
          <a:spLocks noChangeArrowheads="1"/>
        </cdr:cNvSpPr>
      </cdr:nvSpPr>
      <cdr:spPr>
        <a:xfrm>
          <a:off x="0" y="704850"/>
          <a:ext cx="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0.01725</cdr:x>
      <cdr:y>0.03575</cdr:y>
    </cdr:from>
    <cdr:to>
      <cdr:x>0.10725</cdr:x>
      <cdr:y>0.07925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123825" y="171450"/>
          <a:ext cx="6858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(千床)
</a:t>
          </a:r>
        </a:p>
      </cdr:txBody>
    </cdr:sp>
  </cdr:relSizeAnchor>
  <cdr:relSizeAnchor xmlns:cdr="http://schemas.openxmlformats.org/drawingml/2006/chartDrawing">
    <cdr:from>
      <cdr:x>0.89725</cdr:x>
      <cdr:y>0.0275</cdr:y>
    </cdr:from>
    <cdr:to>
      <cdr:x>0.97975</cdr:x>
      <cdr:y>0.07475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6829425" y="133350"/>
          <a:ext cx="62865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(千人)
</a:t>
          </a:r>
        </a:p>
      </cdr:txBody>
    </cdr:sp>
  </cdr:relSizeAnchor>
  <cdr:relSizeAnchor xmlns:cdr="http://schemas.openxmlformats.org/drawingml/2006/chartDrawing">
    <cdr:from>
      <cdr:x>0.22225</cdr:x>
      <cdr:y>0.02225</cdr:y>
    </cdr:from>
    <cdr:to>
      <cdr:x>0.836</cdr:x>
      <cdr:y>0.07525</cdr:y>
    </cdr:to>
    <cdr:sp>
      <cdr:nvSpPr>
        <cdr:cNvPr id="3" name="テキスト 4"/>
        <cdr:cNvSpPr txBox="1">
          <a:spLocks noChangeArrowheads="1"/>
        </cdr:cNvSpPr>
      </cdr:nvSpPr>
      <cdr:spPr>
        <a:xfrm>
          <a:off x="1685925" y="104775"/>
          <a:ext cx="4676775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病院の療養病床等の病床数及び１日平均在院患者数</a:t>
          </a:r>
        </a:p>
      </cdr:txBody>
    </cdr:sp>
  </cdr:relSizeAnchor>
  <cdr:relSizeAnchor xmlns:cdr="http://schemas.openxmlformats.org/drawingml/2006/chartDrawing">
    <cdr:from>
      <cdr:x>0.053</cdr:x>
      <cdr:y>0.95325</cdr:y>
    </cdr:from>
    <cdr:to>
      <cdr:x>0.19925</cdr:x>
      <cdr:y>0.99475</cdr:y>
    </cdr:to>
    <cdr:sp>
      <cdr:nvSpPr>
        <cdr:cNvPr id="4" name="テキスト 5"/>
        <cdr:cNvSpPr txBox="1">
          <a:spLocks noChangeArrowheads="1"/>
        </cdr:cNvSpPr>
      </cdr:nvSpPr>
      <cdr:spPr>
        <a:xfrm>
          <a:off x="400050" y="4800600"/>
          <a:ext cx="111442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平成12年</a:t>
          </a:r>
        </a:p>
      </cdr:txBody>
    </cdr:sp>
  </cdr:relSizeAnchor>
  <cdr:relSizeAnchor xmlns:cdr="http://schemas.openxmlformats.org/drawingml/2006/chartDrawing">
    <cdr:from>
      <cdr:x>0.907</cdr:x>
      <cdr:y>0.9085</cdr:y>
    </cdr:from>
    <cdr:to>
      <cdr:x>0.9795</cdr:x>
      <cdr:y>0.95375</cdr:y>
    </cdr:to>
    <cdr:sp>
      <cdr:nvSpPr>
        <cdr:cNvPr id="5" name="テキスト 21"/>
        <cdr:cNvSpPr txBox="1">
          <a:spLocks noChangeArrowheads="1"/>
        </cdr:cNvSpPr>
      </cdr:nvSpPr>
      <cdr:spPr>
        <a:xfrm>
          <a:off x="6905625" y="4572000"/>
          <a:ext cx="552450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(月)</a:t>
          </a:r>
        </a:p>
      </cdr:txBody>
    </cdr:sp>
  </cdr:relSizeAnchor>
  <cdr:relSizeAnchor xmlns:cdr="http://schemas.openxmlformats.org/drawingml/2006/chartDrawing">
    <cdr:from>
      <cdr:x>0.03275</cdr:x>
      <cdr:y>0.91775</cdr:y>
    </cdr:from>
    <cdr:to>
      <cdr:x>0.04025</cdr:x>
      <cdr:y>0.91975</cdr:y>
    </cdr:to>
    <cdr:sp>
      <cdr:nvSpPr>
        <cdr:cNvPr id="6" name="テキスト 25"/>
        <cdr:cNvSpPr txBox="1">
          <a:spLocks noChangeArrowheads="1"/>
        </cdr:cNvSpPr>
      </cdr:nvSpPr>
      <cdr:spPr>
        <a:xfrm>
          <a:off x="247650" y="4619625"/>
          <a:ext cx="57150" cy="95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0.0365</cdr:x>
      <cdr:y>0.866</cdr:y>
    </cdr:from>
    <cdr:to>
      <cdr:x>0.0865</cdr:x>
      <cdr:y>0.91525</cdr:y>
    </cdr:to>
    <cdr:sp>
      <cdr:nvSpPr>
        <cdr:cNvPr id="7" name="テキスト 41"/>
        <cdr:cNvSpPr txBox="1">
          <a:spLocks noChangeArrowheads="1"/>
        </cdr:cNvSpPr>
      </cdr:nvSpPr>
      <cdr:spPr>
        <a:xfrm>
          <a:off x="276225" y="4362450"/>
          <a:ext cx="381000" cy="2476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明朝"/>
              <a:ea typeface="明朝"/>
              <a:cs typeface="明朝"/>
            </a:rPr>
            <a:t>  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0</a:t>
          </a:r>
        </a:p>
      </cdr:txBody>
    </cdr:sp>
  </cdr:relSizeAnchor>
  <cdr:relSizeAnchor xmlns:cdr="http://schemas.openxmlformats.org/drawingml/2006/chartDrawing">
    <cdr:from>
      <cdr:x>0.0405</cdr:x>
      <cdr:y>0.8355</cdr:y>
    </cdr:from>
    <cdr:to>
      <cdr:x>0.103</cdr:x>
      <cdr:y>0.86575</cdr:y>
    </cdr:to>
    <cdr:sp>
      <cdr:nvSpPr>
        <cdr:cNvPr id="8" name="テキスト 43"/>
        <cdr:cNvSpPr txBox="1">
          <a:spLocks noChangeArrowheads="1"/>
        </cdr:cNvSpPr>
      </cdr:nvSpPr>
      <cdr:spPr>
        <a:xfrm>
          <a:off x="304800" y="4200525"/>
          <a:ext cx="476250" cy="1524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0.9055</cdr:x>
      <cdr:y>0.8395</cdr:y>
    </cdr:from>
    <cdr:to>
      <cdr:x>0.9705</cdr:x>
      <cdr:y>0.8585</cdr:y>
    </cdr:to>
    <cdr:sp>
      <cdr:nvSpPr>
        <cdr:cNvPr id="9" name="テキスト 44"/>
        <cdr:cNvSpPr txBox="1">
          <a:spLocks noChangeArrowheads="1"/>
        </cdr:cNvSpPr>
      </cdr:nvSpPr>
      <cdr:spPr>
        <a:xfrm>
          <a:off x="6896100" y="4229100"/>
          <a:ext cx="495300" cy="952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0.07775</cdr:x>
      <cdr:y>0.83325</cdr:y>
    </cdr:from>
    <cdr:to>
      <cdr:x>0.10775</cdr:x>
      <cdr:y>0.84725</cdr:y>
    </cdr:to>
    <cdr:sp>
      <cdr:nvSpPr>
        <cdr:cNvPr id="10" name="Line 45"/>
        <cdr:cNvSpPr>
          <a:spLocks/>
        </cdr:cNvSpPr>
      </cdr:nvSpPr>
      <cdr:spPr>
        <a:xfrm flipV="1">
          <a:off x="590550" y="4191000"/>
          <a:ext cx="228600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0.073</cdr:x>
      <cdr:y>0.8495</cdr:y>
    </cdr:from>
    <cdr:to>
      <cdr:x>0.10625</cdr:x>
      <cdr:y>0.866</cdr:y>
    </cdr:to>
    <cdr:sp>
      <cdr:nvSpPr>
        <cdr:cNvPr id="11" name="Line 46"/>
        <cdr:cNvSpPr>
          <a:spLocks/>
        </cdr:cNvSpPr>
      </cdr:nvSpPr>
      <cdr:spPr>
        <a:xfrm flipV="1">
          <a:off x="552450" y="4276725"/>
          <a:ext cx="257175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0.9055</cdr:x>
      <cdr:y>0.83325</cdr:y>
    </cdr:from>
    <cdr:to>
      <cdr:x>0.92475</cdr:x>
      <cdr:y>0.84875</cdr:y>
    </cdr:to>
    <cdr:sp>
      <cdr:nvSpPr>
        <cdr:cNvPr id="12" name="Line 47"/>
        <cdr:cNvSpPr>
          <a:spLocks/>
        </cdr:cNvSpPr>
      </cdr:nvSpPr>
      <cdr:spPr>
        <a:xfrm flipV="1">
          <a:off x="6896100" y="4191000"/>
          <a:ext cx="142875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0.90375</cdr:x>
      <cdr:y>0.84325</cdr:y>
    </cdr:from>
    <cdr:to>
      <cdr:x>0.9235</cdr:x>
      <cdr:y>0.866</cdr:y>
    </cdr:to>
    <cdr:sp>
      <cdr:nvSpPr>
        <cdr:cNvPr id="13" name="Line 48"/>
        <cdr:cNvSpPr>
          <a:spLocks/>
        </cdr:cNvSpPr>
      </cdr:nvSpPr>
      <cdr:spPr>
        <a:xfrm flipV="1">
          <a:off x="6886575" y="4248150"/>
          <a:ext cx="15240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0.9235</cdr:x>
      <cdr:y>0.86675</cdr:y>
    </cdr:from>
    <cdr:to>
      <cdr:x>0.9385</cdr:x>
      <cdr:y>0.90275</cdr:y>
    </cdr:to>
    <cdr:sp>
      <cdr:nvSpPr>
        <cdr:cNvPr id="14" name="テキスト 50"/>
        <cdr:cNvSpPr txBox="1">
          <a:spLocks noChangeArrowheads="1"/>
        </cdr:cNvSpPr>
      </cdr:nvSpPr>
      <cdr:spPr>
        <a:xfrm>
          <a:off x="7029450" y="4362450"/>
          <a:ext cx="1143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0.927</cdr:x>
      <cdr:y>0.8535</cdr:y>
    </cdr:from>
    <cdr:to>
      <cdr:x>0.9695</cdr:x>
      <cdr:y>0.89875</cdr:y>
    </cdr:to>
    <cdr:sp>
      <cdr:nvSpPr>
        <cdr:cNvPr id="15" name="テキスト 51"/>
        <cdr:cNvSpPr txBox="1">
          <a:spLocks noChangeArrowheads="1"/>
        </cdr:cNvSpPr>
      </cdr:nvSpPr>
      <cdr:spPr>
        <a:xfrm>
          <a:off x="7058025" y="4295775"/>
          <a:ext cx="323850" cy="2286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  0</a:t>
          </a:r>
        </a:p>
      </cdr:txBody>
    </cdr:sp>
  </cdr:relSizeAnchor>
  <cdr:relSizeAnchor xmlns:cdr="http://schemas.openxmlformats.org/drawingml/2006/chartDrawing">
    <cdr:from>
      <cdr:x>0.8155</cdr:x>
      <cdr:y>0.165</cdr:y>
    </cdr:from>
    <cdr:to>
      <cdr:x>0.8855</cdr:x>
      <cdr:y>0.19525</cdr:y>
    </cdr:to>
    <cdr:sp>
      <cdr:nvSpPr>
        <cdr:cNvPr id="16" name="テキスト 53"/>
        <cdr:cNvSpPr txBox="1">
          <a:spLocks noChangeArrowheads="1"/>
        </cdr:cNvSpPr>
      </cdr:nvSpPr>
      <cdr:spPr>
        <a:xfrm>
          <a:off x="6210300" y="828675"/>
          <a:ext cx="53340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275 340</a:t>
          </a:r>
        </a:p>
      </cdr:txBody>
    </cdr:sp>
  </cdr:relSizeAnchor>
  <cdr:relSizeAnchor xmlns:cdr="http://schemas.openxmlformats.org/drawingml/2006/chartDrawing">
    <cdr:from>
      <cdr:x>0.8155</cdr:x>
      <cdr:y>0.2315</cdr:y>
    </cdr:from>
    <cdr:to>
      <cdr:x>0.88675</cdr:x>
      <cdr:y>0.26925</cdr:y>
    </cdr:to>
    <cdr:sp>
      <cdr:nvSpPr>
        <cdr:cNvPr id="17" name="テキスト 54"/>
        <cdr:cNvSpPr txBox="1">
          <a:spLocks noChangeArrowheads="1"/>
        </cdr:cNvSpPr>
      </cdr:nvSpPr>
      <cdr:spPr>
        <a:xfrm>
          <a:off x="6210300" y="1162050"/>
          <a:ext cx="5429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260 829</a:t>
          </a:r>
        </a:p>
      </cdr:txBody>
    </cdr:sp>
  </cdr:relSizeAnchor>
  <cdr:relSizeAnchor xmlns:cdr="http://schemas.openxmlformats.org/drawingml/2006/chartDrawing">
    <cdr:from>
      <cdr:x>0.21</cdr:x>
      <cdr:y>0.95325</cdr:y>
    </cdr:from>
    <cdr:to>
      <cdr:x>0.27375</cdr:x>
      <cdr:y>0.99475</cdr:y>
    </cdr:to>
    <cdr:sp>
      <cdr:nvSpPr>
        <cdr:cNvPr id="18" name="テキスト 55"/>
        <cdr:cNvSpPr txBox="1">
          <a:spLocks noChangeArrowheads="1"/>
        </cdr:cNvSpPr>
      </cdr:nvSpPr>
      <cdr:spPr>
        <a:xfrm>
          <a:off x="1600200" y="4800600"/>
          <a:ext cx="4857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13年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</cdr:x>
      <cdr:y>0.918</cdr:y>
    </cdr:from>
    <cdr:to>
      <cdr:x>0.17875</cdr:x>
      <cdr:y>0.9805</cdr:y>
    </cdr:to>
    <cdr:sp>
      <cdr:nvSpPr>
        <cdr:cNvPr id="1" name="テキスト 3"/>
        <cdr:cNvSpPr txBox="1">
          <a:spLocks noChangeArrowheads="1"/>
        </cdr:cNvSpPr>
      </cdr:nvSpPr>
      <cdr:spPr>
        <a:xfrm>
          <a:off x="533400" y="2790825"/>
          <a:ext cx="8286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平成1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  <cdr:relSizeAnchor xmlns:cdr="http://schemas.openxmlformats.org/drawingml/2006/chartDrawing">
    <cdr:from>
      <cdr:x>0.00175</cdr:x>
      <cdr:y>0.0745</cdr:y>
    </cdr:from>
    <cdr:to>
      <cdr:x>0.1105</cdr:x>
      <cdr:y>0.15575</cdr:y>
    </cdr:to>
    <cdr:sp>
      <cdr:nvSpPr>
        <cdr:cNvPr id="2" name="テキスト 4"/>
        <cdr:cNvSpPr txBox="1">
          <a:spLocks noChangeArrowheads="1"/>
        </cdr:cNvSpPr>
      </cdr:nvSpPr>
      <cdr:spPr>
        <a:xfrm>
          <a:off x="9525" y="219075"/>
          <a:ext cx="82867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（施設）</a:t>
          </a:r>
        </a:p>
      </cdr:txBody>
    </cdr:sp>
  </cdr:relSizeAnchor>
  <cdr:relSizeAnchor xmlns:cdr="http://schemas.openxmlformats.org/drawingml/2006/chartDrawing">
    <cdr:from>
      <cdr:x>0.90525</cdr:x>
      <cdr:y>0.85025</cdr:y>
    </cdr:from>
    <cdr:to>
      <cdr:x>0.964</cdr:x>
      <cdr:y>0.919</cdr:y>
    </cdr:to>
    <cdr:sp>
      <cdr:nvSpPr>
        <cdr:cNvPr id="3" name="テキスト 5"/>
        <cdr:cNvSpPr txBox="1">
          <a:spLocks noChangeArrowheads="1"/>
        </cdr:cNvSpPr>
      </cdr:nvSpPr>
      <cdr:spPr>
        <a:xfrm>
          <a:off x="6896100" y="2590800"/>
          <a:ext cx="4476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(月)</a:t>
          </a:r>
        </a:p>
      </cdr:txBody>
    </cdr:sp>
  </cdr:relSizeAnchor>
  <cdr:relSizeAnchor xmlns:cdr="http://schemas.openxmlformats.org/drawingml/2006/chartDrawing">
    <cdr:from>
      <cdr:x>0.014</cdr:x>
      <cdr:y>0.786</cdr:y>
    </cdr:from>
    <cdr:to>
      <cdr:x>0.08275</cdr:x>
      <cdr:y>0.85175</cdr:y>
    </cdr:to>
    <cdr:sp>
      <cdr:nvSpPr>
        <cdr:cNvPr id="4" name="テキスト 6"/>
        <cdr:cNvSpPr txBox="1">
          <a:spLocks noChangeArrowheads="1"/>
        </cdr:cNvSpPr>
      </cdr:nvSpPr>
      <cdr:spPr>
        <a:xfrm>
          <a:off x="104775" y="2390775"/>
          <a:ext cx="523875" cy="20002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    0</a:t>
          </a:r>
        </a:p>
      </cdr:txBody>
    </cdr:sp>
  </cdr:relSizeAnchor>
  <cdr:relSizeAnchor xmlns:cdr="http://schemas.openxmlformats.org/drawingml/2006/chartDrawing">
    <cdr:from>
      <cdr:x>0.0825</cdr:x>
      <cdr:y>0.73475</cdr:y>
    </cdr:from>
    <cdr:to>
      <cdr:x>0.11</cdr:x>
      <cdr:y>0.78475</cdr:y>
    </cdr:to>
    <cdr:sp>
      <cdr:nvSpPr>
        <cdr:cNvPr id="5" name="テキスト 7"/>
        <cdr:cNvSpPr txBox="1">
          <a:spLocks noChangeArrowheads="1"/>
        </cdr:cNvSpPr>
      </cdr:nvSpPr>
      <cdr:spPr>
        <a:xfrm>
          <a:off x="628650" y="2238375"/>
          <a:ext cx="209550" cy="1524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0.0825</cdr:x>
      <cdr:y>0.73475</cdr:y>
    </cdr:from>
    <cdr:to>
      <cdr:x>0.11025</cdr:x>
      <cdr:y>0.75825</cdr:y>
    </cdr:to>
    <cdr:sp>
      <cdr:nvSpPr>
        <cdr:cNvPr id="6" name="Line 8"/>
        <cdr:cNvSpPr>
          <a:spLocks/>
        </cdr:cNvSpPr>
      </cdr:nvSpPr>
      <cdr:spPr>
        <a:xfrm flipV="1">
          <a:off x="628650" y="2238375"/>
          <a:ext cx="2095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0.0825</cdr:x>
      <cdr:y>0.75825</cdr:y>
    </cdr:from>
    <cdr:to>
      <cdr:x>0.11025</cdr:x>
      <cdr:y>0.7865</cdr:y>
    </cdr:to>
    <cdr:sp>
      <cdr:nvSpPr>
        <cdr:cNvPr id="7" name="Line 9"/>
        <cdr:cNvSpPr>
          <a:spLocks/>
        </cdr:cNvSpPr>
      </cdr:nvSpPr>
      <cdr:spPr>
        <a:xfrm flipV="1">
          <a:off x="628650" y="2305050"/>
          <a:ext cx="20955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0.85975</cdr:x>
      <cdr:y>0.26875</cdr:y>
    </cdr:from>
    <cdr:to>
      <cdr:x>0.916</cdr:x>
      <cdr:y>0.33125</cdr:y>
    </cdr:to>
    <cdr:sp>
      <cdr:nvSpPr>
        <cdr:cNvPr id="8" name="テキスト 12"/>
        <cdr:cNvSpPr txBox="1">
          <a:spLocks noChangeArrowheads="1"/>
        </cdr:cNvSpPr>
      </cdr:nvSpPr>
      <cdr:spPr>
        <a:xfrm>
          <a:off x="6543675" y="819150"/>
          <a:ext cx="4286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3 506</a:t>
          </a:r>
        </a:p>
      </cdr:txBody>
    </cdr:sp>
  </cdr:relSizeAnchor>
  <cdr:relSizeAnchor xmlns:cdr="http://schemas.openxmlformats.org/drawingml/2006/chartDrawing">
    <cdr:from>
      <cdr:x>0.22875</cdr:x>
      <cdr:y>0.91825</cdr:y>
    </cdr:from>
    <cdr:to>
      <cdr:x>0.2925</cdr:x>
      <cdr:y>0.98075</cdr:y>
    </cdr:to>
    <cdr:sp>
      <cdr:nvSpPr>
        <cdr:cNvPr id="9" name="テキスト 13"/>
        <cdr:cNvSpPr txBox="1">
          <a:spLocks noChangeArrowheads="1"/>
        </cdr:cNvSpPr>
      </cdr:nvSpPr>
      <cdr:spPr>
        <a:xfrm>
          <a:off x="1743075" y="2790825"/>
          <a:ext cx="4857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0.59075</cdr:x>
      <cdr:y>0.05275</cdr:y>
    </cdr:from>
    <cdr:to>
      <cdr:x>-536870.32125</cdr:x>
      <cdr:y>-536870.85925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月別病床数</a:t>
          </a:r>
        </a:p>
      </cdr:txBody>
    </cdr:sp>
  </cdr:relSizeAnchor>
  <cdr:relSizeAnchor xmlns:cdr="http://schemas.openxmlformats.org/drawingml/2006/chartDrawing">
    <cdr:from>
      <cdr:x>0.38625</cdr:x>
      <cdr:y>0.20025</cdr:y>
    </cdr:from>
    <cdr:to>
      <cdr:x>-536870.52575</cdr:x>
      <cdr:y>-536870.71175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千床</a:t>
          </a:r>
        </a:p>
      </cdr:txBody>
    </cdr:sp>
  </cdr:relSizeAnchor>
  <cdr:relSizeAnchor xmlns:cdr="http://schemas.openxmlformats.org/drawingml/2006/chartDrawing">
    <cdr:from>
      <cdr:x>0.451</cdr:x>
      <cdr:y>0.74225</cdr:y>
    </cdr:from>
    <cdr:to>
      <cdr:x>-536870.461</cdr:x>
      <cdr:y>-536870.16975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0.5815</cdr:x>
      <cdr:y>0.758</cdr:y>
    </cdr:from>
    <cdr:to>
      <cdr:x>-536870.3305</cdr:x>
      <cdr:y>-536870.154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0.78275</cdr:x>
      <cdr:y>0.5655</cdr:y>
    </cdr:from>
    <cdr:to>
      <cdr:x>-536870.12925</cdr:x>
      <cdr:y>-536870.3465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0.70975</cdr:x>
      <cdr:y>0.767</cdr:y>
    </cdr:from>
    <cdr:to>
      <cdr:x>-536870.20225</cdr:x>
      <cdr:y>-536870.145</cdr:y>
    </cdr:to>
    <cdr:sp>
      <cdr:nvSpPr>
        <cdr:cNvPr id="6" name="テキスト 6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0.5905</cdr:x>
      <cdr:y>0.04425</cdr:y>
    </cdr:from>
    <cdr:to>
      <cdr:x>-536870.3215</cdr:x>
      <cdr:y>-536870.86775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月別施設数
</a:t>
          </a:r>
        </a:p>
      </cdr:txBody>
    </cdr:sp>
  </cdr:relSizeAnchor>
  <cdr:relSizeAnchor xmlns:cdr="http://schemas.openxmlformats.org/drawingml/2006/chartDrawing">
    <cdr:from>
      <cdr:x>0.4405</cdr:x>
      <cdr:y>0.18925</cdr:y>
    </cdr:from>
    <cdr:to>
      <cdr:x>-536870.4715</cdr:x>
      <cdr:y>-536870.72275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施設</a:t>
          </a:r>
        </a:p>
      </cdr:txBody>
    </cdr:sp>
  </cdr:relSizeAnchor>
  <cdr:relSizeAnchor xmlns:cdr="http://schemas.openxmlformats.org/drawingml/2006/chartDrawing">
    <cdr:from>
      <cdr:x>0.46025</cdr:x>
      <cdr:y>0.689</cdr:y>
    </cdr:from>
    <cdr:to>
      <cdr:x>-536870.45175</cdr:x>
      <cdr:y>-536870.223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0.57925</cdr:x>
      <cdr:y>0.69675</cdr:y>
    </cdr:from>
    <cdr:to>
      <cdr:x>-536870.33275</cdr:x>
      <cdr:y>-536870.21525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0.76875</cdr:x>
      <cdr:y>0.5515</cdr:y>
    </cdr:from>
    <cdr:to>
      <cdr:x>-536870.14325</cdr:x>
      <cdr:y>-536870.3605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0.709</cdr:x>
      <cdr:y>0.689</cdr:y>
    </cdr:from>
    <cdr:to>
      <cdr:x>-536870.203</cdr:x>
      <cdr:y>-536870.223</cdr:y>
    </cdr:to>
    <cdr:sp>
      <cdr:nvSpPr>
        <cdr:cNvPr id="6" name="テキスト 6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0.477</cdr:x>
      <cdr:y>0.828</cdr:y>
    </cdr:from>
    <cdr:to>
      <cdr:x>-536870.435</cdr:x>
      <cdr:y>-536870.084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0.56725</cdr:x>
      <cdr:y>0.83975</cdr:y>
    </cdr:from>
    <cdr:to>
      <cdr:x>-536870.34475</cdr:x>
      <cdr:y>-536870.07225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0.55775</cdr:x>
      <cdr:y>0.067</cdr:y>
    </cdr:from>
    <cdr:to>
      <cdr:x>-536870.35425</cdr:x>
      <cdr:y>-536870.845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月別１日平均在院患者数</a:t>
          </a:r>
        </a:p>
      </cdr:txBody>
    </cdr:sp>
  </cdr:relSizeAnchor>
  <cdr:relSizeAnchor xmlns:cdr="http://schemas.openxmlformats.org/drawingml/2006/chartDrawing">
    <cdr:from>
      <cdr:x>0.3455</cdr:x>
      <cdr:y>0.24275</cdr:y>
    </cdr:from>
    <cdr:to>
      <cdr:x>-536870.5665</cdr:x>
      <cdr:y>-536870.66925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千人</a:t>
          </a:r>
        </a:p>
      </cdr:txBody>
    </cdr:sp>
  </cdr:relSizeAnchor>
  <cdr:relSizeAnchor xmlns:cdr="http://schemas.openxmlformats.org/drawingml/2006/chartDrawing">
    <cdr:from>
      <cdr:x>0.7645</cdr:x>
      <cdr:y>0.75425</cdr:y>
    </cdr:from>
    <cdr:to>
      <cdr:x>-536870.1475</cdr:x>
      <cdr:y>-536870.15775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0.70525</cdr:x>
      <cdr:y>0.83625</cdr:y>
    </cdr:from>
    <cdr:to>
      <cdr:x>-536870.20675</cdr:x>
      <cdr:y>-536870.07575</cdr:y>
    </cdr:to>
    <cdr:sp>
      <cdr:nvSpPr>
        <cdr:cNvPr id="6" name="テキスト 6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0.30575</cdr:x>
      <cdr:y>0.232</cdr:y>
    </cdr:from>
    <cdr:to>
      <cdr:x>-536870.60625</cdr:x>
      <cdr:y>-536870.68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千床</a:t>
          </a:r>
        </a:p>
      </cdr:txBody>
    </cdr:sp>
  </cdr:relSizeAnchor>
  <cdr:relSizeAnchor xmlns:cdr="http://schemas.openxmlformats.org/drawingml/2006/chartDrawing">
    <cdr:from>
      <cdr:x>0.5925</cdr:x>
      <cdr:y>0.215</cdr:y>
    </cdr:from>
    <cdr:to>
      <cdr:x>-536870.3195</cdr:x>
      <cdr:y>-536870.697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千人
</a:t>
          </a:r>
        </a:p>
      </cdr:txBody>
    </cdr:sp>
  </cdr:relSizeAnchor>
  <cdr:relSizeAnchor xmlns:cdr="http://schemas.openxmlformats.org/drawingml/2006/chartDrawing">
    <cdr:from>
      <cdr:x>0.30575</cdr:x>
      <cdr:y>0.7335</cdr:y>
    </cdr:from>
    <cdr:to>
      <cdr:x>-536870.60625</cdr:x>
      <cdr:y>-536870.1785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0.512</cdr:x>
      <cdr:y>0.067</cdr:y>
    </cdr:from>
    <cdr:to>
      <cdr:x>-536870.4</cdr:x>
      <cdr:y>-536870.845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療養型病床群の病床数及び１日平均在院患者数</a:t>
          </a:r>
        </a:p>
      </cdr:txBody>
    </cdr:sp>
  </cdr:relSizeAnchor>
  <cdr:relSizeAnchor xmlns:cdr="http://schemas.openxmlformats.org/drawingml/2006/chartDrawing">
    <cdr:from>
      <cdr:x>0.52075</cdr:x>
      <cdr:y>0.74025</cdr:y>
    </cdr:from>
    <cdr:to>
      <cdr:x>-536870.39125</cdr:x>
      <cdr:y>-536870.17175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0.59</cdr:x>
      <cdr:y>0.74675</cdr:y>
    </cdr:from>
    <cdr:to>
      <cdr:x>-536870.322</cdr:x>
      <cdr:y>-536870.16525</cdr:y>
    </cdr:to>
    <cdr:sp>
      <cdr:nvSpPr>
        <cdr:cNvPr id="6" name="テキスト 6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９年　</a:t>
          </a:r>
        </a:p>
      </cdr:txBody>
    </cdr:sp>
  </cdr:relSizeAnchor>
  <cdr:relSizeAnchor xmlns:cdr="http://schemas.openxmlformats.org/drawingml/2006/chartDrawing">
    <cdr:from>
      <cdr:x>0.1675</cdr:x>
      <cdr:y>0.48575</cdr:y>
    </cdr:from>
    <cdr:to>
      <cdr:x>0.2925</cdr:x>
      <cdr:y>0.60875</cdr:y>
    </cdr:to>
    <cdr:sp>
      <cdr:nvSpPr>
        <cdr:cNvPr id="7" name="Rectangle 7"/>
        <cdr:cNvSpPr>
          <a:spLocks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0.428</cdr:x>
      <cdr:y>0.47975</cdr:y>
    </cdr:from>
    <cdr:to>
      <cdr:x>0.4925</cdr:x>
      <cdr:y>0.48875</cdr:y>
    </cdr:to>
    <cdr:sp>
      <cdr:nvSpPr>
        <cdr:cNvPr id="8" name="Rectangle 8"/>
        <cdr:cNvSpPr>
          <a:spLocks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0.655</cdr:x>
      <cdr:y>0.489</cdr:y>
    </cdr:from>
    <cdr:to>
      <cdr:x>0.753</cdr:x>
      <cdr:y>0.57475</cdr:y>
    </cdr:to>
    <cdr:sp>
      <cdr:nvSpPr>
        <cdr:cNvPr id="9" name="Rectangle 9"/>
        <cdr:cNvSpPr>
          <a:spLocks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0.59675</cdr:x>
      <cdr:y>0.47975</cdr:y>
    </cdr:from>
    <cdr:to>
      <cdr:x>0.68675</cdr:x>
      <cdr:y>0.4875</cdr:y>
    </cdr:to>
    <cdr:sp>
      <cdr:nvSpPr>
        <cdr:cNvPr id="10" name="Rectangle 10"/>
        <cdr:cNvSpPr>
          <a:spLocks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0.428</cdr:x>
      <cdr:y>0.48175</cdr:y>
    </cdr:from>
    <cdr:to>
      <cdr:x>0.49275</cdr:x>
      <cdr:y>0.48175</cdr:y>
    </cdr:to>
    <cdr:sp>
      <cdr:nvSpPr>
        <cdr:cNvPr id="11" name="Line 11"/>
        <cdr:cNvSpPr>
          <a:spLocks/>
        </cdr:cNvSpPr>
      </cdr:nvSpPr>
      <c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0.4295</cdr:x>
      <cdr:y>0.4875</cdr:y>
    </cdr:from>
    <cdr:to>
      <cdr:x>0.49275</cdr:x>
      <cdr:y>0.4875</cdr:y>
    </cdr:to>
    <cdr:sp>
      <cdr:nvSpPr>
        <cdr:cNvPr id="12" name="Line 12"/>
        <cdr:cNvSpPr>
          <a:spLocks/>
        </cdr:cNvSpPr>
      </cdr:nvSpPr>
      <c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0.5965</cdr:x>
      <cdr:y>0.4805</cdr:y>
    </cdr:from>
    <cdr:to>
      <cdr:x>0.662</cdr:x>
      <cdr:y>0.4805</cdr:y>
    </cdr:to>
    <cdr:sp>
      <cdr:nvSpPr>
        <cdr:cNvPr id="13" name="Line 13"/>
        <cdr:cNvSpPr>
          <a:spLocks/>
        </cdr:cNvSpPr>
      </cdr:nvSpPr>
      <c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0.5965</cdr:x>
      <cdr:y>0.48525</cdr:y>
    </cdr:from>
    <cdr:to>
      <cdr:x>0.663</cdr:x>
      <cdr:y>0.48525</cdr:y>
    </cdr:to>
    <cdr:sp>
      <cdr:nvSpPr>
        <cdr:cNvPr id="14" name="Line 14"/>
        <cdr:cNvSpPr>
          <a:spLocks/>
        </cdr:cNvSpPr>
      </cdr:nvSpPr>
      <c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0.595</cdr:x>
      <cdr:y>0.5675</cdr:y>
    </cdr:from>
    <cdr:to>
      <cdr:x>-536870.317</cdr:x>
      <cdr:y>-536870.3445</cdr:y>
    </cdr:to>
    <cdr:sp>
      <cdr:nvSpPr>
        <cdr:cNvPr id="15" name="テキスト 1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月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43">
      <selection activeCell="K22" sqref="K22"/>
    </sheetView>
  </sheetViews>
  <sheetFormatPr defaultColWidth="8.796875" defaultRowHeight="14.25"/>
  <cols>
    <col min="6" max="6" width="8.8984375" style="0" customWidth="1"/>
  </cols>
  <sheetData/>
  <printOptions/>
  <pageMargins left="0.78" right="0.4" top="0.78" bottom="0.59" header="0.21" footer="0.19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99"/>
  <sheetViews>
    <sheetView showGridLines="0" zoomScale="91" zoomScaleNormal="91" workbookViewId="0" topLeftCell="A72">
      <selection activeCell="F98" sqref="F98"/>
    </sheetView>
  </sheetViews>
  <sheetFormatPr defaultColWidth="8.796875" defaultRowHeight="14.25"/>
  <cols>
    <col min="1" max="1" width="9" style="4" customWidth="1"/>
    <col min="2" max="2" width="6.59765625" style="4" customWidth="1"/>
    <col min="3" max="5" width="11.3984375" style="4" customWidth="1"/>
    <col min="6" max="6" width="10.5" style="4" customWidth="1"/>
    <col min="7" max="7" width="9" style="4" customWidth="1"/>
    <col min="8" max="8" width="5.59765625" style="4" customWidth="1"/>
    <col min="9" max="16384" width="11.3984375" style="4" customWidth="1"/>
  </cols>
  <sheetData>
    <row r="1" spans="2:30" ht="13.5">
      <c r="B1" s="4" t="s">
        <v>55</v>
      </c>
      <c r="N1"/>
      <c r="O1"/>
      <c r="P1"/>
      <c r="R1"/>
      <c r="T1"/>
      <c r="U1"/>
      <c r="V1"/>
      <c r="W1"/>
      <c r="X1"/>
      <c r="Y1"/>
      <c r="Z1"/>
      <c r="AA1"/>
      <c r="AB1"/>
      <c r="AC1"/>
      <c r="AD1"/>
    </row>
    <row r="2" spans="2:30" ht="13.5">
      <c r="B2" s="12"/>
      <c r="C2" s="12"/>
      <c r="D2" s="12"/>
      <c r="E2" s="12"/>
      <c r="H2" s="12"/>
      <c r="I2" s="12"/>
      <c r="J2" s="12"/>
      <c r="K2" s="12"/>
      <c r="N2"/>
      <c r="O2"/>
      <c r="P2"/>
      <c r="R2"/>
      <c r="T2"/>
      <c r="U2"/>
      <c r="V2"/>
      <c r="W2"/>
      <c r="X2"/>
      <c r="Y2"/>
      <c r="Z2"/>
      <c r="AA2"/>
      <c r="AB2"/>
      <c r="AC2"/>
      <c r="AD2"/>
    </row>
    <row r="3" spans="2:30" ht="29.25" customHeight="1">
      <c r="B3" s="35" t="s">
        <v>101</v>
      </c>
      <c r="C3" s="85"/>
      <c r="D3" s="12"/>
      <c r="E3" s="85"/>
      <c r="H3"/>
      <c r="I3" s="14"/>
      <c r="J3" s="13"/>
      <c r="K3" s="14"/>
      <c r="N3"/>
      <c r="O3"/>
      <c r="P3"/>
      <c r="R3"/>
      <c r="T3"/>
      <c r="U3"/>
      <c r="V3"/>
      <c r="W3"/>
      <c r="X3"/>
      <c r="Y3"/>
      <c r="Z3"/>
      <c r="AA3"/>
      <c r="AB3"/>
      <c r="AC3"/>
      <c r="AD3"/>
    </row>
    <row r="4" spans="2:30" s="5" customFormat="1" ht="27">
      <c r="B4" s="8"/>
      <c r="C4" s="19" t="s">
        <v>56</v>
      </c>
      <c r="D4" s="19" t="s">
        <v>6</v>
      </c>
      <c r="E4" s="8" t="s">
        <v>57</v>
      </c>
      <c r="H4" s="23"/>
      <c r="I4" s="24" t="s">
        <v>56</v>
      </c>
      <c r="J4" s="24" t="s">
        <v>58</v>
      </c>
      <c r="K4" s="25" t="s">
        <v>59</v>
      </c>
      <c r="T4"/>
      <c r="U4"/>
      <c r="V4"/>
      <c r="W4"/>
      <c r="X4"/>
      <c r="Y4"/>
      <c r="Z4"/>
      <c r="AA4"/>
      <c r="AB4"/>
      <c r="AC4"/>
      <c r="AD4"/>
    </row>
    <row r="5" spans="2:30" ht="6.75" customHeight="1">
      <c r="B5" s="6"/>
      <c r="C5" s="6"/>
      <c r="D5" s="7"/>
      <c r="E5" s="9"/>
      <c r="H5" s="26"/>
      <c r="I5" s="26"/>
      <c r="J5" s="27"/>
      <c r="K5" s="28"/>
      <c r="T5"/>
      <c r="U5"/>
      <c r="V5"/>
      <c r="W5"/>
      <c r="X5"/>
      <c r="Y5"/>
      <c r="Z5"/>
      <c r="AA5"/>
      <c r="AB5"/>
      <c r="AC5"/>
      <c r="AD5"/>
    </row>
    <row r="6" spans="1:30" ht="13.5">
      <c r="A6" t="s">
        <v>60</v>
      </c>
      <c r="B6" s="39">
        <v>11</v>
      </c>
      <c r="C6" s="114">
        <v>3251</v>
      </c>
      <c r="D6" s="115">
        <v>249712</v>
      </c>
      <c r="E6" s="119">
        <v>233490</v>
      </c>
      <c r="H6" s="29">
        <f aca="true" t="shared" si="0" ref="H6:H18">B6</f>
        <v>11</v>
      </c>
      <c r="I6" s="30">
        <f aca="true" t="shared" si="1" ref="I6:I18">C6</f>
        <v>3251</v>
      </c>
      <c r="J6" s="31">
        <f aca="true" t="shared" si="2" ref="J6:J18">D6/1000</f>
        <v>249.712</v>
      </c>
      <c r="K6" s="32">
        <f aca="true" t="shared" si="3" ref="K6:K18">E6/1000</f>
        <v>233.49</v>
      </c>
      <c r="T6"/>
      <c r="U6"/>
      <c r="V6"/>
      <c r="W6"/>
      <c r="X6"/>
      <c r="Y6"/>
      <c r="Z6"/>
      <c r="AA6"/>
      <c r="AB6"/>
      <c r="AC6"/>
      <c r="AD6"/>
    </row>
    <row r="7" spans="1:30" ht="13.5">
      <c r="A7"/>
      <c r="B7" s="113">
        <v>12</v>
      </c>
      <c r="C7" s="116">
        <v>3291</v>
      </c>
      <c r="D7" s="117">
        <v>253352</v>
      </c>
      <c r="E7" s="118">
        <v>239300</v>
      </c>
      <c r="H7" s="29">
        <f t="shared" si="0"/>
        <v>12</v>
      </c>
      <c r="I7" s="30">
        <f t="shared" si="1"/>
        <v>3291</v>
      </c>
      <c r="J7" s="31">
        <f t="shared" si="2"/>
        <v>253.352</v>
      </c>
      <c r="K7" s="32">
        <f t="shared" si="3"/>
        <v>239.3</v>
      </c>
      <c r="T7"/>
      <c r="U7"/>
      <c r="V7"/>
      <c r="W7"/>
      <c r="X7"/>
      <c r="Y7"/>
      <c r="Z7"/>
      <c r="AA7"/>
      <c r="AB7"/>
      <c r="AC7"/>
      <c r="AD7"/>
    </row>
    <row r="8" spans="1:30" ht="13.5">
      <c r="A8" t="s">
        <v>61</v>
      </c>
      <c r="B8" s="126">
        <v>1</v>
      </c>
      <c r="C8" s="126">
        <v>3318</v>
      </c>
      <c r="D8" s="127">
        <v>255639</v>
      </c>
      <c r="E8" s="128">
        <v>242752</v>
      </c>
      <c r="H8" s="29">
        <f t="shared" si="0"/>
        <v>1</v>
      </c>
      <c r="I8" s="30">
        <f t="shared" si="1"/>
        <v>3318</v>
      </c>
      <c r="J8" s="31">
        <f t="shared" si="2"/>
        <v>255.639</v>
      </c>
      <c r="K8" s="32">
        <f t="shared" si="3"/>
        <v>242.752</v>
      </c>
      <c r="T8"/>
      <c r="U8"/>
      <c r="V8"/>
      <c r="W8"/>
      <c r="X8"/>
      <c r="Y8"/>
      <c r="Z8"/>
      <c r="AA8"/>
      <c r="AB8"/>
      <c r="AC8"/>
      <c r="AD8"/>
    </row>
    <row r="9" spans="2:30" ht="13.5">
      <c r="B9" s="126">
        <v>2</v>
      </c>
      <c r="C9" s="126">
        <v>3338</v>
      </c>
      <c r="D9" s="127">
        <v>257099</v>
      </c>
      <c r="E9" s="128">
        <v>247590</v>
      </c>
      <c r="H9" s="29">
        <f t="shared" si="0"/>
        <v>2</v>
      </c>
      <c r="I9" s="30">
        <f t="shared" si="1"/>
        <v>3338</v>
      </c>
      <c r="J9" s="31">
        <f t="shared" si="2"/>
        <v>257.099</v>
      </c>
      <c r="K9" s="32">
        <f t="shared" si="3"/>
        <v>247.59</v>
      </c>
      <c r="T9"/>
      <c r="U9"/>
      <c r="V9"/>
      <c r="W9"/>
      <c r="X9"/>
      <c r="Y9"/>
      <c r="Z9"/>
      <c r="AA9"/>
      <c r="AB9"/>
      <c r="AC9"/>
      <c r="AD9"/>
    </row>
    <row r="10" spans="2:30" ht="13.5">
      <c r="B10" s="126">
        <v>3</v>
      </c>
      <c r="C10" s="126">
        <v>3364</v>
      </c>
      <c r="D10" s="127">
        <v>259877</v>
      </c>
      <c r="E10" s="128">
        <v>248021</v>
      </c>
      <c r="G10"/>
      <c r="H10" s="29">
        <f t="shared" si="0"/>
        <v>3</v>
      </c>
      <c r="I10" s="30">
        <f t="shared" si="1"/>
        <v>3364</v>
      </c>
      <c r="J10" s="31">
        <f t="shared" si="2"/>
        <v>259.877</v>
      </c>
      <c r="K10" s="32">
        <f t="shared" si="3"/>
        <v>248.021</v>
      </c>
      <c r="T10"/>
      <c r="U10"/>
      <c r="V10"/>
      <c r="W10"/>
      <c r="X10"/>
      <c r="Y10"/>
      <c r="Z10"/>
      <c r="AA10"/>
      <c r="AB10"/>
      <c r="AC10"/>
      <c r="AD10"/>
    </row>
    <row r="11" spans="1:30" ht="13.5">
      <c r="A11"/>
      <c r="B11" s="126">
        <v>4</v>
      </c>
      <c r="C11" s="126">
        <v>3390</v>
      </c>
      <c r="D11" s="127">
        <v>263623</v>
      </c>
      <c r="E11" s="128">
        <v>251029</v>
      </c>
      <c r="H11" s="29">
        <f t="shared" si="0"/>
        <v>4</v>
      </c>
      <c r="I11" s="30">
        <f t="shared" si="1"/>
        <v>3390</v>
      </c>
      <c r="J11" s="31">
        <f t="shared" si="2"/>
        <v>263.623</v>
      </c>
      <c r="K11" s="32">
        <f t="shared" si="3"/>
        <v>251.029</v>
      </c>
      <c r="T11"/>
      <c r="U11"/>
      <c r="V11"/>
      <c r="W11"/>
      <c r="X11"/>
      <c r="Y11"/>
      <c r="Z11"/>
      <c r="AA11"/>
      <c r="AB11"/>
      <c r="AC11"/>
      <c r="AD11"/>
    </row>
    <row r="12" spans="1:30" ht="13.5">
      <c r="A12"/>
      <c r="B12" s="126">
        <v>5</v>
      </c>
      <c r="C12" s="126">
        <v>3417</v>
      </c>
      <c r="D12" s="127">
        <v>266637</v>
      </c>
      <c r="E12" s="128">
        <v>251594</v>
      </c>
      <c r="G12"/>
      <c r="H12" s="29">
        <f t="shared" si="0"/>
        <v>5</v>
      </c>
      <c r="I12" s="30">
        <f t="shared" si="1"/>
        <v>3417</v>
      </c>
      <c r="J12" s="31">
        <f t="shared" si="2"/>
        <v>266.637</v>
      </c>
      <c r="K12" s="32">
        <f t="shared" si="3"/>
        <v>251.594</v>
      </c>
      <c r="T12"/>
      <c r="U12"/>
      <c r="V12"/>
      <c r="W12"/>
      <c r="X12"/>
      <c r="Y12"/>
      <c r="Z12"/>
      <c r="AA12"/>
      <c r="AB12"/>
      <c r="AC12"/>
      <c r="AD12"/>
    </row>
    <row r="13" spans="1:30" ht="13.5">
      <c r="A13"/>
      <c r="B13" s="126">
        <v>6</v>
      </c>
      <c r="C13" s="126">
        <v>3434</v>
      </c>
      <c r="D13" s="127">
        <v>268353</v>
      </c>
      <c r="E13" s="128">
        <v>253860</v>
      </c>
      <c r="G13"/>
      <c r="H13" s="33">
        <f t="shared" si="0"/>
        <v>6</v>
      </c>
      <c r="I13" s="30">
        <f t="shared" si="1"/>
        <v>3434</v>
      </c>
      <c r="J13" s="31">
        <f t="shared" si="2"/>
        <v>268.353</v>
      </c>
      <c r="K13" s="32">
        <f t="shared" si="3"/>
        <v>253.86</v>
      </c>
      <c r="T13"/>
      <c r="U13"/>
      <c r="V13"/>
      <c r="W13"/>
      <c r="X13"/>
      <c r="Y13"/>
      <c r="Z13"/>
      <c r="AA13"/>
      <c r="AB13"/>
      <c r="AC13"/>
      <c r="AD13"/>
    </row>
    <row r="14" spans="1:11" ht="13.5">
      <c r="A14"/>
      <c r="B14" s="126">
        <v>7</v>
      </c>
      <c r="C14" s="126">
        <v>3451</v>
      </c>
      <c r="D14" s="127">
        <v>270330</v>
      </c>
      <c r="E14" s="128">
        <v>256241</v>
      </c>
      <c r="G14"/>
      <c r="H14" s="30">
        <f t="shared" si="0"/>
        <v>7</v>
      </c>
      <c r="I14" s="30">
        <f t="shared" si="1"/>
        <v>3451</v>
      </c>
      <c r="J14" s="31">
        <f t="shared" si="2"/>
        <v>270.33</v>
      </c>
      <c r="K14" s="32">
        <f t="shared" si="3"/>
        <v>256.241</v>
      </c>
    </row>
    <row r="15" spans="1:11" ht="13.5">
      <c r="A15"/>
      <c r="B15" s="126">
        <v>8</v>
      </c>
      <c r="C15" s="126">
        <v>3459</v>
      </c>
      <c r="D15" s="127">
        <v>270901</v>
      </c>
      <c r="E15" s="128">
        <v>258525</v>
      </c>
      <c r="G15"/>
      <c r="H15" s="30">
        <f t="shared" si="0"/>
        <v>8</v>
      </c>
      <c r="I15" s="30">
        <f t="shared" si="1"/>
        <v>3459</v>
      </c>
      <c r="J15" s="31">
        <f t="shared" si="2"/>
        <v>270.901</v>
      </c>
      <c r="K15" s="32">
        <f t="shared" si="3"/>
        <v>258.525</v>
      </c>
    </row>
    <row r="16" spans="1:11" ht="13.5">
      <c r="A16"/>
      <c r="B16" s="120">
        <v>9</v>
      </c>
      <c r="C16" s="120">
        <v>3477</v>
      </c>
      <c r="D16" s="121">
        <v>272324</v>
      </c>
      <c r="E16" s="122">
        <v>258252</v>
      </c>
      <c r="H16" s="30">
        <f t="shared" si="0"/>
        <v>9</v>
      </c>
      <c r="I16" s="30">
        <f t="shared" si="1"/>
        <v>3477</v>
      </c>
      <c r="J16" s="31">
        <f t="shared" si="2"/>
        <v>272.324</v>
      </c>
      <c r="K16" s="32">
        <f t="shared" si="3"/>
        <v>258.252</v>
      </c>
    </row>
    <row r="17" spans="2:11" ht="13.5">
      <c r="B17" s="120">
        <v>10</v>
      </c>
      <c r="C17" s="120">
        <v>3495</v>
      </c>
      <c r="D17" s="121">
        <v>274061</v>
      </c>
      <c r="E17" s="122">
        <v>258961</v>
      </c>
      <c r="H17" s="30">
        <f t="shared" si="0"/>
        <v>10</v>
      </c>
      <c r="I17" s="30">
        <f t="shared" si="1"/>
        <v>3495</v>
      </c>
      <c r="J17" s="31">
        <f t="shared" si="2"/>
        <v>274.061</v>
      </c>
      <c r="K17" s="32">
        <f t="shared" si="3"/>
        <v>258.961</v>
      </c>
    </row>
    <row r="18" spans="2:30" ht="13.5" customHeight="1">
      <c r="B18" s="120">
        <v>11</v>
      </c>
      <c r="C18" s="120">
        <v>3506</v>
      </c>
      <c r="D18" s="121">
        <v>275340</v>
      </c>
      <c r="E18" s="122">
        <v>260829</v>
      </c>
      <c r="H18" s="29">
        <f t="shared" si="0"/>
        <v>11</v>
      </c>
      <c r="I18" s="30">
        <f t="shared" si="1"/>
        <v>3506</v>
      </c>
      <c r="J18" s="31">
        <f t="shared" si="2"/>
        <v>275.34</v>
      </c>
      <c r="K18" s="32">
        <f t="shared" si="3"/>
        <v>260.829</v>
      </c>
      <c r="T18"/>
      <c r="U18"/>
      <c r="V18"/>
      <c r="W18"/>
      <c r="X18"/>
      <c r="Y18"/>
      <c r="Z18"/>
      <c r="AA18"/>
      <c r="AB18"/>
      <c r="AC18"/>
      <c r="AD18"/>
    </row>
    <row r="19" spans="1:11" ht="13.5">
      <c r="A19"/>
      <c r="B19" s="39"/>
      <c r="C19" s="39"/>
      <c r="D19" s="40"/>
      <c r="E19" s="10"/>
      <c r="H19" s="30"/>
      <c r="I19" s="30"/>
      <c r="J19" s="31"/>
      <c r="K19" s="32"/>
    </row>
    <row r="20" spans="1:11" ht="13.5">
      <c r="A20"/>
      <c r="B20" s="39"/>
      <c r="C20" s="39"/>
      <c r="D20" s="40"/>
      <c r="E20" s="10"/>
      <c r="H20" s="30"/>
      <c r="I20" s="30"/>
      <c r="J20" s="31"/>
      <c r="K20" s="32"/>
    </row>
    <row r="21" spans="1:11" ht="13.5">
      <c r="A21"/>
      <c r="B21" s="39"/>
      <c r="C21" s="39"/>
      <c r="D21" s="40"/>
      <c r="E21" s="10"/>
      <c r="H21" s="30"/>
      <c r="I21" s="30"/>
      <c r="J21" s="31"/>
      <c r="K21" s="32"/>
    </row>
    <row r="22" spans="1:11" ht="13.5">
      <c r="A22"/>
      <c r="B22" s="39"/>
      <c r="C22" s="39"/>
      <c r="D22" s="40"/>
      <c r="E22" s="10"/>
      <c r="H22" s="30"/>
      <c r="I22" s="30"/>
      <c r="J22" s="31"/>
      <c r="K22" s="32"/>
    </row>
    <row r="23" spans="1:11" ht="13.5">
      <c r="A23"/>
      <c r="B23" s="39"/>
      <c r="C23" s="39"/>
      <c r="D23" s="40"/>
      <c r="E23" s="10"/>
      <c r="H23" s="30"/>
      <c r="I23" s="30"/>
      <c r="J23" s="31"/>
      <c r="K23" s="32"/>
    </row>
    <row r="24" spans="1:11" ht="13.5">
      <c r="A24"/>
      <c r="B24" s="37"/>
      <c r="C24" s="37"/>
      <c r="D24" s="38"/>
      <c r="E24" s="11"/>
      <c r="H24" s="41"/>
      <c r="I24" s="41"/>
      <c r="J24" s="42"/>
      <c r="K24" s="43"/>
    </row>
    <row r="25" spans="1:2" ht="13.5">
      <c r="A25"/>
      <c r="B25" s="4" t="s">
        <v>62</v>
      </c>
    </row>
    <row r="26" spans="1:2" ht="13.5">
      <c r="A26"/>
      <c r="B26" s="4" t="s">
        <v>63</v>
      </c>
    </row>
    <row r="27" spans="1:14" ht="13.5">
      <c r="A27"/>
      <c r="N27" s="4" t="s">
        <v>62</v>
      </c>
    </row>
    <row r="28" ht="13.5">
      <c r="N28" s="4" t="s">
        <v>64</v>
      </c>
    </row>
    <row r="29" ht="13.5">
      <c r="N29" s="4" t="s">
        <v>65</v>
      </c>
    </row>
    <row r="31" ht="13.5">
      <c r="B31"/>
    </row>
    <row r="32" ht="13.5">
      <c r="B32"/>
    </row>
    <row r="33" ht="13.5">
      <c r="B33"/>
    </row>
    <row r="42" ht="13.5" customHeight="1"/>
    <row r="50" spans="1:7" ht="27">
      <c r="A50" s="100" t="s">
        <v>108</v>
      </c>
      <c r="B50" t="s">
        <v>66</v>
      </c>
      <c r="C50" s="101" t="s">
        <v>67</v>
      </c>
      <c r="D50" s="36" t="s">
        <v>68</v>
      </c>
      <c r="E50" s="36" t="s">
        <v>5</v>
      </c>
      <c r="F50" s="21" t="s">
        <v>69</v>
      </c>
      <c r="G50" s="20" t="s">
        <v>110</v>
      </c>
    </row>
    <row r="51" spans="2:7" ht="13.5">
      <c r="B51" t="s">
        <v>8</v>
      </c>
      <c r="C51" s="102">
        <f>D51+E51</f>
        <v>24906</v>
      </c>
      <c r="D51" s="45">
        <v>23196</v>
      </c>
      <c r="E51" s="45">
        <v>1710</v>
      </c>
      <c r="F51" s="44">
        <f>C51/G51*100</f>
        <v>2318.6641009241703</v>
      </c>
      <c r="G51" s="130">
        <v>1074.153</v>
      </c>
    </row>
    <row r="52" spans="2:7" ht="13.5">
      <c r="B52" t="s">
        <v>9</v>
      </c>
      <c r="C52" s="102">
        <f aca="true" t="shared" si="4" ref="C52:C67">D52+E52</f>
        <v>2856</v>
      </c>
      <c r="D52" s="45">
        <v>2225</v>
      </c>
      <c r="E52" s="45">
        <v>631</v>
      </c>
      <c r="F52" s="44">
        <f aca="true" t="shared" si="5" ref="F52:F97">C52/G52*100</f>
        <v>962.299815693978</v>
      </c>
      <c r="G52" s="130">
        <v>296.789</v>
      </c>
    </row>
    <row r="53" spans="2:7" ht="13.5">
      <c r="B53" t="s">
        <v>10</v>
      </c>
      <c r="C53" s="102">
        <f t="shared" si="4"/>
        <v>2693</v>
      </c>
      <c r="D53" s="45">
        <v>2307</v>
      </c>
      <c r="E53" s="45">
        <v>386</v>
      </c>
      <c r="F53" s="44">
        <f t="shared" si="5"/>
        <v>859.7708341979995</v>
      </c>
      <c r="G53" s="130">
        <v>313.223</v>
      </c>
    </row>
    <row r="54" spans="2:7" ht="13.5">
      <c r="B54" t="s">
        <v>11</v>
      </c>
      <c r="C54" s="102">
        <f t="shared" si="4"/>
        <v>2589</v>
      </c>
      <c r="D54" s="45">
        <v>2108</v>
      </c>
      <c r="E54" s="45">
        <v>481</v>
      </c>
      <c r="F54" s="44">
        <f t="shared" si="5"/>
        <v>611.4640655629296</v>
      </c>
      <c r="G54" s="130">
        <v>423.41</v>
      </c>
    </row>
    <row r="55" spans="2:7" ht="13.5">
      <c r="B55" t="s">
        <v>12</v>
      </c>
      <c r="C55" s="102">
        <f t="shared" si="4"/>
        <v>2385</v>
      </c>
      <c r="D55" s="45">
        <v>2270</v>
      </c>
      <c r="E55" s="45">
        <v>115</v>
      </c>
      <c r="F55" s="44">
        <f t="shared" si="5"/>
        <v>829.0346352247605</v>
      </c>
      <c r="G55" s="130">
        <v>287.684</v>
      </c>
    </row>
    <row r="56" spans="2:7" ht="13.5">
      <c r="B56" t="s">
        <v>13</v>
      </c>
      <c r="C56" s="102">
        <f t="shared" si="4"/>
        <v>1762</v>
      </c>
      <c r="D56" s="45">
        <v>1523</v>
      </c>
      <c r="E56" s="45">
        <v>239</v>
      </c>
      <c r="F56" s="44">
        <f t="shared" si="5"/>
        <v>603.877565708528</v>
      </c>
      <c r="G56" s="130">
        <v>291.781</v>
      </c>
    </row>
    <row r="57" spans="2:7" ht="13.5" customHeight="1">
      <c r="B57" t="s">
        <v>14</v>
      </c>
      <c r="C57" s="102">
        <f t="shared" si="4"/>
        <v>3451</v>
      </c>
      <c r="D57" s="45">
        <v>3209</v>
      </c>
      <c r="E57" s="45">
        <v>242</v>
      </c>
      <c r="F57" s="44">
        <f t="shared" si="5"/>
        <v>779.4484007869019</v>
      </c>
      <c r="G57" s="130">
        <v>442.749</v>
      </c>
    </row>
    <row r="58" spans="2:7" ht="13.5">
      <c r="B58" t="s">
        <v>15</v>
      </c>
      <c r="C58" s="102">
        <f t="shared" si="4"/>
        <v>4923</v>
      </c>
      <c r="D58" s="45">
        <v>4597</v>
      </c>
      <c r="E58" s="45">
        <v>326</v>
      </c>
      <c r="F58" s="44">
        <f t="shared" si="5"/>
        <v>961.1986574848733</v>
      </c>
      <c r="G58" s="130">
        <v>512.173</v>
      </c>
    </row>
    <row r="59" spans="2:7" ht="13.5">
      <c r="B59" t="s">
        <v>16</v>
      </c>
      <c r="C59" s="102">
        <f t="shared" si="4"/>
        <v>3560</v>
      </c>
      <c r="D59" s="45">
        <v>3410</v>
      </c>
      <c r="E59" s="45">
        <v>150</v>
      </c>
      <c r="F59" s="44">
        <f t="shared" si="5"/>
        <v>1001.0854465797186</v>
      </c>
      <c r="G59" s="130">
        <v>355.614</v>
      </c>
    </row>
    <row r="60" spans="2:7" ht="13.5">
      <c r="B60" t="s">
        <v>17</v>
      </c>
      <c r="C60" s="102">
        <f t="shared" si="4"/>
        <v>3984</v>
      </c>
      <c r="D60" s="45">
        <v>3836</v>
      </c>
      <c r="E60" s="45">
        <v>148</v>
      </c>
      <c r="F60" s="44">
        <f t="shared" si="5"/>
        <v>1050.1621108680179</v>
      </c>
      <c r="G60" s="130">
        <v>379.37</v>
      </c>
    </row>
    <row r="61" spans="2:7" ht="13.5">
      <c r="B61" t="s">
        <v>18</v>
      </c>
      <c r="C61" s="102">
        <f t="shared" si="4"/>
        <v>9209</v>
      </c>
      <c r="D61" s="45">
        <v>9110</v>
      </c>
      <c r="E61" s="45">
        <v>99</v>
      </c>
      <c r="F61" s="44">
        <f t="shared" si="5"/>
        <v>974.8666690661647</v>
      </c>
      <c r="G61" s="130">
        <v>944.642</v>
      </c>
    </row>
    <row r="62" spans="2:7" ht="13.5">
      <c r="B62" t="s">
        <v>19</v>
      </c>
      <c r="C62" s="102">
        <f t="shared" si="4"/>
        <v>8407</v>
      </c>
      <c r="D62" s="45">
        <v>8074</v>
      </c>
      <c r="E62" s="45">
        <v>333</v>
      </c>
      <c r="F62" s="44">
        <f t="shared" si="5"/>
        <v>948.0805513234448</v>
      </c>
      <c r="G62" s="130">
        <v>886.739</v>
      </c>
    </row>
    <row r="63" spans="2:7" ht="13.5">
      <c r="B63" t="s">
        <v>20</v>
      </c>
      <c r="C63" s="102">
        <f t="shared" si="4"/>
        <v>13512</v>
      </c>
      <c r="D63" s="45">
        <v>13232</v>
      </c>
      <c r="E63" s="45">
        <v>280</v>
      </c>
      <c r="F63" s="44">
        <f t="shared" si="5"/>
        <v>673.7848236849927</v>
      </c>
      <c r="G63" s="130">
        <v>2005.388</v>
      </c>
    </row>
    <row r="64" spans="2:7" ht="13.5">
      <c r="B64" t="s">
        <v>21</v>
      </c>
      <c r="C64" s="102">
        <f t="shared" si="4"/>
        <v>8113</v>
      </c>
      <c r="D64" s="45">
        <v>7879</v>
      </c>
      <c r="E64" s="45">
        <v>234</v>
      </c>
      <c r="F64" s="44">
        <f t="shared" si="5"/>
        <v>655.5154437596352</v>
      </c>
      <c r="G64" s="130">
        <v>1237.652</v>
      </c>
    </row>
    <row r="65" spans="2:7" ht="13.5">
      <c r="B65" t="s">
        <v>22</v>
      </c>
      <c r="C65" s="102">
        <f t="shared" si="4"/>
        <v>3664</v>
      </c>
      <c r="D65" s="45">
        <v>3596</v>
      </c>
      <c r="E65" s="45">
        <v>68</v>
      </c>
      <c r="F65" s="44">
        <f t="shared" si="5"/>
        <v>676.13202289696</v>
      </c>
      <c r="G65" s="130">
        <v>541.906</v>
      </c>
    </row>
    <row r="66" spans="2:7" ht="13.5">
      <c r="B66" t="s">
        <v>23</v>
      </c>
      <c r="C66" s="102">
        <f t="shared" si="4"/>
        <v>5166</v>
      </c>
      <c r="D66" s="45">
        <v>4868</v>
      </c>
      <c r="E66" s="45">
        <v>298</v>
      </c>
      <c r="F66" s="44">
        <f t="shared" si="5"/>
        <v>2148.4358754689047</v>
      </c>
      <c r="G66" s="130">
        <v>240.454</v>
      </c>
    </row>
    <row r="67" spans="2:7" ht="13.5">
      <c r="B67" t="s">
        <v>24</v>
      </c>
      <c r="C67" s="102">
        <f t="shared" si="4"/>
        <v>4530</v>
      </c>
      <c r="D67" s="45">
        <v>4277</v>
      </c>
      <c r="E67" s="45">
        <v>253</v>
      </c>
      <c r="F67" s="44">
        <f t="shared" si="5"/>
        <v>1991.6290030424002</v>
      </c>
      <c r="G67" s="130">
        <v>227.452</v>
      </c>
    </row>
    <row r="68" spans="2:7" ht="13.5">
      <c r="B68" t="s">
        <v>25</v>
      </c>
      <c r="C68" s="102">
        <f aca="true" t="shared" si="6" ref="C68:C83">D68+E68</f>
        <v>2466</v>
      </c>
      <c r="D68" s="45">
        <v>2195</v>
      </c>
      <c r="E68" s="45">
        <v>271</v>
      </c>
      <c r="F68" s="44">
        <f t="shared" si="5"/>
        <v>1410.1742989157783</v>
      </c>
      <c r="G68" s="130">
        <v>174.872</v>
      </c>
    </row>
    <row r="69" spans="2:7" ht="13.5">
      <c r="B69" t="s">
        <v>26</v>
      </c>
      <c r="C69" s="102">
        <f t="shared" si="6"/>
        <v>2046</v>
      </c>
      <c r="D69" s="45">
        <v>1892</v>
      </c>
      <c r="E69" s="45">
        <v>154</v>
      </c>
      <c r="F69" s="44">
        <f t="shared" si="5"/>
        <v>1148.7541127193917</v>
      </c>
      <c r="G69" s="130">
        <v>178.106</v>
      </c>
    </row>
    <row r="70" spans="2:7" ht="13.5">
      <c r="B70" t="s">
        <v>27</v>
      </c>
      <c r="C70" s="102">
        <f t="shared" si="6"/>
        <v>3231</v>
      </c>
      <c r="D70" s="45">
        <v>2884</v>
      </c>
      <c r="E70" s="45">
        <v>347</v>
      </c>
      <c r="F70" s="44">
        <f t="shared" si="5"/>
        <v>663.1800623155268</v>
      </c>
      <c r="G70" s="130">
        <v>487.198</v>
      </c>
    </row>
    <row r="71" spans="2:7" ht="13.5">
      <c r="B71" t="s">
        <v>28</v>
      </c>
      <c r="C71" s="102">
        <f t="shared" si="6"/>
        <v>2851</v>
      </c>
      <c r="D71" s="45">
        <v>2456</v>
      </c>
      <c r="E71" s="45">
        <v>395</v>
      </c>
      <c r="F71" s="44">
        <f t="shared" si="5"/>
        <v>719.0942086558664</v>
      </c>
      <c r="G71" s="130">
        <v>396.471</v>
      </c>
    </row>
    <row r="72" spans="2:7" ht="13.5">
      <c r="B72" t="s">
        <v>29</v>
      </c>
      <c r="C72" s="102">
        <f t="shared" si="6"/>
        <v>7265</v>
      </c>
      <c r="D72" s="45">
        <v>7071</v>
      </c>
      <c r="E72" s="45">
        <v>194</v>
      </c>
      <c r="F72" s="44">
        <f t="shared" si="5"/>
        <v>1052.2671904103913</v>
      </c>
      <c r="G72" s="130">
        <v>690.414</v>
      </c>
    </row>
    <row r="73" spans="2:7" ht="13.5">
      <c r="B73" t="s">
        <v>30</v>
      </c>
      <c r="C73" s="102">
        <f t="shared" si="6"/>
        <v>11025</v>
      </c>
      <c r="D73" s="45">
        <v>10483</v>
      </c>
      <c r="E73" s="45">
        <v>542</v>
      </c>
      <c r="F73" s="44">
        <f t="shared" si="5"/>
        <v>1029.6646141863034</v>
      </c>
      <c r="G73" s="130">
        <v>1070.737</v>
      </c>
    </row>
    <row r="74" spans="2:7" ht="13.5">
      <c r="B74" t="s">
        <v>31</v>
      </c>
      <c r="C74" s="102">
        <f t="shared" si="6"/>
        <v>3922</v>
      </c>
      <c r="D74" s="45">
        <v>3549</v>
      </c>
      <c r="E74" s="45">
        <v>373</v>
      </c>
      <c r="F74" s="44">
        <f t="shared" si="5"/>
        <v>1081.5908927950934</v>
      </c>
      <c r="G74" s="130">
        <v>362.614</v>
      </c>
    </row>
    <row r="75" spans="2:7" ht="13.5">
      <c r="B75" t="s">
        <v>32</v>
      </c>
      <c r="C75" s="102">
        <f t="shared" si="6"/>
        <v>1423</v>
      </c>
      <c r="D75" s="45">
        <v>1393</v>
      </c>
      <c r="E75" s="45">
        <v>30</v>
      </c>
      <c r="F75" s="44">
        <f t="shared" si="5"/>
        <v>636.8457562263645</v>
      </c>
      <c r="G75" s="130">
        <v>223.445</v>
      </c>
    </row>
    <row r="76" spans="2:7" ht="13.5">
      <c r="B76" t="s">
        <v>33</v>
      </c>
      <c r="C76" s="102">
        <f t="shared" si="6"/>
        <v>5159</v>
      </c>
      <c r="D76" s="45">
        <v>5057</v>
      </c>
      <c r="E76" s="45">
        <v>102</v>
      </c>
      <c r="F76" s="44">
        <f t="shared" si="5"/>
        <v>1076.7792216466228</v>
      </c>
      <c r="G76" s="130">
        <v>479.114</v>
      </c>
    </row>
    <row r="77" spans="2:7" ht="13.5">
      <c r="B77" t="s">
        <v>34</v>
      </c>
      <c r="C77" s="102">
        <f t="shared" si="6"/>
        <v>15446</v>
      </c>
      <c r="D77" s="45">
        <v>15252</v>
      </c>
      <c r="E77" s="45">
        <v>194</v>
      </c>
      <c r="F77" s="44">
        <f t="shared" si="5"/>
        <v>1117.5698535423476</v>
      </c>
      <c r="G77" s="130">
        <v>1382.106</v>
      </c>
    </row>
    <row r="78" spans="2:7" ht="13.5">
      <c r="B78" t="s">
        <v>35</v>
      </c>
      <c r="C78" s="102">
        <f t="shared" si="6"/>
        <v>12569</v>
      </c>
      <c r="D78" s="45">
        <v>11817</v>
      </c>
      <c r="E78" s="45">
        <v>752</v>
      </c>
      <c r="F78" s="44">
        <f t="shared" si="5"/>
        <v>1284.2756190966645</v>
      </c>
      <c r="G78" s="130">
        <v>978.684</v>
      </c>
    </row>
    <row r="79" spans="2:7" ht="13.5">
      <c r="B79" t="s">
        <v>36</v>
      </c>
      <c r="C79" s="102">
        <f t="shared" si="6"/>
        <v>2048</v>
      </c>
      <c r="D79" s="45">
        <v>2019</v>
      </c>
      <c r="E79" s="45">
        <v>29</v>
      </c>
      <c r="F79" s="44">
        <f t="shared" si="5"/>
        <v>821.2432532139964</v>
      </c>
      <c r="G79" s="130">
        <v>249.378</v>
      </c>
    </row>
    <row r="80" spans="2:7" ht="13.5">
      <c r="B80" t="s">
        <v>37</v>
      </c>
      <c r="C80" s="102">
        <f t="shared" si="6"/>
        <v>2743</v>
      </c>
      <c r="D80" s="45">
        <v>2397</v>
      </c>
      <c r="E80" s="45">
        <v>346</v>
      </c>
      <c r="F80" s="44">
        <f t="shared" si="5"/>
        <v>1182.3072015999724</v>
      </c>
      <c r="G80" s="130">
        <v>232.004</v>
      </c>
    </row>
    <row r="81" spans="2:7" ht="13.5">
      <c r="B81" t="s">
        <v>38</v>
      </c>
      <c r="C81" s="102">
        <f t="shared" si="6"/>
        <v>1704</v>
      </c>
      <c r="D81" s="45">
        <v>1468</v>
      </c>
      <c r="E81" s="45">
        <v>236</v>
      </c>
      <c r="F81" s="44">
        <f t="shared" si="5"/>
        <v>1231.2761483601048</v>
      </c>
      <c r="G81" s="130">
        <v>138.393</v>
      </c>
    </row>
    <row r="82" spans="2:7" ht="13.5">
      <c r="B82" t="s">
        <v>39</v>
      </c>
      <c r="C82" s="102">
        <f t="shared" si="6"/>
        <v>2111</v>
      </c>
      <c r="D82" s="45">
        <v>1803</v>
      </c>
      <c r="E82" s="45">
        <v>308</v>
      </c>
      <c r="F82" s="44">
        <f t="shared" si="5"/>
        <v>1090.0209639275865</v>
      </c>
      <c r="G82" s="130">
        <v>193.666</v>
      </c>
    </row>
    <row r="83" spans="2:7" ht="13.5">
      <c r="B83" t="s">
        <v>40</v>
      </c>
      <c r="C83" s="102">
        <f t="shared" si="6"/>
        <v>5280</v>
      </c>
      <c r="D83" s="45">
        <v>4670</v>
      </c>
      <c r="E83" s="45">
        <v>610</v>
      </c>
      <c r="F83" s="44">
        <f t="shared" si="5"/>
        <v>1303.5170271911677</v>
      </c>
      <c r="G83" s="130">
        <v>405.058</v>
      </c>
    </row>
    <row r="84" spans="2:7" ht="13.5">
      <c r="B84" t="s">
        <v>41</v>
      </c>
      <c r="C84" s="102">
        <f aca="true" t="shared" si="7" ref="C84:C97">D84+E84</f>
        <v>10468</v>
      </c>
      <c r="D84" s="45">
        <v>9462</v>
      </c>
      <c r="E84" s="45">
        <v>1006</v>
      </c>
      <c r="F84" s="44">
        <f t="shared" si="5"/>
        <v>1907.257160868797</v>
      </c>
      <c r="G84" s="130">
        <v>548.851</v>
      </c>
    </row>
    <row r="85" spans="2:7" ht="13.5">
      <c r="B85" t="s">
        <v>42</v>
      </c>
      <c r="C85" s="102">
        <f t="shared" si="7"/>
        <v>9802</v>
      </c>
      <c r="D85" s="45">
        <v>9339</v>
      </c>
      <c r="E85" s="45">
        <v>463</v>
      </c>
      <c r="F85" s="44">
        <f t="shared" si="5"/>
        <v>2811.576743252159</v>
      </c>
      <c r="G85" s="130">
        <v>348.63</v>
      </c>
    </row>
    <row r="86" spans="2:7" ht="13.5">
      <c r="B86" t="s">
        <v>43</v>
      </c>
      <c r="C86" s="102">
        <f t="shared" si="7"/>
        <v>5296</v>
      </c>
      <c r="D86" s="45">
        <v>4641</v>
      </c>
      <c r="E86" s="45">
        <v>655</v>
      </c>
      <c r="F86" s="44">
        <f t="shared" si="5"/>
        <v>2863.739840915359</v>
      </c>
      <c r="G86" s="130">
        <v>184.933</v>
      </c>
    </row>
    <row r="87" spans="2:7" ht="13.5">
      <c r="B87" t="s">
        <v>44</v>
      </c>
      <c r="C87" s="102">
        <f t="shared" si="7"/>
        <v>3285</v>
      </c>
      <c r="D87" s="45">
        <v>2500</v>
      </c>
      <c r="E87" s="45">
        <v>785</v>
      </c>
      <c r="F87" s="44">
        <f t="shared" si="5"/>
        <v>1494.0646745804338</v>
      </c>
      <c r="G87" s="130">
        <v>219.87</v>
      </c>
    </row>
    <row r="88" spans="2:7" ht="13.5">
      <c r="B88" t="s">
        <v>45</v>
      </c>
      <c r="C88" s="102">
        <f t="shared" si="7"/>
        <v>6541</v>
      </c>
      <c r="D88" s="45">
        <v>5351</v>
      </c>
      <c r="E88" s="45">
        <v>1190</v>
      </c>
      <c r="F88" s="44">
        <f t="shared" si="5"/>
        <v>1994.9615098390857</v>
      </c>
      <c r="G88" s="130">
        <v>327.876</v>
      </c>
    </row>
    <row r="89" spans="2:7" ht="13.5">
      <c r="B89" t="s">
        <v>46</v>
      </c>
      <c r="C89" s="102">
        <f t="shared" si="7"/>
        <v>7623</v>
      </c>
      <c r="D89" s="45">
        <v>7542</v>
      </c>
      <c r="E89" s="45">
        <v>81</v>
      </c>
      <c r="F89" s="44">
        <f t="shared" si="5"/>
        <v>3892.4036090133427</v>
      </c>
      <c r="G89" s="130">
        <v>195.843</v>
      </c>
    </row>
    <row r="90" spans="2:7" ht="13.5">
      <c r="B90" t="s">
        <v>47</v>
      </c>
      <c r="C90" s="102">
        <f t="shared" si="7"/>
        <v>22836</v>
      </c>
      <c r="D90" s="45">
        <v>20919</v>
      </c>
      <c r="E90" s="45">
        <v>1917</v>
      </c>
      <c r="F90" s="44">
        <f t="shared" si="5"/>
        <v>2535.9301186676703</v>
      </c>
      <c r="G90" s="130">
        <v>900.498</v>
      </c>
    </row>
    <row r="91" spans="2:7" ht="13.5">
      <c r="B91" t="s">
        <v>48</v>
      </c>
      <c r="C91" s="102">
        <f t="shared" si="7"/>
        <v>4036</v>
      </c>
      <c r="D91" s="45">
        <v>3370</v>
      </c>
      <c r="E91" s="45">
        <v>666</v>
      </c>
      <c r="F91" s="44">
        <f t="shared" si="5"/>
        <v>2202.4196056817627</v>
      </c>
      <c r="G91" s="130">
        <v>183.253</v>
      </c>
    </row>
    <row r="92" spans="2:7" ht="13.5">
      <c r="B92" t="s">
        <v>49</v>
      </c>
      <c r="C92" s="102">
        <f t="shared" si="7"/>
        <v>7449</v>
      </c>
      <c r="D92" s="45">
        <v>6432</v>
      </c>
      <c r="E92" s="45">
        <v>1017</v>
      </c>
      <c r="F92" s="44">
        <f t="shared" si="5"/>
        <v>2300.011115639705</v>
      </c>
      <c r="G92" s="130">
        <v>323.868</v>
      </c>
    </row>
    <row r="93" spans="2:7" ht="13.5">
      <c r="B93" t="s">
        <v>50</v>
      </c>
      <c r="C93" s="102">
        <f t="shared" si="7"/>
        <v>11621</v>
      </c>
      <c r="D93" s="45">
        <v>10026</v>
      </c>
      <c r="E93" s="45">
        <v>1595</v>
      </c>
      <c r="F93" s="44">
        <f t="shared" si="5"/>
        <v>2861.0186516455597</v>
      </c>
      <c r="G93" s="130">
        <v>406.184</v>
      </c>
    </row>
    <row r="94" spans="2:7" ht="13.5">
      <c r="B94" t="s">
        <v>51</v>
      </c>
      <c r="C94" s="102">
        <f t="shared" si="7"/>
        <v>3436</v>
      </c>
      <c r="D94" s="45">
        <v>2850</v>
      </c>
      <c r="E94" s="45">
        <v>586</v>
      </c>
      <c r="F94" s="44">
        <f t="shared" si="5"/>
        <v>1259.3876795525434</v>
      </c>
      <c r="G94" s="130">
        <v>272.831</v>
      </c>
    </row>
    <row r="95" spans="2:7" ht="13.5">
      <c r="B95" t="s">
        <v>52</v>
      </c>
      <c r="C95" s="102">
        <f t="shared" si="7"/>
        <v>4206</v>
      </c>
      <c r="D95" s="45">
        <v>3323</v>
      </c>
      <c r="E95" s="45">
        <v>883</v>
      </c>
      <c r="F95" s="44">
        <f t="shared" si="5"/>
        <v>1693.004983214858</v>
      </c>
      <c r="G95" s="130">
        <v>248.434</v>
      </c>
    </row>
    <row r="96" spans="2:7" ht="13.5">
      <c r="B96" t="s">
        <v>53</v>
      </c>
      <c r="C96" s="102">
        <f t="shared" si="7"/>
        <v>11187</v>
      </c>
      <c r="D96" s="45">
        <v>9411</v>
      </c>
      <c r="E96" s="45">
        <v>1776</v>
      </c>
      <c r="F96" s="44">
        <f t="shared" si="5"/>
        <v>2720.944486603234</v>
      </c>
      <c r="G96" s="130">
        <v>411.144</v>
      </c>
    </row>
    <row r="97" spans="2:7" ht="13.5">
      <c r="B97" t="s">
        <v>54</v>
      </c>
      <c r="C97" s="102">
        <f t="shared" si="7"/>
        <v>4360</v>
      </c>
      <c r="D97" s="45">
        <v>4051</v>
      </c>
      <c r="E97" s="45">
        <v>309</v>
      </c>
      <c r="F97" s="44">
        <f t="shared" si="5"/>
        <v>2260.554872895636</v>
      </c>
      <c r="G97" s="130">
        <v>192.873</v>
      </c>
    </row>
    <row r="98" spans="2:7" ht="13.5">
      <c r="B98" t="s">
        <v>7</v>
      </c>
      <c r="C98">
        <f>SUM(C51:C97)</f>
        <v>299145</v>
      </c>
      <c r="D98">
        <f>SUM(D51:D97)</f>
        <v>275340</v>
      </c>
      <c r="E98">
        <f>SUM(E51:E97)</f>
        <v>23805</v>
      </c>
      <c r="F98" s="44">
        <f>SUM(F51:F97)/47</f>
        <v>1440.2401170095256</v>
      </c>
      <c r="G98" s="130">
        <v>22868.527</v>
      </c>
    </row>
    <row r="99" ht="13.5">
      <c r="F99" s="34"/>
    </row>
  </sheetData>
  <printOptions horizontalCentered="1"/>
  <pageMargins left="1.141732283464567" right="1.220472440944882" top="0.31496062992125984" bottom="0.22" header="0.2755905511811024" footer="0.2362204724409449"/>
  <pageSetup horizontalDpi="600" verticalDpi="600" orientation="portrait" paperSize="9" scale="11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L53"/>
  <sheetViews>
    <sheetView tabSelected="1" workbookViewId="0" topLeftCell="A49">
      <selection activeCell="B54" sqref="B54"/>
    </sheetView>
  </sheetViews>
  <sheetFormatPr defaultColWidth="8.796875" defaultRowHeight="14.25"/>
  <cols>
    <col min="1" max="6" width="8.59765625" style="0" customWidth="1"/>
    <col min="7" max="7" width="18.8984375" style="0" customWidth="1"/>
    <col min="8" max="8" width="8.59765625" style="0" customWidth="1"/>
    <col min="9" max="11" width="9.09765625" style="0" customWidth="1"/>
    <col min="12" max="12" width="11.59765625" style="0" customWidth="1"/>
  </cols>
  <sheetData>
    <row r="2" spans="8:12" ht="27.75" customHeight="1">
      <c r="H2" s="87" t="s">
        <v>0</v>
      </c>
      <c r="I2" s="88" t="s">
        <v>1</v>
      </c>
      <c r="J2" s="89"/>
      <c r="K2" s="90"/>
      <c r="L2" s="98" t="s">
        <v>2</v>
      </c>
    </row>
    <row r="3" spans="8:12" ht="18" customHeight="1">
      <c r="H3" s="86"/>
      <c r="I3" s="86" t="s">
        <v>3</v>
      </c>
      <c r="J3" s="103" t="s">
        <v>4</v>
      </c>
      <c r="K3" s="105" t="s">
        <v>5</v>
      </c>
      <c r="L3" s="99" t="s">
        <v>6</v>
      </c>
    </row>
    <row r="4" spans="8:12" ht="18" customHeight="1">
      <c r="H4" s="15" t="s">
        <v>7</v>
      </c>
      <c r="I4" s="91">
        <f>SUM(I5:I51)</f>
        <v>299145</v>
      </c>
      <c r="J4" s="104">
        <f>SUM(J5:J51)</f>
        <v>275340</v>
      </c>
      <c r="K4" s="106">
        <f>SUM(K5:K51)</f>
        <v>23805</v>
      </c>
      <c r="L4" s="92">
        <f>SUM(L5:L51)/47</f>
        <v>1440.2401170095256</v>
      </c>
    </row>
    <row r="5" spans="8:12" ht="18" customHeight="1">
      <c r="H5" s="16" t="s">
        <v>8</v>
      </c>
      <c r="I5" s="93">
        <f>データ!C51</f>
        <v>24906</v>
      </c>
      <c r="J5" s="108">
        <f>データ!D51</f>
        <v>23196</v>
      </c>
      <c r="K5" s="107">
        <f>データ!E51</f>
        <v>1710</v>
      </c>
      <c r="L5" s="94">
        <f>データ!F51</f>
        <v>2318.6641009241703</v>
      </c>
    </row>
    <row r="6" spans="8:12" ht="18" customHeight="1">
      <c r="H6" s="17" t="s">
        <v>9</v>
      </c>
      <c r="I6" s="93">
        <f>データ!C52</f>
        <v>2856</v>
      </c>
      <c r="J6" s="108">
        <f>データ!D52</f>
        <v>2225</v>
      </c>
      <c r="K6" s="107">
        <f>データ!E52</f>
        <v>631</v>
      </c>
      <c r="L6" s="95">
        <f>データ!F52</f>
        <v>962.299815693978</v>
      </c>
    </row>
    <row r="7" spans="8:12" ht="18" customHeight="1">
      <c r="H7" s="17" t="s">
        <v>10</v>
      </c>
      <c r="I7" s="93">
        <f>データ!C53</f>
        <v>2693</v>
      </c>
      <c r="J7" s="108">
        <f>データ!D53</f>
        <v>2307</v>
      </c>
      <c r="K7" s="107">
        <f>データ!E53</f>
        <v>386</v>
      </c>
      <c r="L7" s="95">
        <f>データ!F53</f>
        <v>859.7708341979995</v>
      </c>
    </row>
    <row r="8" spans="8:12" ht="18" customHeight="1">
      <c r="H8" s="17" t="s">
        <v>11</v>
      </c>
      <c r="I8" s="93">
        <f>データ!C54</f>
        <v>2589</v>
      </c>
      <c r="J8" s="108">
        <f>データ!D54</f>
        <v>2108</v>
      </c>
      <c r="K8" s="107">
        <f>データ!E54</f>
        <v>481</v>
      </c>
      <c r="L8" s="95">
        <f>データ!F54</f>
        <v>611.4640655629296</v>
      </c>
    </row>
    <row r="9" spans="8:12" ht="18" customHeight="1">
      <c r="H9" s="17" t="s">
        <v>12</v>
      </c>
      <c r="I9" s="93">
        <f>データ!C55</f>
        <v>2385</v>
      </c>
      <c r="J9" s="108">
        <f>データ!D55</f>
        <v>2270</v>
      </c>
      <c r="K9" s="107">
        <f>データ!E55</f>
        <v>115</v>
      </c>
      <c r="L9" s="95">
        <f>データ!F55</f>
        <v>829.0346352247605</v>
      </c>
    </row>
    <row r="10" spans="8:12" ht="18" customHeight="1">
      <c r="H10" s="17" t="s">
        <v>13</v>
      </c>
      <c r="I10" s="93">
        <f>データ!C56</f>
        <v>1762</v>
      </c>
      <c r="J10" s="108">
        <f>データ!D56</f>
        <v>1523</v>
      </c>
      <c r="K10" s="107">
        <f>データ!E56</f>
        <v>239</v>
      </c>
      <c r="L10" s="95">
        <f>データ!F56</f>
        <v>603.877565708528</v>
      </c>
    </row>
    <row r="11" spans="8:12" ht="18" customHeight="1">
      <c r="H11" s="17" t="s">
        <v>14</v>
      </c>
      <c r="I11" s="93">
        <f>データ!C57</f>
        <v>3451</v>
      </c>
      <c r="J11" s="108">
        <f>データ!D57</f>
        <v>3209</v>
      </c>
      <c r="K11" s="107">
        <f>データ!E57</f>
        <v>242</v>
      </c>
      <c r="L11" s="95">
        <f>データ!F57</f>
        <v>779.4484007869019</v>
      </c>
    </row>
    <row r="12" spans="8:12" ht="18" customHeight="1">
      <c r="H12" s="17" t="s">
        <v>15</v>
      </c>
      <c r="I12" s="93">
        <f>データ!C58</f>
        <v>4923</v>
      </c>
      <c r="J12" s="108">
        <f>データ!D58</f>
        <v>4597</v>
      </c>
      <c r="K12" s="107">
        <f>データ!E58</f>
        <v>326</v>
      </c>
      <c r="L12" s="95">
        <f>データ!F58</f>
        <v>961.1986574848733</v>
      </c>
    </row>
    <row r="13" spans="8:12" ht="18" customHeight="1">
      <c r="H13" s="17" t="s">
        <v>16</v>
      </c>
      <c r="I13" s="93">
        <f>データ!C59</f>
        <v>3560</v>
      </c>
      <c r="J13" s="108">
        <f>データ!D59</f>
        <v>3410</v>
      </c>
      <c r="K13" s="107">
        <f>データ!E59</f>
        <v>150</v>
      </c>
      <c r="L13" s="95">
        <f>データ!F59</f>
        <v>1001.0854465797186</v>
      </c>
    </row>
    <row r="14" spans="8:12" ht="18" customHeight="1">
      <c r="H14" s="17" t="s">
        <v>17</v>
      </c>
      <c r="I14" s="93">
        <f>データ!C60</f>
        <v>3984</v>
      </c>
      <c r="J14" s="108">
        <f>データ!D60</f>
        <v>3836</v>
      </c>
      <c r="K14" s="107">
        <f>データ!E60</f>
        <v>148</v>
      </c>
      <c r="L14" s="95">
        <f>データ!F60</f>
        <v>1050.1621108680179</v>
      </c>
    </row>
    <row r="15" spans="8:12" ht="18" customHeight="1">
      <c r="H15" s="17" t="s">
        <v>18</v>
      </c>
      <c r="I15" s="93">
        <f>データ!C61</f>
        <v>9209</v>
      </c>
      <c r="J15" s="108">
        <f>データ!D61</f>
        <v>9110</v>
      </c>
      <c r="K15" s="107">
        <f>データ!E61</f>
        <v>99</v>
      </c>
      <c r="L15" s="95">
        <f>データ!F61</f>
        <v>974.8666690661647</v>
      </c>
    </row>
    <row r="16" spans="8:12" ht="18" customHeight="1">
      <c r="H16" s="17" t="s">
        <v>19</v>
      </c>
      <c r="I16" s="93">
        <f>データ!C62</f>
        <v>8407</v>
      </c>
      <c r="J16" s="108">
        <f>データ!D62</f>
        <v>8074</v>
      </c>
      <c r="K16" s="110">
        <f>データ!E62</f>
        <v>333</v>
      </c>
      <c r="L16" s="95">
        <f>データ!F62</f>
        <v>948.0805513234448</v>
      </c>
    </row>
    <row r="17" spans="8:12" ht="18" customHeight="1">
      <c r="H17" s="17" t="s">
        <v>20</v>
      </c>
      <c r="I17" s="93">
        <f>データ!C63</f>
        <v>13512</v>
      </c>
      <c r="J17" s="108">
        <f>データ!D63</f>
        <v>13232</v>
      </c>
      <c r="K17" s="107">
        <f>データ!E63</f>
        <v>280</v>
      </c>
      <c r="L17" s="95">
        <f>データ!F63</f>
        <v>673.7848236849927</v>
      </c>
    </row>
    <row r="18" spans="8:12" ht="18" customHeight="1">
      <c r="H18" s="17" t="s">
        <v>21</v>
      </c>
      <c r="I18" s="93">
        <f>データ!C64</f>
        <v>8113</v>
      </c>
      <c r="J18" s="108">
        <f>データ!D64</f>
        <v>7879</v>
      </c>
      <c r="K18" s="107">
        <f>データ!E64</f>
        <v>234</v>
      </c>
      <c r="L18" s="95">
        <f>データ!F64</f>
        <v>655.5154437596352</v>
      </c>
    </row>
    <row r="19" spans="8:12" ht="18" customHeight="1">
      <c r="H19" s="17" t="s">
        <v>22</v>
      </c>
      <c r="I19" s="93">
        <f>データ!C65</f>
        <v>3664</v>
      </c>
      <c r="J19" s="108">
        <f>データ!D65</f>
        <v>3596</v>
      </c>
      <c r="K19" s="110">
        <f>データ!E65</f>
        <v>68</v>
      </c>
      <c r="L19" s="95">
        <f>データ!F65</f>
        <v>676.13202289696</v>
      </c>
    </row>
    <row r="20" spans="8:12" ht="18" customHeight="1">
      <c r="H20" s="17" t="s">
        <v>23</v>
      </c>
      <c r="I20" s="93">
        <f>データ!C66</f>
        <v>5166</v>
      </c>
      <c r="J20" s="108">
        <f>データ!D66</f>
        <v>4868</v>
      </c>
      <c r="K20" s="107">
        <f>データ!E66</f>
        <v>298</v>
      </c>
      <c r="L20" s="95">
        <f>データ!F66</f>
        <v>2148.4358754689047</v>
      </c>
    </row>
    <row r="21" spans="8:12" ht="18" customHeight="1">
      <c r="H21" s="17" t="s">
        <v>24</v>
      </c>
      <c r="I21" s="93">
        <f>データ!C67</f>
        <v>4530</v>
      </c>
      <c r="J21" s="108">
        <f>データ!D67</f>
        <v>4277</v>
      </c>
      <c r="K21" s="107">
        <f>データ!E67</f>
        <v>253</v>
      </c>
      <c r="L21" s="95">
        <f>データ!F67</f>
        <v>1991.6290030424002</v>
      </c>
    </row>
    <row r="22" spans="8:12" ht="18" customHeight="1">
      <c r="H22" s="17" t="s">
        <v>25</v>
      </c>
      <c r="I22" s="93">
        <f>データ!C68</f>
        <v>2466</v>
      </c>
      <c r="J22" s="108">
        <f>データ!D68</f>
        <v>2195</v>
      </c>
      <c r="K22" s="107">
        <f>データ!E68</f>
        <v>271</v>
      </c>
      <c r="L22" s="95">
        <f>データ!F68</f>
        <v>1410.1742989157783</v>
      </c>
    </row>
    <row r="23" spans="8:12" ht="18" customHeight="1">
      <c r="H23" s="17" t="s">
        <v>26</v>
      </c>
      <c r="I23" s="93">
        <f>データ!C69</f>
        <v>2046</v>
      </c>
      <c r="J23" s="108">
        <f>データ!D69</f>
        <v>1892</v>
      </c>
      <c r="K23" s="107">
        <f>データ!E69</f>
        <v>154</v>
      </c>
      <c r="L23" s="95">
        <f>データ!F69</f>
        <v>1148.7541127193917</v>
      </c>
    </row>
    <row r="24" spans="8:12" ht="18" customHeight="1">
      <c r="H24" s="17" t="s">
        <v>27</v>
      </c>
      <c r="I24" s="93">
        <f>データ!C70</f>
        <v>3231</v>
      </c>
      <c r="J24" s="108">
        <f>データ!D70</f>
        <v>2884</v>
      </c>
      <c r="K24" s="107">
        <f>データ!E70</f>
        <v>347</v>
      </c>
      <c r="L24" s="95">
        <f>データ!F70</f>
        <v>663.1800623155268</v>
      </c>
    </row>
    <row r="25" spans="8:12" ht="18" customHeight="1">
      <c r="H25" s="17" t="s">
        <v>28</v>
      </c>
      <c r="I25" s="93">
        <f>データ!C71</f>
        <v>2851</v>
      </c>
      <c r="J25" s="108">
        <f>データ!D71</f>
        <v>2456</v>
      </c>
      <c r="K25" s="107">
        <f>データ!E71</f>
        <v>395</v>
      </c>
      <c r="L25" s="95">
        <f>データ!F71</f>
        <v>719.0942086558664</v>
      </c>
    </row>
    <row r="26" spans="8:12" ht="18" customHeight="1">
      <c r="H26" s="17" t="s">
        <v>29</v>
      </c>
      <c r="I26" s="93">
        <f>データ!C72</f>
        <v>7265</v>
      </c>
      <c r="J26" s="108">
        <f>データ!D72</f>
        <v>7071</v>
      </c>
      <c r="K26" s="107">
        <f>データ!E72</f>
        <v>194</v>
      </c>
      <c r="L26" s="95">
        <f>データ!F72</f>
        <v>1052.2671904103913</v>
      </c>
    </row>
    <row r="27" spans="8:12" ht="18" customHeight="1">
      <c r="H27" s="17" t="s">
        <v>30</v>
      </c>
      <c r="I27" s="93">
        <f>データ!C73</f>
        <v>11025</v>
      </c>
      <c r="J27" s="108">
        <f>データ!D73</f>
        <v>10483</v>
      </c>
      <c r="K27" s="107">
        <f>データ!E73</f>
        <v>542</v>
      </c>
      <c r="L27" s="95">
        <f>データ!F73</f>
        <v>1029.6646141863034</v>
      </c>
    </row>
    <row r="28" spans="8:12" ht="18" customHeight="1">
      <c r="H28" s="17" t="s">
        <v>31</v>
      </c>
      <c r="I28" s="93">
        <f>データ!C74</f>
        <v>3922</v>
      </c>
      <c r="J28" s="108">
        <f>データ!D74</f>
        <v>3549</v>
      </c>
      <c r="K28" s="107">
        <f>データ!E74</f>
        <v>373</v>
      </c>
      <c r="L28" s="95">
        <f>データ!F74</f>
        <v>1081.5908927950934</v>
      </c>
    </row>
    <row r="29" spans="8:12" ht="18" customHeight="1">
      <c r="H29" s="17" t="s">
        <v>32</v>
      </c>
      <c r="I29" s="93">
        <f>データ!C75</f>
        <v>1423</v>
      </c>
      <c r="J29" s="108">
        <f>データ!D75</f>
        <v>1393</v>
      </c>
      <c r="K29" s="110">
        <f>データ!E75</f>
        <v>30</v>
      </c>
      <c r="L29" s="95">
        <f>データ!F75</f>
        <v>636.8457562263645</v>
      </c>
    </row>
    <row r="30" spans="8:12" ht="18" customHeight="1">
      <c r="H30" s="17" t="s">
        <v>33</v>
      </c>
      <c r="I30" s="93">
        <f>データ!C76</f>
        <v>5159</v>
      </c>
      <c r="J30" s="108">
        <f>データ!D76</f>
        <v>5057</v>
      </c>
      <c r="K30" s="107">
        <f>データ!E76</f>
        <v>102</v>
      </c>
      <c r="L30" s="95">
        <f>データ!F76</f>
        <v>1076.7792216466228</v>
      </c>
    </row>
    <row r="31" spans="8:12" ht="18" customHeight="1">
      <c r="H31" s="17" t="s">
        <v>34</v>
      </c>
      <c r="I31" s="93">
        <f>データ!C77</f>
        <v>15446</v>
      </c>
      <c r="J31" s="108">
        <f>データ!D77</f>
        <v>15252</v>
      </c>
      <c r="K31" s="110">
        <f>データ!E77</f>
        <v>194</v>
      </c>
      <c r="L31" s="95">
        <f>データ!F77</f>
        <v>1117.5698535423476</v>
      </c>
    </row>
    <row r="32" spans="8:12" ht="18" customHeight="1">
      <c r="H32" s="17" t="s">
        <v>35</v>
      </c>
      <c r="I32" s="93">
        <f>データ!C78</f>
        <v>12569</v>
      </c>
      <c r="J32" s="108">
        <f>データ!D78</f>
        <v>11817</v>
      </c>
      <c r="K32" s="107">
        <f>データ!E78</f>
        <v>752</v>
      </c>
      <c r="L32" s="95">
        <f>データ!F78</f>
        <v>1284.2756190966645</v>
      </c>
    </row>
    <row r="33" spans="8:12" ht="18" customHeight="1">
      <c r="H33" s="17" t="s">
        <v>36</v>
      </c>
      <c r="I33" s="93">
        <f>データ!C79</f>
        <v>2048</v>
      </c>
      <c r="J33" s="108">
        <f>データ!D79</f>
        <v>2019</v>
      </c>
      <c r="K33" s="110">
        <f>データ!E79</f>
        <v>29</v>
      </c>
      <c r="L33" s="95">
        <f>データ!F79</f>
        <v>821.2432532139964</v>
      </c>
    </row>
    <row r="34" spans="8:12" ht="18" customHeight="1">
      <c r="H34" s="17" t="s">
        <v>37</v>
      </c>
      <c r="I34" s="93">
        <f>データ!C80</f>
        <v>2743</v>
      </c>
      <c r="J34" s="108">
        <f>データ!D80</f>
        <v>2397</v>
      </c>
      <c r="K34" s="107">
        <f>データ!E80</f>
        <v>346</v>
      </c>
      <c r="L34" s="95">
        <f>データ!F80</f>
        <v>1182.3072015999724</v>
      </c>
    </row>
    <row r="35" spans="8:12" ht="18" customHeight="1">
      <c r="H35" s="17" t="s">
        <v>38</v>
      </c>
      <c r="I35" s="93">
        <f>データ!C81</f>
        <v>1704</v>
      </c>
      <c r="J35" s="108">
        <f>データ!D81</f>
        <v>1468</v>
      </c>
      <c r="K35" s="107">
        <f>データ!E81</f>
        <v>236</v>
      </c>
      <c r="L35" s="95">
        <f>データ!F81</f>
        <v>1231.2761483601048</v>
      </c>
    </row>
    <row r="36" spans="8:12" ht="18" customHeight="1">
      <c r="H36" s="17" t="s">
        <v>39</v>
      </c>
      <c r="I36" s="93">
        <f>データ!C82</f>
        <v>2111</v>
      </c>
      <c r="J36" s="108">
        <f>データ!D82</f>
        <v>1803</v>
      </c>
      <c r="K36" s="107">
        <f>データ!E82</f>
        <v>308</v>
      </c>
      <c r="L36" s="95">
        <f>データ!F82</f>
        <v>1090.0209639275865</v>
      </c>
    </row>
    <row r="37" spans="8:12" ht="18" customHeight="1">
      <c r="H37" s="17" t="s">
        <v>40</v>
      </c>
      <c r="I37" s="93">
        <f>データ!C83</f>
        <v>5280</v>
      </c>
      <c r="J37" s="108">
        <f>データ!D83</f>
        <v>4670</v>
      </c>
      <c r="K37" s="107">
        <f>データ!E83</f>
        <v>610</v>
      </c>
      <c r="L37" s="95">
        <f>データ!F83</f>
        <v>1303.5170271911677</v>
      </c>
    </row>
    <row r="38" spans="8:12" ht="18" customHeight="1">
      <c r="H38" s="17" t="s">
        <v>41</v>
      </c>
      <c r="I38" s="93">
        <f>データ!C84</f>
        <v>10468</v>
      </c>
      <c r="J38" s="108">
        <f>データ!D84</f>
        <v>9462</v>
      </c>
      <c r="K38" s="107">
        <f>データ!E84</f>
        <v>1006</v>
      </c>
      <c r="L38" s="95">
        <f>データ!F84</f>
        <v>1907.257160868797</v>
      </c>
    </row>
    <row r="39" spans="8:12" ht="18" customHeight="1">
      <c r="H39" s="17" t="s">
        <v>42</v>
      </c>
      <c r="I39" s="93">
        <f>データ!C85</f>
        <v>9802</v>
      </c>
      <c r="J39" s="108">
        <f>データ!D85</f>
        <v>9339</v>
      </c>
      <c r="K39" s="107">
        <f>データ!E85</f>
        <v>463</v>
      </c>
      <c r="L39" s="95">
        <f>データ!F85</f>
        <v>2811.576743252159</v>
      </c>
    </row>
    <row r="40" spans="8:12" ht="18" customHeight="1">
      <c r="H40" s="17" t="s">
        <v>43</v>
      </c>
      <c r="I40" s="93">
        <f>データ!C86</f>
        <v>5296</v>
      </c>
      <c r="J40" s="108">
        <f>データ!D86</f>
        <v>4641</v>
      </c>
      <c r="K40" s="107">
        <f>データ!E86</f>
        <v>655</v>
      </c>
      <c r="L40" s="95">
        <f>データ!F86</f>
        <v>2863.739840915359</v>
      </c>
    </row>
    <row r="41" spans="8:12" ht="18" customHeight="1">
      <c r="H41" s="17" t="s">
        <v>44</v>
      </c>
      <c r="I41" s="93">
        <f>データ!C87</f>
        <v>3285</v>
      </c>
      <c r="J41" s="108">
        <f>データ!D87</f>
        <v>2500</v>
      </c>
      <c r="K41" s="107">
        <f>データ!E87</f>
        <v>785</v>
      </c>
      <c r="L41" s="95">
        <f>データ!F87</f>
        <v>1494.0646745804338</v>
      </c>
    </row>
    <row r="42" spans="8:12" ht="18" customHeight="1">
      <c r="H42" s="17" t="s">
        <v>45</v>
      </c>
      <c r="I42" s="93">
        <f>データ!C88</f>
        <v>6541</v>
      </c>
      <c r="J42" s="108">
        <f>データ!D88</f>
        <v>5351</v>
      </c>
      <c r="K42" s="107">
        <f>データ!E88</f>
        <v>1190</v>
      </c>
      <c r="L42" s="95">
        <f>データ!F88</f>
        <v>1994.9615098390857</v>
      </c>
    </row>
    <row r="43" spans="8:12" ht="18" customHeight="1">
      <c r="H43" s="17" t="s">
        <v>46</v>
      </c>
      <c r="I43" s="93">
        <f>データ!C89</f>
        <v>7623</v>
      </c>
      <c r="J43" s="108">
        <f>データ!D89</f>
        <v>7542</v>
      </c>
      <c r="K43" s="107">
        <f>データ!E89</f>
        <v>81</v>
      </c>
      <c r="L43" s="95">
        <f>データ!F89</f>
        <v>3892.4036090133427</v>
      </c>
    </row>
    <row r="44" spans="8:12" ht="18" customHeight="1">
      <c r="H44" s="17" t="s">
        <v>47</v>
      </c>
      <c r="I44" s="93">
        <f>データ!C90</f>
        <v>22836</v>
      </c>
      <c r="J44" s="108">
        <f>データ!D90</f>
        <v>20919</v>
      </c>
      <c r="K44" s="107">
        <f>データ!E90</f>
        <v>1917</v>
      </c>
      <c r="L44" s="95">
        <f>データ!F90</f>
        <v>2535.9301186676703</v>
      </c>
    </row>
    <row r="45" spans="8:12" ht="18" customHeight="1">
      <c r="H45" s="17" t="s">
        <v>48</v>
      </c>
      <c r="I45" s="93">
        <f>データ!C91</f>
        <v>4036</v>
      </c>
      <c r="J45" s="108">
        <f>データ!D91</f>
        <v>3370</v>
      </c>
      <c r="K45" s="107">
        <f>データ!E91</f>
        <v>666</v>
      </c>
      <c r="L45" s="95">
        <f>データ!F91</f>
        <v>2202.4196056817627</v>
      </c>
    </row>
    <row r="46" spans="8:12" ht="18" customHeight="1">
      <c r="H46" s="17" t="s">
        <v>49</v>
      </c>
      <c r="I46" s="93">
        <f>データ!C92</f>
        <v>7449</v>
      </c>
      <c r="J46" s="108">
        <f>データ!D92</f>
        <v>6432</v>
      </c>
      <c r="K46" s="107">
        <f>データ!E92</f>
        <v>1017</v>
      </c>
      <c r="L46" s="95">
        <f>データ!F92</f>
        <v>2300.011115639705</v>
      </c>
    </row>
    <row r="47" spans="8:12" ht="18" customHeight="1">
      <c r="H47" s="17" t="s">
        <v>50</v>
      </c>
      <c r="I47" s="93">
        <f>データ!C93</f>
        <v>11621</v>
      </c>
      <c r="J47" s="108">
        <f>データ!D93</f>
        <v>10026</v>
      </c>
      <c r="K47" s="107">
        <f>データ!E93</f>
        <v>1595</v>
      </c>
      <c r="L47" s="95">
        <f>データ!F93</f>
        <v>2861.0186516455597</v>
      </c>
    </row>
    <row r="48" spans="8:12" ht="18" customHeight="1">
      <c r="H48" s="17" t="s">
        <v>51</v>
      </c>
      <c r="I48" s="93">
        <f>データ!C94</f>
        <v>3436</v>
      </c>
      <c r="J48" s="108">
        <f>データ!D94</f>
        <v>2850</v>
      </c>
      <c r="K48" s="107">
        <f>データ!E94</f>
        <v>586</v>
      </c>
      <c r="L48" s="95">
        <f>データ!F94</f>
        <v>1259.3876795525434</v>
      </c>
    </row>
    <row r="49" spans="8:12" ht="18" customHeight="1">
      <c r="H49" s="17" t="s">
        <v>52</v>
      </c>
      <c r="I49" s="93">
        <f>データ!C95</f>
        <v>4206</v>
      </c>
      <c r="J49" s="108">
        <f>データ!D95</f>
        <v>3323</v>
      </c>
      <c r="K49" s="107">
        <f>データ!E95</f>
        <v>883</v>
      </c>
      <c r="L49" s="95">
        <f>データ!F95</f>
        <v>1693.004983214858</v>
      </c>
    </row>
    <row r="50" spans="8:12" ht="18" customHeight="1">
      <c r="H50" s="17" t="s">
        <v>53</v>
      </c>
      <c r="I50" s="93">
        <f>データ!C96</f>
        <v>11187</v>
      </c>
      <c r="J50" s="108">
        <f>データ!D96</f>
        <v>9411</v>
      </c>
      <c r="K50" s="107">
        <f>データ!E96</f>
        <v>1776</v>
      </c>
      <c r="L50" s="95">
        <f>データ!F96</f>
        <v>2720.944486603234</v>
      </c>
    </row>
    <row r="51" spans="8:12" ht="18" customHeight="1">
      <c r="H51" s="18" t="s">
        <v>54</v>
      </c>
      <c r="I51" s="96">
        <f>データ!C97</f>
        <v>4360</v>
      </c>
      <c r="J51" s="109">
        <f>データ!D97</f>
        <v>4051</v>
      </c>
      <c r="K51" s="111">
        <f>データ!E97</f>
        <v>309</v>
      </c>
      <c r="L51" s="97">
        <f>データ!F97</f>
        <v>2260.554872895636</v>
      </c>
    </row>
    <row r="53" ht="13.5">
      <c r="B53" t="s">
        <v>111</v>
      </c>
    </row>
  </sheetData>
  <printOptions/>
  <pageMargins left="0.46" right="0.4" top="0.54" bottom="0.4" header="0.21" footer="0.19"/>
  <pageSetup horizontalDpi="600" verticalDpi="600" orientation="portrait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0"/>
  <sheetViews>
    <sheetView showGridLines="0" workbookViewId="0" topLeftCell="A1">
      <selection activeCell="G10" sqref="G10"/>
    </sheetView>
  </sheetViews>
  <sheetFormatPr defaultColWidth="8.796875" defaultRowHeight="14.25"/>
  <cols>
    <col min="1" max="1" width="18.09765625" style="0" customWidth="1"/>
    <col min="2" max="6" width="12.59765625" style="0" customWidth="1"/>
  </cols>
  <sheetData>
    <row r="1" spans="1:6" s="1" customFormat="1" ht="18" customHeight="1">
      <c r="A1" s="2"/>
      <c r="B1" s="2"/>
      <c r="C1" s="2"/>
      <c r="D1" s="2"/>
      <c r="E1" s="2"/>
      <c r="F1" s="3" t="s">
        <v>70</v>
      </c>
    </row>
    <row r="2" spans="1:6" s="1" customFormat="1" ht="15" customHeight="1">
      <c r="A2" s="46"/>
      <c r="B2" s="47" t="s">
        <v>109</v>
      </c>
      <c r="C2" s="47" t="s">
        <v>107</v>
      </c>
      <c r="D2" s="47" t="s">
        <v>106</v>
      </c>
      <c r="E2" s="48" t="s">
        <v>71</v>
      </c>
      <c r="F2" s="49"/>
    </row>
    <row r="3" spans="1:6" s="1" customFormat="1" ht="15" customHeight="1">
      <c r="A3" s="50"/>
      <c r="B3" s="51"/>
      <c r="C3" s="51"/>
      <c r="D3" s="51"/>
      <c r="E3" s="123" t="str">
        <f>B2</f>
        <v>平成13年11月</v>
      </c>
      <c r="F3" s="129" t="str">
        <f>C2</f>
        <v>平成13年10月</v>
      </c>
    </row>
    <row r="4" spans="1:6" s="1" customFormat="1" ht="18" customHeight="1">
      <c r="A4" s="53" t="s">
        <v>72</v>
      </c>
      <c r="B4" s="54"/>
      <c r="C4" s="54"/>
      <c r="D4" s="54"/>
      <c r="E4" s="54"/>
      <c r="F4" s="55"/>
    </row>
    <row r="5" spans="1:6" s="1" customFormat="1" ht="14.25" customHeight="1">
      <c r="A5" s="53" t="s">
        <v>73</v>
      </c>
      <c r="B5" s="72">
        <v>3506</v>
      </c>
      <c r="C5" s="72">
        <v>3495</v>
      </c>
      <c r="D5" s="72">
        <v>3477</v>
      </c>
      <c r="E5" s="73">
        <f aca="true" t="shared" si="0" ref="E5:F9">B5-C5</f>
        <v>11</v>
      </c>
      <c r="F5" s="74">
        <f t="shared" si="0"/>
        <v>18</v>
      </c>
    </row>
    <row r="6" spans="1:6" s="1" customFormat="1" ht="14.25" customHeight="1">
      <c r="A6" s="53" t="s">
        <v>74</v>
      </c>
      <c r="B6" s="75">
        <v>275340</v>
      </c>
      <c r="C6" s="75">
        <v>274061</v>
      </c>
      <c r="D6" s="75">
        <v>272324</v>
      </c>
      <c r="E6" s="68">
        <f t="shared" si="0"/>
        <v>1279</v>
      </c>
      <c r="F6" s="70">
        <f t="shared" si="0"/>
        <v>1737</v>
      </c>
    </row>
    <row r="7" spans="1:6" s="1" customFormat="1" ht="18" customHeight="1">
      <c r="A7" s="53" t="s">
        <v>75</v>
      </c>
      <c r="B7" s="56"/>
      <c r="C7" s="56"/>
      <c r="D7" s="56"/>
      <c r="E7" s="57"/>
      <c r="F7" s="58"/>
    </row>
    <row r="8" spans="1:6" s="1" customFormat="1" ht="14.25" customHeight="1">
      <c r="A8" s="53" t="s">
        <v>73</v>
      </c>
      <c r="B8" s="80">
        <v>2575</v>
      </c>
      <c r="C8" s="80">
        <v>2571</v>
      </c>
      <c r="D8" s="80">
        <v>2570</v>
      </c>
      <c r="E8" s="73">
        <f t="shared" si="0"/>
        <v>4</v>
      </c>
      <c r="F8" s="74">
        <f t="shared" si="0"/>
        <v>1</v>
      </c>
    </row>
    <row r="9" spans="1:6" s="1" customFormat="1" ht="14.25" customHeight="1">
      <c r="A9" s="50" t="s">
        <v>74</v>
      </c>
      <c r="B9" s="81">
        <v>23805</v>
      </c>
      <c r="C9" s="81">
        <v>23733</v>
      </c>
      <c r="D9" s="81">
        <v>23672</v>
      </c>
      <c r="E9" s="71">
        <f t="shared" si="0"/>
        <v>72</v>
      </c>
      <c r="F9" s="84">
        <f t="shared" si="0"/>
        <v>61</v>
      </c>
    </row>
    <row r="10" spans="1:6" s="1" customFormat="1" ht="18" customHeight="1">
      <c r="A10" s="2"/>
      <c r="B10" s="112" t="str">
        <f>IF(B5='表  (2-2)'!C4," ","施設ERROR")</f>
        <v> </v>
      </c>
      <c r="C10" s="112" t="str">
        <f>IF(B8='表  (2-2)'!E4," ","施設ERROR")</f>
        <v> </v>
      </c>
      <c r="D10" s="2"/>
      <c r="E10" s="2"/>
      <c r="F10" s="2"/>
    </row>
    <row r="11" spans="2:3" ht="18" customHeight="1">
      <c r="B11" s="22" t="str">
        <f>IF(B6='表  (2-2)'!D4," ","病床ERROR")</f>
        <v> </v>
      </c>
      <c r="C11" s="22" t="str">
        <f>IF(B9='表  (2-2)'!F4," ","病床ERROR")</f>
        <v> </v>
      </c>
    </row>
    <row r="12" spans="1:6" s="1" customFormat="1" ht="18" customHeight="1">
      <c r="A12" s="2"/>
      <c r="B12" s="2"/>
      <c r="C12" s="2"/>
      <c r="D12" s="2"/>
      <c r="E12" s="2"/>
      <c r="F12" s="3" t="s">
        <v>70</v>
      </c>
    </row>
    <row r="13" spans="1:6" s="1" customFormat="1" ht="15" customHeight="1">
      <c r="A13" s="46"/>
      <c r="B13" s="47" t="str">
        <f>B2</f>
        <v>平成13年11月</v>
      </c>
      <c r="C13" s="47" t="str">
        <f>C2</f>
        <v>平成13年10月</v>
      </c>
      <c r="D13" s="47" t="str">
        <f>D2</f>
        <v>平成13年9月</v>
      </c>
      <c r="E13" s="48" t="s">
        <v>71</v>
      </c>
      <c r="F13" s="49"/>
    </row>
    <row r="14" spans="1:6" s="1" customFormat="1" ht="15" customHeight="1">
      <c r="A14" s="50"/>
      <c r="B14" s="51"/>
      <c r="C14" s="51"/>
      <c r="D14" s="51"/>
      <c r="E14" s="51" t="str">
        <f>E3</f>
        <v>平成13年11月</v>
      </c>
      <c r="F14" s="52" t="str">
        <f>F3</f>
        <v>平成13年10月</v>
      </c>
    </row>
    <row r="15" spans="1:6" s="1" customFormat="1" ht="18" customHeight="1">
      <c r="A15" s="53" t="s">
        <v>72</v>
      </c>
      <c r="B15" s="54"/>
      <c r="C15" s="54"/>
      <c r="D15" s="54"/>
      <c r="E15" s="54"/>
      <c r="F15" s="55"/>
    </row>
    <row r="16" spans="1:6" s="1" customFormat="1" ht="15" customHeight="1">
      <c r="A16" s="53" t="s">
        <v>76</v>
      </c>
      <c r="B16" s="67">
        <v>260829</v>
      </c>
      <c r="C16" s="67">
        <v>258961</v>
      </c>
      <c r="D16" s="67">
        <v>258252</v>
      </c>
      <c r="E16" s="68">
        <f aca="true" t="shared" si="1" ref="E16:F20">B16-C16</f>
        <v>1868</v>
      </c>
      <c r="F16" s="69">
        <f t="shared" si="1"/>
        <v>709</v>
      </c>
    </row>
    <row r="17" spans="1:6" s="1" customFormat="1" ht="15" customHeight="1">
      <c r="A17" s="53" t="s">
        <v>77</v>
      </c>
      <c r="B17" s="67">
        <v>262138</v>
      </c>
      <c r="C17" s="67">
        <v>258805</v>
      </c>
      <c r="D17" s="67">
        <v>257253</v>
      </c>
      <c r="E17" s="68">
        <f t="shared" si="1"/>
        <v>3333</v>
      </c>
      <c r="F17" s="70">
        <f t="shared" si="1"/>
        <v>1552</v>
      </c>
    </row>
    <row r="18" spans="1:6" s="1" customFormat="1" ht="18" customHeight="1">
      <c r="A18" s="53" t="s">
        <v>75</v>
      </c>
      <c r="B18" s="54"/>
      <c r="C18" s="54"/>
      <c r="D18" s="54"/>
      <c r="E18" s="54"/>
      <c r="F18" s="55"/>
    </row>
    <row r="19" spans="1:6" s="1" customFormat="1" ht="15" customHeight="1">
      <c r="A19" s="53" t="s">
        <v>76</v>
      </c>
      <c r="B19" s="80">
        <v>19394</v>
      </c>
      <c r="C19" s="80">
        <v>19260</v>
      </c>
      <c r="D19" s="80">
        <v>19215</v>
      </c>
      <c r="E19" s="68">
        <f t="shared" si="1"/>
        <v>134</v>
      </c>
      <c r="F19" s="125">
        <f t="shared" si="1"/>
        <v>45</v>
      </c>
    </row>
    <row r="20" spans="1:6" s="1" customFormat="1" ht="15" customHeight="1">
      <c r="A20" s="50" t="s">
        <v>77</v>
      </c>
      <c r="B20" s="81">
        <v>19097</v>
      </c>
      <c r="C20" s="81">
        <v>18862</v>
      </c>
      <c r="D20" s="81">
        <v>18831</v>
      </c>
      <c r="E20" s="71">
        <f t="shared" si="1"/>
        <v>235</v>
      </c>
      <c r="F20" s="124">
        <f t="shared" si="1"/>
        <v>31</v>
      </c>
    </row>
    <row r="21" ht="18" customHeight="1"/>
    <row r="22" ht="18" customHeight="1"/>
    <row r="23" ht="18" customHeight="1"/>
  </sheetData>
  <printOptions/>
  <pageMargins left="0.75" right="0.66" top="1" bottom="1" header="0.5" footer="0.5"/>
  <pageSetup horizontalDpi="600" verticalDpi="600" orientation="portrait" paperSize="9" r:id="rId1"/>
  <headerFooter alignWithMargins="0">
    <oddHeader>&amp;C&amp;A</oddHeader>
    <oddFooter>&amp;C-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1:F28"/>
  <sheetViews>
    <sheetView showGridLines="0" workbookViewId="0" topLeftCell="A1">
      <selection activeCell="D9" sqref="D9"/>
    </sheetView>
  </sheetViews>
  <sheetFormatPr defaultColWidth="8.796875" defaultRowHeight="14.25"/>
  <cols>
    <col min="2" max="2" width="28.59765625" style="0" customWidth="1"/>
    <col min="3" max="3" width="10.09765625" style="0" customWidth="1"/>
    <col min="4" max="4" width="12.59765625" style="0" customWidth="1"/>
    <col min="5" max="5" width="10.09765625" style="0" customWidth="1"/>
    <col min="6" max="6" width="12.59765625" style="0" customWidth="1"/>
  </cols>
  <sheetData>
    <row r="1" spans="2:6" s="1" customFormat="1" ht="12" customHeight="1">
      <c r="B1" s="2"/>
      <c r="C1" s="2"/>
      <c r="D1" s="3"/>
      <c r="E1" s="2"/>
      <c r="F1" s="3" t="s">
        <v>70</v>
      </c>
    </row>
    <row r="2" spans="2:6" s="1" customFormat="1" ht="16.5" customHeight="1">
      <c r="B2" s="59"/>
      <c r="C2" s="60" t="s">
        <v>78</v>
      </c>
      <c r="D2" s="61"/>
      <c r="E2" s="60" t="s">
        <v>79</v>
      </c>
      <c r="F2" s="61"/>
    </row>
    <row r="3" spans="2:6" s="1" customFormat="1" ht="15.75" customHeight="1">
      <c r="B3" s="62" t="s">
        <v>80</v>
      </c>
      <c r="C3" s="63" t="s">
        <v>56</v>
      </c>
      <c r="D3" s="64" t="s">
        <v>6</v>
      </c>
      <c r="E3" s="63" t="s">
        <v>56</v>
      </c>
      <c r="F3" s="64" t="s">
        <v>6</v>
      </c>
    </row>
    <row r="4" spans="2:6" s="1" customFormat="1" ht="14.25" customHeight="1">
      <c r="B4" s="53" t="s">
        <v>81</v>
      </c>
      <c r="C4" s="76">
        <f>SUM(C5:C27)</f>
        <v>3506</v>
      </c>
      <c r="D4" s="76">
        <f>SUM(D5:D27)</f>
        <v>275340</v>
      </c>
      <c r="E4" s="77">
        <f>SUM(E5:E27)</f>
        <v>2575</v>
      </c>
      <c r="F4" s="77">
        <f>SUM(F5:F27)</f>
        <v>23805</v>
      </c>
    </row>
    <row r="5" spans="2:6" s="1" customFormat="1" ht="14.25" customHeight="1">
      <c r="B5" s="53" t="s">
        <v>103</v>
      </c>
      <c r="C5" s="76">
        <v>0</v>
      </c>
      <c r="D5" s="77">
        <v>0</v>
      </c>
      <c r="E5" s="78">
        <v>0</v>
      </c>
      <c r="F5" s="79">
        <v>0</v>
      </c>
    </row>
    <row r="6" spans="2:6" s="1" customFormat="1" ht="14.25" customHeight="1">
      <c r="B6" s="53" t="s">
        <v>104</v>
      </c>
      <c r="C6" s="76">
        <v>0</v>
      </c>
      <c r="D6" s="77">
        <v>0</v>
      </c>
      <c r="E6" s="78">
        <v>0</v>
      </c>
      <c r="F6" s="79">
        <v>0</v>
      </c>
    </row>
    <row r="7" spans="2:6" s="1" customFormat="1" ht="14.25" customHeight="1">
      <c r="B7" s="53" t="s">
        <v>102</v>
      </c>
      <c r="C7" s="76">
        <v>3</v>
      </c>
      <c r="D7" s="77">
        <v>147</v>
      </c>
      <c r="E7" s="78">
        <v>0</v>
      </c>
      <c r="F7" s="79">
        <v>0</v>
      </c>
    </row>
    <row r="8" spans="2:6" s="1" customFormat="1" ht="14.25" customHeight="1">
      <c r="B8" s="53" t="s">
        <v>105</v>
      </c>
      <c r="C8" s="76">
        <v>1</v>
      </c>
      <c r="D8" s="77">
        <v>42</v>
      </c>
      <c r="E8" s="78">
        <v>0</v>
      </c>
      <c r="F8" s="79">
        <v>0</v>
      </c>
    </row>
    <row r="9" spans="2:6" s="1" customFormat="1" ht="14.25" customHeight="1">
      <c r="B9" s="53" t="s">
        <v>82</v>
      </c>
      <c r="C9" s="76">
        <v>6</v>
      </c>
      <c r="D9" s="77">
        <v>231</v>
      </c>
      <c r="E9" s="78">
        <v>0</v>
      </c>
      <c r="F9" s="79">
        <v>0</v>
      </c>
    </row>
    <row r="10" spans="2:6" s="1" customFormat="1" ht="14.25" customHeight="1">
      <c r="B10" s="53" t="s">
        <v>83</v>
      </c>
      <c r="C10" s="76">
        <v>200</v>
      </c>
      <c r="D10" s="77">
        <v>8255</v>
      </c>
      <c r="E10" s="78">
        <v>52</v>
      </c>
      <c r="F10" s="79">
        <v>438</v>
      </c>
    </row>
    <row r="11" spans="2:6" s="1" customFormat="1" ht="14.25" customHeight="1">
      <c r="B11" s="53" t="s">
        <v>84</v>
      </c>
      <c r="C11" s="76">
        <v>16</v>
      </c>
      <c r="D11" s="77">
        <v>937</v>
      </c>
      <c r="E11" s="78">
        <v>0</v>
      </c>
      <c r="F11" s="79">
        <v>0</v>
      </c>
    </row>
    <row r="12" spans="2:6" s="1" customFormat="1" ht="14.25" customHeight="1">
      <c r="B12" s="53" t="s">
        <v>85</v>
      </c>
      <c r="C12" s="76">
        <v>13</v>
      </c>
      <c r="D12" s="77">
        <v>906</v>
      </c>
      <c r="E12" s="78">
        <v>0</v>
      </c>
      <c r="F12" s="79">
        <v>0</v>
      </c>
    </row>
    <row r="13" spans="2:6" s="1" customFormat="1" ht="14.25" customHeight="1">
      <c r="B13" s="53" t="s">
        <v>86</v>
      </c>
      <c r="C13" s="76">
        <v>4</v>
      </c>
      <c r="D13" s="77">
        <v>263</v>
      </c>
      <c r="E13" s="78">
        <v>0</v>
      </c>
      <c r="F13" s="79">
        <v>0</v>
      </c>
    </row>
    <row r="14" spans="2:6" s="1" customFormat="1" ht="14.25" customHeight="1">
      <c r="B14" s="53" t="s">
        <v>87</v>
      </c>
      <c r="C14" s="76">
        <v>35</v>
      </c>
      <c r="D14" s="77">
        <v>2130</v>
      </c>
      <c r="E14" s="78">
        <v>0</v>
      </c>
      <c r="F14" s="79">
        <v>0</v>
      </c>
    </row>
    <row r="15" spans="2:6" s="1" customFormat="1" ht="14.25" customHeight="1">
      <c r="B15" s="53" t="s">
        <v>88</v>
      </c>
      <c r="C15" s="76">
        <v>0</v>
      </c>
      <c r="D15" s="77">
        <v>0</v>
      </c>
      <c r="E15" s="78">
        <v>0</v>
      </c>
      <c r="F15" s="79">
        <v>0</v>
      </c>
    </row>
    <row r="16" spans="2:6" s="1" customFormat="1" ht="14.25" customHeight="1">
      <c r="B16" s="65" t="s">
        <v>89</v>
      </c>
      <c r="C16" s="78">
        <v>3</v>
      </c>
      <c r="D16" s="79">
        <v>93</v>
      </c>
      <c r="E16" s="78">
        <v>0</v>
      </c>
      <c r="F16" s="79">
        <v>0</v>
      </c>
    </row>
    <row r="17" spans="2:6" s="1" customFormat="1" ht="14.25" customHeight="1">
      <c r="B17" s="65" t="s">
        <v>90</v>
      </c>
      <c r="C17" s="78">
        <v>1</v>
      </c>
      <c r="D17" s="79">
        <v>139</v>
      </c>
      <c r="E17" s="78">
        <v>0</v>
      </c>
      <c r="F17" s="79">
        <v>0</v>
      </c>
    </row>
    <row r="18" spans="2:6" s="1" customFormat="1" ht="14.25" customHeight="1">
      <c r="B18" s="65" t="s">
        <v>91</v>
      </c>
      <c r="C18" s="78">
        <v>0</v>
      </c>
      <c r="D18" s="79">
        <v>0</v>
      </c>
      <c r="E18" s="78">
        <v>0</v>
      </c>
      <c r="F18" s="79">
        <v>0</v>
      </c>
    </row>
    <row r="19" spans="2:6" s="1" customFormat="1" ht="14.25" customHeight="1">
      <c r="B19" s="65" t="s">
        <v>92</v>
      </c>
      <c r="C19" s="78">
        <v>5</v>
      </c>
      <c r="D19" s="79">
        <v>289</v>
      </c>
      <c r="E19" s="78">
        <v>0</v>
      </c>
      <c r="F19" s="79">
        <v>0</v>
      </c>
    </row>
    <row r="20" spans="2:6" s="1" customFormat="1" ht="14.25" customHeight="1">
      <c r="B20" s="65" t="s">
        <v>93</v>
      </c>
      <c r="C20" s="78">
        <v>3</v>
      </c>
      <c r="D20" s="79">
        <v>142</v>
      </c>
      <c r="E20" s="78">
        <v>0</v>
      </c>
      <c r="F20" s="79">
        <v>0</v>
      </c>
    </row>
    <row r="21" spans="2:6" s="1" customFormat="1" ht="14.25" customHeight="1">
      <c r="B21" s="65" t="s">
        <v>94</v>
      </c>
      <c r="C21" s="78">
        <v>0</v>
      </c>
      <c r="D21" s="79">
        <v>0</v>
      </c>
      <c r="E21" s="78">
        <v>0</v>
      </c>
      <c r="F21" s="79">
        <v>0</v>
      </c>
    </row>
    <row r="22" spans="2:6" s="1" customFormat="1" ht="14.25" customHeight="1">
      <c r="B22" s="65" t="s">
        <v>95</v>
      </c>
      <c r="C22" s="78">
        <v>140</v>
      </c>
      <c r="D22" s="79">
        <v>11277</v>
      </c>
      <c r="E22" s="78">
        <v>12</v>
      </c>
      <c r="F22" s="79">
        <v>121</v>
      </c>
    </row>
    <row r="23" spans="2:6" s="1" customFormat="1" ht="14.25" customHeight="1">
      <c r="B23" s="65" t="s">
        <v>96</v>
      </c>
      <c r="C23" s="78">
        <v>2580</v>
      </c>
      <c r="D23" s="79">
        <v>218236</v>
      </c>
      <c r="E23" s="78">
        <v>1654</v>
      </c>
      <c r="F23" s="79">
        <v>15720</v>
      </c>
    </row>
    <row r="24" spans="2:6" s="1" customFormat="1" ht="14.25" customHeight="1">
      <c r="B24" s="65" t="s">
        <v>97</v>
      </c>
      <c r="C24" s="78">
        <v>4</v>
      </c>
      <c r="D24" s="79">
        <v>196</v>
      </c>
      <c r="E24" s="78">
        <v>0</v>
      </c>
      <c r="F24" s="79">
        <v>0</v>
      </c>
    </row>
    <row r="25" spans="2:6" s="1" customFormat="1" ht="14.25" customHeight="1">
      <c r="B25" s="65" t="s">
        <v>98</v>
      </c>
      <c r="C25" s="78">
        <v>11</v>
      </c>
      <c r="D25" s="79">
        <v>536</v>
      </c>
      <c r="E25" s="78">
        <v>0</v>
      </c>
      <c r="F25" s="79">
        <v>0</v>
      </c>
    </row>
    <row r="26" spans="2:6" s="1" customFormat="1" ht="14.25" customHeight="1">
      <c r="B26" s="65" t="s">
        <v>99</v>
      </c>
      <c r="C26" s="78">
        <v>89</v>
      </c>
      <c r="D26" s="79">
        <v>6764</v>
      </c>
      <c r="E26" s="78">
        <v>21</v>
      </c>
      <c r="F26" s="79">
        <v>246</v>
      </c>
    </row>
    <row r="27" spans="2:6" s="1" customFormat="1" ht="14.25" customHeight="1">
      <c r="B27" s="66" t="s">
        <v>100</v>
      </c>
      <c r="C27" s="82">
        <v>392</v>
      </c>
      <c r="D27" s="83">
        <v>24757</v>
      </c>
      <c r="E27" s="82">
        <v>836</v>
      </c>
      <c r="F27" s="83">
        <v>7280</v>
      </c>
    </row>
    <row r="28" spans="2:6" s="1" customFormat="1" ht="15" customHeight="1">
      <c r="B28"/>
      <c r="C28"/>
      <c r="D28"/>
      <c r="E28"/>
      <c r="F28"/>
    </row>
  </sheetData>
  <printOptions/>
  <pageMargins left="0.7874015748031497" right="0.6692913385826772" top="0.984251968503937" bottom="0.984251968503937" header="0.5118110236220472" footer="0.5118110236220472"/>
  <pageSetup horizontalDpi="600" verticalDpi="600" orientation="landscape" paperSize="9" r:id="rId1"/>
  <headerFooter alignWithMargins="0">
    <oddHeader>&amp;C&amp;A</oddHead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厚生労働省本省</cp:lastModifiedBy>
  <cp:lastPrinted>2002-04-19T09:06:55Z</cp:lastPrinted>
  <dcterms:created xsi:type="dcterms:W3CDTF">1996-10-17T08:45:06Z</dcterms:created>
  <dcterms:modified xsi:type="dcterms:W3CDTF">2002-04-22T05:35:33Z</dcterms:modified>
  <cp:category/>
  <cp:version/>
  <cp:contentType/>
  <cp:contentStatus/>
</cp:coreProperties>
</file>