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66925"/>
  <xr:revisionPtr revIDLastSave="38" documentId="14_{B5E84B54-0342-4493-9479-9123B5E3D646}" xr6:coauthVersionLast="47" xr6:coauthVersionMax="47" xr10:uidLastSave="{D5B98701-E73B-4D2E-BEE6-7B5B4BA78FD6}"/>
  <workbookProtection workbookAlgorithmName="SHA-512" workbookHashValue="Ou9tJbEzi5yXcIgJ5hfJJif6ddAtiMxlMIvQlulymsrOA3ciuXJcDn7iIGntoLUsLAr/ESxxrwGRcnZvZ5q6pQ==" workbookSaltValue="UTVmpmq2A0XBMHcbvFyu7Q==" workbookSpinCount="100000" lockStructure="1"/>
  <bookViews>
    <workbookView xWindow="-19080" yWindow="-16320" windowWidth="29040" windowHeight="15720" activeTab="1" xr2:uid="{927F27D4-B6EA-4909-BA06-205482872D90}"/>
  </bookViews>
  <sheets>
    <sheet name="00_使い方" sheetId="12" r:id="rId1"/>
    <sheet name="01_勤務時間入力" sheetId="4" r:id="rId2"/>
    <sheet name="02_計算" sheetId="11" r:id="rId3"/>
    <sheet name="99_職種リスト" sheetId="2" state="hidden" r:id="rId4"/>
  </sheets>
  <definedNames>
    <definedName name="_xlnm._FilterDatabase" localSheetId="1" hidden="1">'01_勤務時間入力'!$A$16:$CF$1016</definedName>
    <definedName name="_xlnm.Print_Area" localSheetId="0">'00_使い方'!$A$1:$P$57</definedName>
    <definedName name="_xlnm.Print_Area" localSheetId="2">'02_計算'!$A$1:$AA$31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B1016" i="4" l="1"/>
  <c r="CB1015" i="4"/>
  <c r="CB1014" i="4"/>
  <c r="CB1013" i="4"/>
  <c r="CB1012" i="4"/>
  <c r="CB1011" i="4"/>
  <c r="CB1010" i="4"/>
  <c r="CB1009" i="4"/>
  <c r="CB1008" i="4"/>
  <c r="CB1007" i="4"/>
  <c r="CB1006" i="4"/>
  <c r="CB1005" i="4"/>
  <c r="CB1004" i="4"/>
  <c r="CB1003" i="4"/>
  <c r="CB1002" i="4"/>
  <c r="CB1001" i="4"/>
  <c r="CB1000" i="4"/>
  <c r="CB999" i="4"/>
  <c r="CB998" i="4"/>
  <c r="CB997" i="4"/>
  <c r="CB996" i="4"/>
  <c r="CB995" i="4"/>
  <c r="CB994" i="4"/>
  <c r="CB993" i="4"/>
  <c r="CB992" i="4"/>
  <c r="CB991" i="4"/>
  <c r="CB990" i="4"/>
  <c r="CB989" i="4"/>
  <c r="CB988" i="4"/>
  <c r="CB987" i="4"/>
  <c r="CB986" i="4"/>
  <c r="CB985" i="4"/>
  <c r="CB984" i="4"/>
  <c r="CB983" i="4"/>
  <c r="CB982" i="4"/>
  <c r="CB981" i="4"/>
  <c r="CB980" i="4"/>
  <c r="CB979" i="4"/>
  <c r="CB978" i="4"/>
  <c r="CB977" i="4"/>
  <c r="CB976" i="4"/>
  <c r="CB975" i="4"/>
  <c r="CB974" i="4"/>
  <c r="CB973" i="4"/>
  <c r="CB972" i="4"/>
  <c r="CB971" i="4"/>
  <c r="CB970" i="4"/>
  <c r="CB969" i="4"/>
  <c r="CB968" i="4"/>
  <c r="CB967" i="4"/>
  <c r="CB966" i="4"/>
  <c r="CB965" i="4"/>
  <c r="CB964" i="4"/>
  <c r="CB963" i="4"/>
  <c r="CB962" i="4"/>
  <c r="CB961" i="4"/>
  <c r="CB960" i="4"/>
  <c r="CB959" i="4"/>
  <c r="CB958" i="4"/>
  <c r="CB957" i="4"/>
  <c r="CB956" i="4"/>
  <c r="CB955" i="4"/>
  <c r="CB954" i="4"/>
  <c r="CB953" i="4"/>
  <c r="CB952" i="4"/>
  <c r="CB951" i="4"/>
  <c r="CB950" i="4"/>
  <c r="CB949" i="4"/>
  <c r="CB948" i="4"/>
  <c r="CB947" i="4"/>
  <c r="CB946" i="4"/>
  <c r="CB945" i="4"/>
  <c r="CB944" i="4"/>
  <c r="CB943" i="4"/>
  <c r="CB942" i="4"/>
  <c r="CB941" i="4"/>
  <c r="CB940" i="4"/>
  <c r="CB939" i="4"/>
  <c r="CB938" i="4"/>
  <c r="CB937" i="4"/>
  <c r="CB936" i="4"/>
  <c r="CB935" i="4"/>
  <c r="CB934" i="4"/>
  <c r="CB933" i="4"/>
  <c r="CB932" i="4"/>
  <c r="CB931" i="4"/>
  <c r="CB930" i="4"/>
  <c r="CB929" i="4"/>
  <c r="CB928" i="4"/>
  <c r="CB927" i="4"/>
  <c r="CB926" i="4"/>
  <c r="CB925" i="4"/>
  <c r="CB924" i="4"/>
  <c r="CB923" i="4"/>
  <c r="CB922" i="4"/>
  <c r="CB921" i="4"/>
  <c r="CB920" i="4"/>
  <c r="CB919" i="4"/>
  <c r="CB918" i="4"/>
  <c r="CB917" i="4"/>
  <c r="CB916" i="4"/>
  <c r="CB915" i="4"/>
  <c r="CB914" i="4"/>
  <c r="CB913" i="4"/>
  <c r="CB912" i="4"/>
  <c r="CB911" i="4"/>
  <c r="CB910" i="4"/>
  <c r="CB909" i="4"/>
  <c r="CB908" i="4"/>
  <c r="CB907" i="4"/>
  <c r="CB906" i="4"/>
  <c r="CB905" i="4"/>
  <c r="CB904" i="4"/>
  <c r="CB903" i="4"/>
  <c r="CB902" i="4"/>
  <c r="CB901" i="4"/>
  <c r="CB900" i="4"/>
  <c r="CB899" i="4"/>
  <c r="CB898" i="4"/>
  <c r="CB897" i="4"/>
  <c r="CB896" i="4"/>
  <c r="CB895" i="4"/>
  <c r="CB894" i="4"/>
  <c r="CB893" i="4"/>
  <c r="CB892" i="4"/>
  <c r="CB891" i="4"/>
  <c r="CB890" i="4"/>
  <c r="CB889" i="4"/>
  <c r="CB888" i="4"/>
  <c r="CB887" i="4"/>
  <c r="CB886" i="4"/>
  <c r="CB885" i="4"/>
  <c r="CB884" i="4"/>
  <c r="CB883" i="4"/>
  <c r="CB882" i="4"/>
  <c r="CB881" i="4"/>
  <c r="CB880" i="4"/>
  <c r="CB879" i="4"/>
  <c r="CB878" i="4"/>
  <c r="CB877" i="4"/>
  <c r="CB876" i="4"/>
  <c r="CB875" i="4"/>
  <c r="CB874" i="4"/>
  <c r="CB873" i="4"/>
  <c r="CB872" i="4"/>
  <c r="CB871" i="4"/>
  <c r="CB870" i="4"/>
  <c r="CB869" i="4"/>
  <c r="CB868" i="4"/>
  <c r="CB867" i="4"/>
  <c r="CB866" i="4"/>
  <c r="CB865" i="4"/>
  <c r="CB864" i="4"/>
  <c r="CB863" i="4"/>
  <c r="CB862" i="4"/>
  <c r="CB861" i="4"/>
  <c r="CB860" i="4"/>
  <c r="CB859" i="4"/>
  <c r="CB858" i="4"/>
  <c r="CB857" i="4"/>
  <c r="CB856" i="4"/>
  <c r="CB855" i="4"/>
  <c r="CB854" i="4"/>
  <c r="CB853" i="4"/>
  <c r="CB852" i="4"/>
  <c r="CB851" i="4"/>
  <c r="CB850" i="4"/>
  <c r="CB849" i="4"/>
  <c r="CB848" i="4"/>
  <c r="CB847" i="4"/>
  <c r="CB846" i="4"/>
  <c r="CB845" i="4"/>
  <c r="CB844" i="4"/>
  <c r="CB843" i="4"/>
  <c r="CB842" i="4"/>
  <c r="CB841" i="4"/>
  <c r="CB840" i="4"/>
  <c r="CB839" i="4"/>
  <c r="CB838" i="4"/>
  <c r="CB837" i="4"/>
  <c r="CB836" i="4"/>
  <c r="CB835" i="4"/>
  <c r="CB834" i="4"/>
  <c r="CB833" i="4"/>
  <c r="CB832" i="4"/>
  <c r="CB831" i="4"/>
  <c r="CB830" i="4"/>
  <c r="CB829" i="4"/>
  <c r="CB828" i="4"/>
  <c r="CB827" i="4"/>
  <c r="CB826" i="4"/>
  <c r="CB825" i="4"/>
  <c r="CB824" i="4"/>
  <c r="CB823" i="4"/>
  <c r="CB822" i="4"/>
  <c r="CB821" i="4"/>
  <c r="CB820" i="4"/>
  <c r="CB819" i="4"/>
  <c r="CB818" i="4"/>
  <c r="CB817" i="4"/>
  <c r="CB816" i="4"/>
  <c r="CB815" i="4"/>
  <c r="CB814" i="4"/>
  <c r="CB813" i="4"/>
  <c r="CB812" i="4"/>
  <c r="CB811" i="4"/>
  <c r="CB810" i="4"/>
  <c r="CB809" i="4"/>
  <c r="CB808" i="4"/>
  <c r="CB807" i="4"/>
  <c r="CB806" i="4"/>
  <c r="CB805" i="4"/>
  <c r="CB804" i="4"/>
  <c r="CB803" i="4"/>
  <c r="CB802" i="4"/>
  <c r="CB801" i="4"/>
  <c r="CB800" i="4"/>
  <c r="CB799" i="4"/>
  <c r="CB798" i="4"/>
  <c r="CB797" i="4"/>
  <c r="CB796" i="4"/>
  <c r="CB795" i="4"/>
  <c r="CB794" i="4"/>
  <c r="CB793" i="4"/>
  <c r="CB792" i="4"/>
  <c r="CB791" i="4"/>
  <c r="CB790" i="4"/>
  <c r="CB789" i="4"/>
  <c r="CB788" i="4"/>
  <c r="CB787" i="4"/>
  <c r="CB786" i="4"/>
  <c r="CB785" i="4"/>
  <c r="CB784" i="4"/>
  <c r="CB783" i="4"/>
  <c r="CB782" i="4"/>
  <c r="CB781" i="4"/>
  <c r="CB780" i="4"/>
  <c r="CB779" i="4"/>
  <c r="CB778" i="4"/>
  <c r="CB777" i="4"/>
  <c r="CB776" i="4"/>
  <c r="CB775" i="4"/>
  <c r="CB774" i="4"/>
  <c r="CB773" i="4"/>
  <c r="CB772" i="4"/>
  <c r="CB771" i="4"/>
  <c r="CB770" i="4"/>
  <c r="CB769" i="4"/>
  <c r="CB768" i="4"/>
  <c r="CB767" i="4"/>
  <c r="CB766" i="4"/>
  <c r="CB765" i="4"/>
  <c r="CB764" i="4"/>
  <c r="CB763" i="4"/>
  <c r="CB762" i="4"/>
  <c r="CB761" i="4"/>
  <c r="CB760" i="4"/>
  <c r="CB759" i="4"/>
  <c r="CB758" i="4"/>
  <c r="CB757" i="4"/>
  <c r="CB756" i="4"/>
  <c r="CB755" i="4"/>
  <c r="CB754" i="4"/>
  <c r="CB753" i="4"/>
  <c r="CB752" i="4"/>
  <c r="CB751" i="4"/>
  <c r="CB750" i="4"/>
  <c r="CB749" i="4"/>
  <c r="CB748" i="4"/>
  <c r="CB747" i="4"/>
  <c r="CB746" i="4"/>
  <c r="CB745" i="4"/>
  <c r="CB744" i="4"/>
  <c r="CB743" i="4"/>
  <c r="CB742" i="4"/>
  <c r="CB741" i="4"/>
  <c r="CB740" i="4"/>
  <c r="CB739" i="4"/>
  <c r="CB738" i="4"/>
  <c r="CB737" i="4"/>
  <c r="CB736" i="4"/>
  <c r="CB735" i="4"/>
  <c r="CB734" i="4"/>
  <c r="CB733" i="4"/>
  <c r="CB732" i="4"/>
  <c r="CB731" i="4"/>
  <c r="CB730" i="4"/>
  <c r="CB729" i="4"/>
  <c r="CB728" i="4"/>
  <c r="CB727" i="4"/>
  <c r="CB726" i="4"/>
  <c r="CB725" i="4"/>
  <c r="CB724" i="4"/>
  <c r="CB723" i="4"/>
  <c r="CB722" i="4"/>
  <c r="CB721" i="4"/>
  <c r="CB720" i="4"/>
  <c r="CB719" i="4"/>
  <c r="CB718" i="4"/>
  <c r="CB717" i="4"/>
  <c r="CB716" i="4"/>
  <c r="CB715" i="4"/>
  <c r="CB714" i="4"/>
  <c r="CB713" i="4"/>
  <c r="CB712" i="4"/>
  <c r="CB711" i="4"/>
  <c r="CB710" i="4"/>
  <c r="CB709" i="4"/>
  <c r="CB708" i="4"/>
  <c r="CB707" i="4"/>
  <c r="CB706" i="4"/>
  <c r="CB705" i="4"/>
  <c r="CB704" i="4"/>
  <c r="CB703" i="4"/>
  <c r="CB702" i="4"/>
  <c r="CB701" i="4"/>
  <c r="CB700" i="4"/>
  <c r="CB699" i="4"/>
  <c r="CB698" i="4"/>
  <c r="CB697" i="4"/>
  <c r="CB696" i="4"/>
  <c r="CB695" i="4"/>
  <c r="CB694" i="4"/>
  <c r="CB693" i="4"/>
  <c r="CB692" i="4"/>
  <c r="CB691" i="4"/>
  <c r="CB690" i="4"/>
  <c r="CB689" i="4"/>
  <c r="CB688" i="4"/>
  <c r="CB687" i="4"/>
  <c r="CB686" i="4"/>
  <c r="CB685" i="4"/>
  <c r="CB684" i="4"/>
  <c r="CB683" i="4"/>
  <c r="CB682" i="4"/>
  <c r="CB681" i="4"/>
  <c r="CB680" i="4"/>
  <c r="CB679" i="4"/>
  <c r="CB678" i="4"/>
  <c r="CB677" i="4"/>
  <c r="CB676" i="4"/>
  <c r="CB675" i="4"/>
  <c r="CB674" i="4"/>
  <c r="CB673" i="4"/>
  <c r="CB672" i="4"/>
  <c r="CB671" i="4"/>
  <c r="CB670" i="4"/>
  <c r="CB669" i="4"/>
  <c r="CB668" i="4"/>
  <c r="CB667" i="4"/>
  <c r="CB666" i="4"/>
  <c r="CB665" i="4"/>
  <c r="CB664" i="4"/>
  <c r="CB663" i="4"/>
  <c r="CB662" i="4"/>
  <c r="CB661" i="4"/>
  <c r="CB660" i="4"/>
  <c r="CB659" i="4"/>
  <c r="CB658" i="4"/>
  <c r="CB657" i="4"/>
  <c r="CB656" i="4"/>
  <c r="CB655" i="4"/>
  <c r="CB654" i="4"/>
  <c r="CB653" i="4"/>
  <c r="CB652" i="4"/>
  <c r="CB651" i="4"/>
  <c r="CB650" i="4"/>
  <c r="CB649" i="4"/>
  <c r="CB648" i="4"/>
  <c r="CB647" i="4"/>
  <c r="CB646" i="4"/>
  <c r="CB645" i="4"/>
  <c r="CB644" i="4"/>
  <c r="CB643" i="4"/>
  <c r="CB642" i="4"/>
  <c r="CB641" i="4"/>
  <c r="CB640" i="4"/>
  <c r="CB639" i="4"/>
  <c r="CB638" i="4"/>
  <c r="CB637" i="4"/>
  <c r="CB636" i="4"/>
  <c r="CB635" i="4"/>
  <c r="CB634" i="4"/>
  <c r="CB633" i="4"/>
  <c r="CB632" i="4"/>
  <c r="CB631" i="4"/>
  <c r="CB630" i="4"/>
  <c r="CB629" i="4"/>
  <c r="CB628" i="4"/>
  <c r="CB627" i="4"/>
  <c r="CB626" i="4"/>
  <c r="CB625" i="4"/>
  <c r="CB624" i="4"/>
  <c r="CB623" i="4"/>
  <c r="CB622" i="4"/>
  <c r="CB621" i="4"/>
  <c r="CB620" i="4"/>
  <c r="CB619" i="4"/>
  <c r="CB618" i="4"/>
  <c r="CB617" i="4"/>
  <c r="CB616" i="4"/>
  <c r="CB615" i="4"/>
  <c r="CB614" i="4"/>
  <c r="CB613" i="4"/>
  <c r="CB612" i="4"/>
  <c r="CB611" i="4"/>
  <c r="CB610" i="4"/>
  <c r="CB609" i="4"/>
  <c r="CB608" i="4"/>
  <c r="CB607" i="4"/>
  <c r="CB606" i="4"/>
  <c r="CB605" i="4"/>
  <c r="CB604" i="4"/>
  <c r="CB603" i="4"/>
  <c r="CB602" i="4"/>
  <c r="CB601" i="4"/>
  <c r="CB600" i="4"/>
  <c r="CB599" i="4"/>
  <c r="CB598" i="4"/>
  <c r="CB597" i="4"/>
  <c r="CB596" i="4"/>
  <c r="CB595" i="4"/>
  <c r="CB594" i="4"/>
  <c r="CB593" i="4"/>
  <c r="CB592" i="4"/>
  <c r="CB591" i="4"/>
  <c r="CB590" i="4"/>
  <c r="CB589" i="4"/>
  <c r="CB588" i="4"/>
  <c r="CB587" i="4"/>
  <c r="CB586" i="4"/>
  <c r="CB585" i="4"/>
  <c r="CB584" i="4"/>
  <c r="CB583" i="4"/>
  <c r="CB582" i="4"/>
  <c r="CB581" i="4"/>
  <c r="CB580" i="4"/>
  <c r="CB579" i="4"/>
  <c r="CB578" i="4"/>
  <c r="CB577" i="4"/>
  <c r="CB576" i="4"/>
  <c r="CB575" i="4"/>
  <c r="CB574" i="4"/>
  <c r="CB573" i="4"/>
  <c r="CB572" i="4"/>
  <c r="CB571" i="4"/>
  <c r="CB570" i="4"/>
  <c r="CB569" i="4"/>
  <c r="CB568" i="4"/>
  <c r="CB567" i="4"/>
  <c r="CB566" i="4"/>
  <c r="CB565" i="4"/>
  <c r="CB564" i="4"/>
  <c r="CB563" i="4"/>
  <c r="CB562" i="4"/>
  <c r="CB561" i="4"/>
  <c r="CB560" i="4"/>
  <c r="CB559" i="4"/>
  <c r="CB558" i="4"/>
  <c r="CB557" i="4"/>
  <c r="CB556" i="4"/>
  <c r="CB555" i="4"/>
  <c r="CB554" i="4"/>
  <c r="CB553" i="4"/>
  <c r="CB552" i="4"/>
  <c r="CB551" i="4"/>
  <c r="CB550" i="4"/>
  <c r="CB549" i="4"/>
  <c r="CB548" i="4"/>
  <c r="CB547" i="4"/>
  <c r="CB546" i="4"/>
  <c r="CB545" i="4"/>
  <c r="CB544" i="4"/>
  <c r="CB543" i="4"/>
  <c r="CB542" i="4"/>
  <c r="CB541" i="4"/>
  <c r="CB540" i="4"/>
  <c r="CB539" i="4"/>
  <c r="CB538" i="4"/>
  <c r="CB537" i="4"/>
  <c r="CB536" i="4"/>
  <c r="CB535" i="4"/>
  <c r="CB534" i="4"/>
  <c r="CB533" i="4"/>
  <c r="CB532" i="4"/>
  <c r="CB531" i="4"/>
  <c r="CB530" i="4"/>
  <c r="CB529" i="4"/>
  <c r="CB528" i="4"/>
  <c r="CB527" i="4"/>
  <c r="CB526" i="4"/>
  <c r="CB525" i="4"/>
  <c r="CB524" i="4"/>
  <c r="CB523" i="4"/>
  <c r="CB522" i="4"/>
  <c r="CB521" i="4"/>
  <c r="CB520" i="4"/>
  <c r="CB519" i="4"/>
  <c r="CB518" i="4"/>
  <c r="CB517" i="4"/>
  <c r="CB516" i="4"/>
  <c r="CB515" i="4"/>
  <c r="CB514" i="4"/>
  <c r="CB513" i="4"/>
  <c r="CB512" i="4"/>
  <c r="CB511" i="4"/>
  <c r="CB510" i="4"/>
  <c r="CB509" i="4"/>
  <c r="CB508" i="4"/>
  <c r="CB507" i="4"/>
  <c r="CB506" i="4"/>
  <c r="CB505" i="4"/>
  <c r="CB504" i="4"/>
  <c r="CB503" i="4"/>
  <c r="CB502" i="4"/>
  <c r="CB501" i="4"/>
  <c r="CB500" i="4"/>
  <c r="CB499" i="4"/>
  <c r="CB498" i="4"/>
  <c r="CB497" i="4"/>
  <c r="CB496" i="4"/>
  <c r="CB495" i="4"/>
  <c r="CB494" i="4"/>
  <c r="CB493" i="4"/>
  <c r="CB492" i="4"/>
  <c r="CB491" i="4"/>
  <c r="CB490" i="4"/>
  <c r="CB489" i="4"/>
  <c r="CB488" i="4"/>
  <c r="CB487" i="4"/>
  <c r="CB486" i="4"/>
  <c r="CB485" i="4"/>
  <c r="CB484" i="4"/>
  <c r="CB483" i="4"/>
  <c r="CB482" i="4"/>
  <c r="CB481" i="4"/>
  <c r="CB480" i="4"/>
  <c r="CB479" i="4"/>
  <c r="CB478" i="4"/>
  <c r="CB477" i="4"/>
  <c r="CB476" i="4"/>
  <c r="CB475" i="4"/>
  <c r="CB474" i="4"/>
  <c r="CB473" i="4"/>
  <c r="CB472" i="4"/>
  <c r="CB471" i="4"/>
  <c r="CB470" i="4"/>
  <c r="CB469" i="4"/>
  <c r="CB468" i="4"/>
  <c r="CB467" i="4"/>
  <c r="CB466" i="4"/>
  <c r="CB465" i="4"/>
  <c r="CB464" i="4"/>
  <c r="CB463" i="4"/>
  <c r="CB462" i="4"/>
  <c r="CB461" i="4"/>
  <c r="CB460" i="4"/>
  <c r="CB459" i="4"/>
  <c r="CB458" i="4"/>
  <c r="CB457" i="4"/>
  <c r="CB456" i="4"/>
  <c r="CB455" i="4"/>
  <c r="CB454" i="4"/>
  <c r="CB453" i="4"/>
  <c r="CB452" i="4"/>
  <c r="CB451" i="4"/>
  <c r="CB450" i="4"/>
  <c r="CB449" i="4"/>
  <c r="CB448" i="4"/>
  <c r="CB447" i="4"/>
  <c r="CB446" i="4"/>
  <c r="CB445" i="4"/>
  <c r="CB444" i="4"/>
  <c r="CB443" i="4"/>
  <c r="CB442" i="4"/>
  <c r="CB441" i="4"/>
  <c r="CB440" i="4"/>
  <c r="CB439" i="4"/>
  <c r="CB438" i="4"/>
  <c r="CB437" i="4"/>
  <c r="CB436" i="4"/>
  <c r="CB435" i="4"/>
  <c r="CB434" i="4"/>
  <c r="CB433" i="4"/>
  <c r="CB432" i="4"/>
  <c r="CB431" i="4"/>
  <c r="CB430" i="4"/>
  <c r="CB429" i="4"/>
  <c r="CB428" i="4"/>
  <c r="CB427" i="4"/>
  <c r="CB426" i="4"/>
  <c r="CB425" i="4"/>
  <c r="CB424" i="4"/>
  <c r="CB423" i="4"/>
  <c r="CB422" i="4"/>
  <c r="CB421" i="4"/>
  <c r="CB420" i="4"/>
  <c r="CB419" i="4"/>
  <c r="CB418" i="4"/>
  <c r="CB417" i="4"/>
  <c r="CB416" i="4"/>
  <c r="CB415" i="4"/>
  <c r="CB414" i="4"/>
  <c r="CB413" i="4"/>
  <c r="CB412" i="4"/>
  <c r="CB411" i="4"/>
  <c r="CB410" i="4"/>
  <c r="CB409" i="4"/>
  <c r="CB408" i="4"/>
  <c r="CB407" i="4"/>
  <c r="CB406" i="4"/>
  <c r="CB405" i="4"/>
  <c r="CB404" i="4"/>
  <c r="CB403" i="4"/>
  <c r="CB402" i="4"/>
  <c r="CB401" i="4"/>
  <c r="CB400" i="4"/>
  <c r="CB399" i="4"/>
  <c r="CB398" i="4"/>
  <c r="CB397" i="4"/>
  <c r="CB396" i="4"/>
  <c r="CB395" i="4"/>
  <c r="CB394" i="4"/>
  <c r="CB393" i="4"/>
  <c r="CB392" i="4"/>
  <c r="CB391" i="4"/>
  <c r="CB390" i="4"/>
  <c r="CB389" i="4"/>
  <c r="CB388" i="4"/>
  <c r="CB387" i="4"/>
  <c r="CB386" i="4"/>
  <c r="CB385" i="4"/>
  <c r="CB384" i="4"/>
  <c r="CB383" i="4"/>
  <c r="CB382" i="4"/>
  <c r="CB381" i="4"/>
  <c r="CB380" i="4"/>
  <c r="CB379" i="4"/>
  <c r="CB378" i="4"/>
  <c r="CB377" i="4"/>
  <c r="CB376" i="4"/>
  <c r="CB375" i="4"/>
  <c r="CB374" i="4"/>
  <c r="CB373" i="4"/>
  <c r="CB372" i="4"/>
  <c r="CB371" i="4"/>
  <c r="CB370" i="4"/>
  <c r="CB369" i="4"/>
  <c r="CB368" i="4"/>
  <c r="CB367" i="4"/>
  <c r="CB366" i="4"/>
  <c r="CB365" i="4"/>
  <c r="CB364" i="4"/>
  <c r="CB363" i="4"/>
  <c r="CB362" i="4"/>
  <c r="CB361" i="4"/>
  <c r="CB360" i="4"/>
  <c r="CB359" i="4"/>
  <c r="CB358" i="4"/>
  <c r="CB357" i="4"/>
  <c r="CB356" i="4"/>
  <c r="CB355" i="4"/>
  <c r="CB354" i="4"/>
  <c r="CB353" i="4"/>
  <c r="CB352" i="4"/>
  <c r="CB351" i="4"/>
  <c r="CB350" i="4"/>
  <c r="CB349" i="4"/>
  <c r="CB348" i="4"/>
  <c r="CB347" i="4"/>
  <c r="CB346" i="4"/>
  <c r="CB345" i="4"/>
  <c r="CB344" i="4"/>
  <c r="CB343" i="4"/>
  <c r="CB342" i="4"/>
  <c r="CB341" i="4"/>
  <c r="CB340" i="4"/>
  <c r="CB339" i="4"/>
  <c r="CB338" i="4"/>
  <c r="CB337" i="4"/>
  <c r="CB336" i="4"/>
  <c r="CB335" i="4"/>
  <c r="CB334" i="4"/>
  <c r="CB333" i="4"/>
  <c r="CB332" i="4"/>
  <c r="CB331" i="4"/>
  <c r="CB330" i="4"/>
  <c r="CB329" i="4"/>
  <c r="CB328" i="4"/>
  <c r="CB327" i="4"/>
  <c r="CB326" i="4"/>
  <c r="CB325" i="4"/>
  <c r="CB324" i="4"/>
  <c r="CB323" i="4"/>
  <c r="CB322" i="4"/>
  <c r="CB321" i="4"/>
  <c r="CB320" i="4"/>
  <c r="CB319" i="4"/>
  <c r="CB318" i="4"/>
  <c r="CB317" i="4"/>
  <c r="CB316" i="4"/>
  <c r="CB315" i="4"/>
  <c r="CB314" i="4"/>
  <c r="CB313" i="4"/>
  <c r="CB312" i="4"/>
  <c r="CB311" i="4"/>
  <c r="CB310" i="4"/>
  <c r="CB309" i="4"/>
  <c r="CB308" i="4"/>
  <c r="CB307" i="4"/>
  <c r="CB306" i="4"/>
  <c r="CB305" i="4"/>
  <c r="CB304" i="4"/>
  <c r="CB303" i="4"/>
  <c r="CB302" i="4"/>
  <c r="CB301" i="4"/>
  <c r="CB300" i="4"/>
  <c r="CB299" i="4"/>
  <c r="CB298" i="4"/>
  <c r="CB297" i="4"/>
  <c r="CB296" i="4"/>
  <c r="CB295" i="4"/>
  <c r="CB294" i="4"/>
  <c r="CB293" i="4"/>
  <c r="CB292" i="4"/>
  <c r="CB291" i="4"/>
  <c r="CB290" i="4"/>
  <c r="CB289" i="4"/>
  <c r="CB288" i="4"/>
  <c r="CB287" i="4"/>
  <c r="CB286" i="4"/>
  <c r="CB285" i="4"/>
  <c r="CB284" i="4"/>
  <c r="CB283" i="4"/>
  <c r="CB282" i="4"/>
  <c r="CB281" i="4"/>
  <c r="CB280" i="4"/>
  <c r="CB279" i="4"/>
  <c r="CB278" i="4"/>
  <c r="CB277" i="4"/>
  <c r="CB276" i="4"/>
  <c r="CB275" i="4"/>
  <c r="CB274" i="4"/>
  <c r="CB273" i="4"/>
  <c r="CB272" i="4"/>
  <c r="CB271" i="4"/>
  <c r="CB270" i="4"/>
  <c r="CB269" i="4"/>
  <c r="CB268" i="4"/>
  <c r="CB267" i="4"/>
  <c r="CB266" i="4"/>
  <c r="CB265" i="4"/>
  <c r="CB264" i="4"/>
  <c r="CB263" i="4"/>
  <c r="CB262" i="4"/>
  <c r="CB261" i="4"/>
  <c r="CB260" i="4"/>
  <c r="CB259" i="4"/>
  <c r="CB258" i="4"/>
  <c r="CB257" i="4"/>
  <c r="CB256" i="4"/>
  <c r="CB255" i="4"/>
  <c r="CB254" i="4"/>
  <c r="CB253" i="4"/>
  <c r="CB252" i="4"/>
  <c r="CB251" i="4"/>
  <c r="CB250" i="4"/>
  <c r="CB249" i="4"/>
  <c r="CB248" i="4"/>
  <c r="CB247" i="4"/>
  <c r="CB246" i="4"/>
  <c r="CB245" i="4"/>
  <c r="CB244" i="4"/>
  <c r="CB243" i="4"/>
  <c r="CB242" i="4"/>
  <c r="CB241" i="4"/>
  <c r="CB240" i="4"/>
  <c r="CB239" i="4"/>
  <c r="CB238" i="4"/>
  <c r="CB237" i="4"/>
  <c r="CB236" i="4"/>
  <c r="CB235" i="4"/>
  <c r="CB234" i="4"/>
  <c r="CB233" i="4"/>
  <c r="CB232" i="4"/>
  <c r="CB231" i="4"/>
  <c r="CB230" i="4"/>
  <c r="CB229" i="4"/>
  <c r="CB228" i="4"/>
  <c r="CB227" i="4"/>
  <c r="CB226" i="4"/>
  <c r="CB225" i="4"/>
  <c r="CB224" i="4"/>
  <c r="CB223" i="4"/>
  <c r="CB222" i="4"/>
  <c r="CB221" i="4"/>
  <c r="CB220" i="4"/>
  <c r="CB219" i="4"/>
  <c r="CB218" i="4"/>
  <c r="CB217" i="4"/>
  <c r="CB216" i="4"/>
  <c r="CB215" i="4"/>
  <c r="CB214" i="4"/>
  <c r="CB213" i="4"/>
  <c r="CB212" i="4"/>
  <c r="CB211" i="4"/>
  <c r="CB210" i="4"/>
  <c r="CB209" i="4"/>
  <c r="CB208" i="4"/>
  <c r="CB207" i="4"/>
  <c r="CB206" i="4"/>
  <c r="CB205" i="4"/>
  <c r="CB204" i="4"/>
  <c r="CB203" i="4"/>
  <c r="CB202" i="4"/>
  <c r="CB201" i="4"/>
  <c r="CB200" i="4"/>
  <c r="CB199" i="4"/>
  <c r="CB198" i="4"/>
  <c r="CB197" i="4"/>
  <c r="CB196" i="4"/>
  <c r="CB195" i="4"/>
  <c r="CB194" i="4"/>
  <c r="CB193" i="4"/>
  <c r="CB192" i="4"/>
  <c r="CB191" i="4"/>
  <c r="CB190" i="4"/>
  <c r="CB189" i="4"/>
  <c r="CB188" i="4"/>
  <c r="CB187" i="4"/>
  <c r="CB186" i="4"/>
  <c r="CB185" i="4"/>
  <c r="CB184" i="4"/>
  <c r="CB183" i="4"/>
  <c r="CB182" i="4"/>
  <c r="CB181" i="4"/>
  <c r="CB180" i="4"/>
  <c r="CB179" i="4"/>
  <c r="CB178" i="4"/>
  <c r="CB177" i="4"/>
  <c r="CB176" i="4"/>
  <c r="CB175" i="4"/>
  <c r="CB174" i="4"/>
  <c r="CB173" i="4"/>
  <c r="CB172" i="4"/>
  <c r="CB171" i="4"/>
  <c r="CB170" i="4"/>
  <c r="CB169" i="4"/>
  <c r="CB168" i="4"/>
  <c r="CB167" i="4"/>
  <c r="CB166" i="4"/>
  <c r="CB165" i="4"/>
  <c r="CB164" i="4"/>
  <c r="CB163" i="4"/>
  <c r="CB162" i="4"/>
  <c r="CB161" i="4"/>
  <c r="CB160" i="4"/>
  <c r="CB159" i="4"/>
  <c r="CB158" i="4"/>
  <c r="CB157" i="4"/>
  <c r="CB156" i="4"/>
  <c r="CB155" i="4"/>
  <c r="CB154" i="4"/>
  <c r="CB153" i="4"/>
  <c r="CB152" i="4"/>
  <c r="CB151" i="4"/>
  <c r="CB150" i="4"/>
  <c r="CB149" i="4"/>
  <c r="CB148" i="4"/>
  <c r="CB147" i="4"/>
  <c r="CB146" i="4"/>
  <c r="CB145" i="4"/>
  <c r="CB144" i="4"/>
  <c r="CB143" i="4"/>
  <c r="CB142" i="4"/>
  <c r="CB141" i="4"/>
  <c r="CB140" i="4"/>
  <c r="CB139" i="4"/>
  <c r="CB138" i="4"/>
  <c r="CB137" i="4"/>
  <c r="CB136" i="4"/>
  <c r="CB135" i="4"/>
  <c r="CB134" i="4"/>
  <c r="CB133" i="4"/>
  <c r="CB132" i="4"/>
  <c r="CB131" i="4"/>
  <c r="CB130" i="4"/>
  <c r="CB129" i="4"/>
  <c r="CB128" i="4"/>
  <c r="CB127" i="4"/>
  <c r="CB126" i="4"/>
  <c r="CB125" i="4"/>
  <c r="CB124" i="4"/>
  <c r="CB123" i="4"/>
  <c r="CB122" i="4"/>
  <c r="CB121" i="4"/>
  <c r="CB120" i="4"/>
  <c r="CB119" i="4"/>
  <c r="CB118" i="4"/>
  <c r="CB117" i="4"/>
  <c r="CB116" i="4"/>
  <c r="CB115" i="4"/>
  <c r="CB114" i="4"/>
  <c r="CB113" i="4"/>
  <c r="CB112" i="4"/>
  <c r="CB111" i="4"/>
  <c r="CB110" i="4"/>
  <c r="CB109" i="4"/>
  <c r="CB108" i="4"/>
  <c r="CB107" i="4"/>
  <c r="CB106" i="4"/>
  <c r="CB105" i="4"/>
  <c r="CB104" i="4"/>
  <c r="CB103" i="4"/>
  <c r="CB102" i="4"/>
  <c r="CB101" i="4"/>
  <c r="CB100" i="4"/>
  <c r="CB99" i="4"/>
  <c r="CB98" i="4"/>
  <c r="CB97" i="4"/>
  <c r="CB96" i="4"/>
  <c r="CB95" i="4"/>
  <c r="CB94" i="4"/>
  <c r="CB93" i="4"/>
  <c r="CB92" i="4"/>
  <c r="CB91" i="4"/>
  <c r="CB90" i="4"/>
  <c r="CB89" i="4"/>
  <c r="CB88" i="4"/>
  <c r="CB87" i="4"/>
  <c r="CB86" i="4"/>
  <c r="CB85" i="4"/>
  <c r="CB84" i="4"/>
  <c r="CB83" i="4"/>
  <c r="CB82" i="4"/>
  <c r="CB81" i="4"/>
  <c r="CB80" i="4"/>
  <c r="CB79" i="4"/>
  <c r="CB78" i="4"/>
  <c r="CB77" i="4"/>
  <c r="CB76" i="4"/>
  <c r="CB75" i="4"/>
  <c r="CB74" i="4"/>
  <c r="CB73" i="4"/>
  <c r="CB72" i="4"/>
  <c r="CB71" i="4"/>
  <c r="CB70" i="4"/>
  <c r="CB69" i="4"/>
  <c r="CB68" i="4"/>
  <c r="CB67" i="4"/>
  <c r="CB66" i="4"/>
  <c r="CB65" i="4"/>
  <c r="CB64" i="4"/>
  <c r="CB63" i="4"/>
  <c r="CB62" i="4"/>
  <c r="CB61" i="4"/>
  <c r="CB60" i="4"/>
  <c r="CB59" i="4"/>
  <c r="CB58" i="4"/>
  <c r="CB57" i="4"/>
  <c r="CB56" i="4"/>
  <c r="CB55" i="4"/>
  <c r="CB54" i="4"/>
  <c r="CB53" i="4"/>
  <c r="CB52" i="4"/>
  <c r="CB51" i="4"/>
  <c r="CB50" i="4"/>
  <c r="CB49" i="4"/>
  <c r="CB48" i="4"/>
  <c r="CB47" i="4"/>
  <c r="CB46" i="4"/>
  <c r="CB45" i="4"/>
  <c r="CB44" i="4"/>
  <c r="CB43" i="4"/>
  <c r="CB42" i="4"/>
  <c r="CB41" i="4"/>
  <c r="CB40" i="4"/>
  <c r="CB39" i="4"/>
  <c r="CB38" i="4"/>
  <c r="CB37" i="4"/>
  <c r="CB36" i="4"/>
  <c r="CB35" i="4"/>
  <c r="CB34" i="4"/>
  <c r="CB33" i="4"/>
  <c r="CB32" i="4"/>
  <c r="CB31" i="4"/>
  <c r="CB30" i="4"/>
  <c r="CB29" i="4"/>
  <c r="CB28" i="4"/>
  <c r="CB27" i="4"/>
  <c r="CB26" i="4"/>
  <c r="CB25" i="4"/>
  <c r="CB24" i="4"/>
  <c r="CB23" i="4"/>
  <c r="CB22" i="4"/>
  <c r="CB21" i="4"/>
  <c r="CB20" i="4"/>
  <c r="CB19" i="4"/>
  <c r="CB18" i="4"/>
  <c r="CB17" i="4"/>
  <c r="G4" i="2"/>
  <c r="G3" i="2"/>
  <c r="G2" i="2"/>
  <c r="G1" i="2"/>
  <c r="E4" i="2"/>
  <c r="E3" i="2"/>
  <c r="C4" i="2"/>
  <c r="C3" i="2"/>
  <c r="C2" i="2"/>
  <c r="CD42" i="4"/>
  <c r="CC42" i="4" l="1"/>
  <c r="CE42" i="4"/>
  <c r="E1" i="2"/>
  <c r="G10" i="2"/>
  <c r="G9" i="2"/>
  <c r="G8" i="2"/>
  <c r="E10" i="2"/>
  <c r="E9" i="2"/>
  <c r="E8" i="2"/>
  <c r="G7" i="2"/>
  <c r="G6" i="2"/>
  <c r="G5" i="2"/>
  <c r="E7" i="2"/>
  <c r="E6" i="2"/>
  <c r="E5" i="2"/>
  <c r="C7" i="2"/>
  <c r="C6" i="2"/>
  <c r="E2" i="2"/>
  <c r="C1" i="2"/>
  <c r="F14" i="4"/>
  <c r="G13" i="4"/>
  <c r="G12" i="4"/>
  <c r="B1016" i="4" l="1"/>
  <c r="B1015" i="4"/>
  <c r="B1014" i="4"/>
  <c r="B1013" i="4"/>
  <c r="B1012" i="4"/>
  <c r="B1011" i="4"/>
  <c r="B1010" i="4"/>
  <c r="B1009" i="4"/>
  <c r="B1008" i="4"/>
  <c r="B1007" i="4"/>
  <c r="B1006" i="4"/>
  <c r="B1005" i="4"/>
  <c r="B1004" i="4"/>
  <c r="B1003" i="4"/>
  <c r="B1002" i="4"/>
  <c r="B1001" i="4"/>
  <c r="B1000" i="4"/>
  <c r="B999" i="4"/>
  <c r="B998" i="4"/>
  <c r="B997" i="4"/>
  <c r="B996" i="4"/>
  <c r="B995" i="4"/>
  <c r="B994" i="4"/>
  <c r="B993" i="4"/>
  <c r="B992" i="4"/>
  <c r="B991" i="4"/>
  <c r="B990" i="4"/>
  <c r="B989" i="4"/>
  <c r="B988" i="4"/>
  <c r="B987" i="4"/>
  <c r="B986" i="4"/>
  <c r="B985" i="4"/>
  <c r="B984" i="4"/>
  <c r="B983" i="4"/>
  <c r="B982" i="4"/>
  <c r="B981" i="4"/>
  <c r="B980" i="4"/>
  <c r="B979" i="4"/>
  <c r="B978" i="4"/>
  <c r="B977" i="4"/>
  <c r="B976" i="4"/>
  <c r="B975" i="4"/>
  <c r="B974" i="4"/>
  <c r="B973" i="4"/>
  <c r="B972" i="4"/>
  <c r="B971" i="4"/>
  <c r="B970" i="4"/>
  <c r="B969" i="4"/>
  <c r="B968" i="4"/>
  <c r="B967" i="4"/>
  <c r="B966" i="4"/>
  <c r="B965" i="4"/>
  <c r="B964" i="4"/>
  <c r="B963" i="4"/>
  <c r="B962" i="4"/>
  <c r="B961" i="4"/>
  <c r="B960" i="4"/>
  <c r="B959" i="4"/>
  <c r="B958" i="4"/>
  <c r="B957" i="4"/>
  <c r="B956" i="4"/>
  <c r="B955" i="4"/>
  <c r="B954" i="4"/>
  <c r="B953" i="4"/>
  <c r="B952" i="4"/>
  <c r="B951" i="4"/>
  <c r="B950" i="4"/>
  <c r="B949" i="4"/>
  <c r="B948" i="4"/>
  <c r="B947" i="4"/>
  <c r="B946" i="4"/>
  <c r="B945" i="4"/>
  <c r="B944" i="4"/>
  <c r="B943" i="4"/>
  <c r="B942" i="4"/>
  <c r="B941" i="4"/>
  <c r="B940" i="4"/>
  <c r="B939" i="4"/>
  <c r="B938" i="4"/>
  <c r="B937" i="4"/>
  <c r="B936" i="4"/>
  <c r="B935" i="4"/>
  <c r="B934" i="4"/>
  <c r="B933" i="4"/>
  <c r="B932" i="4"/>
  <c r="B931" i="4"/>
  <c r="B930" i="4"/>
  <c r="B929" i="4"/>
  <c r="B928" i="4"/>
  <c r="B927" i="4"/>
  <c r="B926" i="4"/>
  <c r="B925" i="4"/>
  <c r="B924" i="4"/>
  <c r="B923" i="4"/>
  <c r="B922" i="4"/>
  <c r="B921" i="4"/>
  <c r="B920" i="4"/>
  <c r="B919" i="4"/>
  <c r="B918" i="4"/>
  <c r="B917" i="4"/>
  <c r="B916" i="4"/>
  <c r="B915" i="4"/>
  <c r="B914" i="4"/>
  <c r="B913" i="4"/>
  <c r="B912" i="4"/>
  <c r="B911" i="4"/>
  <c r="B910" i="4"/>
  <c r="B909" i="4"/>
  <c r="B908" i="4"/>
  <c r="B907" i="4"/>
  <c r="B906" i="4"/>
  <c r="B905" i="4"/>
  <c r="B904" i="4"/>
  <c r="B903" i="4"/>
  <c r="B902" i="4"/>
  <c r="B901" i="4"/>
  <c r="B900" i="4"/>
  <c r="B899" i="4"/>
  <c r="B898" i="4"/>
  <c r="B897" i="4"/>
  <c r="B896" i="4"/>
  <c r="B895" i="4"/>
  <c r="B894" i="4"/>
  <c r="B893" i="4"/>
  <c r="B892" i="4"/>
  <c r="B891" i="4"/>
  <c r="B890" i="4"/>
  <c r="B889" i="4"/>
  <c r="B888" i="4"/>
  <c r="B887" i="4"/>
  <c r="B886" i="4"/>
  <c r="B885" i="4"/>
  <c r="B884" i="4"/>
  <c r="B883" i="4"/>
  <c r="B882" i="4"/>
  <c r="B881" i="4"/>
  <c r="B880" i="4"/>
  <c r="B879" i="4"/>
  <c r="B878" i="4"/>
  <c r="B877" i="4"/>
  <c r="B876" i="4"/>
  <c r="B875" i="4"/>
  <c r="B874" i="4"/>
  <c r="B873" i="4"/>
  <c r="B872" i="4"/>
  <c r="B871" i="4"/>
  <c r="B870" i="4"/>
  <c r="B869" i="4"/>
  <c r="B868" i="4"/>
  <c r="B867" i="4"/>
  <c r="B866" i="4"/>
  <c r="B865" i="4"/>
  <c r="B864" i="4"/>
  <c r="B863" i="4"/>
  <c r="B862" i="4"/>
  <c r="B861" i="4"/>
  <c r="B860" i="4"/>
  <c r="B859" i="4"/>
  <c r="B858" i="4"/>
  <c r="B857" i="4"/>
  <c r="B856" i="4"/>
  <c r="B855" i="4"/>
  <c r="B854" i="4"/>
  <c r="B853" i="4"/>
  <c r="B852" i="4"/>
  <c r="B851" i="4"/>
  <c r="B850" i="4"/>
  <c r="B849" i="4"/>
  <c r="B848" i="4"/>
  <c r="B847" i="4"/>
  <c r="B846" i="4"/>
  <c r="B845" i="4"/>
  <c r="B844" i="4"/>
  <c r="B843" i="4"/>
  <c r="B842" i="4"/>
  <c r="B841" i="4"/>
  <c r="B840" i="4"/>
  <c r="B839" i="4"/>
  <c r="B838" i="4"/>
  <c r="B837" i="4"/>
  <c r="B836" i="4"/>
  <c r="B835" i="4"/>
  <c r="B834" i="4"/>
  <c r="B833" i="4"/>
  <c r="B832" i="4"/>
  <c r="B831" i="4"/>
  <c r="B830" i="4"/>
  <c r="B829" i="4"/>
  <c r="B828" i="4"/>
  <c r="B827" i="4"/>
  <c r="B826" i="4"/>
  <c r="B825" i="4"/>
  <c r="B824" i="4"/>
  <c r="B823" i="4"/>
  <c r="B822" i="4"/>
  <c r="B821" i="4"/>
  <c r="B820" i="4"/>
  <c r="B819" i="4"/>
  <c r="B818" i="4"/>
  <c r="B817" i="4"/>
  <c r="B816" i="4"/>
  <c r="B815" i="4"/>
  <c r="B814" i="4"/>
  <c r="B813" i="4"/>
  <c r="B812" i="4"/>
  <c r="B811" i="4"/>
  <c r="B810" i="4"/>
  <c r="B809" i="4"/>
  <c r="B808" i="4"/>
  <c r="B807" i="4"/>
  <c r="B806" i="4"/>
  <c r="B805" i="4"/>
  <c r="B804" i="4"/>
  <c r="B803" i="4"/>
  <c r="B802" i="4"/>
  <c r="B801" i="4"/>
  <c r="B800" i="4"/>
  <c r="B799" i="4"/>
  <c r="B798" i="4"/>
  <c r="B797" i="4"/>
  <c r="B796" i="4"/>
  <c r="B795" i="4"/>
  <c r="B794" i="4"/>
  <c r="B793" i="4"/>
  <c r="B792" i="4"/>
  <c r="B791" i="4"/>
  <c r="B790" i="4"/>
  <c r="B789" i="4"/>
  <c r="B788" i="4"/>
  <c r="B787" i="4"/>
  <c r="B786" i="4"/>
  <c r="B785" i="4"/>
  <c r="B784" i="4"/>
  <c r="B783" i="4"/>
  <c r="B782" i="4"/>
  <c r="B781" i="4"/>
  <c r="B780" i="4"/>
  <c r="B779" i="4"/>
  <c r="B778" i="4"/>
  <c r="B777" i="4"/>
  <c r="B776" i="4"/>
  <c r="B775" i="4"/>
  <c r="B774" i="4"/>
  <c r="B773" i="4"/>
  <c r="B772" i="4"/>
  <c r="B771" i="4"/>
  <c r="B770" i="4"/>
  <c r="B769" i="4"/>
  <c r="B768" i="4"/>
  <c r="B767" i="4"/>
  <c r="B766" i="4"/>
  <c r="B765" i="4"/>
  <c r="B764" i="4"/>
  <c r="B763" i="4"/>
  <c r="B762" i="4"/>
  <c r="B761" i="4"/>
  <c r="B760" i="4"/>
  <c r="B759" i="4"/>
  <c r="B758" i="4"/>
  <c r="B757" i="4"/>
  <c r="B756" i="4"/>
  <c r="B755" i="4"/>
  <c r="B754" i="4"/>
  <c r="B753" i="4"/>
  <c r="B752" i="4"/>
  <c r="B751" i="4"/>
  <c r="B750" i="4"/>
  <c r="B749" i="4"/>
  <c r="B748" i="4"/>
  <c r="B747" i="4"/>
  <c r="B746" i="4"/>
  <c r="B745" i="4"/>
  <c r="B744" i="4"/>
  <c r="B743" i="4"/>
  <c r="B742" i="4"/>
  <c r="B741" i="4"/>
  <c r="B740" i="4"/>
  <c r="B739" i="4"/>
  <c r="B738" i="4"/>
  <c r="B737" i="4"/>
  <c r="B736" i="4"/>
  <c r="B735" i="4"/>
  <c r="B734" i="4"/>
  <c r="B733" i="4"/>
  <c r="B732" i="4"/>
  <c r="B731" i="4"/>
  <c r="B730" i="4"/>
  <c r="B729" i="4"/>
  <c r="B728" i="4"/>
  <c r="B727" i="4"/>
  <c r="B726" i="4"/>
  <c r="B725" i="4"/>
  <c r="B724" i="4"/>
  <c r="B723" i="4"/>
  <c r="B722" i="4"/>
  <c r="B721" i="4"/>
  <c r="B720" i="4"/>
  <c r="B719" i="4"/>
  <c r="B718" i="4"/>
  <c r="B717" i="4"/>
  <c r="B716" i="4"/>
  <c r="B715" i="4"/>
  <c r="B714" i="4"/>
  <c r="B713" i="4"/>
  <c r="B712" i="4"/>
  <c r="B711" i="4"/>
  <c r="B710" i="4"/>
  <c r="B709" i="4"/>
  <c r="B708" i="4"/>
  <c r="B707" i="4"/>
  <c r="B706" i="4"/>
  <c r="B705" i="4"/>
  <c r="B704" i="4"/>
  <c r="B703" i="4"/>
  <c r="B702" i="4"/>
  <c r="B701" i="4"/>
  <c r="B700" i="4"/>
  <c r="B699" i="4"/>
  <c r="B698" i="4"/>
  <c r="B697" i="4"/>
  <c r="B696" i="4"/>
  <c r="B695" i="4"/>
  <c r="B694" i="4"/>
  <c r="B693" i="4"/>
  <c r="B692" i="4"/>
  <c r="B691" i="4"/>
  <c r="B690" i="4"/>
  <c r="B689" i="4"/>
  <c r="B688" i="4"/>
  <c r="B687" i="4"/>
  <c r="B686" i="4"/>
  <c r="B685" i="4"/>
  <c r="B684" i="4"/>
  <c r="B683" i="4"/>
  <c r="B682" i="4"/>
  <c r="B681" i="4"/>
  <c r="B680" i="4"/>
  <c r="B679" i="4"/>
  <c r="B678" i="4"/>
  <c r="B677" i="4"/>
  <c r="B676" i="4"/>
  <c r="B675" i="4"/>
  <c r="B674" i="4"/>
  <c r="B673" i="4"/>
  <c r="B672" i="4"/>
  <c r="B671" i="4"/>
  <c r="B670" i="4"/>
  <c r="B669" i="4"/>
  <c r="B668" i="4"/>
  <c r="B667" i="4"/>
  <c r="B666" i="4"/>
  <c r="B665" i="4"/>
  <c r="B664" i="4"/>
  <c r="B663" i="4"/>
  <c r="B662" i="4"/>
  <c r="B661" i="4"/>
  <c r="B660" i="4"/>
  <c r="B659" i="4"/>
  <c r="B658" i="4"/>
  <c r="B657" i="4"/>
  <c r="B656" i="4"/>
  <c r="B655" i="4"/>
  <c r="B654" i="4"/>
  <c r="B653" i="4"/>
  <c r="B652" i="4"/>
  <c r="B651" i="4"/>
  <c r="B650" i="4"/>
  <c r="B649" i="4"/>
  <c r="B648" i="4"/>
  <c r="B647" i="4"/>
  <c r="B646" i="4"/>
  <c r="B645" i="4"/>
  <c r="B644" i="4"/>
  <c r="B643" i="4"/>
  <c r="B642" i="4"/>
  <c r="B641" i="4"/>
  <c r="B640" i="4"/>
  <c r="B639" i="4"/>
  <c r="B638" i="4"/>
  <c r="B637" i="4"/>
  <c r="B636" i="4"/>
  <c r="B635" i="4"/>
  <c r="B634" i="4"/>
  <c r="B633" i="4"/>
  <c r="B632" i="4"/>
  <c r="B631" i="4"/>
  <c r="B630" i="4"/>
  <c r="B629" i="4"/>
  <c r="B628" i="4"/>
  <c r="B627" i="4"/>
  <c r="B626" i="4"/>
  <c r="B625" i="4"/>
  <c r="B624" i="4"/>
  <c r="B623" i="4"/>
  <c r="B622" i="4"/>
  <c r="B621" i="4"/>
  <c r="B620" i="4"/>
  <c r="B619" i="4"/>
  <c r="B618" i="4"/>
  <c r="B617" i="4"/>
  <c r="B616" i="4"/>
  <c r="B615" i="4"/>
  <c r="B614" i="4"/>
  <c r="B613" i="4"/>
  <c r="B612" i="4"/>
  <c r="B611" i="4"/>
  <c r="B610" i="4"/>
  <c r="B609" i="4"/>
  <c r="B608" i="4"/>
  <c r="B607" i="4"/>
  <c r="B606" i="4"/>
  <c r="B605" i="4"/>
  <c r="B604" i="4"/>
  <c r="B603" i="4"/>
  <c r="B602" i="4"/>
  <c r="B601" i="4"/>
  <c r="B600" i="4"/>
  <c r="B599" i="4"/>
  <c r="B598" i="4"/>
  <c r="B597" i="4"/>
  <c r="B596" i="4"/>
  <c r="B595" i="4"/>
  <c r="B594" i="4"/>
  <c r="B593" i="4"/>
  <c r="B592" i="4"/>
  <c r="B591" i="4"/>
  <c r="B590" i="4"/>
  <c r="B589" i="4"/>
  <c r="B588" i="4"/>
  <c r="B587" i="4"/>
  <c r="B586" i="4"/>
  <c r="B585" i="4"/>
  <c r="B584" i="4"/>
  <c r="B583" i="4"/>
  <c r="B582" i="4"/>
  <c r="B581" i="4"/>
  <c r="B580" i="4"/>
  <c r="B579" i="4"/>
  <c r="B578" i="4"/>
  <c r="B577" i="4"/>
  <c r="B576" i="4"/>
  <c r="B575" i="4"/>
  <c r="B574" i="4"/>
  <c r="B573" i="4"/>
  <c r="B572" i="4"/>
  <c r="B571" i="4"/>
  <c r="B570" i="4"/>
  <c r="B569" i="4"/>
  <c r="B568" i="4"/>
  <c r="B567" i="4"/>
  <c r="B566" i="4"/>
  <c r="B565" i="4"/>
  <c r="B564" i="4"/>
  <c r="B563" i="4"/>
  <c r="B562" i="4"/>
  <c r="B561" i="4"/>
  <c r="B560" i="4"/>
  <c r="B559" i="4"/>
  <c r="B558" i="4"/>
  <c r="B557" i="4"/>
  <c r="B556" i="4"/>
  <c r="B555" i="4"/>
  <c r="B554" i="4"/>
  <c r="B553" i="4"/>
  <c r="B552" i="4"/>
  <c r="B551" i="4"/>
  <c r="B550" i="4"/>
  <c r="B549" i="4"/>
  <c r="B548" i="4"/>
  <c r="B547" i="4"/>
  <c r="B546" i="4"/>
  <c r="B545" i="4"/>
  <c r="B544" i="4"/>
  <c r="B543" i="4"/>
  <c r="B542" i="4"/>
  <c r="B541" i="4"/>
  <c r="B540" i="4"/>
  <c r="B539" i="4"/>
  <c r="B538" i="4"/>
  <c r="B537" i="4"/>
  <c r="B536" i="4"/>
  <c r="B535" i="4"/>
  <c r="B534" i="4"/>
  <c r="B533" i="4"/>
  <c r="B532" i="4"/>
  <c r="B531" i="4"/>
  <c r="B530" i="4"/>
  <c r="B529" i="4"/>
  <c r="B528" i="4"/>
  <c r="B527" i="4"/>
  <c r="B526" i="4"/>
  <c r="B525" i="4"/>
  <c r="B524" i="4"/>
  <c r="B523" i="4"/>
  <c r="B522" i="4"/>
  <c r="B521" i="4"/>
  <c r="B520" i="4"/>
  <c r="B519" i="4"/>
  <c r="B518" i="4"/>
  <c r="B517" i="4"/>
  <c r="B516" i="4"/>
  <c r="B515" i="4"/>
  <c r="B514" i="4"/>
  <c r="B513" i="4"/>
  <c r="B512" i="4"/>
  <c r="B511" i="4"/>
  <c r="B510" i="4"/>
  <c r="B509" i="4"/>
  <c r="B508" i="4"/>
  <c r="B507" i="4"/>
  <c r="B506" i="4"/>
  <c r="B505" i="4"/>
  <c r="B504" i="4"/>
  <c r="B503" i="4"/>
  <c r="B502" i="4"/>
  <c r="B501" i="4"/>
  <c r="B500" i="4"/>
  <c r="B499" i="4"/>
  <c r="B498" i="4"/>
  <c r="B497" i="4"/>
  <c r="B496" i="4"/>
  <c r="B495" i="4"/>
  <c r="B494" i="4"/>
  <c r="B493" i="4"/>
  <c r="B492" i="4"/>
  <c r="B491" i="4"/>
  <c r="B490" i="4"/>
  <c r="B489" i="4"/>
  <c r="B488" i="4"/>
  <c r="B487" i="4"/>
  <c r="B486" i="4"/>
  <c r="B485" i="4"/>
  <c r="B484" i="4"/>
  <c r="B483" i="4"/>
  <c r="B482" i="4"/>
  <c r="B481" i="4"/>
  <c r="B480" i="4"/>
  <c r="B479" i="4"/>
  <c r="B478" i="4"/>
  <c r="B477" i="4"/>
  <c r="B476" i="4"/>
  <c r="B475" i="4"/>
  <c r="B474" i="4"/>
  <c r="B473" i="4"/>
  <c r="B472" i="4"/>
  <c r="B471" i="4"/>
  <c r="B470" i="4"/>
  <c r="B469" i="4"/>
  <c r="B468" i="4"/>
  <c r="B467" i="4"/>
  <c r="B466" i="4"/>
  <c r="B465" i="4"/>
  <c r="B464" i="4"/>
  <c r="B463" i="4"/>
  <c r="B462" i="4"/>
  <c r="B461" i="4"/>
  <c r="B460" i="4"/>
  <c r="B459" i="4"/>
  <c r="B458" i="4"/>
  <c r="B457" i="4"/>
  <c r="B456" i="4"/>
  <c r="B455" i="4"/>
  <c r="B454" i="4"/>
  <c r="B453" i="4"/>
  <c r="B452" i="4"/>
  <c r="B451" i="4"/>
  <c r="B450" i="4"/>
  <c r="B449" i="4"/>
  <c r="B448" i="4"/>
  <c r="B447" i="4"/>
  <c r="B446" i="4"/>
  <c r="B445" i="4"/>
  <c r="B444" i="4"/>
  <c r="B443" i="4"/>
  <c r="B442" i="4"/>
  <c r="B441" i="4"/>
  <c r="B440" i="4"/>
  <c r="B439" i="4"/>
  <c r="B438" i="4"/>
  <c r="B437" i="4"/>
  <c r="B436" i="4"/>
  <c r="B435" i="4"/>
  <c r="B434" i="4"/>
  <c r="B433" i="4"/>
  <c r="B432" i="4"/>
  <c r="B431" i="4"/>
  <c r="B430" i="4"/>
  <c r="B429" i="4"/>
  <c r="B428" i="4"/>
  <c r="B427" i="4"/>
  <c r="B426" i="4"/>
  <c r="B425" i="4"/>
  <c r="B424" i="4"/>
  <c r="B423" i="4"/>
  <c r="B422" i="4"/>
  <c r="B421" i="4"/>
  <c r="B420" i="4"/>
  <c r="B419" i="4"/>
  <c r="B418" i="4"/>
  <c r="B417" i="4"/>
  <c r="B416" i="4"/>
  <c r="B415" i="4"/>
  <c r="B414" i="4"/>
  <c r="B413" i="4"/>
  <c r="B412" i="4"/>
  <c r="B411" i="4"/>
  <c r="B410" i="4"/>
  <c r="B409" i="4"/>
  <c r="B408" i="4"/>
  <c r="B407" i="4"/>
  <c r="B406" i="4"/>
  <c r="B405" i="4"/>
  <c r="B404" i="4"/>
  <c r="B403" i="4"/>
  <c r="B402" i="4"/>
  <c r="B401" i="4"/>
  <c r="B400" i="4"/>
  <c r="B399" i="4"/>
  <c r="B398" i="4"/>
  <c r="B397" i="4"/>
  <c r="B396" i="4"/>
  <c r="B395" i="4"/>
  <c r="B394" i="4"/>
  <c r="B393" i="4"/>
  <c r="B392" i="4"/>
  <c r="B391" i="4"/>
  <c r="B390" i="4"/>
  <c r="B389" i="4"/>
  <c r="B388" i="4"/>
  <c r="B387" i="4"/>
  <c r="B386" i="4"/>
  <c r="B385" i="4"/>
  <c r="B384" i="4"/>
  <c r="B383" i="4"/>
  <c r="B382" i="4"/>
  <c r="B381" i="4"/>
  <c r="B380" i="4"/>
  <c r="B379" i="4"/>
  <c r="B378" i="4"/>
  <c r="B377" i="4"/>
  <c r="B376" i="4"/>
  <c r="B375" i="4"/>
  <c r="B374" i="4"/>
  <c r="B373" i="4"/>
  <c r="B372" i="4"/>
  <c r="B371" i="4"/>
  <c r="B370" i="4"/>
  <c r="B369" i="4"/>
  <c r="B368" i="4"/>
  <c r="B367" i="4"/>
  <c r="B366" i="4"/>
  <c r="B365" i="4"/>
  <c r="B364" i="4"/>
  <c r="B363" i="4"/>
  <c r="B362" i="4"/>
  <c r="B361" i="4"/>
  <c r="B360" i="4"/>
  <c r="B359" i="4"/>
  <c r="B358" i="4"/>
  <c r="B357" i="4"/>
  <c r="B356" i="4"/>
  <c r="B355" i="4"/>
  <c r="B354" i="4"/>
  <c r="B353" i="4"/>
  <c r="B352" i="4"/>
  <c r="B351" i="4"/>
  <c r="B350" i="4"/>
  <c r="B349" i="4"/>
  <c r="B348" i="4"/>
  <c r="B347" i="4"/>
  <c r="B346" i="4"/>
  <c r="B345" i="4"/>
  <c r="B344" i="4"/>
  <c r="B343" i="4"/>
  <c r="B342" i="4"/>
  <c r="B341" i="4"/>
  <c r="B340" i="4"/>
  <c r="B339" i="4"/>
  <c r="B338" i="4"/>
  <c r="B337" i="4"/>
  <c r="B336" i="4"/>
  <c r="B335" i="4"/>
  <c r="B334" i="4"/>
  <c r="B333" i="4"/>
  <c r="B332" i="4"/>
  <c r="B331" i="4"/>
  <c r="B330" i="4"/>
  <c r="B329" i="4"/>
  <c r="B328" i="4"/>
  <c r="B327" i="4"/>
  <c r="B326" i="4"/>
  <c r="B325" i="4"/>
  <c r="B324" i="4"/>
  <c r="B323" i="4"/>
  <c r="B322" i="4"/>
  <c r="B321" i="4"/>
  <c r="B320" i="4"/>
  <c r="B319" i="4"/>
  <c r="B318" i="4"/>
  <c r="B317" i="4"/>
  <c r="B316" i="4"/>
  <c r="B315" i="4"/>
  <c r="B314" i="4"/>
  <c r="B313" i="4"/>
  <c r="B312" i="4"/>
  <c r="B311" i="4"/>
  <c r="B310" i="4"/>
  <c r="B309" i="4"/>
  <c r="B308" i="4"/>
  <c r="B307" i="4"/>
  <c r="B306" i="4"/>
  <c r="B305" i="4"/>
  <c r="B304" i="4"/>
  <c r="B303" i="4"/>
  <c r="B302" i="4"/>
  <c r="B301" i="4"/>
  <c r="B300" i="4"/>
  <c r="B299" i="4"/>
  <c r="B298" i="4"/>
  <c r="B297" i="4"/>
  <c r="B296" i="4"/>
  <c r="B295" i="4"/>
  <c r="B294" i="4"/>
  <c r="B293" i="4"/>
  <c r="B292" i="4"/>
  <c r="B291" i="4"/>
  <c r="B290" i="4"/>
  <c r="B289" i="4"/>
  <c r="B288" i="4"/>
  <c r="B287" i="4"/>
  <c r="B286" i="4"/>
  <c r="B285" i="4"/>
  <c r="B284" i="4"/>
  <c r="B283" i="4"/>
  <c r="B282" i="4"/>
  <c r="B281" i="4"/>
  <c r="B280" i="4"/>
  <c r="B279" i="4"/>
  <c r="B278" i="4"/>
  <c r="B277" i="4"/>
  <c r="B276" i="4"/>
  <c r="B275" i="4"/>
  <c r="B274" i="4"/>
  <c r="B273" i="4"/>
  <c r="B272" i="4"/>
  <c r="B271" i="4"/>
  <c r="B270" i="4"/>
  <c r="B269" i="4"/>
  <c r="B268" i="4"/>
  <c r="B267" i="4"/>
  <c r="B266" i="4"/>
  <c r="B265" i="4"/>
  <c r="B264" i="4"/>
  <c r="B263" i="4"/>
  <c r="B262" i="4"/>
  <c r="B261" i="4"/>
  <c r="B260" i="4"/>
  <c r="B259" i="4"/>
  <c r="B258" i="4"/>
  <c r="B257" i="4"/>
  <c r="B256" i="4"/>
  <c r="B255" i="4"/>
  <c r="B254" i="4"/>
  <c r="B253" i="4"/>
  <c r="B252" i="4"/>
  <c r="B251" i="4"/>
  <c r="B250" i="4"/>
  <c r="B249" i="4"/>
  <c r="B248" i="4"/>
  <c r="B247" i="4"/>
  <c r="B246" i="4"/>
  <c r="B245" i="4"/>
  <c r="B244" i="4"/>
  <c r="B243" i="4"/>
  <c r="B242" i="4"/>
  <c r="B241" i="4"/>
  <c r="B240" i="4"/>
  <c r="B239" i="4"/>
  <c r="B238" i="4"/>
  <c r="B237" i="4"/>
  <c r="B236" i="4"/>
  <c r="B235" i="4"/>
  <c r="B234" i="4"/>
  <c r="B233" i="4"/>
  <c r="B232" i="4"/>
  <c r="B231" i="4"/>
  <c r="B230" i="4"/>
  <c r="B229" i="4"/>
  <c r="B228" i="4"/>
  <c r="B227" i="4"/>
  <c r="B226" i="4"/>
  <c r="B225" i="4"/>
  <c r="B224" i="4"/>
  <c r="B223" i="4"/>
  <c r="B222" i="4"/>
  <c r="B221" i="4"/>
  <c r="B220" i="4"/>
  <c r="B219" i="4"/>
  <c r="B218" i="4"/>
  <c r="B217" i="4"/>
  <c r="B216" i="4"/>
  <c r="B215" i="4"/>
  <c r="B214" i="4"/>
  <c r="B213" i="4"/>
  <c r="B212" i="4"/>
  <c r="B211" i="4"/>
  <c r="B210" i="4"/>
  <c r="B209" i="4"/>
  <c r="B208" i="4"/>
  <c r="B207" i="4"/>
  <c r="B206" i="4"/>
  <c r="B205" i="4"/>
  <c r="B204" i="4"/>
  <c r="B203" i="4"/>
  <c r="B202" i="4"/>
  <c r="B201" i="4"/>
  <c r="B200" i="4"/>
  <c r="B199" i="4"/>
  <c r="B198" i="4"/>
  <c r="B197" i="4"/>
  <c r="B196" i="4"/>
  <c r="B195" i="4"/>
  <c r="B194" i="4"/>
  <c r="B193" i="4"/>
  <c r="B192" i="4"/>
  <c r="B191" i="4"/>
  <c r="B190" i="4"/>
  <c r="B189" i="4"/>
  <c r="B188" i="4"/>
  <c r="B187" i="4"/>
  <c r="B186" i="4"/>
  <c r="B185" i="4"/>
  <c r="B184" i="4"/>
  <c r="B183" i="4"/>
  <c r="B182" i="4"/>
  <c r="B181" i="4"/>
  <c r="B180" i="4"/>
  <c r="B179" i="4"/>
  <c r="B178" i="4"/>
  <c r="B177" i="4"/>
  <c r="B176" i="4"/>
  <c r="B175" i="4"/>
  <c r="B174" i="4"/>
  <c r="B173" i="4"/>
  <c r="B172" i="4"/>
  <c r="B171" i="4"/>
  <c r="B170" i="4"/>
  <c r="B169" i="4"/>
  <c r="B168" i="4"/>
  <c r="B167" i="4"/>
  <c r="B166" i="4"/>
  <c r="B165" i="4"/>
  <c r="B164" i="4"/>
  <c r="B163" i="4"/>
  <c r="B162" i="4"/>
  <c r="B161" i="4"/>
  <c r="B160" i="4"/>
  <c r="B159" i="4"/>
  <c r="B158" i="4"/>
  <c r="B157" i="4"/>
  <c r="B156" i="4"/>
  <c r="B155" i="4"/>
  <c r="B154" i="4"/>
  <c r="B153" i="4"/>
  <c r="B152" i="4"/>
  <c r="B151" i="4"/>
  <c r="B150" i="4"/>
  <c r="B149" i="4"/>
  <c r="B148" i="4"/>
  <c r="B147" i="4"/>
  <c r="B146" i="4"/>
  <c r="B145" i="4"/>
  <c r="B144" i="4"/>
  <c r="B143" i="4"/>
  <c r="B142" i="4"/>
  <c r="B141" i="4"/>
  <c r="B140" i="4"/>
  <c r="B139" i="4"/>
  <c r="B138" i="4"/>
  <c r="B137" i="4"/>
  <c r="B136" i="4"/>
  <c r="B135" i="4"/>
  <c r="B134" i="4"/>
  <c r="B133" i="4"/>
  <c r="B132" i="4"/>
  <c r="B131" i="4"/>
  <c r="B130" i="4"/>
  <c r="B129" i="4"/>
  <c r="B128" i="4"/>
  <c r="B127" i="4"/>
  <c r="B126" i="4"/>
  <c r="B125" i="4"/>
  <c r="B124" i="4"/>
  <c r="B123" i="4"/>
  <c r="B122" i="4"/>
  <c r="B121" i="4"/>
  <c r="B120" i="4"/>
  <c r="B119" i="4"/>
  <c r="B118" i="4"/>
  <c r="B117" i="4"/>
  <c r="B116" i="4"/>
  <c r="B115" i="4"/>
  <c r="B114" i="4"/>
  <c r="B113" i="4"/>
  <c r="B112" i="4"/>
  <c r="B111" i="4"/>
  <c r="B110" i="4"/>
  <c r="B109" i="4"/>
  <c r="B108" i="4"/>
  <c r="B107" i="4"/>
  <c r="B106" i="4"/>
  <c r="B105" i="4"/>
  <c r="B104" i="4"/>
  <c r="B103" i="4"/>
  <c r="B102" i="4"/>
  <c r="B101" i="4"/>
  <c r="B100" i="4"/>
  <c r="B99" i="4"/>
  <c r="B98" i="4"/>
  <c r="B97" i="4"/>
  <c r="B96" i="4"/>
  <c r="B95" i="4"/>
  <c r="B94" i="4"/>
  <c r="B93" i="4"/>
  <c r="B92" i="4"/>
  <c r="B91" i="4"/>
  <c r="B90" i="4"/>
  <c r="B89" i="4"/>
  <c r="B88" i="4"/>
  <c r="B87" i="4"/>
  <c r="B86" i="4"/>
  <c r="B85" i="4"/>
  <c r="B84" i="4"/>
  <c r="B83" i="4"/>
  <c r="B82" i="4"/>
  <c r="B81" i="4"/>
  <c r="B80" i="4"/>
  <c r="B79" i="4"/>
  <c r="B78" i="4"/>
  <c r="B77" i="4"/>
  <c r="B76" i="4"/>
  <c r="B75" i="4"/>
  <c r="B74" i="4"/>
  <c r="B73" i="4"/>
  <c r="B72" i="4"/>
  <c r="B71" i="4"/>
  <c r="B70" i="4"/>
  <c r="B69" i="4"/>
  <c r="B68" i="4"/>
  <c r="B67" i="4"/>
  <c r="B66" i="4"/>
  <c r="B65" i="4"/>
  <c r="B64" i="4"/>
  <c r="B63" i="4"/>
  <c r="B62" i="4"/>
  <c r="B61" i="4"/>
  <c r="B60" i="4"/>
  <c r="B59" i="4"/>
  <c r="B58" i="4"/>
  <c r="B57" i="4"/>
  <c r="B56" i="4"/>
  <c r="B55" i="4"/>
  <c r="B54" i="4"/>
  <c r="B53" i="4"/>
  <c r="B52" i="4"/>
  <c r="B51" i="4"/>
  <c r="B50" i="4"/>
  <c r="B49" i="4"/>
  <c r="B48" i="4"/>
  <c r="B47" i="4"/>
  <c r="B46" i="4"/>
  <c r="B45" i="4"/>
  <c r="B44" i="4"/>
  <c r="B43" i="4"/>
  <c r="B42" i="4"/>
  <c r="B41" i="4"/>
  <c r="B40" i="4"/>
  <c r="B39" i="4"/>
  <c r="B38" i="4"/>
  <c r="B37" i="4"/>
  <c r="B36" i="4"/>
  <c r="B35" i="4"/>
  <c r="B34" i="4"/>
  <c r="B33" i="4"/>
  <c r="B32" i="4"/>
  <c r="B31" i="4"/>
  <c r="B30" i="4"/>
  <c r="B29" i="4"/>
  <c r="B28" i="4"/>
  <c r="B27" i="4"/>
  <c r="B26" i="4"/>
  <c r="B25" i="4"/>
  <c r="B24" i="4"/>
  <c r="B23" i="4"/>
  <c r="B22" i="4"/>
  <c r="B21" i="4"/>
  <c r="B20" i="4"/>
  <c r="B19" i="4"/>
  <c r="B18" i="4"/>
  <c r="B17" i="4"/>
  <c r="B8" i="4"/>
  <c r="I7" i="4"/>
  <c r="M11" i="4" l="1"/>
  <c r="CD17" i="4"/>
  <c r="CE17" i="4" s="1"/>
  <c r="CC17" i="4"/>
  <c r="CE488" i="4" l="1"/>
  <c r="CC64" i="4" l="1"/>
  <c r="CE64" i="4"/>
  <c r="CD64" i="4"/>
  <c r="CE96" i="4"/>
  <c r="CD96" i="4"/>
  <c r="CC136" i="4"/>
  <c r="CE136" i="4"/>
  <c r="CD136" i="4"/>
  <c r="CC168" i="4"/>
  <c r="CE168" i="4"/>
  <c r="CD168" i="4"/>
  <c r="CC192" i="4"/>
  <c r="CE192" i="4"/>
  <c r="CD192" i="4"/>
  <c r="CC73" i="4"/>
  <c r="CE73" i="4"/>
  <c r="CD73" i="4"/>
  <c r="CC105" i="4"/>
  <c r="CE105" i="4"/>
  <c r="CD105" i="4"/>
  <c r="CC137" i="4"/>
  <c r="CE137" i="4"/>
  <c r="CD137" i="4"/>
  <c r="CC169" i="4"/>
  <c r="CE169" i="4"/>
  <c r="CD169" i="4"/>
  <c r="CC201" i="4"/>
  <c r="CE201" i="4"/>
  <c r="CD201" i="4"/>
  <c r="CC233" i="4"/>
  <c r="CE233" i="4"/>
  <c r="CD233" i="4"/>
  <c r="CC281" i="4"/>
  <c r="CE281" i="4"/>
  <c r="CD281" i="4"/>
  <c r="CC313" i="4"/>
  <c r="CE313" i="4"/>
  <c r="CD313" i="4"/>
  <c r="CC337" i="4"/>
  <c r="CE337" i="4"/>
  <c r="CD337" i="4"/>
  <c r="CE369" i="4"/>
  <c r="CD369" i="4"/>
  <c r="CE409" i="4"/>
  <c r="CD409" i="4"/>
  <c r="CE449" i="4"/>
  <c r="CD449" i="4"/>
  <c r="CE481" i="4"/>
  <c r="CD481" i="4"/>
  <c r="CE513" i="4"/>
  <c r="CD513" i="4"/>
  <c r="CE545" i="4"/>
  <c r="CD545" i="4"/>
  <c r="CE577" i="4"/>
  <c r="CD577" i="4"/>
  <c r="CE609" i="4"/>
  <c r="CD609" i="4"/>
  <c r="CE649" i="4"/>
  <c r="CD649" i="4"/>
  <c r="CE681" i="4"/>
  <c r="CD681" i="4"/>
  <c r="CE705" i="4"/>
  <c r="CD705" i="4"/>
  <c r="CE745" i="4"/>
  <c r="CD745" i="4"/>
  <c r="CE769" i="4"/>
  <c r="CD769" i="4"/>
  <c r="CE801" i="4"/>
  <c r="CD801" i="4"/>
  <c r="CE833" i="4"/>
  <c r="CD833" i="4"/>
  <c r="CE865" i="4"/>
  <c r="CD865" i="4"/>
  <c r="CE905" i="4"/>
  <c r="CD905" i="4"/>
  <c r="CE937" i="4"/>
  <c r="CD937" i="4"/>
  <c r="CE969" i="4"/>
  <c r="CD969" i="4"/>
  <c r="CE993" i="4"/>
  <c r="CD993" i="4"/>
  <c r="CE66" i="4"/>
  <c r="CD66" i="4"/>
  <c r="CE90" i="4"/>
  <c r="CD90" i="4"/>
  <c r="CE122" i="4"/>
  <c r="CD122" i="4"/>
  <c r="CE162" i="4"/>
  <c r="CD162" i="4"/>
  <c r="CE186" i="4"/>
  <c r="CD186" i="4"/>
  <c r="CE194" i="4"/>
  <c r="CD194" i="4"/>
  <c r="CE202" i="4"/>
  <c r="CD202" i="4"/>
  <c r="CE210" i="4"/>
  <c r="CD210" i="4"/>
  <c r="CE218" i="4"/>
  <c r="CD218" i="4"/>
  <c r="CE226" i="4"/>
  <c r="CD226" i="4"/>
  <c r="CE234" i="4"/>
  <c r="CD234" i="4"/>
  <c r="CE242" i="4"/>
  <c r="CD242" i="4"/>
  <c r="CE250" i="4"/>
  <c r="CD250" i="4"/>
  <c r="CE258" i="4"/>
  <c r="CD258" i="4"/>
  <c r="CE266" i="4"/>
  <c r="CD266" i="4"/>
  <c r="CE274" i="4"/>
  <c r="CD274" i="4"/>
  <c r="CE282" i="4"/>
  <c r="CD282" i="4"/>
  <c r="CE290" i="4"/>
  <c r="CD290" i="4"/>
  <c r="CE298" i="4"/>
  <c r="CD298" i="4"/>
  <c r="CE306" i="4"/>
  <c r="CD306" i="4"/>
  <c r="CE314" i="4"/>
  <c r="CD314" i="4"/>
  <c r="CE322" i="4"/>
  <c r="CD322" i="4"/>
  <c r="CE330" i="4"/>
  <c r="CD330" i="4"/>
  <c r="CE338" i="4"/>
  <c r="CD338" i="4"/>
  <c r="CE346" i="4"/>
  <c r="CD346" i="4"/>
  <c r="CE354" i="4"/>
  <c r="CD354" i="4"/>
  <c r="CC362" i="4"/>
  <c r="CE362" i="4"/>
  <c r="CD362" i="4"/>
  <c r="CC370" i="4"/>
  <c r="CE370" i="4"/>
  <c r="CD370" i="4"/>
  <c r="CC378" i="4"/>
  <c r="CE378" i="4"/>
  <c r="CD378" i="4"/>
  <c r="CE386" i="4"/>
  <c r="CD386" i="4"/>
  <c r="CC394" i="4"/>
  <c r="CE394" i="4"/>
  <c r="CD394" i="4"/>
  <c r="CC402" i="4"/>
  <c r="CE402" i="4"/>
  <c r="CD402" i="4"/>
  <c r="CC410" i="4"/>
  <c r="CE410" i="4"/>
  <c r="CD410" i="4"/>
  <c r="CC418" i="4"/>
  <c r="CE418" i="4"/>
  <c r="CD418" i="4"/>
  <c r="CC426" i="4"/>
  <c r="CE426" i="4"/>
  <c r="CD426" i="4"/>
  <c r="CE434" i="4"/>
  <c r="CD434" i="4"/>
  <c r="CC442" i="4"/>
  <c r="CE442" i="4"/>
  <c r="CD442" i="4"/>
  <c r="CC450" i="4"/>
  <c r="CE450" i="4"/>
  <c r="CD450" i="4"/>
  <c r="CE458" i="4"/>
  <c r="CD458" i="4"/>
  <c r="CE466" i="4"/>
  <c r="CD466" i="4"/>
  <c r="CC474" i="4"/>
  <c r="CE474" i="4"/>
  <c r="CD474" i="4"/>
  <c r="CC482" i="4"/>
  <c r="CE482" i="4"/>
  <c r="CD482" i="4"/>
  <c r="CC490" i="4"/>
  <c r="CE490" i="4"/>
  <c r="CD490" i="4"/>
  <c r="CC498" i="4"/>
  <c r="CE498" i="4"/>
  <c r="CD498" i="4"/>
  <c r="CE506" i="4"/>
  <c r="CD506" i="4"/>
  <c r="CC514" i="4"/>
  <c r="CE514" i="4"/>
  <c r="CD514" i="4"/>
  <c r="CC522" i="4"/>
  <c r="CE522" i="4"/>
  <c r="CD522" i="4"/>
  <c r="CE530" i="4"/>
  <c r="CD530" i="4"/>
  <c r="CC538" i="4"/>
  <c r="CE538" i="4"/>
  <c r="CD538" i="4"/>
  <c r="CE546" i="4"/>
  <c r="CD546" i="4"/>
  <c r="CE554" i="4"/>
  <c r="CD554" i="4"/>
  <c r="CE562" i="4"/>
  <c r="CD562" i="4"/>
  <c r="CC570" i="4"/>
  <c r="CE570" i="4"/>
  <c r="CD570" i="4"/>
  <c r="CC578" i="4"/>
  <c r="CE578" i="4"/>
  <c r="CD578" i="4"/>
  <c r="CC586" i="4"/>
  <c r="CE586" i="4"/>
  <c r="CD586" i="4"/>
  <c r="CC594" i="4"/>
  <c r="CE594" i="4"/>
  <c r="CD594" i="4"/>
  <c r="CE602" i="4"/>
  <c r="CD602" i="4"/>
  <c r="CE610" i="4"/>
  <c r="CD610" i="4"/>
  <c r="CE618" i="4"/>
  <c r="CD618" i="4"/>
  <c r="CE626" i="4"/>
  <c r="CD626" i="4"/>
  <c r="CE634" i="4"/>
  <c r="CD634" i="4"/>
  <c r="CC642" i="4"/>
  <c r="CE642" i="4"/>
  <c r="CD642" i="4"/>
  <c r="CC650" i="4"/>
  <c r="CE650" i="4"/>
  <c r="CD650" i="4"/>
  <c r="CC658" i="4"/>
  <c r="CE658" i="4"/>
  <c r="CD658" i="4"/>
  <c r="CE666" i="4"/>
  <c r="CD666" i="4"/>
  <c r="CE674" i="4"/>
  <c r="CD674" i="4"/>
  <c r="CE682" i="4"/>
  <c r="CD682" i="4"/>
  <c r="CE690" i="4"/>
  <c r="CD690" i="4"/>
  <c r="CE698" i="4"/>
  <c r="CD698" i="4"/>
  <c r="CE706" i="4"/>
  <c r="CD706" i="4"/>
  <c r="CC714" i="4"/>
  <c r="CE714" i="4"/>
  <c r="CD714" i="4"/>
  <c r="CC722" i="4"/>
  <c r="CE722" i="4"/>
  <c r="CD722" i="4"/>
  <c r="CC730" i="4"/>
  <c r="CE730" i="4"/>
  <c r="CD730" i="4"/>
  <c r="CC738" i="4"/>
  <c r="CE738" i="4"/>
  <c r="CD738" i="4"/>
  <c r="CC746" i="4"/>
  <c r="CE746" i="4"/>
  <c r="CD746" i="4"/>
  <c r="CC754" i="4"/>
  <c r="CE754" i="4"/>
  <c r="CD754" i="4"/>
  <c r="CC762" i="4"/>
  <c r="CE762" i="4"/>
  <c r="CD762" i="4"/>
  <c r="CC770" i="4"/>
  <c r="CE770" i="4"/>
  <c r="CD770" i="4"/>
  <c r="CC778" i="4"/>
  <c r="CE778" i="4"/>
  <c r="CD778" i="4"/>
  <c r="CC786" i="4"/>
  <c r="CE786" i="4"/>
  <c r="CD786" i="4"/>
  <c r="CC794" i="4"/>
  <c r="CE794" i="4"/>
  <c r="CD794" i="4"/>
  <c r="CC802" i="4"/>
  <c r="CE802" i="4"/>
  <c r="CD802" i="4"/>
  <c r="CC810" i="4"/>
  <c r="CE810" i="4"/>
  <c r="CD810" i="4"/>
  <c r="CC818" i="4"/>
  <c r="CE818" i="4"/>
  <c r="CD818" i="4"/>
  <c r="CC826" i="4"/>
  <c r="CE826" i="4"/>
  <c r="CD826" i="4"/>
  <c r="CC834" i="4"/>
  <c r="CE834" i="4"/>
  <c r="CD834" i="4"/>
  <c r="CC842" i="4"/>
  <c r="CE842" i="4"/>
  <c r="CD842" i="4"/>
  <c r="CC850" i="4"/>
  <c r="CE850" i="4"/>
  <c r="CD850" i="4"/>
  <c r="CC858" i="4"/>
  <c r="CE858" i="4"/>
  <c r="CD858" i="4"/>
  <c r="CC866" i="4"/>
  <c r="CE866" i="4"/>
  <c r="CD866" i="4"/>
  <c r="CC874" i="4"/>
  <c r="CE874" i="4"/>
  <c r="CD874" i="4"/>
  <c r="CC882" i="4"/>
  <c r="CE882" i="4"/>
  <c r="CD882" i="4"/>
  <c r="CC890" i="4"/>
  <c r="CE890" i="4"/>
  <c r="CD890" i="4"/>
  <c r="CC898" i="4"/>
  <c r="CE898" i="4"/>
  <c r="CD898" i="4"/>
  <c r="CC906" i="4"/>
  <c r="CE906" i="4"/>
  <c r="CD906" i="4"/>
  <c r="CC914" i="4"/>
  <c r="CE914" i="4"/>
  <c r="CD914" i="4"/>
  <c r="CC922" i="4"/>
  <c r="CE922" i="4"/>
  <c r="CD922" i="4"/>
  <c r="CC930" i="4"/>
  <c r="CE930" i="4"/>
  <c r="CD930" i="4"/>
  <c r="CC938" i="4"/>
  <c r="CE938" i="4"/>
  <c r="CD938" i="4"/>
  <c r="CC946" i="4"/>
  <c r="CE946" i="4"/>
  <c r="CD946" i="4"/>
  <c r="CC954" i="4"/>
  <c r="CE954" i="4"/>
  <c r="CD954" i="4"/>
  <c r="CC962" i="4"/>
  <c r="CE962" i="4"/>
  <c r="CD962" i="4"/>
  <c r="CC970" i="4"/>
  <c r="CE970" i="4"/>
  <c r="CD970" i="4"/>
  <c r="CC978" i="4"/>
  <c r="CE978" i="4"/>
  <c r="CD978" i="4"/>
  <c r="CC986" i="4"/>
  <c r="CE986" i="4"/>
  <c r="CD986" i="4"/>
  <c r="CC994" i="4"/>
  <c r="CE994" i="4"/>
  <c r="CD994" i="4"/>
  <c r="CC1002" i="4"/>
  <c r="CE1002" i="4"/>
  <c r="CD1002" i="4"/>
  <c r="CC1010" i="4"/>
  <c r="CE1010" i="4"/>
  <c r="CD1010" i="4"/>
  <c r="CE83" i="4"/>
  <c r="CD83" i="4"/>
  <c r="CE115" i="4"/>
  <c r="CD115" i="4"/>
  <c r="CC139" i="4"/>
  <c r="CE139" i="4"/>
  <c r="CD139" i="4"/>
  <c r="CC171" i="4"/>
  <c r="CE171" i="4"/>
  <c r="CD171" i="4"/>
  <c r="CE203" i="4"/>
  <c r="CD203" i="4"/>
  <c r="CE235" i="4"/>
  <c r="CD235" i="4"/>
  <c r="CD267" i="4"/>
  <c r="CE267" i="4"/>
  <c r="CC299" i="4"/>
  <c r="CE299" i="4"/>
  <c r="CD299" i="4"/>
  <c r="CC331" i="4"/>
  <c r="CE331" i="4"/>
  <c r="CD331" i="4"/>
  <c r="CE371" i="4"/>
  <c r="CD371" i="4"/>
  <c r="CE403" i="4"/>
  <c r="CD403" i="4"/>
  <c r="CE427" i="4"/>
  <c r="CD427" i="4"/>
  <c r="CE459" i="4"/>
  <c r="CD459" i="4"/>
  <c r="CE483" i="4"/>
  <c r="CD483" i="4"/>
  <c r="CE515" i="4"/>
  <c r="CD515" i="4"/>
  <c r="CE547" i="4"/>
  <c r="CD547" i="4"/>
  <c r="CE571" i="4"/>
  <c r="CD571" i="4"/>
  <c r="CC603" i="4"/>
  <c r="CE603" i="4"/>
  <c r="CD603" i="4"/>
  <c r="CC635" i="4"/>
  <c r="CE635" i="4"/>
  <c r="CD635" i="4"/>
  <c r="CC667" i="4"/>
  <c r="CE667" i="4"/>
  <c r="CD667" i="4"/>
  <c r="CE699" i="4"/>
  <c r="CD699" i="4"/>
  <c r="CC715" i="4"/>
  <c r="CE715" i="4"/>
  <c r="CD715" i="4"/>
  <c r="CC747" i="4"/>
  <c r="CE747" i="4"/>
  <c r="CD747" i="4"/>
  <c r="CE779" i="4"/>
  <c r="CD779" i="4"/>
  <c r="CE811" i="4"/>
  <c r="CD811" i="4"/>
  <c r="CE843" i="4"/>
  <c r="CD843" i="4"/>
  <c r="CE859" i="4"/>
  <c r="CD859" i="4"/>
  <c r="CE883" i="4"/>
  <c r="CD883" i="4"/>
  <c r="CC907" i="4"/>
  <c r="CE907" i="4"/>
  <c r="CD907" i="4"/>
  <c r="CC923" i="4"/>
  <c r="CE923" i="4"/>
  <c r="CD923" i="4"/>
  <c r="CE947" i="4"/>
  <c r="CD947" i="4"/>
  <c r="CC971" i="4"/>
  <c r="CE971" i="4"/>
  <c r="CD971" i="4"/>
  <c r="CC1011" i="4"/>
  <c r="CE1011" i="4"/>
  <c r="CD1011" i="4"/>
  <c r="CC60" i="4"/>
  <c r="CD60" i="4"/>
  <c r="CE60" i="4"/>
  <c r="CC76" i="4"/>
  <c r="CD76" i="4"/>
  <c r="CE76" i="4"/>
  <c r="CE84" i="4"/>
  <c r="CD84" i="4"/>
  <c r="CC100" i="4"/>
  <c r="CE100" i="4"/>
  <c r="CD100" i="4"/>
  <c r="CC108" i="4"/>
  <c r="CE108" i="4"/>
  <c r="CD108" i="4"/>
  <c r="CC116" i="4"/>
  <c r="CD116" i="4"/>
  <c r="CE116" i="4"/>
  <c r="CC124" i="4"/>
  <c r="CE124" i="4"/>
  <c r="CD124" i="4"/>
  <c r="CC132" i="4"/>
  <c r="CE132" i="4"/>
  <c r="CD132" i="4"/>
  <c r="CC140" i="4"/>
  <c r="CD140" i="4"/>
  <c r="CE140" i="4"/>
  <c r="CE148" i="4"/>
  <c r="CD148" i="4"/>
  <c r="CE156" i="4"/>
  <c r="CD156" i="4"/>
  <c r="CC164" i="4"/>
  <c r="CE164" i="4"/>
  <c r="CD164" i="4"/>
  <c r="CC172" i="4"/>
  <c r="CE172" i="4"/>
  <c r="CD172" i="4"/>
  <c r="CD180" i="4"/>
  <c r="CE180" i="4"/>
  <c r="CC188" i="4"/>
  <c r="CE188" i="4"/>
  <c r="CD188" i="4"/>
  <c r="CC196" i="4"/>
  <c r="CE196" i="4"/>
  <c r="CD196" i="4"/>
  <c r="CC204" i="4"/>
  <c r="CD204" i="4"/>
  <c r="CE204" i="4"/>
  <c r="CC212" i="4"/>
  <c r="CE212" i="4"/>
  <c r="CD212" i="4"/>
  <c r="CE220" i="4"/>
  <c r="CD220" i="4"/>
  <c r="CC228" i="4"/>
  <c r="CE228" i="4"/>
  <c r="CD228" i="4"/>
  <c r="CC236" i="4"/>
  <c r="CE236" i="4"/>
  <c r="CD236" i="4"/>
  <c r="CC244" i="4"/>
  <c r="CD244" i="4"/>
  <c r="CE244" i="4"/>
  <c r="CC252" i="4"/>
  <c r="CE252" i="4"/>
  <c r="CD252" i="4"/>
  <c r="CC260" i="4"/>
  <c r="CE260" i="4"/>
  <c r="CD260" i="4"/>
  <c r="CC268" i="4"/>
  <c r="CD268" i="4"/>
  <c r="CE268" i="4"/>
  <c r="CE276" i="4"/>
  <c r="CD276" i="4"/>
  <c r="CE284" i="4"/>
  <c r="CD284" i="4"/>
  <c r="CC292" i="4"/>
  <c r="CE292" i="4"/>
  <c r="CD292" i="4"/>
  <c r="CC300" i="4"/>
  <c r="CE300" i="4"/>
  <c r="CD300" i="4"/>
  <c r="CC308" i="4"/>
  <c r="CD308" i="4"/>
  <c r="CE308" i="4"/>
  <c r="CE316" i="4"/>
  <c r="CD316" i="4"/>
  <c r="CE324" i="4"/>
  <c r="CD324" i="4"/>
  <c r="CD332" i="4"/>
  <c r="CE332" i="4"/>
  <c r="CE340" i="4"/>
  <c r="CD340" i="4"/>
  <c r="CE348" i="4"/>
  <c r="CD348" i="4"/>
  <c r="CC356" i="4"/>
  <c r="CE356" i="4"/>
  <c r="CD356" i="4"/>
  <c r="CC364" i="4"/>
  <c r="CE364" i="4"/>
  <c r="CD364" i="4"/>
  <c r="CE372" i="4"/>
  <c r="CD372" i="4"/>
  <c r="CE380" i="4"/>
  <c r="CD380" i="4"/>
  <c r="CE388" i="4"/>
  <c r="CD388" i="4"/>
  <c r="CC396" i="4"/>
  <c r="CE396" i="4"/>
  <c r="CD396" i="4"/>
  <c r="CC404" i="4"/>
  <c r="CE404" i="4"/>
  <c r="CD404" i="4"/>
  <c r="CE412" i="4"/>
  <c r="CD412" i="4"/>
  <c r="CE420" i="4"/>
  <c r="CD420" i="4"/>
  <c r="CE428" i="4"/>
  <c r="CD428" i="4"/>
  <c r="CC436" i="4"/>
  <c r="CE436" i="4"/>
  <c r="CD436" i="4"/>
  <c r="CC444" i="4"/>
  <c r="CE444" i="4"/>
  <c r="CD444" i="4"/>
  <c r="CC452" i="4"/>
  <c r="CE452" i="4"/>
  <c r="CD452" i="4"/>
  <c r="CC460" i="4"/>
  <c r="CE460" i="4"/>
  <c r="CD460" i="4"/>
  <c r="CC468" i="4"/>
  <c r="CE468" i="4"/>
  <c r="CD468" i="4"/>
  <c r="CC476" i="4"/>
  <c r="CE476" i="4"/>
  <c r="CD476" i="4"/>
  <c r="CE484" i="4"/>
  <c r="CD484" i="4"/>
  <c r="CC492" i="4"/>
  <c r="CE492" i="4"/>
  <c r="CD492" i="4"/>
  <c r="CC500" i="4"/>
  <c r="CE500" i="4"/>
  <c r="CD500" i="4"/>
  <c r="CE508" i="4"/>
  <c r="CD508" i="4"/>
  <c r="CC516" i="4"/>
  <c r="CE516" i="4"/>
  <c r="CD516" i="4"/>
  <c r="CC524" i="4"/>
  <c r="CE524" i="4"/>
  <c r="CD524" i="4"/>
  <c r="CC532" i="4"/>
  <c r="CE532" i="4"/>
  <c r="CD532" i="4"/>
  <c r="CC540" i="4"/>
  <c r="CE540" i="4"/>
  <c r="CD540" i="4"/>
  <c r="CC548" i="4"/>
  <c r="CE548" i="4"/>
  <c r="CD548" i="4"/>
  <c r="CC556" i="4"/>
  <c r="CE556" i="4"/>
  <c r="CD556" i="4"/>
  <c r="CC564" i="4"/>
  <c r="CE564" i="4"/>
  <c r="CD564" i="4"/>
  <c r="CE572" i="4"/>
  <c r="CD572" i="4"/>
  <c r="CC580" i="4"/>
  <c r="CE580" i="4"/>
  <c r="CD580" i="4"/>
  <c r="CC588" i="4"/>
  <c r="CE588" i="4"/>
  <c r="CD588" i="4"/>
  <c r="CC596" i="4"/>
  <c r="CE596" i="4"/>
  <c r="CD596" i="4"/>
  <c r="CC604" i="4"/>
  <c r="CE604" i="4"/>
  <c r="CD604" i="4"/>
  <c r="CC612" i="4"/>
  <c r="CE612" i="4"/>
  <c r="CD612" i="4"/>
  <c r="CC620" i="4"/>
  <c r="CE620" i="4"/>
  <c r="CD620" i="4"/>
  <c r="CC628" i="4"/>
  <c r="CE628" i="4"/>
  <c r="CD628" i="4"/>
  <c r="CE636" i="4"/>
  <c r="CD636" i="4"/>
  <c r="CC644" i="4"/>
  <c r="CE644" i="4"/>
  <c r="CD644" i="4"/>
  <c r="CC652" i="4"/>
  <c r="CE652" i="4"/>
  <c r="CD652" i="4"/>
  <c r="CC660" i="4"/>
  <c r="CE660" i="4"/>
  <c r="CD660" i="4"/>
  <c r="CC668" i="4"/>
  <c r="CE668" i="4"/>
  <c r="CD668" i="4"/>
  <c r="CC676" i="4"/>
  <c r="CE676" i="4"/>
  <c r="CD676" i="4"/>
  <c r="CC684" i="4"/>
  <c r="CE684" i="4"/>
  <c r="CD684" i="4"/>
  <c r="CE692" i="4"/>
  <c r="CD692" i="4"/>
  <c r="CE700" i="4"/>
  <c r="CD700" i="4"/>
  <c r="CE708" i="4"/>
  <c r="CD708" i="4"/>
  <c r="CE716" i="4"/>
  <c r="CD716" i="4"/>
  <c r="CE724" i="4"/>
  <c r="CD724" i="4"/>
  <c r="CE732" i="4"/>
  <c r="CD732" i="4"/>
  <c r="CE740" i="4"/>
  <c r="CD740" i="4"/>
  <c r="CE748" i="4"/>
  <c r="CD748" i="4"/>
  <c r="CE756" i="4"/>
  <c r="CD756" i="4"/>
  <c r="CE764" i="4"/>
  <c r="CD764" i="4"/>
  <c r="CE772" i="4"/>
  <c r="CD772" i="4"/>
  <c r="CC780" i="4"/>
  <c r="CE780" i="4"/>
  <c r="CD780" i="4"/>
  <c r="CC788" i="4"/>
  <c r="CE788" i="4"/>
  <c r="CD788" i="4"/>
  <c r="CC796" i="4"/>
  <c r="CE796" i="4"/>
  <c r="CD796" i="4"/>
  <c r="CE804" i="4"/>
  <c r="CD804" i="4"/>
  <c r="CE812" i="4"/>
  <c r="CD812" i="4"/>
  <c r="CE820" i="4"/>
  <c r="CD820" i="4"/>
  <c r="CC828" i="4"/>
  <c r="CE828" i="4"/>
  <c r="CD828" i="4"/>
  <c r="CE836" i="4"/>
  <c r="CD836" i="4"/>
  <c r="CC844" i="4"/>
  <c r="CE844" i="4"/>
  <c r="CD844" i="4"/>
  <c r="CC852" i="4"/>
  <c r="CE852" i="4"/>
  <c r="CD852" i="4"/>
  <c r="CC860" i="4"/>
  <c r="CE860" i="4"/>
  <c r="CD860" i="4"/>
  <c r="CE868" i="4"/>
  <c r="CD868" i="4"/>
  <c r="CC876" i="4"/>
  <c r="CE876" i="4"/>
  <c r="CD876" i="4"/>
  <c r="CC884" i="4"/>
  <c r="CE884" i="4"/>
  <c r="CD884" i="4"/>
  <c r="CC892" i="4"/>
  <c r="CE892" i="4"/>
  <c r="CD892" i="4"/>
  <c r="CC900" i="4"/>
  <c r="CE900" i="4"/>
  <c r="CD900" i="4"/>
  <c r="CE908" i="4"/>
  <c r="CD908" i="4"/>
  <c r="CC916" i="4"/>
  <c r="CE916" i="4"/>
  <c r="CD916" i="4"/>
  <c r="CC924" i="4"/>
  <c r="CE924" i="4"/>
  <c r="CD924" i="4"/>
  <c r="CC932" i="4"/>
  <c r="CE932" i="4"/>
  <c r="CD932" i="4"/>
  <c r="CC940" i="4"/>
  <c r="CE940" i="4"/>
  <c r="CD940" i="4"/>
  <c r="CC948" i="4"/>
  <c r="CE948" i="4"/>
  <c r="CD948" i="4"/>
  <c r="CC956" i="4"/>
  <c r="CE956" i="4"/>
  <c r="CD956" i="4"/>
  <c r="CC964" i="4"/>
  <c r="CE964" i="4"/>
  <c r="CD964" i="4"/>
  <c r="CC972" i="4"/>
  <c r="CE972" i="4"/>
  <c r="CD972" i="4"/>
  <c r="CC980" i="4"/>
  <c r="CE980" i="4"/>
  <c r="CD980" i="4"/>
  <c r="CC988" i="4"/>
  <c r="CE988" i="4"/>
  <c r="CD988" i="4"/>
  <c r="CC996" i="4"/>
  <c r="CE996" i="4"/>
  <c r="CD996" i="4"/>
  <c r="CC1004" i="4"/>
  <c r="CE1004" i="4"/>
  <c r="CD1004" i="4"/>
  <c r="CC1012" i="4"/>
  <c r="CE1012" i="4"/>
  <c r="CD1012" i="4"/>
  <c r="CC80" i="4"/>
  <c r="CE80" i="4"/>
  <c r="CD80" i="4"/>
  <c r="CC112" i="4"/>
  <c r="CE112" i="4"/>
  <c r="CD112" i="4"/>
  <c r="CC144" i="4"/>
  <c r="CE144" i="4"/>
  <c r="CD144" i="4"/>
  <c r="CC176" i="4"/>
  <c r="CE176" i="4"/>
  <c r="CD176" i="4"/>
  <c r="CE208" i="4"/>
  <c r="CD208" i="4"/>
  <c r="CC81" i="4"/>
  <c r="CE81" i="4"/>
  <c r="CD81" i="4"/>
  <c r="CC113" i="4"/>
  <c r="CE113" i="4"/>
  <c r="CD113" i="4"/>
  <c r="CC145" i="4"/>
  <c r="CE145" i="4"/>
  <c r="CD145" i="4"/>
  <c r="CC177" i="4"/>
  <c r="CE177" i="4"/>
  <c r="CD177" i="4"/>
  <c r="CC209" i="4"/>
  <c r="CE209" i="4"/>
  <c r="CD209" i="4"/>
  <c r="CC249" i="4"/>
  <c r="CE249" i="4"/>
  <c r="CD249" i="4"/>
  <c r="CC273" i="4"/>
  <c r="CE273" i="4"/>
  <c r="CD273" i="4"/>
  <c r="CC305" i="4"/>
  <c r="CE305" i="4"/>
  <c r="CD305" i="4"/>
  <c r="CC345" i="4"/>
  <c r="CE345" i="4"/>
  <c r="CD345" i="4"/>
  <c r="CE377" i="4"/>
  <c r="CD377" i="4"/>
  <c r="CE401" i="4"/>
  <c r="CD401" i="4"/>
  <c r="CE433" i="4"/>
  <c r="CD433" i="4"/>
  <c r="CE465" i="4"/>
  <c r="CD465" i="4"/>
  <c r="CE505" i="4"/>
  <c r="CD505" i="4"/>
  <c r="CE537" i="4"/>
  <c r="CD537" i="4"/>
  <c r="CE569" i="4"/>
  <c r="CD569" i="4"/>
  <c r="CE601" i="4"/>
  <c r="CD601" i="4"/>
  <c r="CC633" i="4"/>
  <c r="CE633" i="4"/>
  <c r="CD633" i="4"/>
  <c r="CC665" i="4"/>
  <c r="CE665" i="4"/>
  <c r="CD665" i="4"/>
  <c r="CE713" i="4"/>
  <c r="CD713" i="4"/>
  <c r="CE737" i="4"/>
  <c r="CD737" i="4"/>
  <c r="CE777" i="4"/>
  <c r="CD777" i="4"/>
  <c r="CE809" i="4"/>
  <c r="CD809" i="4"/>
  <c r="CE841" i="4"/>
  <c r="CD841" i="4"/>
  <c r="CE873" i="4"/>
  <c r="CD873" i="4"/>
  <c r="CE897" i="4"/>
  <c r="CD897" i="4"/>
  <c r="CE929" i="4"/>
  <c r="CD929" i="4"/>
  <c r="CE961" i="4"/>
  <c r="CD961" i="4"/>
  <c r="CE1001" i="4"/>
  <c r="CD1001" i="4"/>
  <c r="CE74" i="4"/>
  <c r="CD74" i="4"/>
  <c r="CE106" i="4"/>
  <c r="CD106" i="4"/>
  <c r="CE138" i="4"/>
  <c r="CD138" i="4"/>
  <c r="CE154" i="4"/>
  <c r="CD154" i="4"/>
  <c r="CE59" i="4"/>
  <c r="CD59" i="4"/>
  <c r="CC99" i="4"/>
  <c r="CD99" i="4"/>
  <c r="CE99" i="4"/>
  <c r="CE131" i="4"/>
  <c r="CD131" i="4"/>
  <c r="CC163" i="4"/>
  <c r="CE163" i="4"/>
  <c r="CD163" i="4"/>
  <c r="CE195" i="4"/>
  <c r="CD195" i="4"/>
  <c r="CE227" i="4"/>
  <c r="CD227" i="4"/>
  <c r="CE259" i="4"/>
  <c r="CD259" i="4"/>
  <c r="CC291" i="4"/>
  <c r="CE291" i="4"/>
  <c r="CD291" i="4"/>
  <c r="CC323" i="4"/>
  <c r="CE323" i="4"/>
  <c r="CD323" i="4"/>
  <c r="CE355" i="4"/>
  <c r="CD355" i="4"/>
  <c r="CE387" i="4"/>
  <c r="CD387" i="4"/>
  <c r="CE419" i="4"/>
  <c r="CD419" i="4"/>
  <c r="CE451" i="4"/>
  <c r="CD451" i="4"/>
  <c r="CE491" i="4"/>
  <c r="CD491" i="4"/>
  <c r="CE523" i="4"/>
  <c r="CD523" i="4"/>
  <c r="CE555" i="4"/>
  <c r="CD555" i="4"/>
  <c r="CE587" i="4"/>
  <c r="CD587" i="4"/>
  <c r="CC627" i="4"/>
  <c r="CE627" i="4"/>
  <c r="CD627" i="4"/>
  <c r="CC659" i="4"/>
  <c r="CE659" i="4"/>
  <c r="CD659" i="4"/>
  <c r="CE691" i="4"/>
  <c r="CD691" i="4"/>
  <c r="CC731" i="4"/>
  <c r="CE731" i="4"/>
  <c r="CD731" i="4"/>
  <c r="CC771" i="4"/>
  <c r="CE771" i="4"/>
  <c r="CD771" i="4"/>
  <c r="CE803" i="4"/>
  <c r="CD803" i="4"/>
  <c r="CC827" i="4"/>
  <c r="CE827" i="4"/>
  <c r="CD827" i="4"/>
  <c r="CC867" i="4"/>
  <c r="CE867" i="4"/>
  <c r="CD867" i="4"/>
  <c r="CC891" i="4"/>
  <c r="CE891" i="4"/>
  <c r="CD891" i="4"/>
  <c r="CC915" i="4"/>
  <c r="CE915" i="4"/>
  <c r="CD915" i="4"/>
  <c r="CC939" i="4"/>
  <c r="CE939" i="4"/>
  <c r="CD939" i="4"/>
  <c r="CC979" i="4"/>
  <c r="CE979" i="4"/>
  <c r="CD979" i="4"/>
  <c r="CE987" i="4"/>
  <c r="CD987" i="4"/>
  <c r="CC1003" i="4"/>
  <c r="CE1003" i="4"/>
  <c r="CD1003" i="4"/>
  <c r="CC68" i="4"/>
  <c r="CE68" i="4"/>
  <c r="CD68" i="4"/>
  <c r="CE92" i="4"/>
  <c r="CD92" i="4"/>
  <c r="CC61" i="4"/>
  <c r="CE61" i="4"/>
  <c r="CD61" i="4"/>
  <c r="CC69" i="4"/>
  <c r="CE69" i="4"/>
  <c r="CD69" i="4"/>
  <c r="CE77" i="4"/>
  <c r="CD77" i="4"/>
  <c r="CC85" i="4"/>
  <c r="CE85" i="4"/>
  <c r="CD85" i="4"/>
  <c r="CC93" i="4"/>
  <c r="CE93" i="4"/>
  <c r="CD93" i="4"/>
  <c r="CC101" i="4"/>
  <c r="CE101" i="4"/>
  <c r="CD101" i="4"/>
  <c r="CE109" i="4"/>
  <c r="CD109" i="4"/>
  <c r="CE117" i="4"/>
  <c r="CD117" i="4"/>
  <c r="CC125" i="4"/>
  <c r="CE125" i="4"/>
  <c r="CD125" i="4"/>
  <c r="CC133" i="4"/>
  <c r="CE133" i="4"/>
  <c r="CD133" i="4"/>
  <c r="CE141" i="4"/>
  <c r="CD141" i="4"/>
  <c r="CC149" i="4"/>
  <c r="CE149" i="4"/>
  <c r="CD149" i="4"/>
  <c r="CC157" i="4"/>
  <c r="CE157" i="4"/>
  <c r="CD157" i="4"/>
  <c r="CC165" i="4"/>
  <c r="CE165" i="4"/>
  <c r="CD165" i="4"/>
  <c r="CC173" i="4"/>
  <c r="CE173" i="4"/>
  <c r="CD173" i="4"/>
  <c r="CE181" i="4"/>
  <c r="CD181" i="4"/>
  <c r="CC189" i="4"/>
  <c r="CE189" i="4"/>
  <c r="CD189" i="4"/>
  <c r="CC197" i="4"/>
  <c r="CE197" i="4"/>
  <c r="CD197" i="4"/>
  <c r="CC205" i="4"/>
  <c r="CE205" i="4"/>
  <c r="CD205" i="4"/>
  <c r="CC213" i="4"/>
  <c r="CE213" i="4"/>
  <c r="CD213" i="4"/>
  <c r="CC221" i="4"/>
  <c r="CE221" i="4"/>
  <c r="CD221" i="4"/>
  <c r="CC229" i="4"/>
  <c r="CE229" i="4"/>
  <c r="CD229" i="4"/>
  <c r="CE237" i="4"/>
  <c r="CD237" i="4"/>
  <c r="CE245" i="4"/>
  <c r="CD245" i="4"/>
  <c r="CC253" i="4"/>
  <c r="CE253" i="4"/>
  <c r="CD253" i="4"/>
  <c r="CC261" i="4"/>
  <c r="CE261" i="4"/>
  <c r="CD261" i="4"/>
  <c r="CC269" i="4"/>
  <c r="CE269" i="4"/>
  <c r="CD269" i="4"/>
  <c r="CC277" i="4"/>
  <c r="CE277" i="4"/>
  <c r="CD277" i="4"/>
  <c r="CC285" i="4"/>
  <c r="CE285" i="4"/>
  <c r="CD285" i="4"/>
  <c r="CC293" i="4"/>
  <c r="CE293" i="4"/>
  <c r="CD293" i="4"/>
  <c r="CC301" i="4"/>
  <c r="CE301" i="4"/>
  <c r="CD301" i="4"/>
  <c r="CC309" i="4"/>
  <c r="CE309" i="4"/>
  <c r="CD309" i="4"/>
  <c r="CC317" i="4"/>
  <c r="CE317" i="4"/>
  <c r="CD317" i="4"/>
  <c r="CC325" i="4"/>
  <c r="CE325" i="4"/>
  <c r="CD325" i="4"/>
  <c r="CC333" i="4"/>
  <c r="CE333" i="4"/>
  <c r="CD333" i="4"/>
  <c r="CC341" i="4"/>
  <c r="CE341" i="4"/>
  <c r="CD341" i="4"/>
  <c r="CC349" i="4"/>
  <c r="CE349" i="4"/>
  <c r="CD349" i="4"/>
  <c r="CE357" i="4"/>
  <c r="CD357" i="4"/>
  <c r="CC365" i="4"/>
  <c r="CE365" i="4"/>
  <c r="CD365" i="4"/>
  <c r="CC373" i="4"/>
  <c r="CE373" i="4"/>
  <c r="CD373" i="4"/>
  <c r="CC381" i="4"/>
  <c r="CE381" i="4"/>
  <c r="CD381" i="4"/>
  <c r="CE389" i="4"/>
  <c r="CD389" i="4"/>
  <c r="CC397" i="4"/>
  <c r="CE397" i="4"/>
  <c r="CD397" i="4"/>
  <c r="CC405" i="4"/>
  <c r="CE405" i="4"/>
  <c r="CD405" i="4"/>
  <c r="CE413" i="4"/>
  <c r="CD413" i="4"/>
  <c r="CE421" i="4"/>
  <c r="CD421" i="4"/>
  <c r="CE429" i="4"/>
  <c r="CD429" i="4"/>
  <c r="CE437" i="4"/>
  <c r="CD437" i="4"/>
  <c r="CE445" i="4"/>
  <c r="CD445" i="4"/>
  <c r="CE453" i="4"/>
  <c r="CD453" i="4"/>
  <c r="CE461" i="4"/>
  <c r="CD461" i="4"/>
  <c r="CE469" i="4"/>
  <c r="CD469" i="4"/>
  <c r="CE477" i="4"/>
  <c r="CD477" i="4"/>
  <c r="CE485" i="4"/>
  <c r="CD485" i="4"/>
  <c r="CE493" i="4"/>
  <c r="CD493" i="4"/>
  <c r="CE501" i="4"/>
  <c r="CD501" i="4"/>
  <c r="CE509" i="4"/>
  <c r="CD509" i="4"/>
  <c r="CE517" i="4"/>
  <c r="CD517" i="4"/>
  <c r="CE525" i="4"/>
  <c r="CD525" i="4"/>
  <c r="CE533" i="4"/>
  <c r="CD533" i="4"/>
  <c r="CE541" i="4"/>
  <c r="CD541" i="4"/>
  <c r="CE549" i="4"/>
  <c r="CD549" i="4"/>
  <c r="CE557" i="4"/>
  <c r="CD557" i="4"/>
  <c r="CE565" i="4"/>
  <c r="CD565" i="4"/>
  <c r="CE573" i="4"/>
  <c r="CD573" i="4"/>
  <c r="CE581" i="4"/>
  <c r="CD581" i="4"/>
  <c r="CE589" i="4"/>
  <c r="CD589" i="4"/>
  <c r="CE597" i="4"/>
  <c r="CD597" i="4"/>
  <c r="CE605" i="4"/>
  <c r="CD605" i="4"/>
  <c r="CE613" i="4"/>
  <c r="CD613" i="4"/>
  <c r="CE621" i="4"/>
  <c r="CD621" i="4"/>
  <c r="CE629" i="4"/>
  <c r="CD629" i="4"/>
  <c r="CE637" i="4"/>
  <c r="CD637" i="4"/>
  <c r="CE645" i="4"/>
  <c r="CD645" i="4"/>
  <c r="CE653" i="4"/>
  <c r="CD653" i="4"/>
  <c r="CE661" i="4"/>
  <c r="CD661" i="4"/>
  <c r="CE669" i="4"/>
  <c r="CD669" i="4"/>
  <c r="CE677" i="4"/>
  <c r="CD677" i="4"/>
  <c r="CC685" i="4"/>
  <c r="CE685" i="4"/>
  <c r="CD685" i="4"/>
  <c r="CC693" i="4"/>
  <c r="CE693" i="4"/>
  <c r="CD693" i="4"/>
  <c r="CC701" i="4"/>
  <c r="CE701" i="4"/>
  <c r="CD701" i="4"/>
  <c r="CC709" i="4"/>
  <c r="CE709" i="4"/>
  <c r="CD709" i="4"/>
  <c r="CC717" i="4"/>
  <c r="CE717" i="4"/>
  <c r="CD717" i="4"/>
  <c r="CC725" i="4"/>
  <c r="CE725" i="4"/>
  <c r="CD725" i="4"/>
  <c r="CC733" i="4"/>
  <c r="CE733" i="4"/>
  <c r="CD733" i="4"/>
  <c r="CC741" i="4"/>
  <c r="CE741" i="4"/>
  <c r="CD741" i="4"/>
  <c r="CC749" i="4"/>
  <c r="CE749" i="4"/>
  <c r="CD749" i="4"/>
  <c r="CC757" i="4"/>
  <c r="CE757" i="4"/>
  <c r="CD757" i="4"/>
  <c r="CC765" i="4"/>
  <c r="CE765" i="4"/>
  <c r="CD765" i="4"/>
  <c r="CC773" i="4"/>
  <c r="CE773" i="4"/>
  <c r="CD773" i="4"/>
  <c r="CC781" i="4"/>
  <c r="CE781" i="4"/>
  <c r="CD781" i="4"/>
  <c r="CC789" i="4"/>
  <c r="CE789" i="4"/>
  <c r="CD789" i="4"/>
  <c r="CC797" i="4"/>
  <c r="CE797" i="4"/>
  <c r="CD797" i="4"/>
  <c r="CC805" i="4"/>
  <c r="CE805" i="4"/>
  <c r="CD805" i="4"/>
  <c r="CC813" i="4"/>
  <c r="CE813" i="4"/>
  <c r="CD813" i="4"/>
  <c r="CC821" i="4"/>
  <c r="CE821" i="4"/>
  <c r="CD821" i="4"/>
  <c r="CC829" i="4"/>
  <c r="CE829" i="4"/>
  <c r="CD829" i="4"/>
  <c r="CC837" i="4"/>
  <c r="CE837" i="4"/>
  <c r="CD837" i="4"/>
  <c r="CC845" i="4"/>
  <c r="CE845" i="4"/>
  <c r="CD845" i="4"/>
  <c r="CC853" i="4"/>
  <c r="CE853" i="4"/>
  <c r="CD853" i="4"/>
  <c r="CC861" i="4"/>
  <c r="CE861" i="4"/>
  <c r="CD861" i="4"/>
  <c r="CC869" i="4"/>
  <c r="CE869" i="4"/>
  <c r="CD869" i="4"/>
  <c r="CC877" i="4"/>
  <c r="CE877" i="4"/>
  <c r="CD877" i="4"/>
  <c r="CC885" i="4"/>
  <c r="CE885" i="4"/>
  <c r="CD885" i="4"/>
  <c r="CC893" i="4"/>
  <c r="CE893" i="4"/>
  <c r="CD893" i="4"/>
  <c r="CC901" i="4"/>
  <c r="CE901" i="4"/>
  <c r="CD901" i="4"/>
  <c r="CC909" i="4"/>
  <c r="CE909" i="4"/>
  <c r="CD909" i="4"/>
  <c r="CC917" i="4"/>
  <c r="CE917" i="4"/>
  <c r="CD917" i="4"/>
  <c r="CC925" i="4"/>
  <c r="CE925" i="4"/>
  <c r="CD925" i="4"/>
  <c r="CC933" i="4"/>
  <c r="CE933" i="4"/>
  <c r="CD933" i="4"/>
  <c r="CC941" i="4"/>
  <c r="CE941" i="4"/>
  <c r="CD941" i="4"/>
  <c r="CC949" i="4"/>
  <c r="CE949" i="4"/>
  <c r="CD949" i="4"/>
  <c r="CC957" i="4"/>
  <c r="CE957" i="4"/>
  <c r="CD957" i="4"/>
  <c r="CC965" i="4"/>
  <c r="CE965" i="4"/>
  <c r="CD965" i="4"/>
  <c r="CC973" i="4"/>
  <c r="CE973" i="4"/>
  <c r="CD973" i="4"/>
  <c r="CC981" i="4"/>
  <c r="CE981" i="4"/>
  <c r="CD981" i="4"/>
  <c r="CC989" i="4"/>
  <c r="CE989" i="4"/>
  <c r="CD989" i="4"/>
  <c r="CC997" i="4"/>
  <c r="CE997" i="4"/>
  <c r="CD997" i="4"/>
  <c r="CC1005" i="4"/>
  <c r="CE1005" i="4"/>
  <c r="CD1005" i="4"/>
  <c r="CC1013" i="4"/>
  <c r="CE1013" i="4"/>
  <c r="CD1013" i="4"/>
  <c r="CE88" i="4"/>
  <c r="CD88" i="4"/>
  <c r="CC120" i="4"/>
  <c r="CE120" i="4"/>
  <c r="CD120" i="4"/>
  <c r="CC160" i="4"/>
  <c r="CE160" i="4"/>
  <c r="CD160" i="4"/>
  <c r="CE200" i="4"/>
  <c r="CD200" i="4"/>
  <c r="CC65" i="4"/>
  <c r="CE65" i="4"/>
  <c r="CD65" i="4"/>
  <c r="CC97" i="4"/>
  <c r="CE97" i="4"/>
  <c r="CD97" i="4"/>
  <c r="CC129" i="4"/>
  <c r="CE129" i="4"/>
  <c r="CD129" i="4"/>
  <c r="CC161" i="4"/>
  <c r="CE161" i="4"/>
  <c r="CD161" i="4"/>
  <c r="CC193" i="4"/>
  <c r="CE193" i="4"/>
  <c r="CD193" i="4"/>
  <c r="CC225" i="4"/>
  <c r="CE225" i="4"/>
  <c r="CD225" i="4"/>
  <c r="CC257" i="4"/>
  <c r="CE257" i="4"/>
  <c r="CD257" i="4"/>
  <c r="CC289" i="4"/>
  <c r="CE289" i="4"/>
  <c r="CD289" i="4"/>
  <c r="CC329" i="4"/>
  <c r="CE329" i="4"/>
  <c r="CD329" i="4"/>
  <c r="CC361" i="4"/>
  <c r="CE361" i="4"/>
  <c r="CD361" i="4"/>
  <c r="CE393" i="4"/>
  <c r="CD393" i="4"/>
  <c r="CE425" i="4"/>
  <c r="CD425" i="4"/>
  <c r="CE457" i="4"/>
  <c r="CD457" i="4"/>
  <c r="CE489" i="4"/>
  <c r="CD489" i="4"/>
  <c r="CE529" i="4"/>
  <c r="CD529" i="4"/>
  <c r="CE561" i="4"/>
  <c r="CD561" i="4"/>
  <c r="CE593" i="4"/>
  <c r="CD593" i="4"/>
  <c r="CC625" i="4"/>
  <c r="CE625" i="4"/>
  <c r="CD625" i="4"/>
  <c r="CE657" i="4"/>
  <c r="CD657" i="4"/>
  <c r="CE689" i="4"/>
  <c r="CD689" i="4"/>
  <c r="CE729" i="4"/>
  <c r="CD729" i="4"/>
  <c r="CE761" i="4"/>
  <c r="CD761" i="4"/>
  <c r="CE793" i="4"/>
  <c r="CD793" i="4"/>
  <c r="CE825" i="4"/>
  <c r="CD825" i="4"/>
  <c r="CE857" i="4"/>
  <c r="CD857" i="4"/>
  <c r="CE889" i="4"/>
  <c r="CD889" i="4"/>
  <c r="CE921" i="4"/>
  <c r="CD921" i="4"/>
  <c r="CE953" i="4"/>
  <c r="CD953" i="4"/>
  <c r="CE985" i="4"/>
  <c r="CD985" i="4"/>
  <c r="CE98" i="4"/>
  <c r="CD98" i="4"/>
  <c r="CE130" i="4"/>
  <c r="CD130" i="4"/>
  <c r="CE178" i="4"/>
  <c r="CD178" i="4"/>
  <c r="CD75" i="4"/>
  <c r="CE75" i="4"/>
  <c r="CE107" i="4"/>
  <c r="CD107" i="4"/>
  <c r="CE147" i="4"/>
  <c r="CD147" i="4"/>
  <c r="CE179" i="4"/>
  <c r="CD179" i="4"/>
  <c r="CE211" i="4"/>
  <c r="CD211" i="4"/>
  <c r="CC243" i="4"/>
  <c r="CE243" i="4"/>
  <c r="CD243" i="4"/>
  <c r="CC275" i="4"/>
  <c r="CE275" i="4"/>
  <c r="CD275" i="4"/>
  <c r="CC315" i="4"/>
  <c r="CE315" i="4"/>
  <c r="CD315" i="4"/>
  <c r="CC347" i="4"/>
  <c r="CE347" i="4"/>
  <c r="CD347" i="4"/>
  <c r="CE379" i="4"/>
  <c r="CD379" i="4"/>
  <c r="CE411" i="4"/>
  <c r="CD411" i="4"/>
  <c r="CE443" i="4"/>
  <c r="CD443" i="4"/>
  <c r="CE475" i="4"/>
  <c r="CD475" i="4"/>
  <c r="CE507" i="4"/>
  <c r="CD507" i="4"/>
  <c r="CE539" i="4"/>
  <c r="CD539" i="4"/>
  <c r="CE579" i="4"/>
  <c r="CD579" i="4"/>
  <c r="CC611" i="4"/>
  <c r="CE611" i="4"/>
  <c r="CD611" i="4"/>
  <c r="CC651" i="4"/>
  <c r="CE651" i="4"/>
  <c r="CD651" i="4"/>
  <c r="CE683" i="4"/>
  <c r="CD683" i="4"/>
  <c r="CC723" i="4"/>
  <c r="CE723" i="4"/>
  <c r="CD723" i="4"/>
  <c r="CC755" i="4"/>
  <c r="CE755" i="4"/>
  <c r="CD755" i="4"/>
  <c r="CE795" i="4"/>
  <c r="CD795" i="4"/>
  <c r="CC835" i="4"/>
  <c r="CE835" i="4"/>
  <c r="CD835" i="4"/>
  <c r="CE875" i="4"/>
  <c r="CD875" i="4"/>
  <c r="CE899" i="4"/>
  <c r="CD899" i="4"/>
  <c r="CE931" i="4"/>
  <c r="CD931" i="4"/>
  <c r="CC963" i="4"/>
  <c r="CE963" i="4"/>
  <c r="CD963" i="4"/>
  <c r="CC995" i="4"/>
  <c r="CE995" i="4"/>
  <c r="CD995" i="4"/>
  <c r="CC62" i="4"/>
  <c r="CD62" i="4"/>
  <c r="CE62" i="4"/>
  <c r="CE70" i="4"/>
  <c r="CD70" i="4"/>
  <c r="CC78" i="4"/>
  <c r="CE78" i="4"/>
  <c r="CD78" i="4"/>
  <c r="CC86" i="4"/>
  <c r="CE86" i="4"/>
  <c r="CD86" i="4"/>
  <c r="CD94" i="4"/>
  <c r="CE94" i="4"/>
  <c r="CC102" i="4"/>
  <c r="CD102" i="4"/>
  <c r="CE102" i="4"/>
  <c r="CC110" i="4"/>
  <c r="CE110" i="4"/>
  <c r="CD110" i="4"/>
  <c r="CD118" i="4"/>
  <c r="CE118" i="4"/>
  <c r="CC126" i="4"/>
  <c r="CD126" i="4"/>
  <c r="CE126" i="4"/>
  <c r="CC134" i="4"/>
  <c r="CE134" i="4"/>
  <c r="CD134" i="4"/>
  <c r="CD142" i="4"/>
  <c r="CE142" i="4"/>
  <c r="CC150" i="4"/>
  <c r="CE150" i="4"/>
  <c r="CD150" i="4"/>
  <c r="CC158" i="4"/>
  <c r="CD158" i="4"/>
  <c r="CE158" i="4"/>
  <c r="CC166" i="4"/>
  <c r="CD166" i="4"/>
  <c r="CE166" i="4"/>
  <c r="CC174" i="4"/>
  <c r="CE174" i="4"/>
  <c r="CD174" i="4"/>
  <c r="CC182" i="4"/>
  <c r="CD182" i="4"/>
  <c r="CE182" i="4"/>
  <c r="CC190" i="4"/>
  <c r="CD190" i="4"/>
  <c r="CE190" i="4"/>
  <c r="CC198" i="4"/>
  <c r="CE198" i="4"/>
  <c r="CD198" i="4"/>
  <c r="CC206" i="4"/>
  <c r="CE206" i="4"/>
  <c r="CD206" i="4"/>
  <c r="CC214" i="4"/>
  <c r="CE214" i="4"/>
  <c r="CD214" i="4"/>
  <c r="CC222" i="4"/>
  <c r="CD222" i="4"/>
  <c r="CE222" i="4"/>
  <c r="CC230" i="4"/>
  <c r="CD230" i="4"/>
  <c r="CE230" i="4"/>
  <c r="CC238" i="4"/>
  <c r="CE238" i="4"/>
  <c r="CD238" i="4"/>
  <c r="CC246" i="4"/>
  <c r="CD246" i="4"/>
  <c r="CE246" i="4"/>
  <c r="CC254" i="4"/>
  <c r="CD254" i="4"/>
  <c r="CE254" i="4"/>
  <c r="CC262" i="4"/>
  <c r="CE262" i="4"/>
  <c r="CD262" i="4"/>
  <c r="CC270" i="4"/>
  <c r="CD270" i="4"/>
  <c r="CE270" i="4"/>
  <c r="CC278" i="4"/>
  <c r="CE278" i="4"/>
  <c r="CD278" i="4"/>
  <c r="CC286" i="4"/>
  <c r="CD286" i="4"/>
  <c r="CE286" i="4"/>
  <c r="CC294" i="4"/>
  <c r="CD294" i="4"/>
  <c r="CE294" i="4"/>
  <c r="CC302" i="4"/>
  <c r="CE302" i="4"/>
  <c r="CD302" i="4"/>
  <c r="CC310" i="4"/>
  <c r="CD310" i="4"/>
  <c r="CE310" i="4"/>
  <c r="CC318" i="4"/>
  <c r="CD318" i="4"/>
  <c r="CE318" i="4"/>
  <c r="CC326" i="4"/>
  <c r="CE326" i="4"/>
  <c r="CD326" i="4"/>
  <c r="CC334" i="4"/>
  <c r="CD334" i="4"/>
  <c r="CE334" i="4"/>
  <c r="CC342" i="4"/>
  <c r="CE342" i="4"/>
  <c r="CD342" i="4"/>
  <c r="CC350" i="4"/>
  <c r="CE350" i="4"/>
  <c r="CD350" i="4"/>
  <c r="CE358" i="4"/>
  <c r="CD358" i="4"/>
  <c r="CC366" i="4"/>
  <c r="CD366" i="4"/>
  <c r="CE366" i="4"/>
  <c r="CC374" i="4"/>
  <c r="CE374" i="4"/>
  <c r="CD374" i="4"/>
  <c r="CD382" i="4"/>
  <c r="CE382" i="4"/>
  <c r="CE390" i="4"/>
  <c r="CD390" i="4"/>
  <c r="CC398" i="4"/>
  <c r="CE398" i="4"/>
  <c r="CD398" i="4"/>
  <c r="CC406" i="4"/>
  <c r="CE406" i="4"/>
  <c r="CD406" i="4"/>
  <c r="CD414" i="4"/>
  <c r="CE414" i="4"/>
  <c r="CC422" i="4"/>
  <c r="CE422" i="4"/>
  <c r="CD422" i="4"/>
  <c r="CC430" i="4"/>
  <c r="CD430" i="4"/>
  <c r="CE430" i="4"/>
  <c r="CE438" i="4"/>
  <c r="CD438" i="4"/>
  <c r="CE446" i="4"/>
  <c r="CD446" i="4"/>
  <c r="CE454" i="4"/>
  <c r="CD454" i="4"/>
  <c r="CD462" i="4"/>
  <c r="CE462" i="4"/>
  <c r="CE470" i="4"/>
  <c r="CD470" i="4"/>
  <c r="CE478" i="4"/>
  <c r="CD478" i="4"/>
  <c r="CE486" i="4"/>
  <c r="CD486" i="4"/>
  <c r="CC494" i="4"/>
  <c r="CD494" i="4"/>
  <c r="CE494" i="4"/>
  <c r="CE502" i="4"/>
  <c r="CD502" i="4"/>
  <c r="CD510" i="4"/>
  <c r="CE510" i="4"/>
  <c r="CC518" i="4"/>
  <c r="CE518" i="4"/>
  <c r="CD518" i="4"/>
  <c r="CC526" i="4"/>
  <c r="CE526" i="4"/>
  <c r="CD526" i="4"/>
  <c r="CE534" i="4"/>
  <c r="CD534" i="4"/>
  <c r="CD542" i="4"/>
  <c r="CE542" i="4"/>
  <c r="CE550" i="4"/>
  <c r="CD550" i="4"/>
  <c r="CC558" i="4"/>
  <c r="CE558" i="4"/>
  <c r="CD558" i="4"/>
  <c r="CE566" i="4"/>
  <c r="CD566" i="4"/>
  <c r="CC574" i="4"/>
  <c r="CE574" i="4"/>
  <c r="CD574" i="4"/>
  <c r="CC582" i="4"/>
  <c r="CE582" i="4"/>
  <c r="CD582" i="4"/>
  <c r="CC590" i="4"/>
  <c r="CE590" i="4"/>
  <c r="CD590" i="4"/>
  <c r="CE598" i="4"/>
  <c r="CD598" i="4"/>
  <c r="CE606" i="4"/>
  <c r="CD606" i="4"/>
  <c r="CE614" i="4"/>
  <c r="CD614" i="4"/>
  <c r="CD622" i="4"/>
  <c r="CE622" i="4"/>
  <c r="CE630" i="4"/>
  <c r="CD630" i="4"/>
  <c r="CC638" i="4"/>
  <c r="CD638" i="4"/>
  <c r="CE638" i="4"/>
  <c r="CC646" i="4"/>
  <c r="CE646" i="4"/>
  <c r="CD646" i="4"/>
  <c r="CC654" i="4"/>
  <c r="CE654" i="4"/>
  <c r="CD654" i="4"/>
  <c r="CE662" i="4"/>
  <c r="CD662" i="4"/>
  <c r="CD670" i="4"/>
  <c r="CE670" i="4"/>
  <c r="CC678" i="4"/>
  <c r="CE678" i="4"/>
  <c r="CD678" i="4"/>
  <c r="CC686" i="4"/>
  <c r="CE686" i="4"/>
  <c r="CD686" i="4"/>
  <c r="CC694" i="4"/>
  <c r="CE694" i="4"/>
  <c r="CD694" i="4"/>
  <c r="CC702" i="4"/>
  <c r="CE702" i="4"/>
  <c r="CD702" i="4"/>
  <c r="CC710" i="4"/>
  <c r="CE710" i="4"/>
  <c r="CD710" i="4"/>
  <c r="CC718" i="4"/>
  <c r="CE718" i="4"/>
  <c r="CD718" i="4"/>
  <c r="CC726" i="4"/>
  <c r="CE726" i="4"/>
  <c r="CD726" i="4"/>
  <c r="CC734" i="4"/>
  <c r="CE734" i="4"/>
  <c r="CD734" i="4"/>
  <c r="CC742" i="4"/>
  <c r="CE742" i="4"/>
  <c r="CD742" i="4"/>
  <c r="CC750" i="4"/>
  <c r="CD750" i="4"/>
  <c r="CE750" i="4"/>
  <c r="CC758" i="4"/>
  <c r="CE758" i="4"/>
  <c r="CD758" i="4"/>
  <c r="CC766" i="4"/>
  <c r="CD766" i="4"/>
  <c r="CE766" i="4"/>
  <c r="CE774" i="4"/>
  <c r="CD774" i="4"/>
  <c r="CC782" i="4"/>
  <c r="CE782" i="4"/>
  <c r="CD782" i="4"/>
  <c r="CC790" i="4"/>
  <c r="CE790" i="4"/>
  <c r="CD790" i="4"/>
  <c r="CC798" i="4"/>
  <c r="CD798" i="4"/>
  <c r="CE798" i="4"/>
  <c r="CC806" i="4"/>
  <c r="CE806" i="4"/>
  <c r="CD806" i="4"/>
  <c r="CC814" i="4"/>
  <c r="CE814" i="4"/>
  <c r="CD814" i="4"/>
  <c r="CC822" i="4"/>
  <c r="CE822" i="4"/>
  <c r="CD822" i="4"/>
  <c r="CC830" i="4"/>
  <c r="CE830" i="4"/>
  <c r="CD830" i="4"/>
  <c r="CE838" i="4"/>
  <c r="CD838" i="4"/>
  <c r="CC846" i="4"/>
  <c r="CD846" i="4"/>
  <c r="CE846" i="4"/>
  <c r="CC854" i="4"/>
  <c r="CE854" i="4"/>
  <c r="CD854" i="4"/>
  <c r="CC862" i="4"/>
  <c r="CE862" i="4"/>
  <c r="CD862" i="4"/>
  <c r="CC870" i="4"/>
  <c r="CE870" i="4"/>
  <c r="CD870" i="4"/>
  <c r="CC878" i="4"/>
  <c r="CD878" i="4"/>
  <c r="CE878" i="4"/>
  <c r="CC886" i="4"/>
  <c r="CE886" i="4"/>
  <c r="CD886" i="4"/>
  <c r="CC894" i="4"/>
  <c r="CD894" i="4"/>
  <c r="CE894" i="4"/>
  <c r="CC902" i="4"/>
  <c r="CE902" i="4"/>
  <c r="CD902" i="4"/>
  <c r="CC910" i="4"/>
  <c r="CE910" i="4"/>
  <c r="CD910" i="4"/>
  <c r="CE918" i="4"/>
  <c r="CD918" i="4"/>
  <c r="CC926" i="4"/>
  <c r="CD926" i="4"/>
  <c r="CE926" i="4"/>
  <c r="CC934" i="4"/>
  <c r="CE934" i="4"/>
  <c r="CD934" i="4"/>
  <c r="CC942" i="4"/>
  <c r="CE942" i="4"/>
  <c r="CD942" i="4"/>
  <c r="CC950" i="4"/>
  <c r="CE950" i="4"/>
  <c r="CD950" i="4"/>
  <c r="CC958" i="4"/>
  <c r="CD958" i="4"/>
  <c r="CE958" i="4"/>
  <c r="CC966" i="4"/>
  <c r="CD966" i="4"/>
  <c r="CE966" i="4"/>
  <c r="CC974" i="4"/>
  <c r="CD974" i="4"/>
  <c r="CE974" i="4"/>
  <c r="CC982" i="4"/>
  <c r="CD982" i="4"/>
  <c r="CE982" i="4"/>
  <c r="CC990" i="4"/>
  <c r="CD990" i="4"/>
  <c r="CE990" i="4"/>
  <c r="CC998" i="4"/>
  <c r="CD998" i="4"/>
  <c r="CE998" i="4"/>
  <c r="CC1006" i="4"/>
  <c r="CD1006" i="4"/>
  <c r="CE1006" i="4"/>
  <c r="CC1014" i="4"/>
  <c r="CD1014" i="4"/>
  <c r="CE1014" i="4"/>
  <c r="CC72" i="4"/>
  <c r="CE72" i="4"/>
  <c r="CD72" i="4"/>
  <c r="CE104" i="4"/>
  <c r="CD104" i="4"/>
  <c r="CC128" i="4"/>
  <c r="CE128" i="4"/>
  <c r="CD128" i="4"/>
  <c r="CC152" i="4"/>
  <c r="CE152" i="4"/>
  <c r="CD152" i="4"/>
  <c r="CE184" i="4"/>
  <c r="CD184" i="4"/>
  <c r="CC89" i="4"/>
  <c r="CE89" i="4"/>
  <c r="CD89" i="4"/>
  <c r="CC121" i="4"/>
  <c r="CE121" i="4"/>
  <c r="CD121" i="4"/>
  <c r="CC153" i="4"/>
  <c r="CE153" i="4"/>
  <c r="CD153" i="4"/>
  <c r="CC185" i="4"/>
  <c r="CE185" i="4"/>
  <c r="CD185" i="4"/>
  <c r="CC217" i="4"/>
  <c r="CE217" i="4"/>
  <c r="CD217" i="4"/>
  <c r="CC241" i="4"/>
  <c r="CE241" i="4"/>
  <c r="CD241" i="4"/>
  <c r="CC265" i="4"/>
  <c r="CE265" i="4"/>
  <c r="CD265" i="4"/>
  <c r="CC297" i="4"/>
  <c r="CE297" i="4"/>
  <c r="CD297" i="4"/>
  <c r="CC321" i="4"/>
  <c r="CE321" i="4"/>
  <c r="CD321" i="4"/>
  <c r="CC353" i="4"/>
  <c r="CE353" i="4"/>
  <c r="CD353" i="4"/>
  <c r="CE385" i="4"/>
  <c r="CD385" i="4"/>
  <c r="CE417" i="4"/>
  <c r="CD417" i="4"/>
  <c r="CE441" i="4"/>
  <c r="CD441" i="4"/>
  <c r="CE473" i="4"/>
  <c r="CD473" i="4"/>
  <c r="CE497" i="4"/>
  <c r="CD497" i="4"/>
  <c r="CE521" i="4"/>
  <c r="CD521" i="4"/>
  <c r="CE553" i="4"/>
  <c r="CD553" i="4"/>
  <c r="CE585" i="4"/>
  <c r="CD585" i="4"/>
  <c r="CC617" i="4"/>
  <c r="CE617" i="4"/>
  <c r="CD617" i="4"/>
  <c r="CE641" i="4"/>
  <c r="CD641" i="4"/>
  <c r="CE673" i="4"/>
  <c r="CD673" i="4"/>
  <c r="CE697" i="4"/>
  <c r="CD697" i="4"/>
  <c r="CE721" i="4"/>
  <c r="CD721" i="4"/>
  <c r="CE753" i="4"/>
  <c r="CD753" i="4"/>
  <c r="CE785" i="4"/>
  <c r="CD785" i="4"/>
  <c r="CE817" i="4"/>
  <c r="CD817" i="4"/>
  <c r="CE849" i="4"/>
  <c r="CD849" i="4"/>
  <c r="CE881" i="4"/>
  <c r="CD881" i="4"/>
  <c r="CE913" i="4"/>
  <c r="CD913" i="4"/>
  <c r="CE945" i="4"/>
  <c r="CD945" i="4"/>
  <c r="CE977" i="4"/>
  <c r="CD977" i="4"/>
  <c r="CE1009" i="4"/>
  <c r="CD1009" i="4"/>
  <c r="CE82" i="4"/>
  <c r="CD82" i="4"/>
  <c r="CE114" i="4"/>
  <c r="CD114" i="4"/>
  <c r="CE146" i="4"/>
  <c r="CD146" i="4"/>
  <c r="CE170" i="4"/>
  <c r="CD170" i="4"/>
  <c r="CC67" i="4"/>
  <c r="CE67" i="4"/>
  <c r="CD67" i="4"/>
  <c r="CC91" i="4"/>
  <c r="CE91" i="4"/>
  <c r="CD91" i="4"/>
  <c r="CE123" i="4"/>
  <c r="CD123" i="4"/>
  <c r="CE155" i="4"/>
  <c r="CD155" i="4"/>
  <c r="CE187" i="4"/>
  <c r="CD187" i="4"/>
  <c r="CE219" i="4"/>
  <c r="CD219" i="4"/>
  <c r="CE251" i="4"/>
  <c r="CD251" i="4"/>
  <c r="CC283" i="4"/>
  <c r="CE283" i="4"/>
  <c r="CD283" i="4"/>
  <c r="CC307" i="4"/>
  <c r="CE307" i="4"/>
  <c r="CD307" i="4"/>
  <c r="CC339" i="4"/>
  <c r="CE339" i="4"/>
  <c r="CD339" i="4"/>
  <c r="CE363" i="4"/>
  <c r="CD363" i="4"/>
  <c r="CE395" i="4"/>
  <c r="CD395" i="4"/>
  <c r="CE435" i="4"/>
  <c r="CD435" i="4"/>
  <c r="CE467" i="4"/>
  <c r="CD467" i="4"/>
  <c r="CE499" i="4"/>
  <c r="CD499" i="4"/>
  <c r="CE531" i="4"/>
  <c r="CD531" i="4"/>
  <c r="CE563" i="4"/>
  <c r="CD563" i="4"/>
  <c r="CC595" i="4"/>
  <c r="CE595" i="4"/>
  <c r="CD595" i="4"/>
  <c r="CC619" i="4"/>
  <c r="CE619" i="4"/>
  <c r="CD619" i="4"/>
  <c r="CC643" i="4"/>
  <c r="CE643" i="4"/>
  <c r="CD643" i="4"/>
  <c r="CC675" i="4"/>
  <c r="CE675" i="4"/>
  <c r="CD675" i="4"/>
  <c r="CC707" i="4"/>
  <c r="CE707" i="4"/>
  <c r="CD707" i="4"/>
  <c r="CC739" i="4"/>
  <c r="CE739" i="4"/>
  <c r="CD739" i="4"/>
  <c r="CC763" i="4"/>
  <c r="CE763" i="4"/>
  <c r="CD763" i="4"/>
  <c r="CE787" i="4"/>
  <c r="CD787" i="4"/>
  <c r="CC819" i="4"/>
  <c r="CE819" i="4"/>
  <c r="CD819" i="4"/>
  <c r="CE851" i="4"/>
  <c r="CD851" i="4"/>
  <c r="CC955" i="4"/>
  <c r="CE955" i="4"/>
  <c r="CD955" i="4"/>
  <c r="CC63" i="4"/>
  <c r="CE63" i="4"/>
  <c r="CD63" i="4"/>
  <c r="CC71" i="4"/>
  <c r="CE71" i="4"/>
  <c r="CD71" i="4"/>
  <c r="CE79" i="4"/>
  <c r="CD79" i="4"/>
  <c r="CE87" i="4"/>
  <c r="CD87" i="4"/>
  <c r="CC95" i="4"/>
  <c r="CE95" i="4"/>
  <c r="CD95" i="4"/>
  <c r="CC103" i="4"/>
  <c r="CE103" i="4"/>
  <c r="CD103" i="4"/>
  <c r="CE111" i="4"/>
  <c r="CD111" i="4"/>
  <c r="CC119" i="4"/>
  <c r="CE119" i="4"/>
  <c r="CD119" i="4"/>
  <c r="CC127" i="4"/>
  <c r="CE127" i="4"/>
  <c r="CD127" i="4"/>
  <c r="CC135" i="4"/>
  <c r="CE135" i="4"/>
  <c r="CD135" i="4"/>
  <c r="CE143" i="4"/>
  <c r="CD143" i="4"/>
  <c r="CE151" i="4"/>
  <c r="CD151" i="4"/>
  <c r="CC159" i="4"/>
  <c r="CE159" i="4"/>
  <c r="CD159" i="4"/>
  <c r="CC167" i="4"/>
  <c r="CE167" i="4"/>
  <c r="CD167" i="4"/>
  <c r="CC175" i="4"/>
  <c r="CE175" i="4"/>
  <c r="CD175" i="4"/>
  <c r="CC183" i="4"/>
  <c r="CE183" i="4"/>
  <c r="CD183" i="4"/>
  <c r="CC191" i="4"/>
  <c r="CE191" i="4"/>
  <c r="CD191" i="4"/>
  <c r="CC199" i="4"/>
  <c r="CE199" i="4"/>
  <c r="CD199" i="4"/>
  <c r="CC207" i="4"/>
  <c r="CE207" i="4"/>
  <c r="CD207" i="4"/>
  <c r="CE215" i="4"/>
  <c r="CD215" i="4"/>
  <c r="CC223" i="4"/>
  <c r="CE223" i="4"/>
  <c r="CD223" i="4"/>
  <c r="CC231" i="4"/>
  <c r="CE231" i="4"/>
  <c r="CD231" i="4"/>
  <c r="CC239" i="4"/>
  <c r="CE239" i="4"/>
  <c r="CD239" i="4"/>
  <c r="CC247" i="4"/>
  <c r="CE247" i="4"/>
  <c r="CD247" i="4"/>
  <c r="CC255" i="4"/>
  <c r="CE255" i="4"/>
  <c r="CD255" i="4"/>
  <c r="CC263" i="4"/>
  <c r="CE263" i="4"/>
  <c r="CD263" i="4"/>
  <c r="CE271" i="4"/>
  <c r="CD271" i="4"/>
  <c r="CE279" i="4"/>
  <c r="CD279" i="4"/>
  <c r="CC287" i="4"/>
  <c r="CE287" i="4"/>
  <c r="CD287" i="4"/>
  <c r="CC295" i="4"/>
  <c r="CE295" i="4"/>
  <c r="CD295" i="4"/>
  <c r="CC303" i="4"/>
  <c r="CE303" i="4"/>
  <c r="CD303" i="4"/>
  <c r="CC311" i="4"/>
  <c r="CE311" i="4"/>
  <c r="CD311" i="4"/>
  <c r="CC319" i="4"/>
  <c r="CE319" i="4"/>
  <c r="CD319" i="4"/>
  <c r="CC327" i="4"/>
  <c r="CE327" i="4"/>
  <c r="CD327" i="4"/>
  <c r="CC335" i="4"/>
  <c r="CE335" i="4"/>
  <c r="CD335" i="4"/>
  <c r="CC343" i="4"/>
  <c r="CD343" i="4"/>
  <c r="CE343" i="4"/>
  <c r="CC351" i="4"/>
  <c r="CE351" i="4"/>
  <c r="CD351" i="4"/>
  <c r="CC359" i="4"/>
  <c r="CE359" i="4"/>
  <c r="CD359" i="4"/>
  <c r="CC367" i="4"/>
  <c r="CE367" i="4"/>
  <c r="CD367" i="4"/>
  <c r="CD375" i="4"/>
  <c r="CE375" i="4"/>
  <c r="CC383" i="4"/>
  <c r="CE383" i="4"/>
  <c r="CD383" i="4"/>
  <c r="CC391" i="4"/>
  <c r="CD391" i="4"/>
  <c r="CE391" i="4"/>
  <c r="CE399" i="4"/>
  <c r="CD399" i="4"/>
  <c r="CC407" i="4"/>
  <c r="CE407" i="4"/>
  <c r="CD407" i="4"/>
  <c r="CE415" i="4"/>
  <c r="CD415" i="4"/>
  <c r="CC423" i="4"/>
  <c r="CD423" i="4"/>
  <c r="CE423" i="4"/>
  <c r="CC431" i="4"/>
  <c r="CE431" i="4"/>
  <c r="CD431" i="4"/>
  <c r="CD439" i="4"/>
  <c r="CE439" i="4"/>
  <c r="CE447" i="4"/>
  <c r="CD447" i="4"/>
  <c r="CD455" i="4"/>
  <c r="CE455" i="4"/>
  <c r="CC463" i="4"/>
  <c r="CE463" i="4"/>
  <c r="CD463" i="4"/>
  <c r="CC471" i="4"/>
  <c r="CD471" i="4"/>
  <c r="CE471" i="4"/>
  <c r="CC479" i="4"/>
  <c r="CE479" i="4"/>
  <c r="CD479" i="4"/>
  <c r="CC487" i="4"/>
  <c r="CE487" i="4"/>
  <c r="CD487" i="4"/>
  <c r="CE495" i="4"/>
  <c r="CD495" i="4"/>
  <c r="CD503" i="4"/>
  <c r="CE503" i="4"/>
  <c r="CE511" i="4"/>
  <c r="CD511" i="4"/>
  <c r="CD519" i="4"/>
  <c r="CE519" i="4"/>
  <c r="CE527" i="4"/>
  <c r="CD527" i="4"/>
  <c r="CE535" i="4"/>
  <c r="CD535" i="4"/>
  <c r="CE543" i="4"/>
  <c r="CD543" i="4"/>
  <c r="CE551" i="4"/>
  <c r="CD551" i="4"/>
  <c r="CE559" i="4"/>
  <c r="CD559" i="4"/>
  <c r="CE567" i="4"/>
  <c r="CD567" i="4"/>
  <c r="CE575" i="4"/>
  <c r="CD575" i="4"/>
  <c r="CD583" i="4"/>
  <c r="CE583" i="4"/>
  <c r="CE591" i="4"/>
  <c r="CD591" i="4"/>
  <c r="CD599" i="4"/>
  <c r="CE599" i="4"/>
  <c r="CE607" i="4"/>
  <c r="CD607" i="4"/>
  <c r="CE615" i="4"/>
  <c r="CD615" i="4"/>
  <c r="CE623" i="4"/>
  <c r="CD623" i="4"/>
  <c r="CD631" i="4"/>
  <c r="CE631" i="4"/>
  <c r="CE639" i="4"/>
  <c r="CD639" i="4"/>
  <c r="CD647" i="4"/>
  <c r="CE647" i="4"/>
  <c r="CE655" i="4"/>
  <c r="CD655" i="4"/>
  <c r="CE663" i="4"/>
  <c r="CD663" i="4"/>
  <c r="CE671" i="4"/>
  <c r="CD671" i="4"/>
  <c r="CD679" i="4"/>
  <c r="CE679" i="4"/>
  <c r="CC687" i="4"/>
  <c r="CE687" i="4"/>
  <c r="CD687" i="4"/>
  <c r="CC695" i="4"/>
  <c r="CE695" i="4"/>
  <c r="CD695" i="4"/>
  <c r="CC703" i="4"/>
  <c r="CE703" i="4"/>
  <c r="CD703" i="4"/>
  <c r="CC711" i="4"/>
  <c r="CD711" i="4"/>
  <c r="CE711" i="4"/>
  <c r="CC719" i="4"/>
  <c r="CE719" i="4"/>
  <c r="CD719" i="4"/>
  <c r="CC727" i="4"/>
  <c r="CD727" i="4"/>
  <c r="CE727" i="4"/>
  <c r="CC735" i="4"/>
  <c r="CE735" i="4"/>
  <c r="CD735" i="4"/>
  <c r="CC743" i="4"/>
  <c r="CE743" i="4"/>
  <c r="CD743" i="4"/>
  <c r="CC751" i="4"/>
  <c r="CE751" i="4"/>
  <c r="CD751" i="4"/>
  <c r="CC759" i="4"/>
  <c r="CD759" i="4"/>
  <c r="CE759" i="4"/>
  <c r="CC767" i="4"/>
  <c r="CE767" i="4"/>
  <c r="CD767" i="4"/>
  <c r="CC775" i="4"/>
  <c r="CD775" i="4"/>
  <c r="CE775" i="4"/>
  <c r="CC783" i="4"/>
  <c r="CE783" i="4"/>
  <c r="CD783" i="4"/>
  <c r="CE791" i="4"/>
  <c r="CD791" i="4"/>
  <c r="CC799" i="4"/>
  <c r="CE799" i="4"/>
  <c r="CD799" i="4"/>
  <c r="CC807" i="4"/>
  <c r="CE807" i="4"/>
  <c r="CD807" i="4"/>
  <c r="CC815" i="4"/>
  <c r="CE815" i="4"/>
  <c r="CD815" i="4"/>
  <c r="CC823" i="4"/>
  <c r="CE823" i="4"/>
  <c r="CD823" i="4"/>
  <c r="CC831" i="4"/>
  <c r="CE831" i="4"/>
  <c r="CD831" i="4"/>
  <c r="CC839" i="4"/>
  <c r="CD839" i="4"/>
  <c r="CE839" i="4"/>
  <c r="CC847" i="4"/>
  <c r="CE847" i="4"/>
  <c r="CD847" i="4"/>
  <c r="CC855" i="4"/>
  <c r="CD855" i="4"/>
  <c r="CE855" i="4"/>
  <c r="CC863" i="4"/>
  <c r="CE863" i="4"/>
  <c r="CD863" i="4"/>
  <c r="CC871" i="4"/>
  <c r="CE871" i="4"/>
  <c r="CD871" i="4"/>
  <c r="CC879" i="4"/>
  <c r="CE879" i="4"/>
  <c r="CD879" i="4"/>
  <c r="CC887" i="4"/>
  <c r="CD887" i="4"/>
  <c r="CE887" i="4"/>
  <c r="CC895" i="4"/>
  <c r="CE895" i="4"/>
  <c r="CD895" i="4"/>
  <c r="CC903" i="4"/>
  <c r="CD903" i="4"/>
  <c r="CE903" i="4"/>
  <c r="CC911" i="4"/>
  <c r="CE911" i="4"/>
  <c r="CD911" i="4"/>
  <c r="CC919" i="4"/>
  <c r="CE919" i="4"/>
  <c r="CD919" i="4"/>
  <c r="CC927" i="4"/>
  <c r="CE927" i="4"/>
  <c r="CD927" i="4"/>
  <c r="CC935" i="4"/>
  <c r="CD935" i="4"/>
  <c r="CE935" i="4"/>
  <c r="CC943" i="4"/>
  <c r="CE943" i="4"/>
  <c r="CD943" i="4"/>
  <c r="CC951" i="4"/>
  <c r="CE951" i="4"/>
  <c r="CD951" i="4"/>
  <c r="CC959" i="4"/>
  <c r="CD959" i="4"/>
  <c r="CE959" i="4"/>
  <c r="CC967" i="4"/>
  <c r="CD967" i="4"/>
  <c r="CE967" i="4"/>
  <c r="CC975" i="4"/>
  <c r="CD975" i="4"/>
  <c r="CE975" i="4"/>
  <c r="CC983" i="4"/>
  <c r="CD983" i="4"/>
  <c r="CE983" i="4"/>
  <c r="CC991" i="4"/>
  <c r="CD991" i="4"/>
  <c r="CE991" i="4"/>
  <c r="CC999" i="4"/>
  <c r="CD999" i="4"/>
  <c r="CE999" i="4"/>
  <c r="CC1007" i="4"/>
  <c r="CD1007" i="4"/>
  <c r="CE1007" i="4"/>
  <c r="CC1015" i="4"/>
  <c r="CD1015" i="4"/>
  <c r="CE1015" i="4"/>
  <c r="CE216" i="4"/>
  <c r="CD216" i="4"/>
  <c r="CC224" i="4"/>
  <c r="CE224" i="4"/>
  <c r="CD224" i="4"/>
  <c r="CE232" i="4"/>
  <c r="CD232" i="4"/>
  <c r="CE240" i="4"/>
  <c r="CD240" i="4"/>
  <c r="CC248" i="4"/>
  <c r="CE248" i="4"/>
  <c r="CD248" i="4"/>
  <c r="CC256" i="4"/>
  <c r="CE256" i="4"/>
  <c r="CD256" i="4"/>
  <c r="CE264" i="4"/>
  <c r="CD264" i="4"/>
  <c r="CE272" i="4"/>
  <c r="CD272" i="4"/>
  <c r="CC280" i="4"/>
  <c r="CE280" i="4"/>
  <c r="CD280" i="4"/>
  <c r="CE288" i="4"/>
  <c r="CD288" i="4"/>
  <c r="CC296" i="4"/>
  <c r="CE296" i="4"/>
  <c r="CD296" i="4"/>
  <c r="CC304" i="4"/>
  <c r="CE304" i="4"/>
  <c r="CD304" i="4"/>
  <c r="CC312" i="4"/>
  <c r="CE312" i="4"/>
  <c r="CD312" i="4"/>
  <c r="CC320" i="4"/>
  <c r="CE320" i="4"/>
  <c r="CD320" i="4"/>
  <c r="CC328" i="4"/>
  <c r="CE328" i="4"/>
  <c r="CD328" i="4"/>
  <c r="CC336" i="4"/>
  <c r="CE336" i="4"/>
  <c r="CD336" i="4"/>
  <c r="CC344" i="4"/>
  <c r="CD344" i="4"/>
  <c r="CE344" i="4"/>
  <c r="CC352" i="4"/>
  <c r="CE352" i="4"/>
  <c r="CD352" i="4"/>
  <c r="CC360" i="4"/>
  <c r="CE360" i="4"/>
  <c r="CD360" i="4"/>
  <c r="CE368" i="4"/>
  <c r="CD368" i="4"/>
  <c r="CD376" i="4"/>
  <c r="CE376" i="4"/>
  <c r="CE384" i="4"/>
  <c r="CD384" i="4"/>
  <c r="CD392" i="4"/>
  <c r="CE392" i="4"/>
  <c r="CE400" i="4"/>
  <c r="CD400" i="4"/>
  <c r="CC408" i="4"/>
  <c r="CD408" i="4"/>
  <c r="CE408" i="4"/>
  <c r="CC416" i="4"/>
  <c r="CE416" i="4"/>
  <c r="CD416" i="4"/>
  <c r="CC424" i="4"/>
  <c r="CD424" i="4"/>
  <c r="CE424" i="4"/>
  <c r="CC432" i="4"/>
  <c r="CE432" i="4"/>
  <c r="CD432" i="4"/>
  <c r="CC440" i="4"/>
  <c r="CD440" i="4"/>
  <c r="CE440" i="4"/>
  <c r="CC448" i="4"/>
  <c r="CE448" i="4"/>
  <c r="CD448" i="4"/>
  <c r="CC456" i="4"/>
  <c r="CD456" i="4"/>
  <c r="CE456" i="4"/>
  <c r="CC464" i="4"/>
  <c r="CE464" i="4"/>
  <c r="CD464" i="4"/>
  <c r="CC472" i="4"/>
  <c r="CD472" i="4"/>
  <c r="CE472" i="4"/>
  <c r="CC480" i="4"/>
  <c r="CE480" i="4"/>
  <c r="CD480" i="4"/>
  <c r="CC496" i="4"/>
  <c r="CE496" i="4"/>
  <c r="CD496" i="4"/>
  <c r="CC504" i="4"/>
  <c r="CE504" i="4"/>
  <c r="CD504" i="4"/>
  <c r="CC512" i="4"/>
  <c r="CE512" i="4"/>
  <c r="CD512" i="4"/>
  <c r="CC520" i="4"/>
  <c r="CD520" i="4"/>
  <c r="CE520" i="4"/>
  <c r="CC528" i="4"/>
  <c r="CE528" i="4"/>
  <c r="CD528" i="4"/>
  <c r="CC536" i="4"/>
  <c r="CD536" i="4"/>
  <c r="CE536" i="4"/>
  <c r="CC544" i="4"/>
  <c r="CE544" i="4"/>
  <c r="CD544" i="4"/>
  <c r="CC552" i="4"/>
  <c r="CD552" i="4"/>
  <c r="CE552" i="4"/>
  <c r="CC560" i="4"/>
  <c r="CE560" i="4"/>
  <c r="CD560" i="4"/>
  <c r="CC568" i="4"/>
  <c r="CE568" i="4"/>
  <c r="CD568" i="4"/>
  <c r="CC576" i="4"/>
  <c r="CE576" i="4"/>
  <c r="CD576" i="4"/>
  <c r="CC584" i="4"/>
  <c r="CD584" i="4"/>
  <c r="CE584" i="4"/>
  <c r="CC592" i="4"/>
  <c r="CE592" i="4"/>
  <c r="CD592" i="4"/>
  <c r="CC600" i="4"/>
  <c r="CD600" i="4"/>
  <c r="CE600" i="4"/>
  <c r="CC608" i="4"/>
  <c r="CE608" i="4"/>
  <c r="CD608" i="4"/>
  <c r="CC616" i="4"/>
  <c r="CE616" i="4"/>
  <c r="CD616" i="4"/>
  <c r="CC624" i="4"/>
  <c r="CE624" i="4"/>
  <c r="CD624" i="4"/>
  <c r="CC632" i="4"/>
  <c r="CE632" i="4"/>
  <c r="CD632" i="4"/>
  <c r="CC640" i="4"/>
  <c r="CE640" i="4"/>
  <c r="CD640" i="4"/>
  <c r="CC648" i="4"/>
  <c r="CD648" i="4"/>
  <c r="CE648" i="4"/>
  <c r="CC656" i="4"/>
  <c r="CE656" i="4"/>
  <c r="CD656" i="4"/>
  <c r="CC664" i="4"/>
  <c r="CD664" i="4"/>
  <c r="CE664" i="4"/>
  <c r="CC672" i="4"/>
  <c r="CE672" i="4"/>
  <c r="CD672" i="4"/>
  <c r="CD680" i="4"/>
  <c r="CE680" i="4"/>
  <c r="CE688" i="4"/>
  <c r="CD688" i="4"/>
  <c r="CE696" i="4"/>
  <c r="CD696" i="4"/>
  <c r="CE704" i="4"/>
  <c r="CD704" i="4"/>
  <c r="CD712" i="4"/>
  <c r="CE712" i="4"/>
  <c r="CE720" i="4"/>
  <c r="CD720" i="4"/>
  <c r="CD728" i="4"/>
  <c r="CE728" i="4"/>
  <c r="CE736" i="4"/>
  <c r="CD736" i="4"/>
  <c r="CE744" i="4"/>
  <c r="CD744" i="4"/>
  <c r="CE752" i="4"/>
  <c r="CD752" i="4"/>
  <c r="CD760" i="4"/>
  <c r="CE760" i="4"/>
  <c r="CE768" i="4"/>
  <c r="CD768" i="4"/>
  <c r="CD776" i="4"/>
  <c r="CE776" i="4"/>
  <c r="CE784" i="4"/>
  <c r="CD784" i="4"/>
  <c r="CD792" i="4"/>
  <c r="CE792" i="4"/>
  <c r="CE800" i="4"/>
  <c r="CD800" i="4"/>
  <c r="CD808" i="4"/>
  <c r="CE808" i="4"/>
  <c r="CE816" i="4"/>
  <c r="CD816" i="4"/>
  <c r="CE824" i="4"/>
  <c r="CD824" i="4"/>
  <c r="CE832" i="4"/>
  <c r="CD832" i="4"/>
  <c r="CD840" i="4"/>
  <c r="CE840" i="4"/>
  <c r="CE848" i="4"/>
  <c r="CD848" i="4"/>
  <c r="CD856" i="4"/>
  <c r="CE856" i="4"/>
  <c r="CE864" i="4"/>
  <c r="CD864" i="4"/>
  <c r="CE872" i="4"/>
  <c r="CD872" i="4"/>
  <c r="CE880" i="4"/>
  <c r="CD880" i="4"/>
  <c r="CD888" i="4"/>
  <c r="CE888" i="4"/>
  <c r="CE896" i="4"/>
  <c r="CD896" i="4"/>
  <c r="CD904" i="4"/>
  <c r="CE904" i="4"/>
  <c r="CE912" i="4"/>
  <c r="CD912" i="4"/>
  <c r="CD920" i="4"/>
  <c r="CE920" i="4"/>
  <c r="CE928" i="4"/>
  <c r="CD928" i="4"/>
  <c r="CD936" i="4"/>
  <c r="CE936" i="4"/>
  <c r="CE944" i="4"/>
  <c r="CD944" i="4"/>
  <c r="CE952" i="4"/>
  <c r="CD952" i="4"/>
  <c r="CC960" i="4"/>
  <c r="CE960" i="4"/>
  <c r="CD960" i="4"/>
  <c r="CC968" i="4"/>
  <c r="CD968" i="4"/>
  <c r="CE968" i="4"/>
  <c r="CC976" i="4"/>
  <c r="CE976" i="4"/>
  <c r="CD976" i="4"/>
  <c r="CC984" i="4"/>
  <c r="CD984" i="4"/>
  <c r="CE984" i="4"/>
  <c r="CC992" i="4"/>
  <c r="CE992" i="4"/>
  <c r="CD992" i="4"/>
  <c r="CC1000" i="4"/>
  <c r="CD1000" i="4"/>
  <c r="CE1000" i="4"/>
  <c r="CC1008" i="4"/>
  <c r="CE1008" i="4"/>
  <c r="CD1008" i="4"/>
  <c r="CC1016" i="4"/>
  <c r="CD1016" i="4"/>
  <c r="CE1016" i="4"/>
  <c r="CD58" i="4"/>
  <c r="CE58" i="4" s="1"/>
  <c r="CC57" i="4"/>
  <c r="CD57" i="4"/>
  <c r="CE57" i="4" s="1"/>
  <c r="CD56" i="4"/>
  <c r="CE56" i="4" s="1"/>
  <c r="CC55" i="4"/>
  <c r="CD55" i="4"/>
  <c r="CE55" i="4" s="1"/>
  <c r="CC54" i="4"/>
  <c r="CD54" i="4"/>
  <c r="CE54" i="4" s="1"/>
  <c r="CD53" i="4"/>
  <c r="CE53" i="4" s="1"/>
  <c r="CD52" i="4"/>
  <c r="CE52" i="4" s="1"/>
  <c r="CD51" i="4"/>
  <c r="CE51" i="4" s="1"/>
  <c r="CC33" i="4"/>
  <c r="CD33" i="4"/>
  <c r="CE33" i="4" s="1"/>
  <c r="CC49" i="4"/>
  <c r="CD49" i="4"/>
  <c r="CE49" i="4" s="1"/>
  <c r="CD26" i="4"/>
  <c r="CE26" i="4" s="1"/>
  <c r="CC27" i="4"/>
  <c r="CD27" i="4"/>
  <c r="CE27" i="4" s="1"/>
  <c r="CC20" i="4"/>
  <c r="CD20" i="4"/>
  <c r="CE20" i="4" s="1"/>
  <c r="CC44" i="4"/>
  <c r="CD44" i="4"/>
  <c r="CE44" i="4" s="1"/>
  <c r="CC21" i="4"/>
  <c r="CD21" i="4"/>
  <c r="CE21" i="4" s="1"/>
  <c r="CD45" i="4"/>
  <c r="CE45" i="4" s="1"/>
  <c r="CC22" i="4"/>
  <c r="CD22" i="4"/>
  <c r="CE22" i="4" s="1"/>
  <c r="CC30" i="4"/>
  <c r="CD30" i="4"/>
  <c r="CE30" i="4" s="1"/>
  <c r="CC38" i="4"/>
  <c r="CD38" i="4"/>
  <c r="CE38" i="4" s="1"/>
  <c r="CC46" i="4"/>
  <c r="CD46" i="4"/>
  <c r="CE46" i="4" s="1"/>
  <c r="CC25" i="4"/>
  <c r="CD25" i="4"/>
  <c r="CE25" i="4" s="1"/>
  <c r="CD50" i="4"/>
  <c r="CE50" i="4" s="1"/>
  <c r="CC43" i="4"/>
  <c r="CD43" i="4"/>
  <c r="CE43" i="4" s="1"/>
  <c r="CC28" i="4"/>
  <c r="CD28" i="4"/>
  <c r="CE28" i="4" s="1"/>
  <c r="CC29" i="4"/>
  <c r="CD29" i="4"/>
  <c r="CE29" i="4" s="1"/>
  <c r="CC23" i="4"/>
  <c r="CD23" i="4"/>
  <c r="CE23" i="4" s="1"/>
  <c r="CC31" i="4"/>
  <c r="CD31" i="4"/>
  <c r="CE31" i="4" s="1"/>
  <c r="CC39" i="4"/>
  <c r="CD39" i="4"/>
  <c r="CE39" i="4" s="1"/>
  <c r="CC47" i="4"/>
  <c r="CD47" i="4"/>
  <c r="CE47" i="4" s="1"/>
  <c r="CC41" i="4"/>
  <c r="CD41" i="4"/>
  <c r="CE41" i="4" s="1"/>
  <c r="CC34" i="4"/>
  <c r="CD34" i="4"/>
  <c r="CE34" i="4" s="1"/>
  <c r="CC19" i="4"/>
  <c r="CD19" i="4"/>
  <c r="CE19" i="4" s="1"/>
  <c r="CC35" i="4"/>
  <c r="CD35" i="4"/>
  <c r="CE35" i="4" s="1"/>
  <c r="CC36" i="4"/>
  <c r="CD36" i="4"/>
  <c r="CE36" i="4" s="1"/>
  <c r="CC37" i="4"/>
  <c r="CD37" i="4"/>
  <c r="CE37" i="4" s="1"/>
  <c r="CC24" i="4"/>
  <c r="CD24" i="4"/>
  <c r="CE24" i="4" s="1"/>
  <c r="CC32" i="4"/>
  <c r="CD32" i="4"/>
  <c r="CE32" i="4" s="1"/>
  <c r="CC40" i="4"/>
  <c r="CD40" i="4"/>
  <c r="CE40" i="4" s="1"/>
  <c r="CC48" i="4"/>
  <c r="CD48" i="4"/>
  <c r="CE48" i="4" s="1"/>
  <c r="CD18" i="4"/>
  <c r="CE18" i="4" s="1"/>
  <c r="CC488" i="4"/>
  <c r="CD488" i="4"/>
  <c r="CC56" i="4"/>
  <c r="CC88" i="4"/>
  <c r="CC96" i="4"/>
  <c r="CC104" i="4"/>
  <c r="CC58" i="4"/>
  <c r="CC66" i="4"/>
  <c r="CC74" i="4"/>
  <c r="CC82" i="4"/>
  <c r="CC90" i="4"/>
  <c r="CC98" i="4"/>
  <c r="CC106" i="4"/>
  <c r="CC114" i="4"/>
  <c r="CC51" i="4"/>
  <c r="CC59" i="4"/>
  <c r="CC75" i="4"/>
  <c r="CC83" i="4"/>
  <c r="CC107" i="4"/>
  <c r="CC115" i="4"/>
  <c r="CC52" i="4"/>
  <c r="CC84" i="4"/>
  <c r="CC92" i="4"/>
  <c r="CC53" i="4"/>
  <c r="CC77" i="4"/>
  <c r="CC109" i="4"/>
  <c r="CC70" i="4"/>
  <c r="CC94" i="4"/>
  <c r="CC79" i="4"/>
  <c r="CC87" i="4"/>
  <c r="CC111" i="4"/>
  <c r="CC154" i="4"/>
  <c r="CC688" i="4"/>
  <c r="CC123" i="4"/>
  <c r="CC497" i="4"/>
  <c r="CC697" i="4"/>
  <c r="CC729" i="4"/>
  <c r="CC737" i="4"/>
  <c r="CC745" i="4"/>
  <c r="CC753" i="4"/>
  <c r="CC761" i="4"/>
  <c r="CC769" i="4"/>
  <c r="CC777" i="4"/>
  <c r="CC785" i="4"/>
  <c r="CC793" i="4"/>
  <c r="CC801" i="4"/>
  <c r="CC809" i="4"/>
  <c r="CC817" i="4"/>
  <c r="CC825" i="4"/>
  <c r="CC833" i="4"/>
  <c r="CC841" i="4"/>
  <c r="CC849" i="4"/>
  <c r="CC857" i="4"/>
  <c r="CC865" i="4"/>
  <c r="CC873" i="4"/>
  <c r="CC881" i="4"/>
  <c r="CC889" i="4"/>
  <c r="CC897" i="4"/>
  <c r="CC905" i="4"/>
  <c r="CC913" i="4"/>
  <c r="CC921" i="4"/>
  <c r="CC929" i="4"/>
  <c r="CC937" i="4"/>
  <c r="CC945" i="4"/>
  <c r="CC953" i="4"/>
  <c r="CC961" i="4"/>
  <c r="CC969" i="4"/>
  <c r="CC977" i="4"/>
  <c r="CC985" i="4"/>
  <c r="CC993" i="4"/>
  <c r="CC1001" i="4"/>
  <c r="CC1009" i="4"/>
  <c r="CC130" i="4"/>
  <c r="CC368" i="4"/>
  <c r="CC720" i="4"/>
  <c r="CC131" i="4"/>
  <c r="CC179" i="4"/>
  <c r="CC226" i="4"/>
  <c r="CC266" i="4"/>
  <c r="CC377" i="4"/>
  <c r="CC425" i="4"/>
  <c r="CC457" i="4"/>
  <c r="CC481" i="4"/>
  <c r="CC513" i="4"/>
  <c r="CC521" i="4"/>
  <c r="CC529" i="4"/>
  <c r="CC537" i="4"/>
  <c r="CC545" i="4"/>
  <c r="CC553" i="4"/>
  <c r="CC561" i="4"/>
  <c r="CC569" i="4"/>
  <c r="CC577" i="4"/>
  <c r="CC585" i="4"/>
  <c r="CC593" i="4"/>
  <c r="CC601" i="4"/>
  <c r="CC609" i="4"/>
  <c r="CC641" i="4"/>
  <c r="CC649" i="4"/>
  <c r="CC657" i="4"/>
  <c r="CC673" i="4"/>
  <c r="CC681" i="4"/>
  <c r="CC689" i="4"/>
  <c r="CC705" i="4"/>
  <c r="CC713" i="4"/>
  <c r="CC721" i="4"/>
  <c r="CC148" i="4"/>
  <c r="CC156" i="4"/>
  <c r="CC180" i="4"/>
  <c r="CC187" i="4"/>
  <c r="CC195" i="4"/>
  <c r="CC203" i="4"/>
  <c r="CC211" i="4"/>
  <c r="CC219" i="4"/>
  <c r="CC227" i="4"/>
  <c r="CC235" i="4"/>
  <c r="CC251" i="4"/>
  <c r="CC259" i="4"/>
  <c r="CC267" i="4"/>
  <c r="CC290" i="4"/>
  <c r="CC298" i="4"/>
  <c r="CC306" i="4"/>
  <c r="CC314" i="4"/>
  <c r="CC322" i="4"/>
  <c r="CC330" i="4"/>
  <c r="CC338" i="4"/>
  <c r="CC346" i="4"/>
  <c r="CC354" i="4"/>
  <c r="CC386" i="4"/>
  <c r="CC434" i="4"/>
  <c r="CC458" i="4"/>
  <c r="CC466" i="4"/>
  <c r="CC506" i="4"/>
  <c r="CC530" i="4"/>
  <c r="CC546" i="4"/>
  <c r="CC554" i="4"/>
  <c r="CC562" i="4"/>
  <c r="CC602" i="4"/>
  <c r="CC610" i="4"/>
  <c r="CC618" i="4"/>
  <c r="CC626" i="4"/>
  <c r="CC634" i="4"/>
  <c r="CC666" i="4"/>
  <c r="CC674" i="4"/>
  <c r="CC682" i="4"/>
  <c r="CC690" i="4"/>
  <c r="CC698" i="4"/>
  <c r="CC706" i="4"/>
  <c r="CC122" i="4"/>
  <c r="CC400" i="4"/>
  <c r="CC696" i="4"/>
  <c r="CC170" i="4"/>
  <c r="CC736" i="4"/>
  <c r="CC155" i="4"/>
  <c r="CC202" i="4"/>
  <c r="CC250" i="4"/>
  <c r="CC369" i="4"/>
  <c r="CC409" i="4"/>
  <c r="CC449" i="4"/>
  <c r="CC489" i="4"/>
  <c r="CC284" i="4"/>
  <c r="CC355" i="4"/>
  <c r="CC379" i="4"/>
  <c r="CC403" i="4"/>
  <c r="CC427" i="4"/>
  <c r="CC451" i="4"/>
  <c r="CC475" i="4"/>
  <c r="CC499" i="4"/>
  <c r="CC515" i="4"/>
  <c r="CC539" i="4"/>
  <c r="CC555" i="4"/>
  <c r="CC579" i="4"/>
  <c r="CC683" i="4"/>
  <c r="CC699" i="4"/>
  <c r="CC795" i="4"/>
  <c r="CC843" i="4"/>
  <c r="CC851" i="4"/>
  <c r="CC875" i="4"/>
  <c r="CC947" i="4"/>
  <c r="CC118" i="4"/>
  <c r="CC142" i="4"/>
  <c r="CC237" i="4"/>
  <c r="CC245" i="4"/>
  <c r="CC316" i="4"/>
  <c r="CC324" i="4"/>
  <c r="CC332" i="4"/>
  <c r="CC340" i="4"/>
  <c r="CC348" i="4"/>
  <c r="CC372" i="4"/>
  <c r="CC380" i="4"/>
  <c r="CC388" i="4"/>
  <c r="CC412" i="4"/>
  <c r="CC420" i="4"/>
  <c r="CC428" i="4"/>
  <c r="CC484" i="4"/>
  <c r="CC508" i="4"/>
  <c r="CC572" i="4"/>
  <c r="CC636" i="4"/>
  <c r="CC692" i="4"/>
  <c r="CC700" i="4"/>
  <c r="CC708" i="4"/>
  <c r="CC716" i="4"/>
  <c r="CC724" i="4"/>
  <c r="CC732" i="4"/>
  <c r="CC740" i="4"/>
  <c r="CC748" i="4"/>
  <c r="CC756" i="4"/>
  <c r="CC764" i="4"/>
  <c r="CC772" i="4"/>
  <c r="CC804" i="4"/>
  <c r="CC812" i="4"/>
  <c r="CC820" i="4"/>
  <c r="CC836" i="4"/>
  <c r="CC868" i="4"/>
  <c r="CC908" i="4"/>
  <c r="CC162" i="4"/>
  <c r="CC376" i="4"/>
  <c r="CC744" i="4"/>
  <c r="CC210" i="4"/>
  <c r="CC242" i="4"/>
  <c r="CC282" i="4"/>
  <c r="CC401" i="4"/>
  <c r="CC441" i="4"/>
  <c r="CC505" i="4"/>
  <c r="CC141" i="4"/>
  <c r="CC276" i="4"/>
  <c r="CC371" i="4"/>
  <c r="CC395" i="4"/>
  <c r="CC419" i="4"/>
  <c r="CC435" i="4"/>
  <c r="CC459" i="4"/>
  <c r="CC483" i="4"/>
  <c r="CC507" i="4"/>
  <c r="CC531" i="4"/>
  <c r="CC563" i="4"/>
  <c r="CC587" i="4"/>
  <c r="CC691" i="4"/>
  <c r="CC787" i="4"/>
  <c r="CC811" i="4"/>
  <c r="CC883" i="4"/>
  <c r="CC899" i="4"/>
  <c r="CC987" i="4"/>
  <c r="CC143" i="4"/>
  <c r="CC151" i="4"/>
  <c r="CC357" i="4"/>
  <c r="CC389" i="4"/>
  <c r="CC413" i="4"/>
  <c r="CC421" i="4"/>
  <c r="CC429" i="4"/>
  <c r="CC437" i="4"/>
  <c r="CC445" i="4"/>
  <c r="CC453" i="4"/>
  <c r="CC461" i="4"/>
  <c r="CC469" i="4"/>
  <c r="CC477" i="4"/>
  <c r="CC485" i="4"/>
  <c r="CC493" i="4"/>
  <c r="CC501" i="4"/>
  <c r="CC509" i="4"/>
  <c r="CC517" i="4"/>
  <c r="CC525" i="4"/>
  <c r="CC533" i="4"/>
  <c r="CC541" i="4"/>
  <c r="CC549" i="4"/>
  <c r="CC557" i="4"/>
  <c r="CC565" i="4"/>
  <c r="CC573" i="4"/>
  <c r="CC581" i="4"/>
  <c r="CC589" i="4"/>
  <c r="CC597" i="4"/>
  <c r="CC605" i="4"/>
  <c r="CC613" i="4"/>
  <c r="CC621" i="4"/>
  <c r="CC629" i="4"/>
  <c r="CC637" i="4"/>
  <c r="CC645" i="4"/>
  <c r="CC653" i="4"/>
  <c r="CC661" i="4"/>
  <c r="CC669" i="4"/>
  <c r="CC677" i="4"/>
  <c r="CC138" i="4"/>
  <c r="CC384" i="4"/>
  <c r="CC712" i="4"/>
  <c r="CC186" i="4"/>
  <c r="CC218" i="4"/>
  <c r="CC258" i="4"/>
  <c r="CC385" i="4"/>
  <c r="CC433" i="4"/>
  <c r="CC465" i="4"/>
  <c r="CC117" i="4"/>
  <c r="CC220" i="4"/>
  <c r="CC363" i="4"/>
  <c r="CC387" i="4"/>
  <c r="CC411" i="4"/>
  <c r="CC443" i="4"/>
  <c r="CC467" i="4"/>
  <c r="CC491" i="4"/>
  <c r="CC523" i="4"/>
  <c r="CC547" i="4"/>
  <c r="CC571" i="4"/>
  <c r="CC779" i="4"/>
  <c r="CC803" i="4"/>
  <c r="CC859" i="4"/>
  <c r="CC931" i="4"/>
  <c r="CC215" i="4"/>
  <c r="CC271" i="4"/>
  <c r="CC279" i="4"/>
  <c r="CC358" i="4"/>
  <c r="CC382" i="4"/>
  <c r="CC390" i="4"/>
  <c r="CC414" i="4"/>
  <c r="CC438" i="4"/>
  <c r="CC446" i="4"/>
  <c r="CC454" i="4"/>
  <c r="CC462" i="4"/>
  <c r="CC470" i="4"/>
  <c r="CC478" i="4"/>
  <c r="CC486" i="4"/>
  <c r="CC502" i="4"/>
  <c r="CC510" i="4"/>
  <c r="CC534" i="4"/>
  <c r="CC542" i="4"/>
  <c r="CC550" i="4"/>
  <c r="CC566" i="4"/>
  <c r="CC598" i="4"/>
  <c r="CC606" i="4"/>
  <c r="CC614" i="4"/>
  <c r="CC622" i="4"/>
  <c r="CC630" i="4"/>
  <c r="CC662" i="4"/>
  <c r="CC670" i="4"/>
  <c r="CC774" i="4"/>
  <c r="CC838" i="4"/>
  <c r="CC918" i="4"/>
  <c r="CC146" i="4"/>
  <c r="CC392" i="4"/>
  <c r="CC680" i="4"/>
  <c r="CC728" i="4"/>
  <c r="CC147" i="4"/>
  <c r="CC194" i="4"/>
  <c r="CC234" i="4"/>
  <c r="CC274" i="4"/>
  <c r="CC393" i="4"/>
  <c r="CC417" i="4"/>
  <c r="CC473" i="4"/>
  <c r="CC181" i="4"/>
  <c r="CC184" i="4"/>
  <c r="CC200" i="4"/>
  <c r="CC208" i="4"/>
  <c r="CC216" i="4"/>
  <c r="CC232" i="4"/>
  <c r="CC240" i="4"/>
  <c r="CC264" i="4"/>
  <c r="CC272" i="4"/>
  <c r="CC375" i="4"/>
  <c r="CC399" i="4"/>
  <c r="CC415" i="4"/>
  <c r="CC439" i="4"/>
  <c r="CC447" i="4"/>
  <c r="CC455" i="4"/>
  <c r="CC495" i="4"/>
  <c r="CC503" i="4"/>
  <c r="CC511" i="4"/>
  <c r="CC519" i="4"/>
  <c r="CC527" i="4"/>
  <c r="CC535" i="4"/>
  <c r="CC543" i="4"/>
  <c r="CC551" i="4"/>
  <c r="CC559" i="4"/>
  <c r="CC567" i="4"/>
  <c r="CC575" i="4"/>
  <c r="CC583" i="4"/>
  <c r="CC591" i="4"/>
  <c r="CC599" i="4"/>
  <c r="CC607" i="4"/>
  <c r="CC615" i="4"/>
  <c r="CC623" i="4"/>
  <c r="CC631" i="4"/>
  <c r="CC639" i="4"/>
  <c r="CC647" i="4"/>
  <c r="CC655" i="4"/>
  <c r="CC663" i="4"/>
  <c r="CC671" i="4"/>
  <c r="CC679" i="4"/>
  <c r="CC791" i="4"/>
  <c r="CC178" i="4"/>
  <c r="CC288" i="4"/>
  <c r="CC704" i="4"/>
  <c r="CC752" i="4"/>
  <c r="CC760" i="4"/>
  <c r="CC768" i="4"/>
  <c r="CC776" i="4"/>
  <c r="CC784" i="4"/>
  <c r="CC792" i="4"/>
  <c r="CC800" i="4"/>
  <c r="CC808" i="4"/>
  <c r="CC816" i="4"/>
  <c r="CC824" i="4"/>
  <c r="CC832" i="4"/>
  <c r="CC840" i="4"/>
  <c r="CC848" i="4"/>
  <c r="CC856" i="4"/>
  <c r="CC864" i="4"/>
  <c r="CC872" i="4"/>
  <c r="CC880" i="4"/>
  <c r="CC888" i="4"/>
  <c r="CC896" i="4"/>
  <c r="CC904" i="4"/>
  <c r="CC912" i="4"/>
  <c r="CC920" i="4"/>
  <c r="CC928" i="4"/>
  <c r="CC936" i="4"/>
  <c r="CC944" i="4"/>
  <c r="CC952" i="4"/>
  <c r="CC45" i="4"/>
  <c r="CC18" i="4"/>
  <c r="O17" i="11" s="1"/>
  <c r="CC26" i="4"/>
  <c r="CC50" i="4"/>
  <c r="O18" i="11" l="1"/>
  <c r="D2" i="2" s="1"/>
  <c r="T17" i="11"/>
  <c r="D1" i="2"/>
  <c r="T20" i="11"/>
  <c r="O19" i="11"/>
  <c r="D3" i="2" s="1"/>
  <c r="T18" i="11"/>
  <c r="O20" i="11"/>
  <c r="D4" i="2" s="1"/>
  <c r="T19" i="11"/>
  <c r="T25" i="11"/>
  <c r="T27" i="11"/>
  <c r="O26" i="11"/>
  <c r="D6" i="2" s="1"/>
  <c r="T26" i="11"/>
  <c r="O27" i="11"/>
  <c r="D7" i="2" s="1"/>
  <c r="T28" i="11"/>
  <c r="T30" i="11"/>
  <c r="F10" i="2" s="1"/>
  <c r="X30" i="11"/>
  <c r="H10" i="2" s="1"/>
  <c r="T29" i="11"/>
  <c r="X25" i="11" l="1"/>
  <c r="H5" i="2" s="1"/>
  <c r="F5" i="2"/>
  <c r="X19" i="11"/>
  <c r="H3" i="2" s="1"/>
  <c r="F3" i="2"/>
  <c r="X18" i="11"/>
  <c r="H2" i="2" s="1"/>
  <c r="F2" i="2"/>
  <c r="X28" i="11"/>
  <c r="H8" i="2" s="1"/>
  <c r="F8" i="2"/>
  <c r="X20" i="11"/>
  <c r="H4" i="2" s="1"/>
  <c r="F4" i="2"/>
  <c r="X29" i="11"/>
  <c r="H9" i="2" s="1"/>
  <c r="F9" i="2"/>
  <c r="X26" i="11"/>
  <c r="H6" i="2" s="1"/>
  <c r="F6" i="2"/>
  <c r="X17" i="11"/>
  <c r="H1" i="2" s="1"/>
  <c r="F1" i="2"/>
  <c r="X27" i="11"/>
  <c r="H7" i="2" s="1"/>
  <c r="F7" i="2"/>
</calcChain>
</file>

<file path=xl/sharedStrings.xml><?xml version="1.0" encoding="utf-8"?>
<sst xmlns="http://schemas.openxmlformats.org/spreadsheetml/2006/main" count="33145" uniqueCount="96">
  <si>
    <t>01</t>
  </si>
  <si>
    <t>02</t>
  </si>
  <si>
    <t>03</t>
  </si>
  <si>
    <t>04</t>
  </si>
  <si>
    <t>05</t>
  </si>
  <si>
    <t>06</t>
  </si>
  <si>
    <t>07</t>
  </si>
  <si>
    <t>08</t>
  </si>
  <si>
    <t>09</t>
  </si>
  <si>
    <t>10</t>
  </si>
  <si>
    <t>常勤の従事者が勤務すべき１週間の時間数（所定労働時間）</t>
    <phoneticPr fontId="3"/>
  </si>
  <si>
    <t>時間</t>
    <rPh sb="0" eb="2">
      <t>ジカン</t>
    </rPh>
    <phoneticPr fontId="3"/>
  </si>
  <si>
    <r>
      <t>※30分未満は切り捨て、30分以上は切り上げて「</t>
    </r>
    <r>
      <rPr>
        <sz val="11"/>
        <color rgb="FFFF0000"/>
        <rFont val="ＭＳ Ｐゴシック"/>
        <family val="3"/>
        <charset val="128"/>
      </rPr>
      <t>時間</t>
    </r>
    <r>
      <rPr>
        <sz val="11"/>
        <rFont val="ＭＳ Ｐゴシック"/>
        <family val="3"/>
        <charset val="128"/>
      </rPr>
      <t>」単位で入力してください。</t>
    </r>
    <rPh sb="3" eb="4">
      <t>フン</t>
    </rPh>
    <rPh sb="4" eb="6">
      <t>ミマン</t>
    </rPh>
    <rPh sb="7" eb="8">
      <t>キ</t>
    </rPh>
    <rPh sb="9" eb="10">
      <t>ス</t>
    </rPh>
    <rPh sb="14" eb="15">
      <t>フン</t>
    </rPh>
    <rPh sb="15" eb="17">
      <t>イジョウ</t>
    </rPh>
    <rPh sb="18" eb="19">
      <t>キ</t>
    </rPh>
    <rPh sb="20" eb="21">
      <t>ア</t>
    </rPh>
    <rPh sb="24" eb="26">
      <t>ジカン</t>
    </rPh>
    <rPh sb="27" eb="29">
      <t>タンイ</t>
    </rPh>
    <rPh sb="30" eb="32">
      <t>ニュウリョク</t>
    </rPh>
    <phoneticPr fontId="1"/>
  </si>
  <si>
    <r>
      <t>時間　</t>
    </r>
    <r>
      <rPr>
        <sz val="11"/>
        <color theme="1"/>
        <rFont val="ＭＳ Ｐゴシック"/>
        <family val="3"/>
        <charset val="128"/>
      </rPr>
      <t>（自動計算されます）</t>
    </r>
    <rPh sb="0" eb="2">
      <t>ジカン</t>
    </rPh>
    <rPh sb="4" eb="6">
      <t>ジドウ</t>
    </rPh>
    <rPh sb="6" eb="8">
      <t>ケイサン</t>
    </rPh>
    <phoneticPr fontId="3"/>
  </si>
  <si>
    <t>さん</t>
    <phoneticPr fontId="3"/>
  </si>
  <si>
    <t>１週間分まとめて入力</t>
    <rPh sb="1" eb="4">
      <t>シュウカンブン</t>
    </rPh>
    <rPh sb="8" eb="10">
      <t>ニュウリョク</t>
    </rPh>
    <phoneticPr fontId="3"/>
  </si>
  <si>
    <t>分</t>
    <rPh sb="0" eb="1">
      <t>フン</t>
    </rPh>
    <phoneticPr fontId="3"/>
  </si>
  <si>
    <t>フルタイム
勤務の方</t>
    <rPh sb="6" eb="8">
      <t>キンム</t>
    </rPh>
    <rPh sb="9" eb="10">
      <t>カタ</t>
    </rPh>
    <phoneticPr fontId="3"/>
  </si>
  <si>
    <t>フルタイム勤務以外の方</t>
    <rPh sb="5" eb="7">
      <t>キンム</t>
    </rPh>
    <rPh sb="7" eb="9">
      <t>イガイ</t>
    </rPh>
    <rPh sb="10" eb="11">
      <t>カタ</t>
    </rPh>
    <phoneticPr fontId="3"/>
  </si>
  <si>
    <t>火曜日</t>
    <rPh sb="0" eb="3">
      <t>カヨウビ</t>
    </rPh>
    <phoneticPr fontId="3"/>
  </si>
  <si>
    <t>水曜日</t>
    <rPh sb="0" eb="3">
      <t>スイヨウビ</t>
    </rPh>
    <phoneticPr fontId="3"/>
  </si>
  <si>
    <t>木曜日</t>
    <rPh sb="0" eb="3">
      <t>モクヨウビ</t>
    </rPh>
    <phoneticPr fontId="3"/>
  </si>
  <si>
    <t>金曜日</t>
    <rPh sb="0" eb="3">
      <t>キンヨウビ</t>
    </rPh>
    <phoneticPr fontId="3"/>
  </si>
  <si>
    <t>土曜日</t>
    <rPh sb="0" eb="3">
      <t>ドヨウビ</t>
    </rPh>
    <phoneticPr fontId="3"/>
  </si>
  <si>
    <t>日曜日</t>
    <rPh sb="0" eb="3">
      <t>ニチヨウビ</t>
    </rPh>
    <phoneticPr fontId="3"/>
  </si>
  <si>
    <t>１日ごとに入力</t>
    <phoneticPr fontId="3"/>
  </si>
  <si>
    <t>所要の
調整</t>
    <rPh sb="0" eb="2">
      <t>ショヨウ</t>
    </rPh>
    <rPh sb="4" eb="6">
      <t>チョウセイ</t>
    </rPh>
    <phoneticPr fontId="3"/>
  </si>
  <si>
    <t>入力の有無</t>
    <rPh sb="0" eb="2">
      <t>ニュウリョク</t>
    </rPh>
    <rPh sb="3" eb="5">
      <t>ウム</t>
    </rPh>
    <phoneticPr fontId="3"/>
  </si>
  <si>
    <t>分計算</t>
    <rPh sb="0" eb="1">
      <t>フン</t>
    </rPh>
    <rPh sb="1" eb="3">
      <t>ケイサン</t>
    </rPh>
    <phoneticPr fontId="3"/>
  </si>
  <si>
    <t>常勤・
非常勤</t>
    <rPh sb="0" eb="2">
      <t>ジョウキン</t>
    </rPh>
    <rPh sb="4" eb="7">
      <t>ヒジョウキン</t>
    </rPh>
    <phoneticPr fontId="3"/>
  </si>
  <si>
    <t>01</t>
    <phoneticPr fontId="13"/>
  </si>
  <si>
    <t>医師</t>
    <rPh sb="0" eb="2">
      <t>イシ</t>
    </rPh>
    <phoneticPr fontId="13"/>
  </si>
  <si>
    <t>人</t>
    <rPh sb="0" eb="1">
      <t>ニン</t>
    </rPh>
    <phoneticPr fontId="13"/>
  </si>
  <si>
    <t>.</t>
  </si>
  <si>
    <t>薬剤師</t>
    <rPh sb="0" eb="3">
      <t>ヤクザイシ</t>
    </rPh>
    <phoneticPr fontId="13"/>
  </si>
  <si>
    <t>従事者の１週間の勤務延時間数（残業は除く）</t>
    <rPh sb="0" eb="3">
      <t>ジュウジシャ</t>
    </rPh>
    <rPh sb="5" eb="7">
      <t>シュウカン</t>
    </rPh>
    <rPh sb="8" eb="10">
      <t>キンム</t>
    </rPh>
    <rPh sb="10" eb="11">
      <t>ノ</t>
    </rPh>
    <rPh sb="11" eb="14">
      <t>ジカンスウ</t>
    </rPh>
    <rPh sb="15" eb="17">
      <t>ザンギョウ</t>
    </rPh>
    <rPh sb="18" eb="19">
      <t>ノゾ</t>
    </rPh>
    <phoneticPr fontId="13"/>
  </si>
  <si>
    <t>看護師</t>
    <rPh sb="0" eb="3">
      <t>カンゴシ</t>
    </rPh>
    <phoneticPr fontId="13"/>
  </si>
  <si>
    <t>※</t>
    <phoneticPr fontId="13"/>
  </si>
  <si>
    <t>歯科衛生士</t>
    <rPh sb="0" eb="2">
      <t>シカ</t>
    </rPh>
    <rPh sb="2" eb="5">
      <t>エイセイシ</t>
    </rPh>
    <phoneticPr fontId="13"/>
  </si>
  <si>
    <t>歯科技工士</t>
    <rPh sb="0" eb="2">
      <t>シカ</t>
    </rPh>
    <rPh sb="2" eb="5">
      <t>ギコウシ</t>
    </rPh>
    <phoneticPr fontId="13"/>
  </si>
  <si>
    <t>事務職員</t>
    <rPh sb="0" eb="2">
      <t>ジム</t>
    </rPh>
    <rPh sb="2" eb="4">
      <t>ショクイン</t>
    </rPh>
    <phoneticPr fontId="13"/>
  </si>
  <si>
    <t>その他の職員</t>
    <rPh sb="2" eb="3">
      <t>タ</t>
    </rPh>
    <rPh sb="4" eb="6">
      <t>ショクイン</t>
    </rPh>
    <phoneticPr fontId="13"/>
  </si>
  <si>
    <r>
      <t xml:space="preserve">職種
</t>
    </r>
    <r>
      <rPr>
        <b/>
        <sz val="14"/>
        <color rgb="FFFF0000"/>
        <rFont val="ＭＳ Ｐゴシック"/>
        <family val="3"/>
        <charset val="128"/>
      </rPr>
      <t>（必須）</t>
    </r>
    <rPh sb="0" eb="1">
      <t>ショク</t>
    </rPh>
    <rPh sb="4" eb="6">
      <t>ヒッス</t>
    </rPh>
    <phoneticPr fontId="3"/>
  </si>
  <si>
    <t>常勤換算シートの使い方</t>
    <rPh sb="0" eb="2">
      <t>ジョウキン</t>
    </rPh>
    <rPh sb="2" eb="4">
      <t>カンサン</t>
    </rPh>
    <rPh sb="8" eb="9">
      <t>ツカ</t>
    </rPh>
    <rPh sb="10" eb="11">
      <t>カタ</t>
    </rPh>
    <phoneticPr fontId="3"/>
  </si>
  <si>
    <t>　・施設の１週間の所定労働時間の全て勤務している方は、「フルタイム勤務の方」欄に「○」を入力してください。</t>
    <rPh sb="16" eb="17">
      <t>スベ</t>
    </rPh>
    <rPh sb="33" eb="35">
      <t>キンム</t>
    </rPh>
    <rPh sb="36" eb="37">
      <t>カタ</t>
    </rPh>
    <rPh sb="38" eb="39">
      <t>ラン</t>
    </rPh>
    <rPh sb="44" eb="46">
      <t>ニュウリョク</t>
    </rPh>
    <phoneticPr fontId="3"/>
  </si>
  <si>
    <t>勤務時間入力</t>
    <rPh sb="0" eb="2">
      <t>キンム</t>
    </rPh>
    <rPh sb="2" eb="4">
      <t>ジカン</t>
    </rPh>
    <rPh sb="4" eb="6">
      <t>ニュウリョク</t>
    </rPh>
    <phoneticPr fontId="3"/>
  </si>
  <si>
    <t>当直以外の勤務時間</t>
    <rPh sb="0" eb="2">
      <t>トウチョク</t>
    </rPh>
    <rPh sb="2" eb="4">
      <t>イガイ</t>
    </rPh>
    <rPh sb="5" eb="7">
      <t>キンム</t>
    </rPh>
    <rPh sb="7" eb="9">
      <t>ジカン</t>
    </rPh>
    <phoneticPr fontId="3"/>
  </si>
  <si>
    <t>当直の勤務時間</t>
    <rPh sb="0" eb="2">
      <t>トウチョク</t>
    </rPh>
    <rPh sb="3" eb="5">
      <t>キンム</t>
    </rPh>
    <rPh sb="5" eb="7">
      <t>ジカン</t>
    </rPh>
    <phoneticPr fontId="3"/>
  </si>
  <si>
    <t>当直の勤務時間</t>
    <rPh sb="0" eb="2">
      <t>トウチョク</t>
    </rPh>
    <rPh sb="3" eb="4">
      <t>ツトム</t>
    </rPh>
    <phoneticPr fontId="3"/>
  </si>
  <si>
    <t>月曜日</t>
    <phoneticPr fontId="3"/>
  </si>
  <si>
    <t>　・フルタイム勤務以外の方は、１週間の所定労働時間をまとめて入力するか、各曜日ごとに勤務時間を入力してください。</t>
    <rPh sb="30" eb="32">
      <t>ニュウリョク</t>
    </rPh>
    <phoneticPr fontId="3"/>
  </si>
  <si>
    <t>　　当直勤務のある方はその時間を分けて入力してください。</t>
    <rPh sb="2" eb="4">
      <t>トウチョク</t>
    </rPh>
    <rPh sb="4" eb="6">
      <t>キンム</t>
    </rPh>
    <rPh sb="9" eb="10">
      <t>カタ</t>
    </rPh>
    <rPh sb="13" eb="15">
      <t>ジカン</t>
    </rPh>
    <rPh sb="16" eb="17">
      <t>ワ</t>
    </rPh>
    <rPh sb="19" eb="21">
      <t>ニュウリョク</t>
    </rPh>
    <phoneticPr fontId="3"/>
  </si>
  <si>
    <r>
      <t>職種を選択してください。
複数の職種が当てはまる場合はその内の</t>
    </r>
    <r>
      <rPr>
        <b/>
        <sz val="10"/>
        <color theme="1"/>
        <rFont val="ＭＳ Ｐゴシック"/>
        <family val="3"/>
        <charset val="128"/>
      </rPr>
      <t>主たる業務</t>
    </r>
    <r>
      <rPr>
        <sz val="10"/>
        <color theme="1"/>
        <rFont val="ＭＳ Ｐゴシック"/>
        <family val="3"/>
        <charset val="128"/>
      </rPr>
      <t>を選択してください。</t>
    </r>
    <rPh sb="0" eb="2">
      <t>ショクシュ</t>
    </rPh>
    <rPh sb="3" eb="5">
      <t>センタク</t>
    </rPh>
    <rPh sb="14" eb="16">
      <t>フクスウ</t>
    </rPh>
    <rPh sb="17" eb="19">
      <t>ショクシュ</t>
    </rPh>
    <rPh sb="20" eb="21">
      <t>ア</t>
    </rPh>
    <rPh sb="25" eb="27">
      <t>バアイ</t>
    </rPh>
    <rPh sb="30" eb="31">
      <t>ウチ</t>
    </rPh>
    <rPh sb="32" eb="33">
      <t>シュ</t>
    </rPh>
    <rPh sb="35" eb="37">
      <t>ギョウム</t>
    </rPh>
    <rPh sb="38" eb="40">
      <t>センタク</t>
    </rPh>
    <phoneticPr fontId="3"/>
  </si>
  <si>
    <t>職員のお名前
（任意入力）</t>
    <rPh sb="0" eb="2">
      <t>ショクイン</t>
    </rPh>
    <rPh sb="4" eb="6">
      <t>ナマエ</t>
    </rPh>
    <rPh sb="8" eb="10">
      <t>ニンイ</t>
    </rPh>
    <rPh sb="10" eb="12">
      <t>ニュウリョク</t>
    </rPh>
    <phoneticPr fontId="3"/>
  </si>
  <si>
    <t>※入力がなくとも自動計算されます。
必要に応じてご使用ください。</t>
    <phoneticPr fontId="3"/>
  </si>
  <si>
    <t xml:space="preserve">常勤換算数＝
</t>
    <rPh sb="0" eb="2">
      <t>ジョウキン</t>
    </rPh>
    <rPh sb="2" eb="4">
      <t>カンサン</t>
    </rPh>
    <rPh sb="4" eb="5">
      <t>スウ</t>
    </rPh>
    <phoneticPr fontId="13"/>
  </si>
  <si>
    <t>職　　　　　　　　種</t>
    <rPh sb="0" eb="1">
      <t>ショク</t>
    </rPh>
    <rPh sb="9" eb="10">
      <t>タネ</t>
    </rPh>
    <phoneticPr fontId="13"/>
  </si>
  <si>
    <t>↓小数点</t>
  </si>
  <si>
    <t>職種
番号</t>
    <rPh sb="0" eb="2">
      <t>ショクシュ</t>
    </rPh>
    <rPh sb="3" eb="5">
      <t>バンゴウ</t>
    </rPh>
    <phoneticPr fontId="3"/>
  </si>
  <si>
    <t>常勤換算の分母となる数字</t>
    <rPh sb="2" eb="4">
      <t>カンサン</t>
    </rPh>
    <rPh sb="5" eb="7">
      <t>ブンボ</t>
    </rPh>
    <rPh sb="10" eb="12">
      <t>スウジ</t>
    </rPh>
    <phoneticPr fontId="3"/>
  </si>
  <si>
    <r>
      <t>※施設で定める１週間の勤務時間が</t>
    </r>
    <r>
      <rPr>
        <sz val="11"/>
        <color rgb="FFFF0000"/>
        <rFont val="ＭＳ Ｐゴシック"/>
        <family val="3"/>
        <charset val="128"/>
      </rPr>
      <t>32時間未満</t>
    </r>
    <r>
      <rPr>
        <sz val="11"/>
        <color theme="1"/>
        <rFont val="ＭＳ Ｐゴシック"/>
        <family val="3"/>
        <charset val="128"/>
      </rPr>
      <t>の場合、「</t>
    </r>
    <r>
      <rPr>
        <sz val="11"/>
        <color rgb="FFFF0000"/>
        <rFont val="ＭＳ Ｐゴシック"/>
        <family val="3"/>
        <charset val="128"/>
      </rPr>
      <t>32</t>
    </r>
    <r>
      <rPr>
        <sz val="11"/>
        <color theme="1"/>
        <rFont val="ＭＳ Ｐゴシック"/>
        <family val="3"/>
        <charset val="128"/>
      </rPr>
      <t>」となります。</t>
    </r>
    <phoneticPr fontId="3"/>
  </si>
  <si>
    <t>歯科医師</t>
    <rPh sb="0" eb="4">
      <t>シカイシ</t>
    </rPh>
    <phoneticPr fontId="2"/>
  </si>
  <si>
    <t>医師</t>
    <rPh sb="0" eb="2">
      <t>イシ</t>
    </rPh>
    <phoneticPr fontId="2"/>
  </si>
  <si>
    <t>歯科衛生士</t>
    <rPh sb="0" eb="2">
      <t>シカ</t>
    </rPh>
    <rPh sb="2" eb="5">
      <t>エイセイシ</t>
    </rPh>
    <phoneticPr fontId="2"/>
  </si>
  <si>
    <t>歯科技工士</t>
    <rPh sb="0" eb="2">
      <t>シカ</t>
    </rPh>
    <rPh sb="2" eb="5">
      <t>ギコウシ</t>
    </rPh>
    <phoneticPr fontId="2"/>
  </si>
  <si>
    <t>薬剤師</t>
    <rPh sb="0" eb="3">
      <t>ヤクザイシ</t>
    </rPh>
    <phoneticPr fontId="2"/>
  </si>
  <si>
    <t>看護師</t>
    <rPh sb="0" eb="3">
      <t>カンゴシ</t>
    </rPh>
    <phoneticPr fontId="2"/>
  </si>
  <si>
    <t>准看護師</t>
    <rPh sb="0" eb="4">
      <t>ジュンカンゴシ</t>
    </rPh>
    <phoneticPr fontId="2"/>
  </si>
  <si>
    <t>歯科業務補助者</t>
    <rPh sb="0" eb="2">
      <t>シカ</t>
    </rPh>
    <rPh sb="2" eb="4">
      <t>ギョウム</t>
    </rPh>
    <rPh sb="4" eb="6">
      <t>ホジョ</t>
    </rPh>
    <rPh sb="6" eb="7">
      <t>シャ</t>
    </rPh>
    <phoneticPr fontId="2"/>
  </si>
  <si>
    <t>事務職員</t>
    <rPh sb="0" eb="2">
      <t>ジム</t>
    </rPh>
    <rPh sb="2" eb="4">
      <t>ショクイン</t>
    </rPh>
    <phoneticPr fontId="2"/>
  </si>
  <si>
    <t>その他の職員</t>
    <rPh sb="2" eb="3">
      <t>タ</t>
    </rPh>
    <rPh sb="4" eb="6">
      <t>ショクイン</t>
    </rPh>
    <phoneticPr fontId="2"/>
  </si>
  <si>
    <t xml:space="preserve">
注1）</t>
    <rPh sb="1" eb="2">
      <t>チュウ</t>
    </rPh>
    <phoneticPr fontId="13"/>
  </si>
  <si>
    <t xml:space="preserve">
雇用形態にかかわらず、医療機関が定める1週間の勤務時間（所定労働時間）の
すべてを勤務している場合は「常勤」、勤務していない場合は「非常勤」としてください。</t>
    <phoneticPr fontId="13"/>
  </si>
  <si>
    <t>注2）</t>
    <rPh sb="0" eb="1">
      <t>チュウ</t>
    </rPh>
    <phoneticPr fontId="13"/>
  </si>
  <si>
    <t>常勤換算については、下記の計算式により常勤換算数を計算し、それぞれの欄に記入。
　・ 小数点以下第２位を四捨五入して小数点以下第１位まで記入
　・ 得られた結果が0.1に満たない場合は、「0.1」と記入
　・ 「0.1」「1.0」等の場合、「0」を省略せずに記入
　・ 常勤換算の詳細は「調査の手引き」を参照してください</t>
    <rPh sb="10" eb="11">
      <t>シタ</t>
    </rPh>
    <phoneticPr fontId="13"/>
  </si>
  <si>
    <r>
      <t xml:space="preserve">医療機関において常勤の従事者が勤務すべき
</t>
    </r>
    <r>
      <rPr>
        <u/>
        <sz val="10"/>
        <color theme="1"/>
        <rFont val="Meiryo UI"/>
        <family val="3"/>
        <charset val="128"/>
      </rPr>
      <t>１週間の時間数（所定労働時間）</t>
    </r>
    <rPh sb="0" eb="2">
      <t>イリョウ</t>
    </rPh>
    <rPh sb="2" eb="4">
      <t>キカン</t>
    </rPh>
    <rPh sb="8" eb="10">
      <t>ジョウキン</t>
    </rPh>
    <rPh sb="11" eb="14">
      <t>ジュウジシャ</t>
    </rPh>
    <rPh sb="15" eb="17">
      <t>キンム</t>
    </rPh>
    <phoneticPr fontId="13"/>
  </si>
  <si>
    <r>
      <rPr>
        <u/>
        <sz val="10"/>
        <color theme="1"/>
        <rFont val="Meiryo UI"/>
        <family val="3"/>
        <charset val="128"/>
      </rPr>
      <t>１週間の時間数</t>
    </r>
    <r>
      <rPr>
        <sz val="10"/>
        <color theme="1"/>
        <rFont val="Meiryo UI"/>
        <family val="3"/>
        <charset val="128"/>
      </rPr>
      <t>が32時間を下回る場合は分母を32時間としてください。</t>
    </r>
    <phoneticPr fontId="13"/>
  </si>
  <si>
    <r>
      <rPr>
        <u/>
        <sz val="11"/>
        <color theme="1"/>
        <rFont val="Meiryo UI"/>
        <family val="3"/>
        <charset val="128"/>
      </rPr>
      <t xml:space="preserve">「常勤」
</t>
    </r>
    <r>
      <rPr>
        <sz val="11"/>
        <color theme="1"/>
        <rFont val="Meiryo UI"/>
        <family val="3"/>
        <charset val="128"/>
      </rPr>
      <t>従事者の</t>
    </r>
    <r>
      <rPr>
        <u/>
        <sz val="11"/>
        <color theme="1"/>
        <rFont val="Meiryo UI"/>
        <family val="3"/>
        <charset val="128"/>
      </rPr>
      <t>実人員</t>
    </r>
    <r>
      <rPr>
        <sz val="11"/>
        <color theme="1"/>
        <rFont val="Meiryo UI"/>
        <family val="3"/>
        <charset val="128"/>
      </rPr>
      <t xml:space="preserve">
</t>
    </r>
    <phoneticPr fontId="13"/>
  </si>
  <si>
    <r>
      <rPr>
        <u/>
        <sz val="11"/>
        <color theme="1"/>
        <rFont val="Meiryo UI"/>
        <family val="3"/>
        <charset val="128"/>
      </rPr>
      <t xml:space="preserve">「非常勤」
</t>
    </r>
    <r>
      <rPr>
        <sz val="11"/>
        <color theme="1"/>
        <rFont val="Meiryo UI"/>
        <family val="3"/>
        <charset val="128"/>
      </rPr>
      <t>従事者の</t>
    </r>
    <r>
      <rPr>
        <u/>
        <sz val="11"/>
        <color theme="1"/>
        <rFont val="Meiryo UI"/>
        <family val="3"/>
        <charset val="128"/>
      </rPr>
      <t>常勤換算</t>
    </r>
    <r>
      <rPr>
        <sz val="11"/>
        <color theme="1"/>
        <rFont val="Meiryo UI"/>
        <family val="3"/>
        <charset val="128"/>
      </rPr>
      <t xml:space="preserve">した人数
</t>
    </r>
    <r>
      <rPr>
        <sz val="10"/>
        <color theme="1"/>
        <rFont val="Meiryo UI"/>
        <family val="3"/>
        <charset val="128"/>
      </rPr>
      <t>（小数点以下第２位四捨五入）</t>
    </r>
    <rPh sb="20" eb="23">
      <t>ショウスウテン</t>
    </rPh>
    <rPh sb="23" eb="25">
      <t>イカ</t>
    </rPh>
    <rPh sb="25" eb="26">
      <t>ダイ</t>
    </rPh>
    <rPh sb="27" eb="28">
      <t>イ</t>
    </rPh>
    <rPh sb="28" eb="32">
      <t>シシャゴニュウ</t>
    </rPh>
    <phoneticPr fontId="13"/>
  </si>
  <si>
    <t>歯科医師</t>
    <rPh sb="0" eb="4">
      <t>シカイシ</t>
    </rPh>
    <phoneticPr fontId="13"/>
  </si>
  <si>
    <r>
      <rPr>
        <u/>
        <sz val="11"/>
        <color theme="1"/>
        <rFont val="Meiryo UI"/>
        <family val="3"/>
        <charset val="128"/>
      </rPr>
      <t>「常勤」と「非常勤」</t>
    </r>
    <r>
      <rPr>
        <sz val="11"/>
        <color theme="1"/>
        <rFont val="Meiryo UI"/>
        <family val="3"/>
        <charset val="128"/>
      </rPr>
      <t xml:space="preserve">
従事者の</t>
    </r>
    <r>
      <rPr>
        <u/>
        <sz val="11"/>
        <color theme="1"/>
        <rFont val="Meiryo UI"/>
        <family val="3"/>
        <charset val="128"/>
      </rPr>
      <t>実人員</t>
    </r>
    <r>
      <rPr>
        <sz val="11"/>
        <color theme="1"/>
        <rFont val="Meiryo UI"/>
        <family val="3"/>
        <charset val="128"/>
      </rPr>
      <t xml:space="preserve">
</t>
    </r>
    <rPh sb="6" eb="9">
      <t>ヒジョウキン</t>
    </rPh>
    <phoneticPr fontId="13"/>
  </si>
  <si>
    <r>
      <rPr>
        <u/>
        <sz val="11"/>
        <color theme="1"/>
        <rFont val="Meiryo UI"/>
        <family val="3"/>
        <charset val="128"/>
      </rPr>
      <t>「常勤」と「非常勤」</t>
    </r>
    <r>
      <rPr>
        <sz val="11"/>
        <color theme="1"/>
        <rFont val="Meiryo UI"/>
        <family val="3"/>
        <charset val="128"/>
      </rPr>
      <t xml:space="preserve">
従事者の</t>
    </r>
    <r>
      <rPr>
        <u/>
        <sz val="11"/>
        <color theme="1"/>
        <rFont val="Meiryo UI"/>
        <family val="3"/>
        <charset val="128"/>
      </rPr>
      <t>常勤換算</t>
    </r>
    <r>
      <rPr>
        <sz val="11"/>
        <color theme="1"/>
        <rFont val="Meiryo UI"/>
        <family val="3"/>
        <charset val="128"/>
      </rPr>
      <t xml:space="preserve">した人数
</t>
    </r>
    <r>
      <rPr>
        <sz val="10"/>
        <color theme="1"/>
        <rFont val="Meiryo UI"/>
        <family val="3"/>
        <charset val="128"/>
      </rPr>
      <t>（小数点以下第２位四捨五入）</t>
    </r>
    <phoneticPr fontId="13"/>
  </si>
  <si>
    <t>05</t>
    <phoneticPr fontId="13"/>
  </si>
  <si>
    <t>06</t>
    <phoneticPr fontId="13"/>
  </si>
  <si>
    <t>07</t>
    <phoneticPr fontId="13"/>
  </si>
  <si>
    <t>准看護師</t>
    <rPh sb="0" eb="4">
      <t>ジュンカンゴシ</t>
    </rPh>
    <phoneticPr fontId="13"/>
  </si>
  <si>
    <t>歯科業務補助者</t>
    <rPh sb="0" eb="2">
      <t>シカ</t>
    </rPh>
    <rPh sb="2" eb="4">
      <t>ギョウム</t>
    </rPh>
    <rPh sb="4" eb="6">
      <t>ホジョ</t>
    </rPh>
    <rPh sb="6" eb="7">
      <t>シャ</t>
    </rPh>
    <phoneticPr fontId="13"/>
  </si>
  <si>
    <t>３．「02_計算」シートに、計算結果が自動で反映されます。</t>
    <rPh sb="14" eb="16">
      <t>ケイサン</t>
    </rPh>
    <rPh sb="16" eb="18">
      <t>ケッカ</t>
    </rPh>
    <rPh sb="19" eb="21">
      <t>ジドウ</t>
    </rPh>
    <rPh sb="22" eb="24">
      <t>ハンエイ</t>
    </rPh>
    <phoneticPr fontId="3"/>
  </si>
  <si>
    <t>　・「01_勤務時間入力」シートに、常勤の従事者が勤務すべき１週間の時間数（所定労働時間）の入力がない場合は計算されません。</t>
    <rPh sb="46" eb="48">
      <t>ニュウリョク</t>
    </rPh>
    <rPh sb="51" eb="53">
      <t>バアイ</t>
    </rPh>
    <rPh sb="54" eb="56">
      <t>ケイサン</t>
    </rPh>
    <phoneticPr fontId="3"/>
  </si>
  <si>
    <t>　・「01_勤務時間入力」シートに入力がない職種は空欄となります。</t>
    <rPh sb="26" eb="28">
      <t>ニュウリョク</t>
    </rPh>
    <rPh sb="31" eb="33">
      <t>ショクシュクウラン</t>
    </rPh>
    <phoneticPr fontId="3"/>
  </si>
  <si>
    <t>１．「01_勤務時間入力」シートに、常勤の従事者が勤務すべき１週間の時間数（所定労働時間）を入力してください。</t>
    <rPh sb="46" eb="48">
      <t>ニュウリョク</t>
    </rPh>
    <phoneticPr fontId="3"/>
  </si>
  <si>
    <r>
      <t>２．「01_勤務時間入力」シートに、</t>
    </r>
    <r>
      <rPr>
        <u/>
        <sz val="12"/>
        <color rgb="FFFF0000"/>
        <rFont val="ＭＳ Ｐゴシック"/>
        <family val="3"/>
        <charset val="128"/>
      </rPr>
      <t>従事者１人につき１行</t>
    </r>
    <r>
      <rPr>
        <sz val="12"/>
        <rFont val="ＭＳ Ｐゴシック"/>
        <family val="3"/>
        <charset val="128"/>
      </rPr>
      <t>で</t>
    </r>
    <r>
      <rPr>
        <sz val="12"/>
        <color theme="1"/>
        <rFont val="ＭＳ Ｐゴシック"/>
        <family val="3"/>
        <charset val="128"/>
      </rPr>
      <t>職種と１週間の所定労働時間を入力してください。</t>
    </r>
    <rPh sb="18" eb="21">
      <t>ジュウジシャ</t>
    </rPh>
    <rPh sb="22" eb="23">
      <t>ニン</t>
    </rPh>
    <rPh sb="27" eb="28">
      <t>ギョウ</t>
    </rPh>
    <rPh sb="29" eb="31">
      <t>ショクシュ</t>
    </rPh>
    <rPh sb="33" eb="35">
      <t>シュウカン</t>
    </rPh>
    <rPh sb="36" eb="38">
      <t>ショテイ</t>
    </rPh>
    <rPh sb="38" eb="40">
      <t>ロウドウ</t>
    </rPh>
    <rPh sb="40" eb="42">
      <t>ジカン</t>
    </rPh>
    <rPh sb="43" eb="45">
      <t>ニュウリョク</t>
    </rPh>
    <phoneticPr fontId="3"/>
  </si>
  <si>
    <t>従事者数</t>
    <rPh sb="0" eb="3">
      <t>ジュウジシャ</t>
    </rPh>
    <rPh sb="3" eb="4">
      <t>スウ</t>
    </rPh>
    <phoneticPr fontId="13"/>
  </si>
  <si>
    <t>authorized_by_mhlw</t>
    <phoneticPr fontId="3"/>
  </si>
  <si>
    <t>↑このシートのL1セルに「authorized_by_mhlw」という文字があることで厚労省が発行したファイルであることを判定</t>
    <rPh sb="35" eb="37">
      <t>モジ</t>
    </rPh>
    <rPh sb="43" eb="46">
      <t>コウロウショウ</t>
    </rPh>
    <rPh sb="47" eb="49">
      <t>ハッコウ</t>
    </rPh>
    <rPh sb="61" eb="63">
      <t>ハンテイ</t>
    </rPh>
    <phoneticPr fontId="3"/>
  </si>
  <si>
    <t>　 （ソースを解読すれば判定を突破するファイルを作成できてしまうのでお守り程度）</t>
    <rPh sb="7" eb="9">
      <t>カイドク</t>
    </rPh>
    <rPh sb="12" eb="14">
      <t>ハンテイ</t>
    </rPh>
    <rPh sb="15" eb="17">
      <t>トッパ</t>
    </rPh>
    <rPh sb="24" eb="26">
      <t>サクセイ</t>
    </rPh>
    <rPh sb="35" eb="36">
      <t>マモ</t>
    </rPh>
    <rPh sb="37" eb="39">
      <t>テイド</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</si>
</sst>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游ゴシック"/>
      <family val="2"/>
      <charset val="128"/>
      <scheme val="minor"/>
    </font>
    <font>
      <sz val="11"/>
      <color theme="1"/>
      <name val="游ゴシック"/>
      <family val="2"/>
      <charset val="128"/>
      <scheme val="minor"/>
    </font>
    <font>
      <sz val="11"/>
      <color theme="1"/>
      <name val="ＭＳ Ｐゴシック"/>
      <family val="3"/>
      <charset val="128"/>
    </font>
    <font>
      <sz val="6"/>
      <name val="游ゴシック"/>
      <family val="2"/>
      <charset val="128"/>
      <scheme val="minor"/>
    </font>
    <font>
      <sz val="12"/>
      <color theme="1"/>
      <name val="ＭＳ Ｐゴシック"/>
      <family val="3"/>
      <charset val="128"/>
    </font>
    <font>
      <sz val="14"/>
      <color theme="1"/>
      <name val="ＭＳ Ｐゴシック"/>
      <family val="3"/>
      <charset val="128"/>
    </font>
    <font>
      <b/>
      <sz val="14"/>
      <color theme="1"/>
      <name val="ＭＳ Ｐゴシック"/>
      <family val="3"/>
      <charset val="128"/>
    </font>
    <font>
      <b/>
      <sz val="12"/>
      <color theme="1"/>
      <name val="ＭＳ Ｐ明朝"/>
      <family val="1"/>
      <charset val="128"/>
    </font>
    <font>
      <sz val="11"/>
      <color rgb="FFFF0000"/>
      <name val="ＭＳ Ｐゴシック"/>
      <family val="3"/>
      <charset val="128"/>
    </font>
    <font>
      <b/>
      <sz val="16"/>
      <color theme="1"/>
      <name val="ＭＳ Ｐ明朝"/>
      <family val="1"/>
      <charset val="128"/>
    </font>
    <font>
      <sz val="11"/>
      <name val="ＭＳ Ｐゴシック"/>
      <family val="3"/>
      <charset val="128"/>
    </font>
    <font>
      <sz val="9"/>
      <color theme="1"/>
      <name val="ＭＳ Ｐゴシック"/>
      <family val="3"/>
      <charset val="128"/>
    </font>
    <font>
      <sz val="10"/>
      <color theme="1"/>
      <name val="ＭＳ Ｐゴシック"/>
      <family val="3"/>
      <charset val="128"/>
    </font>
    <font>
      <sz val="6"/>
      <name val="ＭＳ Ｐゴシック"/>
      <family val="3"/>
      <charset val="128"/>
    </font>
    <font>
      <b/>
      <sz val="14"/>
      <color rgb="FFFF0000"/>
      <name val="ＭＳ Ｐゴシック"/>
      <family val="3"/>
      <charset val="128"/>
    </font>
    <font>
      <b/>
      <sz val="10"/>
      <color theme="1"/>
      <name val="ＭＳ Ｐゴシック"/>
      <family val="3"/>
      <charset val="128"/>
    </font>
    <font>
      <sz val="11"/>
      <color theme="1"/>
      <name val="Meiryo UI"/>
      <family val="3"/>
      <charset val="128"/>
    </font>
    <font>
      <b/>
      <sz val="12"/>
      <color theme="1"/>
      <name val="Meiryo UI"/>
      <family val="3"/>
      <charset val="128"/>
    </font>
    <font>
      <sz val="10"/>
      <color theme="1"/>
      <name val="Meiryo UI"/>
      <family val="3"/>
      <charset val="128"/>
    </font>
    <font>
      <u/>
      <sz val="11"/>
      <color theme="1"/>
      <name val="Meiryo UI"/>
      <family val="3"/>
      <charset val="128"/>
    </font>
    <font>
      <sz val="9"/>
      <color theme="1"/>
      <name val="Meiryo UI"/>
      <family val="3"/>
      <charset val="128"/>
    </font>
    <font>
      <b/>
      <sz val="10"/>
      <color theme="1"/>
      <name val="Meiryo UI"/>
      <family val="3"/>
      <charset val="128"/>
    </font>
    <font>
      <b/>
      <sz val="11"/>
      <color rgb="FFFF0000"/>
      <name val="ＭＳ Ｐゴシック"/>
      <family val="3"/>
      <charset val="128"/>
    </font>
    <font>
      <u/>
      <sz val="12"/>
      <color rgb="FFFF0000"/>
      <name val="ＭＳ Ｐゴシック"/>
      <family val="3"/>
      <charset val="128"/>
    </font>
    <font>
      <sz val="12"/>
      <name val="ＭＳ Ｐゴシック"/>
      <family val="3"/>
      <charset val="128"/>
    </font>
    <font>
      <u/>
      <sz val="10"/>
      <color theme="1"/>
      <name val="Meiryo UI"/>
      <family val="3"/>
      <charset val="128"/>
    </font>
  </fonts>
  <fills count="12">
    <fill>
      <patternFill patternType="none"/>
    </fill>
    <fill>
      <patternFill patternType="gray125"/>
    </fill>
    <fill>
      <patternFill patternType="solid">
        <fgColor theme="0"/>
        <bgColor indexed="64"/>
      </patternFill>
    </fill>
    <fill>
      <patternFill patternType="solid">
        <fgColor rgb="FFCCFFCC"/>
        <bgColor indexed="64"/>
      </patternFill>
    </fill>
    <fill>
      <patternFill patternType="solid">
        <fgColor rgb="FFFFCCCC"/>
        <bgColor indexed="64"/>
      </patternFill>
    </fill>
    <fill>
      <patternFill patternType="solid">
        <fgColor rgb="FFFFFF00"/>
        <bgColor indexed="64"/>
      </patternFill>
    </fill>
    <fill>
      <patternFill patternType="solid">
        <fgColor indexed="22"/>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rgb="FFC0C0C0"/>
        <bgColor indexed="64"/>
      </patternFill>
    </fill>
    <fill>
      <patternFill patternType="solid">
        <fgColor theme="5" tint="0.79998168889431442"/>
        <bgColor indexed="64"/>
      </patternFill>
    </fill>
    <fill>
      <patternFill patternType="solid">
        <fgColor theme="8" tint="0.79998168889431442"/>
        <bgColor indexed="64"/>
      </patternFill>
    </fill>
  </fills>
  <borders count="7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medium">
        <color indexed="64"/>
      </left>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dotted">
        <color indexed="64"/>
      </right>
      <top style="thin">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thin">
        <color indexed="64"/>
      </left>
      <right/>
      <top style="hair">
        <color indexed="64"/>
      </top>
      <bottom style="medium">
        <color indexed="64"/>
      </bottom>
      <diagonal/>
    </border>
    <border>
      <left/>
      <right style="dotted">
        <color indexed="64"/>
      </right>
      <top style="hair">
        <color indexed="64"/>
      </top>
      <bottom style="medium">
        <color indexed="64"/>
      </bottom>
      <diagonal/>
    </border>
    <border>
      <left style="dotted">
        <color indexed="64"/>
      </left>
      <right style="dotted">
        <color indexed="64"/>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diagonal/>
    </border>
    <border>
      <left style="double">
        <color indexed="64"/>
      </left>
      <right/>
      <top/>
      <bottom/>
      <diagonal/>
    </border>
    <border>
      <left style="double">
        <color indexed="64"/>
      </left>
      <right/>
      <top/>
      <bottom style="thin">
        <color indexed="64"/>
      </bottom>
      <diagonal/>
    </border>
    <border>
      <left/>
      <right style="medium">
        <color indexed="64"/>
      </right>
      <top/>
      <bottom style="thin">
        <color indexed="64"/>
      </bottom>
      <diagonal/>
    </border>
    <border>
      <left style="double">
        <color indexed="64"/>
      </left>
      <right/>
      <top style="thin">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dotted">
        <color indexed="64"/>
      </right>
      <top style="hair">
        <color indexed="64"/>
      </top>
      <bottom style="hair">
        <color indexed="64"/>
      </bottom>
      <diagonal/>
    </border>
    <border>
      <left style="double">
        <color indexed="64"/>
      </left>
      <right/>
      <top style="hair">
        <color indexed="64"/>
      </top>
      <bottom style="hair">
        <color indexed="64"/>
      </bottom>
      <diagonal/>
    </border>
    <border>
      <left style="dotted">
        <color indexed="64"/>
      </left>
      <right style="dotted">
        <color indexed="64"/>
      </right>
      <top style="hair">
        <color indexed="64"/>
      </top>
      <bottom style="hair">
        <color indexed="64"/>
      </bottom>
      <diagonal/>
    </border>
    <border diagonalDown="1">
      <left style="thin">
        <color indexed="64"/>
      </left>
      <right/>
      <top style="hair">
        <color indexed="64"/>
      </top>
      <bottom style="hair">
        <color indexed="64"/>
      </bottom>
      <diagonal style="hair">
        <color indexed="64"/>
      </diagonal>
    </border>
    <border diagonalDown="1">
      <left/>
      <right/>
      <top style="hair">
        <color indexed="64"/>
      </top>
      <bottom style="hair">
        <color indexed="64"/>
      </bottom>
      <diagonal style="hair">
        <color indexed="64"/>
      </diagonal>
    </border>
    <border>
      <left/>
      <right style="hair">
        <color indexed="64"/>
      </right>
      <top style="hair">
        <color indexed="64"/>
      </top>
      <bottom style="medium">
        <color indexed="64"/>
      </bottom>
      <diagonal/>
    </border>
    <border diagonalDown="1">
      <left style="thin">
        <color indexed="64"/>
      </left>
      <right/>
      <top style="hair">
        <color indexed="64"/>
      </top>
      <bottom style="medium">
        <color indexed="64"/>
      </bottom>
      <diagonal style="hair">
        <color indexed="64"/>
      </diagonal>
    </border>
    <border diagonalDown="1">
      <left/>
      <right/>
      <top style="hair">
        <color indexed="64"/>
      </top>
      <bottom style="medium">
        <color indexed="64"/>
      </bottom>
      <diagonal style="hair">
        <color indexed="64"/>
      </diagonal>
    </border>
    <border>
      <left/>
      <right/>
      <top/>
      <bottom style="medium">
        <color indexed="64"/>
      </bottom>
      <diagonal/>
    </border>
    <border>
      <left style="dotted">
        <color indexed="64"/>
      </left>
      <right style="dotted">
        <color indexed="64"/>
      </right>
      <top/>
      <bottom style="medium">
        <color indexed="64"/>
      </bottom>
      <diagonal/>
    </border>
    <border>
      <left/>
      <right style="medium">
        <color indexed="64"/>
      </right>
      <top/>
      <bottom style="medium">
        <color indexed="64"/>
      </bottom>
      <diagonal/>
    </border>
    <border>
      <left/>
      <right/>
      <top/>
      <bottom style="hair">
        <color indexed="64"/>
      </bottom>
      <diagonal/>
    </border>
    <border>
      <left style="double">
        <color indexed="64"/>
      </left>
      <right/>
      <top style="hair">
        <color indexed="64"/>
      </top>
      <bottom style="medium">
        <color indexed="64"/>
      </bottom>
      <diagonal/>
    </border>
    <border>
      <left/>
      <right style="thin">
        <color indexed="64"/>
      </right>
      <top style="thin">
        <color indexed="64"/>
      </top>
      <bottom style="thin">
        <color indexed="64"/>
      </bottom>
      <diagonal/>
    </border>
    <border>
      <left/>
      <right style="hair">
        <color indexed="64"/>
      </right>
      <top style="thin">
        <color indexed="64"/>
      </top>
      <bottom style="hair">
        <color indexed="64"/>
      </bottom>
      <diagonal/>
    </border>
    <border>
      <left style="medium">
        <color indexed="64"/>
      </left>
      <right/>
      <top/>
      <bottom style="hair">
        <color indexed="64"/>
      </bottom>
      <diagonal/>
    </border>
    <border>
      <left/>
      <right style="hair">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bottom style="hair">
        <color indexed="64"/>
      </bottom>
      <diagonal/>
    </border>
    <border>
      <left style="dotted">
        <color indexed="64"/>
      </left>
      <right style="dotted">
        <color indexed="64"/>
      </right>
      <top/>
      <bottom style="hair">
        <color indexed="64"/>
      </bottom>
      <diagonal/>
    </border>
    <border>
      <left/>
      <right style="medium">
        <color indexed="64"/>
      </right>
      <top/>
      <bottom style="hair">
        <color indexed="64"/>
      </bottom>
      <diagonal/>
    </border>
    <border>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right style="thin">
        <color indexed="64"/>
      </right>
      <top style="hair">
        <color indexed="64"/>
      </top>
      <bottom style="medium">
        <color indexed="64"/>
      </bottom>
      <diagonal/>
    </border>
    <border>
      <left/>
      <right/>
      <top style="medium">
        <color indexed="64"/>
      </top>
      <bottom style="double">
        <color indexed="64"/>
      </bottom>
      <diagonal/>
    </border>
    <border>
      <left/>
      <right style="double">
        <color indexed="64"/>
      </right>
      <top/>
      <bottom/>
      <diagonal/>
    </border>
    <border>
      <left style="double">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diagonalDown="1">
      <left style="thin">
        <color indexed="64"/>
      </left>
      <right/>
      <top/>
      <bottom style="hair">
        <color indexed="64"/>
      </bottom>
      <diagonal style="hair">
        <color indexed="64"/>
      </diagonal>
    </border>
    <border diagonalDown="1">
      <left/>
      <right/>
      <top/>
      <bottom style="hair">
        <color indexed="64"/>
      </bottom>
      <diagonal style="hair">
        <color indexed="64"/>
      </diagonal>
    </border>
  </borders>
  <cellStyleXfs count="3">
    <xf numFmtId="0" fontId="0" fillId="0" borderId="0">
      <alignment vertical="center"/>
    </xf>
    <xf numFmtId="0" fontId="10" fillId="0" borderId="0"/>
    <xf numFmtId="0" fontId="10" fillId="0" borderId="0">
      <alignment vertical="center"/>
    </xf>
  </cellStyleXfs>
  <cellXfs count="240">
    <xf numFmtId="0" fontId="0" fillId="0" borderId="0" xfId="0">
      <alignment vertical="center"/>
    </xf>
    <xf numFmtId="1" fontId="6" fillId="3" borderId="1" xfId="0" applyNumberFormat="1" applyFont="1" applyFill="1" applyBorder="1" applyProtection="1">
      <alignment vertical="center"/>
      <protection locked="0"/>
    </xf>
    <xf numFmtId="0" fontId="2" fillId="2" borderId="0" xfId="0" applyFont="1" applyFill="1" applyAlignment="1" applyProtection="1">
      <alignment vertical="center"/>
    </xf>
    <xf numFmtId="0" fontId="8" fillId="2" borderId="0" xfId="0" applyFont="1" applyFill="1" applyAlignment="1" applyProtection="1">
      <alignment vertical="center"/>
    </xf>
    <xf numFmtId="0" fontId="7" fillId="2" borderId="0" xfId="0" applyFont="1" applyFill="1" applyAlignment="1" applyProtection="1">
      <alignment vertical="center"/>
    </xf>
    <xf numFmtId="0" fontId="10" fillId="2" borderId="0" xfId="0" applyFont="1" applyFill="1" applyAlignment="1" applyProtection="1">
      <alignment vertical="center"/>
    </xf>
    <xf numFmtId="0" fontId="4" fillId="2" borderId="0" xfId="0" applyFont="1" applyFill="1" applyAlignment="1" applyProtection="1"/>
    <xf numFmtId="0" fontId="2" fillId="2" borderId="0" xfId="0" applyFont="1" applyFill="1" applyProtection="1">
      <alignment vertical="center"/>
    </xf>
    <xf numFmtId="1" fontId="6" fillId="2" borderId="0" xfId="0" applyNumberFormat="1" applyFont="1" applyFill="1" applyProtection="1">
      <alignment vertical="center"/>
    </xf>
    <xf numFmtId="0" fontId="2" fillId="2" borderId="16" xfId="0" applyFont="1" applyFill="1" applyBorder="1" applyProtection="1">
      <alignment vertical="center"/>
    </xf>
    <xf numFmtId="0" fontId="2" fillId="2" borderId="15" xfId="0" applyFont="1" applyFill="1" applyBorder="1" applyProtection="1">
      <alignment vertical="center"/>
    </xf>
    <xf numFmtId="0" fontId="2" fillId="2" borderId="0" xfId="0" applyFont="1" applyFill="1" applyBorder="1" applyProtection="1">
      <alignment vertical="center"/>
    </xf>
    <xf numFmtId="0" fontId="2" fillId="2" borderId="0" xfId="0" applyFont="1" applyFill="1" applyBorder="1" applyAlignment="1" applyProtection="1">
      <alignment vertical="center" wrapText="1"/>
    </xf>
    <xf numFmtId="0" fontId="2" fillId="2" borderId="11" xfId="0" applyFont="1" applyFill="1" applyBorder="1" applyAlignment="1" applyProtection="1">
      <alignment horizontal="left" vertical="center" indent="1"/>
    </xf>
    <xf numFmtId="0" fontId="2" fillId="2" borderId="15" xfId="0" applyFont="1" applyFill="1" applyBorder="1" applyAlignment="1" applyProtection="1">
      <alignment vertical="center"/>
    </xf>
    <xf numFmtId="0" fontId="2" fillId="2" borderId="17" xfId="0" applyFont="1" applyFill="1" applyBorder="1" applyProtection="1">
      <alignment vertical="center"/>
    </xf>
    <xf numFmtId="0" fontId="2" fillId="2" borderId="17" xfId="0" applyFont="1" applyFill="1" applyBorder="1" applyAlignment="1" applyProtection="1">
      <alignment vertical="center"/>
    </xf>
    <xf numFmtId="0" fontId="2" fillId="4" borderId="8" xfId="0" applyFont="1" applyFill="1" applyBorder="1" applyProtection="1">
      <alignment vertical="center"/>
    </xf>
    <xf numFmtId="0" fontId="2" fillId="4" borderId="8" xfId="0" applyNumberFormat="1" applyFont="1" applyFill="1" applyBorder="1" applyProtection="1">
      <alignment vertical="center"/>
    </xf>
    <xf numFmtId="0" fontId="2" fillId="2" borderId="0" xfId="0" applyFont="1" applyFill="1" applyBorder="1" applyAlignment="1" applyProtection="1">
      <alignment vertical="center"/>
    </xf>
    <xf numFmtId="0" fontId="2" fillId="2" borderId="6" xfId="0" applyFont="1" applyFill="1" applyBorder="1" applyProtection="1">
      <alignment vertical="center"/>
    </xf>
    <xf numFmtId="0" fontId="2" fillId="4" borderId="6" xfId="0" applyFont="1" applyFill="1" applyBorder="1" applyProtection="1">
      <alignment vertical="center"/>
    </xf>
    <xf numFmtId="0" fontId="2" fillId="4" borderId="6" xfId="0" applyNumberFormat="1" applyFont="1" applyFill="1" applyBorder="1" applyProtection="1">
      <alignment vertical="center"/>
    </xf>
    <xf numFmtId="0" fontId="5" fillId="2" borderId="0" xfId="0" applyFont="1" applyFill="1" applyAlignment="1" applyProtection="1">
      <alignment vertical="center" shrinkToFit="1"/>
    </xf>
    <xf numFmtId="0" fontId="12" fillId="2" borderId="0" xfId="0" applyFont="1" applyFill="1" applyAlignment="1" applyProtection="1">
      <alignment vertical="center" shrinkToFit="1"/>
    </xf>
    <xf numFmtId="0" fontId="2" fillId="2" borderId="0" xfId="0" applyFont="1" applyFill="1" applyAlignment="1" applyProtection="1">
      <alignment horizontal="center" vertical="center" shrinkToFit="1"/>
    </xf>
    <xf numFmtId="0" fontId="5" fillId="2" borderId="0" xfId="0" applyFont="1" applyFill="1" applyAlignment="1" applyProtection="1">
      <alignment horizontal="center" vertical="center"/>
    </xf>
    <xf numFmtId="0" fontId="5" fillId="2" borderId="0" xfId="0" applyFont="1" applyFill="1" applyProtection="1">
      <alignment vertical="center"/>
    </xf>
    <xf numFmtId="0" fontId="12" fillId="2" borderId="0" xfId="0" applyFont="1" applyFill="1" applyAlignment="1" applyProtection="1">
      <alignment horizontal="center" vertical="center"/>
    </xf>
    <xf numFmtId="0" fontId="5" fillId="3" borderId="0" xfId="0" applyFont="1" applyFill="1" applyBorder="1" applyAlignment="1" applyProtection="1">
      <alignment vertical="center" shrinkToFit="1"/>
      <protection locked="0"/>
    </xf>
    <xf numFmtId="0" fontId="5" fillId="3" borderId="16" xfId="0" applyFont="1" applyFill="1" applyBorder="1" applyAlignment="1" applyProtection="1">
      <alignment vertical="center" shrinkToFit="1"/>
      <protection locked="0"/>
    </xf>
    <xf numFmtId="0" fontId="2" fillId="3" borderId="0" xfId="0" applyFont="1" applyFill="1" applyAlignment="1" applyProtection="1">
      <alignment horizontal="center" vertical="center" shrinkToFit="1"/>
      <protection locked="0"/>
    </xf>
    <xf numFmtId="0" fontId="5" fillId="3" borderId="8" xfId="0" applyFont="1" applyFill="1" applyBorder="1" applyAlignment="1" applyProtection="1">
      <alignment horizontal="center" vertical="center"/>
      <protection locked="0"/>
    </xf>
    <xf numFmtId="0" fontId="2" fillId="3" borderId="6" xfId="0" applyFont="1" applyFill="1" applyBorder="1" applyAlignment="1" applyProtection="1">
      <alignment horizontal="center" vertical="center" shrinkToFit="1"/>
      <protection locked="0"/>
    </xf>
    <xf numFmtId="0" fontId="5" fillId="3" borderId="6" xfId="0" applyFont="1" applyFill="1" applyBorder="1" applyAlignment="1" applyProtection="1">
      <alignment horizontal="center" vertical="center"/>
      <protection locked="0"/>
    </xf>
    <xf numFmtId="0" fontId="5" fillId="3" borderId="11" xfId="0" applyFont="1" applyFill="1" applyBorder="1" applyProtection="1">
      <alignment vertical="center"/>
      <protection locked="0"/>
    </xf>
    <xf numFmtId="0" fontId="5" fillId="3" borderId="7" xfId="0" applyFont="1" applyFill="1" applyBorder="1" applyProtection="1">
      <alignment vertical="center"/>
      <protection locked="0"/>
    </xf>
    <xf numFmtId="0" fontId="5" fillId="3" borderId="13" xfId="0" applyFont="1" applyFill="1" applyBorder="1" applyProtection="1">
      <alignment vertical="center"/>
      <protection locked="0"/>
    </xf>
    <xf numFmtId="0" fontId="5" fillId="3" borderId="15" xfId="0" applyFont="1" applyFill="1" applyBorder="1" applyProtection="1">
      <alignment vertical="center"/>
      <protection locked="0"/>
    </xf>
    <xf numFmtId="0" fontId="5" fillId="3" borderId="0" xfId="0" applyFont="1" applyFill="1" applyBorder="1" applyProtection="1">
      <alignment vertical="center"/>
      <protection locked="0"/>
    </xf>
    <xf numFmtId="0" fontId="5" fillId="3" borderId="0" xfId="0" applyFont="1" applyFill="1" applyBorder="1" applyAlignment="1" applyProtection="1">
      <alignment vertical="center"/>
      <protection locked="0"/>
    </xf>
    <xf numFmtId="20" fontId="5" fillId="3" borderId="0" xfId="0" applyNumberFormat="1" applyFont="1" applyFill="1" applyBorder="1" applyProtection="1">
      <alignment vertical="center"/>
      <protection locked="0"/>
    </xf>
    <xf numFmtId="0" fontId="5" fillId="3" borderId="16" xfId="0" applyFont="1" applyFill="1" applyBorder="1" applyProtection="1">
      <alignment vertical="center"/>
      <protection locked="0"/>
    </xf>
    <xf numFmtId="0" fontId="2" fillId="2" borderId="0" xfId="0" applyFont="1" applyFill="1" applyAlignment="1" applyProtection="1">
      <alignment horizontal="left" indent="1"/>
    </xf>
    <xf numFmtId="0" fontId="2" fillId="2" borderId="0" xfId="0" applyFont="1" applyFill="1" applyAlignment="1" applyProtection="1">
      <alignment horizontal="left" vertical="center" indent="1"/>
    </xf>
    <xf numFmtId="0" fontId="2" fillId="2" borderId="0" xfId="0" applyFont="1" applyFill="1" applyBorder="1" applyAlignment="1" applyProtection="1">
      <alignment horizontal="left" vertical="center" indent="1"/>
    </xf>
    <xf numFmtId="0" fontId="11" fillId="2" borderId="56" xfId="0" applyFont="1" applyFill="1" applyBorder="1" applyAlignment="1" applyProtection="1">
      <alignment horizontal="center" vertical="center" wrapText="1"/>
    </xf>
    <xf numFmtId="0" fontId="2" fillId="3" borderId="9" xfId="0" applyFont="1" applyFill="1" applyBorder="1" applyAlignment="1" applyProtection="1">
      <alignment horizontal="center" vertical="center" shrinkToFit="1"/>
      <protection locked="0"/>
    </xf>
    <xf numFmtId="0" fontId="2" fillId="3" borderId="9" xfId="0" applyFont="1" applyFill="1" applyBorder="1" applyAlignment="1" applyProtection="1">
      <alignment vertical="center"/>
      <protection locked="0"/>
    </xf>
    <xf numFmtId="0" fontId="2" fillId="3" borderId="14" xfId="0" applyFont="1" applyFill="1" applyBorder="1" applyAlignment="1" applyProtection="1">
      <alignment vertical="center"/>
      <protection locked="0"/>
    </xf>
    <xf numFmtId="0" fontId="2" fillId="3" borderId="0" xfId="0" applyFont="1" applyFill="1" applyBorder="1" applyAlignment="1" applyProtection="1">
      <alignment horizontal="center" vertical="center" shrinkToFit="1"/>
      <protection locked="0"/>
    </xf>
    <xf numFmtId="0" fontId="2" fillId="3" borderId="0" xfId="0" applyFont="1" applyFill="1" applyBorder="1" applyAlignment="1" applyProtection="1">
      <alignment vertical="center"/>
      <protection locked="0"/>
    </xf>
    <xf numFmtId="0" fontId="2" fillId="3" borderId="16" xfId="0" applyFont="1" applyFill="1" applyBorder="1" applyAlignment="1" applyProtection="1">
      <alignment vertical="center"/>
      <protection locked="0"/>
    </xf>
    <xf numFmtId="0" fontId="11" fillId="2" borderId="15" xfId="0" applyFont="1" applyFill="1" applyBorder="1" applyAlignment="1" applyProtection="1">
      <alignment horizontal="center" vertical="center"/>
    </xf>
    <xf numFmtId="0" fontId="11" fillId="2" borderId="0" xfId="0" applyFont="1" applyFill="1" applyBorder="1" applyAlignment="1" applyProtection="1">
      <alignment horizontal="center" vertical="center"/>
    </xf>
    <xf numFmtId="0" fontId="11" fillId="2" borderId="16" xfId="0" applyFont="1" applyFill="1" applyBorder="1" applyAlignment="1" applyProtection="1">
      <alignment horizontal="center" vertical="center"/>
    </xf>
    <xf numFmtId="0" fontId="11" fillId="2" borderId="9" xfId="0" applyFont="1" applyFill="1" applyBorder="1" applyAlignment="1" applyProtection="1">
      <alignment horizontal="center" vertical="center"/>
    </xf>
    <xf numFmtId="0" fontId="11" fillId="2" borderId="14" xfId="0" applyFont="1" applyFill="1" applyBorder="1" applyAlignment="1" applyProtection="1">
      <alignment horizontal="center" vertical="center"/>
    </xf>
    <xf numFmtId="0" fontId="11" fillId="2" borderId="12" xfId="0" applyFont="1" applyFill="1" applyBorder="1" applyAlignment="1" applyProtection="1">
      <alignment horizontal="center" vertical="center"/>
    </xf>
    <xf numFmtId="0" fontId="2" fillId="0" borderId="0" xfId="0" applyFont="1">
      <alignment vertical="center"/>
    </xf>
    <xf numFmtId="0" fontId="16" fillId="0" borderId="0" xfId="2" applyFont="1" applyProtection="1">
      <alignment vertical="center"/>
    </xf>
    <xf numFmtId="0" fontId="20" fillId="8" borderId="16" xfId="2" applyFont="1" applyFill="1" applyBorder="1" applyAlignment="1" applyProtection="1"/>
    <xf numFmtId="49" fontId="16" fillId="0" borderId="26" xfId="2" applyNumberFormat="1" applyFont="1" applyBorder="1" applyProtection="1">
      <alignment vertical="center"/>
    </xf>
    <xf numFmtId="49" fontId="16" fillId="0" borderId="30" xfId="2" applyNumberFormat="1" applyFont="1" applyBorder="1" applyProtection="1">
      <alignment vertical="center"/>
    </xf>
    <xf numFmtId="49" fontId="16" fillId="0" borderId="34" xfId="2" applyNumberFormat="1" applyFont="1" applyBorder="1" applyProtection="1">
      <alignment vertical="center"/>
    </xf>
    <xf numFmtId="49" fontId="16" fillId="0" borderId="54" xfId="2" applyNumberFormat="1" applyFont="1" applyBorder="1" applyProtection="1">
      <alignment vertical="center"/>
    </xf>
    <xf numFmtId="49" fontId="16" fillId="0" borderId="41" xfId="2" applyNumberFormat="1" applyFont="1" applyBorder="1" applyProtection="1">
      <alignment vertical="center"/>
    </xf>
    <xf numFmtId="49" fontId="16" fillId="0" borderId="0" xfId="2" applyNumberFormat="1" applyFont="1" applyAlignment="1" applyProtection="1">
      <alignment horizontal="center" vertical="center"/>
    </xf>
    <xf numFmtId="49" fontId="16" fillId="0" borderId="51" xfId="2" applyNumberFormat="1" applyFont="1" applyBorder="1" applyProtection="1">
      <alignment vertical="center"/>
    </xf>
    <xf numFmtId="0" fontId="12" fillId="2" borderId="9" xfId="0" applyFont="1" applyFill="1" applyBorder="1" applyAlignment="1" applyProtection="1">
      <alignment vertical="center" shrinkToFit="1"/>
    </xf>
    <xf numFmtId="0" fontId="12" fillId="2" borderId="14" xfId="0" applyFont="1" applyFill="1" applyBorder="1" applyAlignment="1" applyProtection="1">
      <alignment vertical="center" shrinkToFit="1"/>
    </xf>
    <xf numFmtId="0" fontId="12" fillId="2" borderId="0" xfId="0" applyFont="1" applyFill="1" applyAlignment="1" applyProtection="1">
      <alignment horizontal="right" vertical="center" shrinkToFit="1"/>
      <protection locked="0"/>
    </xf>
    <xf numFmtId="0" fontId="22" fillId="2" borderId="0" xfId="0" applyFont="1" applyFill="1" applyAlignment="1" applyProtection="1">
      <alignment vertical="center"/>
    </xf>
    <xf numFmtId="0" fontId="8" fillId="2" borderId="0" xfId="0" applyFont="1" applyFill="1" applyProtection="1">
      <alignment vertical="center"/>
    </xf>
    <xf numFmtId="0" fontId="16" fillId="0" borderId="0" xfId="2" applyFont="1" applyAlignment="1" applyProtection="1">
      <alignment horizontal="center" vertical="center"/>
    </xf>
    <xf numFmtId="49" fontId="16" fillId="0" borderId="0" xfId="1" applyNumberFormat="1" applyFont="1" applyAlignment="1" applyProtection="1">
      <alignment vertical="center"/>
    </xf>
    <xf numFmtId="49" fontId="16" fillId="7" borderId="3" xfId="1" applyNumberFormat="1" applyFont="1" applyFill="1" applyBorder="1" applyAlignment="1" applyProtection="1">
      <alignment vertical="center"/>
    </xf>
    <xf numFmtId="0" fontId="18" fillId="7" borderId="3" xfId="0" applyFont="1" applyFill="1" applyBorder="1" applyProtection="1">
      <alignment vertical="center"/>
    </xf>
    <xf numFmtId="49" fontId="16" fillId="7" borderId="20" xfId="1" applyNumberFormat="1" applyFont="1" applyFill="1" applyBorder="1" applyAlignment="1" applyProtection="1">
      <alignment vertical="center"/>
    </xf>
    <xf numFmtId="49" fontId="16" fillId="6" borderId="3" xfId="1" applyNumberFormat="1" applyFont="1" applyFill="1" applyBorder="1" applyAlignment="1" applyProtection="1">
      <alignment vertical="center"/>
    </xf>
    <xf numFmtId="49" fontId="16" fillId="6" borderId="4" xfId="1" applyNumberFormat="1" applyFont="1" applyFill="1" applyBorder="1" applyAlignment="1" applyProtection="1">
      <alignment vertical="center"/>
    </xf>
    <xf numFmtId="0" fontId="20" fillId="0" borderId="0" xfId="2" applyFont="1" applyAlignment="1" applyProtection="1">
      <alignment wrapText="1"/>
    </xf>
    <xf numFmtId="49" fontId="18" fillId="0" borderId="22" xfId="1" applyNumberFormat="1" applyFont="1" applyBorder="1" applyAlignment="1" applyProtection="1">
      <alignment vertical="top" wrapText="1"/>
    </xf>
    <xf numFmtId="49" fontId="18" fillId="0" borderId="23" xfId="1" applyNumberFormat="1" applyFont="1" applyBorder="1" applyAlignment="1" applyProtection="1">
      <alignment vertical="top" wrapText="1"/>
    </xf>
    <xf numFmtId="49" fontId="18" fillId="0" borderId="18" xfId="1" applyNumberFormat="1" applyFont="1" applyBorder="1" applyAlignment="1" applyProtection="1">
      <alignment vertical="center"/>
    </xf>
    <xf numFmtId="49" fontId="18" fillId="0" borderId="0" xfId="1" applyNumberFormat="1" applyFont="1" applyAlignment="1" applyProtection="1">
      <alignment vertical="center"/>
    </xf>
    <xf numFmtId="49" fontId="16" fillId="0" borderId="0" xfId="2" applyNumberFormat="1" applyFont="1" applyAlignment="1" applyProtection="1">
      <alignment horizontal="center"/>
    </xf>
    <xf numFmtId="0" fontId="18" fillId="0" borderId="0" xfId="0" applyFont="1" applyProtection="1">
      <alignment vertical="center"/>
    </xf>
    <xf numFmtId="0" fontId="20" fillId="0" borderId="0" xfId="2" applyFont="1" applyAlignment="1" applyProtection="1">
      <alignment horizontal="center"/>
    </xf>
    <xf numFmtId="0" fontId="20" fillId="0" borderId="0" xfId="2" applyFont="1" applyAlignment="1" applyProtection="1">
      <alignment horizontal="center" vertical="center" wrapText="1"/>
    </xf>
    <xf numFmtId="0" fontId="18" fillId="0" borderId="0" xfId="0" applyFont="1" applyAlignment="1" applyProtection="1">
      <alignment vertical="top"/>
    </xf>
    <xf numFmtId="49" fontId="18" fillId="0" borderId="23" xfId="1" applyNumberFormat="1" applyFont="1" applyBorder="1" applyAlignment="1" applyProtection="1">
      <alignment vertical="center"/>
    </xf>
    <xf numFmtId="49" fontId="16" fillId="8" borderId="18" xfId="2" applyNumberFormat="1" applyFont="1" applyFill="1" applyBorder="1" applyProtection="1">
      <alignment vertical="center"/>
    </xf>
    <xf numFmtId="49" fontId="16" fillId="8" borderId="0" xfId="2" applyNumberFormat="1" applyFont="1" applyFill="1" applyProtection="1">
      <alignment vertical="center"/>
    </xf>
    <xf numFmtId="49" fontId="16" fillId="8" borderId="9" xfId="2" applyNumberFormat="1" applyFont="1" applyFill="1" applyBorder="1" applyProtection="1">
      <alignment vertical="center"/>
    </xf>
    <xf numFmtId="49" fontId="16" fillId="8" borderId="13" xfId="2" applyNumberFormat="1" applyFont="1" applyFill="1" applyBorder="1" applyAlignment="1" applyProtection="1">
      <alignment vertical="center" wrapText="1"/>
    </xf>
    <xf numFmtId="49" fontId="16" fillId="8" borderId="16" xfId="2" applyNumberFormat="1" applyFont="1" applyFill="1" applyBorder="1" applyAlignment="1" applyProtection="1">
      <alignment vertical="center" wrapText="1"/>
    </xf>
    <xf numFmtId="49" fontId="16" fillId="8" borderId="14" xfId="2" applyNumberFormat="1" applyFont="1" applyFill="1" applyBorder="1" applyAlignment="1" applyProtection="1">
      <alignment vertical="center" wrapText="1"/>
    </xf>
    <xf numFmtId="49" fontId="16" fillId="8" borderId="13" xfId="2" applyNumberFormat="1" applyFont="1" applyFill="1" applyBorder="1" applyProtection="1">
      <alignment vertical="center"/>
    </xf>
    <xf numFmtId="49" fontId="16" fillId="8" borderId="16" xfId="2" applyNumberFormat="1" applyFont="1" applyFill="1" applyBorder="1" applyProtection="1">
      <alignment vertical="center"/>
    </xf>
    <xf numFmtId="49" fontId="16" fillId="8" borderId="38" xfId="2" applyNumberFormat="1" applyFont="1" applyFill="1" applyBorder="1" applyProtection="1">
      <alignment vertical="center"/>
    </xf>
    <xf numFmtId="49" fontId="16" fillId="0" borderId="61" xfId="2" applyNumberFormat="1" applyFont="1" applyBorder="1" applyProtection="1">
      <alignment vertical="center"/>
    </xf>
    <xf numFmtId="49" fontId="16" fillId="0" borderId="62" xfId="2" applyNumberFormat="1" applyFont="1" applyBorder="1" applyProtection="1">
      <alignment vertical="center"/>
    </xf>
    <xf numFmtId="0" fontId="21" fillId="5" borderId="54" xfId="2" applyFont="1" applyFill="1" applyBorder="1" applyAlignment="1" applyProtection="1">
      <alignment horizontal="center" vertical="center"/>
    </xf>
    <xf numFmtId="0" fontId="5" fillId="5" borderId="63" xfId="2" applyFont="1" applyFill="1" applyBorder="1" applyAlignment="1" applyProtection="1">
      <alignment horizontal="center" vertical="center"/>
    </xf>
    <xf numFmtId="49" fontId="16" fillId="0" borderId="64" xfId="2" applyNumberFormat="1" applyFont="1" applyBorder="1" applyProtection="1">
      <alignment vertical="center"/>
    </xf>
    <xf numFmtId="49" fontId="16" fillId="0" borderId="0" xfId="2" applyNumberFormat="1" applyFont="1" applyProtection="1">
      <alignment vertical="center"/>
    </xf>
    <xf numFmtId="49" fontId="16" fillId="0" borderId="9" xfId="2" applyNumberFormat="1" applyFont="1" applyBorder="1" applyProtection="1">
      <alignment vertical="center"/>
    </xf>
    <xf numFmtId="49" fontId="16" fillId="0" borderId="60" xfId="2" applyNumberFormat="1" applyFont="1" applyBorder="1" applyProtection="1">
      <alignment vertical="center"/>
    </xf>
    <xf numFmtId="0" fontId="21" fillId="5" borderId="41" xfId="2" applyFont="1" applyFill="1" applyBorder="1" applyAlignment="1" applyProtection="1">
      <alignment horizontal="center" vertical="center"/>
    </xf>
    <xf numFmtId="0" fontId="5" fillId="5" borderId="45" xfId="2" applyFont="1" applyFill="1" applyBorder="1" applyAlignment="1" applyProtection="1">
      <alignment horizontal="center" vertical="center"/>
    </xf>
    <xf numFmtId="49" fontId="16" fillId="0" borderId="66" xfId="2" applyNumberFormat="1" applyFont="1" applyBorder="1" applyProtection="1">
      <alignment vertical="center"/>
    </xf>
    <xf numFmtId="49" fontId="16" fillId="0" borderId="67" xfId="2" applyNumberFormat="1" applyFont="1" applyBorder="1" applyProtection="1">
      <alignment vertical="center"/>
    </xf>
    <xf numFmtId="0" fontId="21" fillId="5" borderId="30" xfId="2" applyFont="1" applyFill="1" applyBorder="1" applyAlignment="1" applyProtection="1">
      <alignment horizontal="center" vertical="center"/>
    </xf>
    <xf numFmtId="0" fontId="5" fillId="5" borderId="33" xfId="2" applyFont="1" applyFill="1" applyBorder="1" applyAlignment="1" applyProtection="1">
      <alignment horizontal="center" vertical="center"/>
    </xf>
    <xf numFmtId="49" fontId="16" fillId="8" borderId="19" xfId="2" applyNumberFormat="1" applyFont="1" applyFill="1" applyBorder="1" applyAlignment="1" applyProtection="1">
      <alignment vertical="center" wrapText="1"/>
    </xf>
    <xf numFmtId="49" fontId="16" fillId="8" borderId="20" xfId="2" applyNumberFormat="1" applyFont="1" applyFill="1" applyBorder="1" applyAlignment="1" applyProtection="1">
      <alignment vertical="center" wrapText="1"/>
    </xf>
    <xf numFmtId="49" fontId="16" fillId="8" borderId="68" xfId="2" applyNumberFormat="1" applyFont="1" applyFill="1" applyBorder="1" applyAlignment="1" applyProtection="1">
      <alignment vertical="center" wrapText="1"/>
    </xf>
    <xf numFmtId="49" fontId="16" fillId="8" borderId="22" xfId="2" applyNumberFormat="1" applyFont="1" applyFill="1" applyBorder="1" applyAlignment="1" applyProtection="1">
      <alignment vertical="center" wrapText="1"/>
    </xf>
    <xf numFmtId="49" fontId="16" fillId="8" borderId="24" xfId="2" applyNumberFormat="1" applyFont="1" applyFill="1" applyBorder="1" applyProtection="1">
      <alignment vertical="center"/>
    </xf>
    <xf numFmtId="49" fontId="16" fillId="8" borderId="14" xfId="2" applyNumberFormat="1" applyFont="1" applyFill="1" applyBorder="1" applyProtection="1">
      <alignment vertical="center"/>
    </xf>
    <xf numFmtId="49" fontId="16" fillId="8" borderId="37" xfId="2" applyNumberFormat="1" applyFont="1" applyFill="1" applyBorder="1" applyProtection="1">
      <alignment vertical="center"/>
    </xf>
    <xf numFmtId="0" fontId="21" fillId="5" borderId="51" xfId="2" applyFont="1" applyFill="1" applyBorder="1" applyAlignment="1" applyProtection="1">
      <alignment horizontal="center" vertical="center"/>
    </xf>
    <xf numFmtId="0" fontId="5" fillId="5" borderId="52" xfId="2" applyFont="1" applyFill="1" applyBorder="1" applyAlignment="1" applyProtection="1">
      <alignment horizontal="center" vertical="center"/>
    </xf>
    <xf numFmtId="49" fontId="16" fillId="0" borderId="53" xfId="2" applyNumberFormat="1" applyFont="1" applyBorder="1" applyProtection="1">
      <alignment vertical="center"/>
    </xf>
    <xf numFmtId="0" fontId="21" fillId="0" borderId="0" xfId="2" applyFont="1" applyAlignment="1" applyProtection="1">
      <alignment horizontal="right" vertical="center"/>
    </xf>
    <xf numFmtId="49" fontId="16" fillId="0" borderId="0" xfId="1" applyNumberFormat="1" applyFont="1" applyAlignment="1" applyProtection="1">
      <alignment horizontal="center" vertical="center"/>
    </xf>
    <xf numFmtId="0" fontId="4" fillId="2" borderId="0" xfId="0" applyFont="1" applyFill="1" applyProtection="1">
      <alignment vertical="center"/>
    </xf>
    <xf numFmtId="0" fontId="4" fillId="2" borderId="0" xfId="0" applyFont="1" applyFill="1" applyAlignment="1" applyProtection="1">
      <alignment vertical="center"/>
    </xf>
    <xf numFmtId="49" fontId="17" fillId="7" borderId="2" xfId="1" applyNumberFormat="1" applyFont="1" applyFill="1" applyBorder="1" applyAlignment="1" applyProtection="1">
      <alignment horizontal="left" vertical="center" indent="3"/>
    </xf>
    <xf numFmtId="0" fontId="2" fillId="5" borderId="0" xfId="0" applyFont="1" applyFill="1">
      <alignment vertical="center"/>
    </xf>
    <xf numFmtId="0" fontId="12" fillId="2" borderId="7" xfId="0" applyFont="1" applyFill="1" applyBorder="1" applyAlignment="1" applyProtection="1">
      <alignment horizontal="right" vertical="center" shrinkToFit="1"/>
    </xf>
    <xf numFmtId="0" fontId="12" fillId="2" borderId="13" xfId="0" applyFont="1" applyFill="1" applyBorder="1" applyAlignment="1" applyProtection="1">
      <alignment horizontal="right" vertical="center" shrinkToFit="1"/>
    </xf>
    <xf numFmtId="0" fontId="2" fillId="10" borderId="0" xfId="0" applyFont="1" applyFill="1">
      <alignment vertical="center"/>
    </xf>
    <xf numFmtId="0" fontId="2" fillId="11" borderId="0" xfId="0" applyFont="1" applyFill="1">
      <alignment vertical="center"/>
    </xf>
    <xf numFmtId="0" fontId="9" fillId="2" borderId="2" xfId="0" applyFont="1" applyFill="1" applyBorder="1" applyAlignment="1" applyProtection="1">
      <alignment horizontal="center" vertical="center"/>
    </xf>
    <xf numFmtId="0" fontId="9" fillId="2" borderId="3" xfId="0" applyFont="1" applyFill="1" applyBorder="1" applyAlignment="1" applyProtection="1">
      <alignment horizontal="center" vertical="center"/>
    </xf>
    <xf numFmtId="0" fontId="9" fillId="2" borderId="4" xfId="0" applyFont="1" applyFill="1" applyBorder="1" applyAlignment="1" applyProtection="1">
      <alignment horizontal="center" vertical="center"/>
    </xf>
    <xf numFmtId="0" fontId="2" fillId="2" borderId="5" xfId="0" applyFont="1" applyFill="1" applyBorder="1" applyAlignment="1" applyProtection="1">
      <alignment horizontal="center" vertical="center" wrapText="1"/>
    </xf>
    <xf numFmtId="0" fontId="2" fillId="2" borderId="8" xfId="0" applyFont="1" applyFill="1" applyBorder="1" applyAlignment="1" applyProtection="1">
      <alignment horizontal="center" vertical="center" wrapText="1"/>
    </xf>
    <xf numFmtId="0" fontId="2" fillId="2" borderId="10" xfId="0" applyFont="1" applyFill="1" applyBorder="1" applyAlignment="1" applyProtection="1">
      <alignment horizontal="center" vertical="center"/>
    </xf>
    <xf numFmtId="0" fontId="2" fillId="2" borderId="17" xfId="0" applyFont="1" applyFill="1" applyBorder="1" applyAlignment="1" applyProtection="1">
      <alignment horizontal="center" vertical="center"/>
    </xf>
    <xf numFmtId="0" fontId="2" fillId="2" borderId="56" xfId="0" applyFont="1" applyFill="1" applyBorder="1" applyAlignment="1" applyProtection="1">
      <alignment horizontal="center" vertical="center"/>
    </xf>
    <xf numFmtId="0" fontId="2" fillId="2" borderId="5" xfId="0" applyFont="1" applyFill="1" applyBorder="1" applyAlignment="1" applyProtection="1">
      <alignment horizontal="center" vertical="center"/>
    </xf>
    <xf numFmtId="0" fontId="2" fillId="2" borderId="8" xfId="0" applyFont="1" applyFill="1" applyBorder="1" applyAlignment="1" applyProtection="1">
      <alignment horizontal="center" vertical="center"/>
    </xf>
    <xf numFmtId="0" fontId="2" fillId="2" borderId="11" xfId="0" applyFont="1" applyFill="1" applyBorder="1" applyAlignment="1" applyProtection="1">
      <alignment horizontal="left" vertical="center" indent="1"/>
    </xf>
    <xf numFmtId="0" fontId="2" fillId="2" borderId="15" xfId="0" applyFont="1" applyFill="1" applyBorder="1" applyAlignment="1" applyProtection="1">
      <alignment horizontal="left" vertical="center" indent="1"/>
    </xf>
    <xf numFmtId="0" fontId="2" fillId="2" borderId="12" xfId="0" applyFont="1" applyFill="1" applyBorder="1" applyAlignment="1" applyProtection="1">
      <alignment horizontal="left" vertical="center" indent="1"/>
    </xf>
    <xf numFmtId="0" fontId="2" fillId="2" borderId="11" xfId="0" applyFont="1" applyFill="1" applyBorder="1" applyAlignment="1" applyProtection="1">
      <alignment horizontal="center" vertical="center"/>
    </xf>
    <xf numFmtId="0" fontId="2" fillId="2" borderId="15" xfId="0" applyFont="1" applyFill="1" applyBorder="1" applyAlignment="1" applyProtection="1">
      <alignment horizontal="center" vertical="center"/>
    </xf>
    <xf numFmtId="0" fontId="2" fillId="2" borderId="12" xfId="0" applyFont="1" applyFill="1" applyBorder="1" applyAlignment="1" applyProtection="1">
      <alignment horizontal="center" vertical="center"/>
    </xf>
    <xf numFmtId="0" fontId="2" fillId="2" borderId="13" xfId="0" applyFont="1" applyFill="1" applyBorder="1" applyAlignment="1" applyProtection="1">
      <alignment horizontal="center" vertical="center"/>
    </xf>
    <xf numFmtId="0" fontId="2" fillId="2" borderId="16" xfId="0" applyFont="1" applyFill="1" applyBorder="1" applyAlignment="1" applyProtection="1">
      <alignment horizontal="center" vertical="center"/>
    </xf>
    <xf numFmtId="0" fontId="2" fillId="2" borderId="14" xfId="0" applyFont="1" applyFill="1" applyBorder="1" applyAlignment="1" applyProtection="1">
      <alignment horizontal="center" vertical="center"/>
    </xf>
    <xf numFmtId="0" fontId="5" fillId="2" borderId="11" xfId="0" applyFont="1" applyFill="1" applyBorder="1" applyAlignment="1" applyProtection="1">
      <alignment horizontal="center" vertical="center"/>
    </xf>
    <xf numFmtId="0" fontId="5" fillId="2" borderId="15" xfId="0" applyFont="1" applyFill="1" applyBorder="1" applyAlignment="1" applyProtection="1">
      <alignment horizontal="center" vertical="center"/>
    </xf>
    <xf numFmtId="0" fontId="5" fillId="2" borderId="5" xfId="0" applyFont="1" applyFill="1" applyBorder="1" applyAlignment="1" applyProtection="1">
      <alignment horizontal="center" vertical="center" wrapText="1"/>
    </xf>
    <xf numFmtId="0" fontId="5" fillId="2" borderId="8" xfId="0" applyFont="1" applyFill="1" applyBorder="1" applyAlignment="1" applyProtection="1">
      <alignment horizontal="center" vertical="center" wrapText="1"/>
    </xf>
    <xf numFmtId="0" fontId="12" fillId="2" borderId="8" xfId="0" applyFont="1" applyFill="1" applyBorder="1" applyAlignment="1" applyProtection="1">
      <alignment horizontal="center" vertical="center" wrapText="1"/>
    </xf>
    <xf numFmtId="0" fontId="12" fillId="2" borderId="6" xfId="0" applyFont="1" applyFill="1" applyBorder="1" applyAlignment="1" applyProtection="1">
      <alignment horizontal="center" vertical="center" wrapText="1"/>
    </xf>
    <xf numFmtId="0" fontId="5" fillId="2" borderId="11" xfId="0" applyFont="1" applyFill="1" applyBorder="1" applyAlignment="1" applyProtection="1">
      <alignment horizontal="center" vertical="center" wrapText="1"/>
    </xf>
    <xf numFmtId="0" fontId="5" fillId="2" borderId="15" xfId="0" applyFont="1" applyFill="1" applyBorder="1" applyAlignment="1" applyProtection="1">
      <alignment horizontal="center" vertical="center" wrapText="1"/>
    </xf>
    <xf numFmtId="0" fontId="5" fillId="2" borderId="12" xfId="0" applyFont="1" applyFill="1" applyBorder="1" applyAlignment="1" applyProtection="1">
      <alignment horizontal="center" vertical="center" wrapText="1"/>
    </xf>
    <xf numFmtId="0" fontId="5" fillId="2" borderId="7" xfId="0"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9" xfId="0" applyFont="1" applyFill="1" applyBorder="1" applyAlignment="1" applyProtection="1">
      <alignment horizontal="center" vertical="center" wrapText="1"/>
    </xf>
    <xf numFmtId="0" fontId="2" fillId="2" borderId="7" xfId="0" applyFont="1" applyFill="1" applyBorder="1" applyAlignment="1" applyProtection="1">
      <alignment horizontal="center" vertical="top" wrapText="1"/>
    </xf>
    <xf numFmtId="0" fontId="2" fillId="2" borderId="0" xfId="0" applyFont="1" applyFill="1" applyBorder="1" applyAlignment="1" applyProtection="1">
      <alignment horizontal="center" vertical="top" wrapText="1"/>
    </xf>
    <xf numFmtId="0" fontId="2" fillId="2" borderId="9" xfId="0" applyFont="1" applyFill="1" applyBorder="1" applyAlignment="1" applyProtection="1">
      <alignment horizontal="center" vertical="top" wrapText="1"/>
    </xf>
    <xf numFmtId="0" fontId="2" fillId="2" borderId="13" xfId="0" applyFont="1" applyFill="1" applyBorder="1" applyAlignment="1" applyProtection="1">
      <alignment horizontal="center" vertical="top" wrapText="1"/>
    </xf>
    <xf numFmtId="0" fontId="2" fillId="2" borderId="16" xfId="0" applyFont="1" applyFill="1" applyBorder="1" applyAlignment="1" applyProtection="1">
      <alignment horizontal="center" vertical="top" wrapText="1"/>
    </xf>
    <xf numFmtId="0" fontId="2" fillId="2" borderId="14" xfId="0" applyFont="1" applyFill="1" applyBorder="1" applyAlignment="1" applyProtection="1">
      <alignment horizontal="center" vertical="top" wrapText="1"/>
    </xf>
    <xf numFmtId="1" fontId="6" fillId="4" borderId="2" xfId="0" applyNumberFormat="1" applyFont="1" applyFill="1" applyBorder="1" applyAlignment="1" applyProtection="1">
      <alignment horizontal="center" vertical="center"/>
    </xf>
    <xf numFmtId="1" fontId="6" fillId="4" borderId="4" xfId="0" applyNumberFormat="1" applyFont="1" applyFill="1" applyBorder="1" applyAlignment="1" applyProtection="1">
      <alignment horizontal="center" vertical="center"/>
    </xf>
    <xf numFmtId="49" fontId="18" fillId="0" borderId="35" xfId="1" applyNumberFormat="1" applyFont="1" applyBorder="1" applyAlignment="1" applyProtection="1">
      <alignment horizontal="right" vertical="top" wrapText="1"/>
    </xf>
    <xf numFmtId="49" fontId="18" fillId="0" borderId="20" xfId="1" applyNumberFormat="1" applyFont="1" applyBorder="1" applyAlignment="1" applyProtection="1">
      <alignment horizontal="right" vertical="top"/>
    </xf>
    <xf numFmtId="49" fontId="18" fillId="0" borderId="18" xfId="1" applyNumberFormat="1" applyFont="1" applyBorder="1" applyAlignment="1" applyProtection="1">
      <alignment horizontal="right" vertical="top"/>
    </xf>
    <xf numFmtId="49" fontId="18" fillId="0" borderId="0" xfId="1" applyNumberFormat="1" applyFont="1" applyAlignment="1" applyProtection="1">
      <alignment horizontal="right" vertical="top"/>
    </xf>
    <xf numFmtId="49" fontId="18" fillId="0" borderId="20" xfId="1" applyNumberFormat="1" applyFont="1" applyBorder="1" applyAlignment="1" applyProtection="1">
      <alignment horizontal="left" vertical="top" wrapText="1"/>
    </xf>
    <xf numFmtId="49" fontId="18" fillId="0" borderId="0" xfId="1" applyNumberFormat="1" applyFont="1" applyAlignment="1" applyProtection="1">
      <alignment horizontal="left" vertical="top" wrapText="1"/>
    </xf>
    <xf numFmtId="0" fontId="18" fillId="0" borderId="18" xfId="0" applyFont="1" applyBorder="1" applyAlignment="1" applyProtection="1">
      <alignment horizontal="right" vertical="top"/>
    </xf>
    <xf numFmtId="0" fontId="18" fillId="0" borderId="0" xfId="0" applyFont="1" applyAlignment="1" applyProtection="1">
      <alignment horizontal="right" vertical="top"/>
    </xf>
    <xf numFmtId="0" fontId="18" fillId="0" borderId="0" xfId="0" applyFont="1" applyAlignment="1" applyProtection="1">
      <alignment horizontal="center" vertical="center" wrapText="1"/>
    </xf>
    <xf numFmtId="0" fontId="18" fillId="0" borderId="16" xfId="0" applyFont="1" applyBorder="1" applyAlignment="1" applyProtection="1">
      <alignment horizontal="center"/>
    </xf>
    <xf numFmtId="0" fontId="18" fillId="0" borderId="15" xfId="0" applyFont="1" applyBorder="1" applyAlignment="1" applyProtection="1">
      <alignment horizontal="center" vertical="top" wrapText="1"/>
    </xf>
    <xf numFmtId="0" fontId="18" fillId="0" borderId="0" xfId="0" applyFont="1" applyAlignment="1" applyProtection="1">
      <alignment horizontal="center" vertical="top" wrapText="1"/>
    </xf>
    <xf numFmtId="49" fontId="16" fillId="8" borderId="35" xfId="2" applyNumberFormat="1" applyFont="1" applyFill="1" applyBorder="1" applyAlignment="1" applyProtection="1">
      <alignment horizontal="center" vertical="center"/>
    </xf>
    <xf numFmtId="49" fontId="16" fillId="8" borderId="20" xfId="2" applyNumberFormat="1" applyFont="1" applyFill="1" applyBorder="1" applyAlignment="1" applyProtection="1">
      <alignment horizontal="center" vertical="center"/>
    </xf>
    <xf numFmtId="49" fontId="16" fillId="8" borderId="21" xfId="2" applyNumberFormat="1" applyFont="1" applyFill="1" applyBorder="1" applyAlignment="1" applyProtection="1">
      <alignment horizontal="center" vertical="center"/>
    </xf>
    <xf numFmtId="49" fontId="16" fillId="8" borderId="18" xfId="2" applyNumberFormat="1" applyFont="1" applyFill="1" applyBorder="1" applyAlignment="1" applyProtection="1">
      <alignment horizontal="center" vertical="center"/>
    </xf>
    <xf numFmtId="49" fontId="16" fillId="8" borderId="0" xfId="2" applyNumberFormat="1" applyFont="1" applyFill="1" applyAlignment="1" applyProtection="1">
      <alignment horizontal="center" vertical="center"/>
    </xf>
    <xf numFmtId="49" fontId="16" fillId="8" borderId="9" xfId="2" applyNumberFormat="1" applyFont="1" applyFill="1" applyBorder="1" applyAlignment="1" applyProtection="1">
      <alignment horizontal="center" vertical="center"/>
    </xf>
    <xf numFmtId="49" fontId="16" fillId="8" borderId="19" xfId="2" applyNumberFormat="1" applyFont="1" applyFill="1" applyBorder="1" applyAlignment="1" applyProtection="1">
      <alignment horizontal="center" vertical="center" wrapText="1"/>
    </xf>
    <xf numFmtId="49" fontId="16" fillId="8" borderId="20" xfId="2" applyNumberFormat="1" applyFont="1" applyFill="1" applyBorder="1" applyAlignment="1" applyProtection="1">
      <alignment horizontal="center" vertical="center" wrapText="1"/>
    </xf>
    <xf numFmtId="49" fontId="16" fillId="8" borderId="21" xfId="2" applyNumberFormat="1" applyFont="1" applyFill="1" applyBorder="1" applyAlignment="1" applyProtection="1">
      <alignment horizontal="center" vertical="center" wrapText="1"/>
    </xf>
    <xf numFmtId="49" fontId="16" fillId="8" borderId="7" xfId="2" applyNumberFormat="1" applyFont="1" applyFill="1" applyBorder="1" applyAlignment="1" applyProtection="1">
      <alignment horizontal="center" vertical="center" wrapText="1"/>
    </xf>
    <xf numFmtId="49" fontId="16" fillId="8" borderId="0" xfId="2" applyNumberFormat="1" applyFont="1" applyFill="1" applyAlignment="1" applyProtection="1">
      <alignment horizontal="center" vertical="center" wrapText="1"/>
    </xf>
    <xf numFmtId="49" fontId="16" fillId="8" borderId="9" xfId="2" applyNumberFormat="1" applyFont="1" applyFill="1" applyBorder="1" applyAlignment="1" applyProtection="1">
      <alignment horizontal="center" vertical="center" wrapText="1"/>
    </xf>
    <xf numFmtId="49" fontId="16" fillId="8" borderId="22" xfId="2" applyNumberFormat="1" applyFont="1" applyFill="1" applyBorder="1" applyAlignment="1" applyProtection="1">
      <alignment horizontal="center" vertical="center" wrapText="1"/>
    </xf>
    <xf numFmtId="49" fontId="16" fillId="8" borderId="23" xfId="2" applyNumberFormat="1" applyFont="1" applyFill="1" applyBorder="1" applyAlignment="1" applyProtection="1">
      <alignment horizontal="center" vertical="center" wrapText="1"/>
    </xf>
    <xf numFmtId="49" fontId="16" fillId="0" borderId="25" xfId="2" applyNumberFormat="1" applyFont="1" applyBorder="1" applyAlignment="1" applyProtection="1">
      <alignment horizontal="center" vertical="center"/>
    </xf>
    <xf numFmtId="49" fontId="16" fillId="0" borderId="57" xfId="2" applyNumberFormat="1" applyFont="1" applyBorder="1" applyAlignment="1" applyProtection="1">
      <alignment horizontal="center" vertical="center"/>
    </xf>
    <xf numFmtId="0" fontId="5" fillId="5" borderId="27" xfId="2" applyFont="1" applyFill="1" applyBorder="1" applyAlignment="1" applyProtection="1">
      <alignment horizontal="right" vertical="center" indent="2"/>
    </xf>
    <xf numFmtId="0" fontId="5" fillId="5" borderId="26" xfId="2" applyFont="1" applyFill="1" applyBorder="1" applyAlignment="1" applyProtection="1">
      <alignment horizontal="right" vertical="center" indent="2"/>
    </xf>
    <xf numFmtId="0" fontId="5" fillId="5" borderId="28" xfId="2" applyFont="1" applyFill="1" applyBorder="1" applyAlignment="1" applyProtection="1">
      <alignment horizontal="right" vertical="center" indent="2"/>
    </xf>
    <xf numFmtId="0" fontId="5" fillId="5" borderId="27" xfId="2" applyFont="1" applyFill="1" applyBorder="1" applyAlignment="1" applyProtection="1">
      <alignment horizontal="right" vertical="center" indent="1"/>
    </xf>
    <xf numFmtId="0" fontId="5" fillId="5" borderId="26" xfId="2" applyFont="1" applyFill="1" applyBorder="1" applyAlignment="1" applyProtection="1">
      <alignment horizontal="right" vertical="center" indent="1"/>
    </xf>
    <xf numFmtId="0" fontId="5" fillId="5" borderId="28" xfId="2" applyFont="1" applyFill="1" applyBorder="1" applyAlignment="1" applyProtection="1">
      <alignment horizontal="right" vertical="center" indent="1"/>
    </xf>
    <xf numFmtId="49" fontId="16" fillId="0" borderId="40" xfId="2" applyNumberFormat="1" applyFont="1" applyBorder="1" applyAlignment="1" applyProtection="1">
      <alignment horizontal="center" vertical="center"/>
    </xf>
    <xf numFmtId="49" fontId="16" fillId="0" borderId="65" xfId="2" applyNumberFormat="1" applyFont="1" applyBorder="1" applyAlignment="1" applyProtection="1">
      <alignment horizontal="center" vertical="center"/>
    </xf>
    <xf numFmtId="0" fontId="5" fillId="5" borderId="42" xfId="2" applyFont="1" applyFill="1" applyBorder="1" applyAlignment="1" applyProtection="1">
      <alignment horizontal="right" vertical="center" indent="2"/>
    </xf>
    <xf numFmtId="0" fontId="5" fillId="5" borderId="41" xfId="2" applyFont="1" applyFill="1" applyBorder="1" applyAlignment="1" applyProtection="1">
      <alignment horizontal="right" vertical="center" indent="2"/>
    </xf>
    <xf numFmtId="0" fontId="5" fillId="5" borderId="43" xfId="2" applyFont="1" applyFill="1" applyBorder="1" applyAlignment="1" applyProtection="1">
      <alignment horizontal="right" vertical="center" indent="2"/>
    </xf>
    <xf numFmtId="0" fontId="5" fillId="5" borderId="42" xfId="2" applyFont="1" applyFill="1" applyBorder="1" applyAlignment="1" applyProtection="1">
      <alignment horizontal="right" vertical="center" indent="1"/>
    </xf>
    <xf numFmtId="0" fontId="5" fillId="5" borderId="41" xfId="2" applyFont="1" applyFill="1" applyBorder="1" applyAlignment="1" applyProtection="1">
      <alignment horizontal="right" vertical="center" indent="1"/>
    </xf>
    <xf numFmtId="0" fontId="5" fillId="5" borderId="43" xfId="2" applyFont="1" applyFill="1" applyBorder="1" applyAlignment="1" applyProtection="1">
      <alignment horizontal="right" vertical="center" indent="1"/>
    </xf>
    <xf numFmtId="49" fontId="16" fillId="0" borderId="29" xfId="2" applyNumberFormat="1" applyFont="1" applyBorder="1" applyAlignment="1" applyProtection="1">
      <alignment horizontal="center" vertical="center"/>
    </xf>
    <xf numFmtId="49" fontId="16" fillId="0" borderId="48" xfId="2" applyNumberFormat="1" applyFont="1" applyBorder="1" applyAlignment="1" applyProtection="1">
      <alignment horizontal="center" vertical="center"/>
    </xf>
    <xf numFmtId="0" fontId="5" fillId="5" borderId="31" xfId="2" applyFont="1" applyFill="1" applyBorder="1" applyAlignment="1" applyProtection="1">
      <alignment horizontal="right" vertical="center" indent="2"/>
    </xf>
    <xf numFmtId="0" fontId="5" fillId="5" borderId="30" xfId="2" applyFont="1" applyFill="1" applyBorder="1" applyAlignment="1" applyProtection="1">
      <alignment horizontal="right" vertical="center" indent="2"/>
    </xf>
    <xf numFmtId="0" fontId="5" fillId="5" borderId="32" xfId="2" applyFont="1" applyFill="1" applyBorder="1" applyAlignment="1" applyProtection="1">
      <alignment horizontal="right" vertical="center" indent="2"/>
    </xf>
    <xf numFmtId="0" fontId="5" fillId="5" borderId="31" xfId="2" applyFont="1" applyFill="1" applyBorder="1" applyAlignment="1" applyProtection="1">
      <alignment horizontal="right" vertical="center" indent="1"/>
    </xf>
    <xf numFmtId="0" fontId="5" fillId="5" borderId="30" xfId="2" applyFont="1" applyFill="1" applyBorder="1" applyAlignment="1" applyProtection="1">
      <alignment horizontal="right" vertical="center" indent="1"/>
    </xf>
    <xf numFmtId="0" fontId="5" fillId="5" borderId="32" xfId="2" applyFont="1" applyFill="1" applyBorder="1" applyAlignment="1" applyProtection="1">
      <alignment horizontal="right" vertical="center" indent="1"/>
    </xf>
    <xf numFmtId="49" fontId="16" fillId="8" borderId="69" xfId="2" applyNumberFormat="1" applyFont="1" applyFill="1" applyBorder="1" applyAlignment="1" applyProtection="1">
      <alignment horizontal="center" vertical="center" wrapText="1"/>
    </xf>
    <xf numFmtId="49" fontId="16" fillId="8" borderId="70" xfId="2" applyNumberFormat="1" applyFont="1" applyFill="1" applyBorder="1" applyAlignment="1" applyProtection="1">
      <alignment horizontal="center" vertical="center" wrapText="1"/>
    </xf>
    <xf numFmtId="49" fontId="16" fillId="8" borderId="71" xfId="2" applyNumberFormat="1" applyFont="1" applyFill="1" applyBorder="1" applyAlignment="1" applyProtection="1">
      <alignment horizontal="center" vertical="center" wrapText="1"/>
    </xf>
    <xf numFmtId="49" fontId="16" fillId="8" borderId="72" xfId="2" applyNumberFormat="1" applyFont="1" applyFill="1" applyBorder="1" applyAlignment="1" applyProtection="1">
      <alignment horizontal="center" vertical="center" wrapText="1"/>
    </xf>
    <xf numFmtId="49" fontId="16" fillId="8" borderId="36" xfId="2" applyNumberFormat="1" applyFont="1" applyFill="1" applyBorder="1" applyAlignment="1" applyProtection="1">
      <alignment horizontal="center" vertical="center" wrapText="1"/>
    </xf>
    <xf numFmtId="49" fontId="16" fillId="0" borderId="58" xfId="2" applyNumberFormat="1" applyFont="1" applyBorder="1" applyAlignment="1" applyProtection="1">
      <alignment horizontal="center" vertical="center"/>
    </xf>
    <xf numFmtId="49" fontId="16" fillId="0" borderId="59" xfId="2" applyNumberFormat="1" applyFont="1" applyBorder="1" applyAlignment="1" applyProtection="1">
      <alignment horizontal="center" vertical="center"/>
    </xf>
    <xf numFmtId="0" fontId="16" fillId="9" borderId="73" xfId="2" applyFont="1" applyFill="1" applyBorder="1" applyAlignment="1" applyProtection="1">
      <alignment horizontal="center" vertical="center"/>
    </xf>
    <xf numFmtId="0" fontId="16" fillId="9" borderId="74" xfId="2" applyFont="1" applyFill="1" applyBorder="1" applyAlignment="1" applyProtection="1">
      <alignment horizontal="center" vertical="center"/>
    </xf>
    <xf numFmtId="0" fontId="5" fillId="5" borderId="39" xfId="2" applyFont="1" applyFill="1" applyBorder="1" applyAlignment="1" applyProtection="1">
      <alignment horizontal="right" vertical="center" indent="1"/>
    </xf>
    <xf numFmtId="0" fontId="5" fillId="5" borderId="44" xfId="2" applyFont="1" applyFill="1" applyBorder="1" applyAlignment="1" applyProtection="1">
      <alignment horizontal="right" vertical="center" indent="1"/>
    </xf>
    <xf numFmtId="0" fontId="16" fillId="9" borderId="46" xfId="2" applyFont="1" applyFill="1" applyBorder="1" applyAlignment="1" applyProtection="1">
      <alignment horizontal="center" vertical="center"/>
    </xf>
    <xf numFmtId="0" fontId="16" fillId="9" borderId="47" xfId="2" applyFont="1" applyFill="1" applyBorder="1" applyAlignment="1" applyProtection="1">
      <alignment horizontal="center" vertical="center"/>
    </xf>
    <xf numFmtId="0" fontId="16" fillId="9" borderId="49" xfId="2" applyFont="1" applyFill="1" applyBorder="1" applyAlignment="1" applyProtection="1">
      <alignment horizontal="center" vertical="center"/>
    </xf>
    <xf numFmtId="0" fontId="16" fillId="9" borderId="50" xfId="2" applyFont="1" applyFill="1" applyBorder="1" applyAlignment="1" applyProtection="1">
      <alignment horizontal="center" vertical="center"/>
    </xf>
    <xf numFmtId="0" fontId="5" fillId="5" borderId="55" xfId="2" applyFont="1" applyFill="1" applyBorder="1" applyAlignment="1" applyProtection="1">
      <alignment horizontal="right" vertical="center" indent="1"/>
    </xf>
  </cellXfs>
  <cellStyles count="3">
    <cellStyle name="標準" xfId="0" builtinId="0"/>
    <cellStyle name="標準 2" xfId="2" xr:uid="{790BCF43-CADC-4920-B5E8-94A0180907E4}"/>
    <cellStyle name="標準_070625調査票案（歯科診療所）" xfId="1" xr:uid="{CA4E08FF-A03B-49F9-89B9-CBBEBCC40EB7}"/>
  </cellStyles>
  <dxfs count="12">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s>
  <tableStyles count="0" defaultTableStyle="TableStyleMedium2" defaultPivotStyle="PivotStyleLight16"/>
  <colors>
    <mruColors>
      <color rgb="FFBC8C00"/>
      <color rgb="FFD0CECE"/>
      <color rgb="FFFFCC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95250</xdr:colOff>
      <xdr:row>24</xdr:row>
      <xdr:rowOff>200025</xdr:rowOff>
    </xdr:from>
    <xdr:to>
      <xdr:col>18</xdr:col>
      <xdr:colOff>504825</xdr:colOff>
      <xdr:row>33</xdr:row>
      <xdr:rowOff>314425</xdr:rowOff>
    </xdr:to>
    <xdr:pic>
      <xdr:nvPicPr>
        <xdr:cNvPr id="3" name="図 2">
          <a:extLst>
            <a:ext uri="{FF2B5EF4-FFF2-40B4-BE49-F238E27FC236}">
              <a16:creationId xmlns:a16="http://schemas.microsoft.com/office/drawing/2014/main" id="{D1B70591-BB6B-E3E7-309A-D73B13756D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8150" y="8429625"/>
          <a:ext cx="11858625" cy="3286225"/>
        </a:xfrm>
        <a:prstGeom prst="rect">
          <a:avLst/>
        </a:prstGeom>
        <a:noFill/>
        <a:ln>
          <a:solidFill>
            <a:schemeClr val="accent1"/>
          </a:solidFill>
        </a:ln>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238125</xdr:colOff>
      <xdr:row>28</xdr:row>
      <xdr:rowOff>123824</xdr:rowOff>
    </xdr:from>
    <xdr:to>
      <xdr:col>4</xdr:col>
      <xdr:colOff>581024</xdr:colOff>
      <xdr:row>30</xdr:row>
      <xdr:rowOff>180975</xdr:rowOff>
    </xdr:to>
    <xdr:sp macro="" textlink="">
      <xdr:nvSpPr>
        <xdr:cNvPr id="6" name="吹き出し: 四角形 5">
          <a:extLst>
            <a:ext uri="{FF2B5EF4-FFF2-40B4-BE49-F238E27FC236}">
              <a16:creationId xmlns:a16="http://schemas.microsoft.com/office/drawing/2014/main" id="{8700E514-AF38-4CF4-A785-D3F20DB048F8}"/>
            </a:ext>
          </a:extLst>
        </xdr:cNvPr>
        <xdr:cNvSpPr/>
      </xdr:nvSpPr>
      <xdr:spPr>
        <a:xfrm>
          <a:off x="1266825" y="9763124"/>
          <a:ext cx="1504949" cy="762001"/>
        </a:xfrm>
        <a:prstGeom prst="wedgeRectCallout">
          <a:avLst>
            <a:gd name="adj1" fmla="val 67442"/>
            <a:gd name="adj2" fmla="val 43913"/>
          </a:avLst>
        </a:prstGeom>
        <a:solidFill>
          <a:srgbClr val="FFFF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各従事者の職種を</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プルダウンから選択してください。</a:t>
          </a:r>
        </a:p>
      </xdr:txBody>
    </xdr:sp>
    <xdr:clientData/>
  </xdr:twoCellAnchor>
  <xdr:twoCellAnchor>
    <xdr:from>
      <xdr:col>10</xdr:col>
      <xdr:colOff>533400</xdr:colOff>
      <xdr:row>22</xdr:row>
      <xdr:rowOff>57150</xdr:rowOff>
    </xdr:from>
    <xdr:to>
      <xdr:col>14</xdr:col>
      <xdr:colOff>219075</xdr:colOff>
      <xdr:row>24</xdr:row>
      <xdr:rowOff>142875</xdr:rowOff>
    </xdr:to>
    <xdr:sp macro="" textlink="">
      <xdr:nvSpPr>
        <xdr:cNvPr id="8" name="吹き出し: 四角形 7">
          <a:extLst>
            <a:ext uri="{FF2B5EF4-FFF2-40B4-BE49-F238E27FC236}">
              <a16:creationId xmlns:a16="http://schemas.microsoft.com/office/drawing/2014/main" id="{0C5C3DB6-95E8-4F5D-9EB7-BB4953717C76}"/>
            </a:ext>
          </a:extLst>
        </xdr:cNvPr>
        <xdr:cNvSpPr/>
      </xdr:nvSpPr>
      <xdr:spPr>
        <a:xfrm>
          <a:off x="6838950" y="7581900"/>
          <a:ext cx="2428875" cy="790575"/>
        </a:xfrm>
        <a:prstGeom prst="wedgeRectCallout">
          <a:avLst>
            <a:gd name="adj1" fmla="val -46380"/>
            <a:gd name="adj2" fmla="val 72041"/>
          </a:avLst>
        </a:prstGeom>
        <a:solidFill>
          <a:srgbClr val="FFFF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フルタイム勤務以外の方は、「１週間分まとめて入力」か、「１日ごとに入力」のどちらか片方に入力してください。</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editAs="oneCell">
    <xdr:from>
      <xdr:col>1</xdr:col>
      <xdr:colOff>57150</xdr:colOff>
      <xdr:row>4</xdr:row>
      <xdr:rowOff>171450</xdr:rowOff>
    </xdr:from>
    <xdr:to>
      <xdr:col>17</xdr:col>
      <xdr:colOff>38100</xdr:colOff>
      <xdr:row>10</xdr:row>
      <xdr:rowOff>57150</xdr:rowOff>
    </xdr:to>
    <xdr:pic>
      <xdr:nvPicPr>
        <xdr:cNvPr id="11" name="図 10">
          <a:extLst>
            <a:ext uri="{FF2B5EF4-FFF2-40B4-BE49-F238E27FC236}">
              <a16:creationId xmlns:a16="http://schemas.microsoft.com/office/drawing/2014/main" id="{D343449A-1738-D0EE-F98B-9B90A125426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00050" y="1352550"/>
          <a:ext cx="10744200" cy="2000250"/>
        </a:xfrm>
        <a:prstGeom prst="rect">
          <a:avLst/>
        </a:prstGeom>
        <a:noFill/>
        <a:ln>
          <a:solidFill>
            <a:schemeClr val="accent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47625</xdr:colOff>
      <xdr:row>11</xdr:row>
      <xdr:rowOff>209550</xdr:rowOff>
    </xdr:from>
    <xdr:to>
      <xdr:col>17</xdr:col>
      <xdr:colOff>76200</xdr:colOff>
      <xdr:row>16</xdr:row>
      <xdr:rowOff>342900</xdr:rowOff>
    </xdr:to>
    <xdr:pic>
      <xdr:nvPicPr>
        <xdr:cNvPr id="12" name="図 11">
          <a:extLst>
            <a:ext uri="{FF2B5EF4-FFF2-40B4-BE49-F238E27FC236}">
              <a16:creationId xmlns:a16="http://schemas.microsoft.com/office/drawing/2014/main" id="{1E52D006-8855-829A-DBD9-F32A0140A4D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90525" y="3857625"/>
          <a:ext cx="10791825" cy="1895475"/>
        </a:xfrm>
        <a:prstGeom prst="rect">
          <a:avLst/>
        </a:prstGeom>
        <a:noFill/>
        <a:ln>
          <a:solidFill>
            <a:schemeClr val="accent1"/>
          </a:solidFill>
        </a:ln>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504825</xdr:colOff>
      <xdr:row>9</xdr:row>
      <xdr:rowOff>228600</xdr:rowOff>
    </xdr:from>
    <xdr:to>
      <xdr:col>10</xdr:col>
      <xdr:colOff>257175</xdr:colOff>
      <xdr:row>12</xdr:row>
      <xdr:rowOff>266700</xdr:rowOff>
    </xdr:to>
    <xdr:sp macro="" textlink="">
      <xdr:nvSpPr>
        <xdr:cNvPr id="14" name="矢印: 下 13">
          <a:extLst>
            <a:ext uri="{FF2B5EF4-FFF2-40B4-BE49-F238E27FC236}">
              <a16:creationId xmlns:a16="http://schemas.microsoft.com/office/drawing/2014/main" id="{03255698-E06B-241A-3395-2D8A86149814}"/>
            </a:ext>
          </a:extLst>
        </xdr:cNvPr>
        <xdr:cNvSpPr/>
      </xdr:nvSpPr>
      <xdr:spPr>
        <a:xfrm>
          <a:off x="4752975" y="3171825"/>
          <a:ext cx="1809750" cy="1095375"/>
        </a:xfrm>
        <a:prstGeom prst="downArrow">
          <a:avLst/>
        </a:prstGeom>
        <a:solidFill>
          <a:srgbClr val="FFC000"/>
        </a:solidFill>
        <a:ln>
          <a:solidFill>
            <a:srgbClr val="BC8C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editAs="oneCell">
    <xdr:from>
      <xdr:col>1</xdr:col>
      <xdr:colOff>240553</xdr:colOff>
      <xdr:row>38</xdr:row>
      <xdr:rowOff>152400</xdr:rowOff>
    </xdr:from>
    <xdr:to>
      <xdr:col>9</xdr:col>
      <xdr:colOff>161924</xdr:colOff>
      <xdr:row>58</xdr:row>
      <xdr:rowOff>276225</xdr:rowOff>
    </xdr:to>
    <xdr:pic>
      <xdr:nvPicPr>
        <xdr:cNvPr id="19" name="図 18">
          <a:extLst>
            <a:ext uri="{FF2B5EF4-FFF2-40B4-BE49-F238E27FC236}">
              <a16:creationId xmlns:a16="http://schemas.microsoft.com/office/drawing/2014/main" id="{0D778175-27E4-15B0-EF7B-5F34F878C9C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83453" y="13668375"/>
          <a:ext cx="5198221" cy="7172325"/>
        </a:xfrm>
        <a:prstGeom prst="rect">
          <a:avLst/>
        </a:prstGeom>
        <a:noFill/>
        <a:ln>
          <a:solidFill>
            <a:schemeClr val="accent1"/>
          </a:solidFill>
        </a:ln>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171450</xdr:colOff>
      <xdr:row>22</xdr:row>
      <xdr:rowOff>95251</xdr:rowOff>
    </xdr:from>
    <xdr:to>
      <xdr:col>6</xdr:col>
      <xdr:colOff>457200</xdr:colOff>
      <xdr:row>24</xdr:row>
      <xdr:rowOff>304800</xdr:rowOff>
    </xdr:to>
    <xdr:sp macro="" textlink="">
      <xdr:nvSpPr>
        <xdr:cNvPr id="4" name="吹き出し: 四角形 3">
          <a:extLst>
            <a:ext uri="{FF2B5EF4-FFF2-40B4-BE49-F238E27FC236}">
              <a16:creationId xmlns:a16="http://schemas.microsoft.com/office/drawing/2014/main" id="{1FA760FB-6B0A-847E-4311-930099FF7DA1}"/>
            </a:ext>
          </a:extLst>
        </xdr:cNvPr>
        <xdr:cNvSpPr/>
      </xdr:nvSpPr>
      <xdr:spPr>
        <a:xfrm>
          <a:off x="1676400" y="7620001"/>
          <a:ext cx="2343150" cy="914399"/>
        </a:xfrm>
        <a:prstGeom prst="wedgeRectCallout">
          <a:avLst>
            <a:gd name="adj1" fmla="val 64596"/>
            <a:gd name="adj2" fmla="val 60720"/>
          </a:avLst>
        </a:prstGeom>
        <a:solidFill>
          <a:srgbClr val="FFFF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01_</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所定労働時間」シートで設定した</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週間の所定労働時間をすべて勤務する方は「○」としてください。（以降の入力欄は入力不要です）</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885825</xdr:colOff>
      <xdr:row>2</xdr:row>
      <xdr:rowOff>209549</xdr:rowOff>
    </xdr:from>
    <xdr:to>
      <xdr:col>7</xdr:col>
      <xdr:colOff>238125</xdr:colOff>
      <xdr:row>7</xdr:row>
      <xdr:rowOff>47625</xdr:rowOff>
    </xdr:to>
    <xdr:sp macro="" textlink="">
      <xdr:nvSpPr>
        <xdr:cNvPr id="2" name="矢印: 右 1">
          <a:extLst>
            <a:ext uri="{FF2B5EF4-FFF2-40B4-BE49-F238E27FC236}">
              <a16:creationId xmlns:a16="http://schemas.microsoft.com/office/drawing/2014/main" id="{B644648D-2132-6419-AD0B-D4A28BD94D1B}"/>
            </a:ext>
          </a:extLst>
        </xdr:cNvPr>
        <xdr:cNvSpPr/>
      </xdr:nvSpPr>
      <xdr:spPr>
        <a:xfrm>
          <a:off x="5219700" y="800099"/>
          <a:ext cx="800100" cy="971551"/>
        </a:xfrm>
        <a:prstGeom prst="rightArrow">
          <a:avLst>
            <a:gd name="adj1" fmla="val 50000"/>
            <a:gd name="adj2" fmla="val 56798"/>
          </a:avLst>
        </a:prstGeom>
        <a:solidFill>
          <a:schemeClr val="accent5">
            <a:lumMod val="20000"/>
            <a:lumOff val="80000"/>
          </a:schemeClr>
        </a:solidFill>
        <a:ln>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76200</xdr:colOff>
      <xdr:row>0</xdr:row>
      <xdr:rowOff>142876</xdr:rowOff>
    </xdr:from>
    <xdr:to>
      <xdr:col>36</xdr:col>
      <xdr:colOff>323851</xdr:colOff>
      <xdr:row>8</xdr:row>
      <xdr:rowOff>95250</xdr:rowOff>
    </xdr:to>
    <xdr:sp macro="" textlink="">
      <xdr:nvSpPr>
        <xdr:cNvPr id="3" name="正方形/長方形 2">
          <a:extLst>
            <a:ext uri="{FF2B5EF4-FFF2-40B4-BE49-F238E27FC236}">
              <a16:creationId xmlns:a16="http://schemas.microsoft.com/office/drawing/2014/main" id="{371562C4-1A1A-4F59-8174-3F4E5BA5C079}"/>
            </a:ext>
          </a:extLst>
        </xdr:cNvPr>
        <xdr:cNvSpPr/>
      </xdr:nvSpPr>
      <xdr:spPr>
        <a:xfrm>
          <a:off x="11201400" y="142876"/>
          <a:ext cx="5676901" cy="1914524"/>
        </a:xfrm>
        <a:prstGeom prst="rect">
          <a:avLst/>
        </a:prstGeom>
        <a:solidFill>
          <a:schemeClr val="accent4">
            <a:lumMod val="20000"/>
            <a:lumOff val="80000"/>
          </a:schemeClr>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所定労働時間　</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とは</a:t>
          </a:r>
          <a:endPar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6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主に、就業規則や雇用契約書などに記載された、休憩時間を除く始業から終業までの時間を指します。</a:t>
          </a:r>
          <a:endPar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表示診療時間とは必ずしも一致しません。</a:t>
          </a:r>
          <a:endPar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通常、１週間の所定労働時間は</a:t>
          </a: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４０</a:t>
          </a:r>
          <a:r>
            <a:rPr kumimoji="1" lang="ja-JP" altLang="en-US"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時間までとなります。</a:t>
          </a:r>
          <a:endPar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ja-JP" sz="600" b="0" i="0" u="none" strike="noStrike" kern="0" cap="none" spc="0" normalizeH="0" baseline="0" noProof="0">
            <a:ln>
              <a:noFill/>
            </a:ln>
            <a:solidFill>
              <a:prstClr val="white"/>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例） </a:t>
          </a:r>
          <a:endPar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月～水、金　 </a:t>
          </a: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9</a:t>
          </a: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18</a:t>
          </a: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00 </a:t>
          </a: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（うち休憩</a:t>
          </a: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13</a:t>
          </a: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00</a:t>
          </a: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14:00</a:t>
          </a: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endPar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土　　　　　　  </a:t>
          </a: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9</a:t>
          </a: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00</a:t>
          </a: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13</a:t>
          </a: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00</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という施設の１週間の所定労働時間は </a:t>
          </a:r>
          <a:r>
            <a:rPr kumimoji="1" lang="ja-JP" altLang="en-US" sz="105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３４</a:t>
          </a:r>
          <a:r>
            <a:rPr kumimoji="1" lang="ja-JP" altLang="en-US"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時間</a:t>
          </a:r>
          <a:endPar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132928</xdr:colOff>
      <xdr:row>8</xdr:row>
      <xdr:rowOff>105834</xdr:rowOff>
    </xdr:from>
    <xdr:to>
      <xdr:col>24</xdr:col>
      <xdr:colOff>158750</xdr:colOff>
      <xdr:row>10</xdr:row>
      <xdr:rowOff>155788</xdr:rowOff>
    </xdr:to>
    <xdr:sp macro="" textlink="">
      <xdr:nvSpPr>
        <xdr:cNvPr id="2" name="大かっこ 1">
          <a:extLst>
            <a:ext uri="{FF2B5EF4-FFF2-40B4-BE49-F238E27FC236}">
              <a16:creationId xmlns:a16="http://schemas.microsoft.com/office/drawing/2014/main" id="{8BA15E61-AE6D-4310-B53E-57EDFF0FEB93}"/>
            </a:ext>
          </a:extLst>
        </xdr:cNvPr>
        <xdr:cNvSpPr/>
      </xdr:nvSpPr>
      <xdr:spPr>
        <a:xfrm>
          <a:off x="761578" y="2468034"/>
          <a:ext cx="5216947" cy="659554"/>
        </a:xfrm>
        <a:prstGeom prst="bracketPair">
          <a:avLst>
            <a:gd name="adj" fmla="val 1260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19050</xdr:colOff>
      <xdr:row>4</xdr:row>
      <xdr:rowOff>28575</xdr:rowOff>
    </xdr:from>
    <xdr:to>
      <xdr:col>21</xdr:col>
      <xdr:colOff>428627</xdr:colOff>
      <xdr:row>24</xdr:row>
      <xdr:rowOff>66676</xdr:rowOff>
    </xdr:to>
    <xdr:sp macro="" textlink="">
      <xdr:nvSpPr>
        <xdr:cNvPr id="2" name="正方形/長方形 1">
          <a:extLst>
            <a:ext uri="{FF2B5EF4-FFF2-40B4-BE49-F238E27FC236}">
              <a16:creationId xmlns:a16="http://schemas.microsoft.com/office/drawing/2014/main" id="{1C413D01-7DFC-4863-98F5-EF89A110F1A2}"/>
            </a:ext>
          </a:extLst>
        </xdr:cNvPr>
        <xdr:cNvSpPr/>
      </xdr:nvSpPr>
      <xdr:spPr>
        <a:xfrm>
          <a:off x="9906000" y="1400175"/>
          <a:ext cx="7267577" cy="6896101"/>
        </a:xfrm>
        <a:prstGeom prst="rect">
          <a:avLst/>
        </a:prstGeom>
        <a:solidFill>
          <a:srgbClr val="FFFF00"/>
        </a:solidFill>
        <a:ln>
          <a:solidFill>
            <a:schemeClr val="accent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　厚労省担当者向け使用上の注意</a:t>
          </a:r>
          <a:r>
            <a:rPr kumimoji="1" lang="en-US" altLang="ja-JP" sz="1100" kern="1200" baseline="0">
              <a:solidFill>
                <a:schemeClr val="tx1"/>
              </a:solidFill>
              <a:latin typeface="ＭＳ Ｐゴシック" panose="020B0600070205080204" pitchFamily="50" charset="-128"/>
              <a:ea typeface="ＭＳ Ｐゴシック" panose="020B0600070205080204" pitchFamily="50" charset="-128"/>
            </a:rPr>
            <a:t> ver.20260115</a:t>
          </a:r>
          <a:r>
            <a:rPr kumimoji="1" lang="ja-JP" altLang="en-US" sz="1100" kern="1200" baseline="0">
              <a:solidFill>
                <a:schemeClr val="tx1"/>
              </a:solidFill>
              <a:latin typeface="ＭＳ Ｐゴシック" panose="020B0600070205080204" pitchFamily="50" charset="-128"/>
              <a:ea typeface="ＭＳ Ｐゴシック" panose="020B0600070205080204" pitchFamily="50" charset="-128"/>
            </a:rPr>
            <a:t>　</a:t>
          </a:r>
          <a:r>
            <a:rPr kumimoji="1" lang="en-US" altLang="ja-JP" sz="1100" kern="1200" baseline="0">
              <a:solidFill>
                <a:schemeClr val="tx1"/>
              </a:solidFill>
              <a:latin typeface="ＭＳ Ｐゴシック" panose="020B0600070205080204" pitchFamily="50" charset="-128"/>
              <a:ea typeface="ＭＳ Ｐゴシック" panose="020B0600070205080204" pitchFamily="50" charset="-128"/>
            </a:rPr>
            <a:t>----</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掲載時の注意</a:t>
          </a:r>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a:t>
          </a: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○このシートを参照して「</a:t>
          </a:r>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01_</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勤務時間入力」の職種のプルダウン設定、</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　</a:t>
          </a:r>
          <a:r>
            <a:rPr kumimoji="1" lang="ja-JP" altLang="en-US" sz="1100" kern="1200" baseline="0">
              <a:solidFill>
                <a:schemeClr val="tx1"/>
              </a:solidFill>
              <a:latin typeface="ＭＳ Ｐゴシック" panose="020B0600070205080204" pitchFamily="50" charset="-128"/>
              <a:ea typeface="ＭＳ Ｐゴシック" panose="020B0600070205080204" pitchFamily="50" charset="-128"/>
            </a:rPr>
            <a:t> </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及び</a:t>
          </a:r>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HTML</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取り込み用のタグを設定しています。</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　</a:t>
          </a:r>
          <a:r>
            <a:rPr kumimoji="1" lang="ja-JP" altLang="en-US" sz="1100" kern="1200" baseline="0">
              <a:solidFill>
                <a:schemeClr val="tx1"/>
              </a:solidFill>
              <a:latin typeface="ＭＳ Ｐゴシック" panose="020B0600070205080204" pitchFamily="50" charset="-128"/>
              <a:ea typeface="ＭＳ Ｐゴシック" panose="020B0600070205080204" pitchFamily="50" charset="-128"/>
            </a:rPr>
            <a:t> </a:t>
          </a:r>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HP</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掲載の際は、このシートは、「シートの保護」でパスワードを掛けたうえで、</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　</a:t>
          </a:r>
          <a:r>
            <a:rPr kumimoji="1" lang="ja-JP" altLang="en-US" sz="1100" kern="1200" baseline="0">
              <a:solidFill>
                <a:schemeClr val="tx1"/>
              </a:solidFill>
              <a:latin typeface="ＭＳ Ｐゴシック" panose="020B0600070205080204" pitchFamily="50" charset="-128"/>
              <a:ea typeface="ＭＳ Ｐゴシック" panose="020B0600070205080204" pitchFamily="50" charset="-128"/>
            </a:rPr>
            <a:t> </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シートを非表示とし、 「ブックの保護」でパスワードを掛け、シート構成を保護したものを掲載してください。</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a:t>
          </a:r>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00_</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使い方」「</a:t>
          </a:r>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01_</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勤務時間入力」「</a:t>
          </a:r>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02_</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計算」は、暫定的にパスワードを掛けずに「シートの保護」をしています。</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　本番掲載時には、「シートの保護」でパスワードを掛けてください。</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○職種が追加される場合など、調査票に変更が生じた場合、</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　・「</a:t>
          </a:r>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01_</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勤務時間入力」の</a:t>
          </a:r>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E</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列のプルダウンを更新</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　・「</a:t>
          </a:r>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02_</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計算」の見た目と関数を更新</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　・このシートの</a:t>
          </a:r>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A</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a:t>
          </a:r>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H</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列を更新</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　によりメンテナンスができます。</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　自力でメンテナンスできない場合は、電子調査票改修業務にこのツールの保守業務を追加してください。</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u="sng" kern="1200">
              <a:solidFill>
                <a:srgbClr val="FF0000"/>
              </a:solidFill>
              <a:latin typeface="ＭＳ Ｐゴシック" panose="020B0600070205080204" pitchFamily="50" charset="-128"/>
              <a:ea typeface="ＭＳ Ｐゴシック" panose="020B0600070205080204" pitchFamily="50" charset="-128"/>
            </a:rPr>
            <a:t>○本番掲載時にはこのテキストボックスは削除してください。</a:t>
          </a:r>
        </a:p>
        <a:p>
          <a:pPr algn="l"/>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機能上の制限</a:t>
          </a:r>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a:t>
          </a: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○入力は</a:t>
          </a:r>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1000</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人までです。</a:t>
          </a:r>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1000</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人を超える場合はツールの使用は諦めてください。</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　（関数を増やしすぎると挙動が遅くなるため）</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a:t>
          </a:r>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01_</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勤務時間入力」シートは行ごとの選択ができないため、行ごとの削除、コピペなどはできません。</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　（関数の破壊防止）</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　行の削除を行いたい場合は、１セルずつバックスペースで削除するか、</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　まっさらなファイルを</a:t>
          </a:r>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DL</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してやり直してもらうしかありません。</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　</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a:t>
          </a:r>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02_</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計算」シートはセルを選択できなくしています。</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　（関数破壊防止、この様式から電子調査票へ直接コピペを行うことによる電子調査票側の関数破壊防止）</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○このツールは、意図的にマクロ機能がないように設計しています。</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　</a:t>
          </a:r>
          <a:r>
            <a:rPr kumimoji="1" lang="ja-JP" altLang="en-US" sz="1100" kern="1200" baseline="0">
              <a:solidFill>
                <a:schemeClr val="tx1"/>
              </a:solidFill>
              <a:latin typeface="ＭＳ Ｐゴシック" panose="020B0600070205080204" pitchFamily="50" charset="-128"/>
              <a:ea typeface="ＭＳ Ｐゴシック" panose="020B0600070205080204" pitchFamily="50" charset="-128"/>
            </a:rPr>
            <a:t> </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マクロ付ファイルは</a:t>
          </a:r>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DL</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時のセキュリティ、</a:t>
          </a:r>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MS</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社の仕様変更等により個々の環境によっては</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   </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動作不良を起こすためです。</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D33C4-FCEC-4036-B45C-03E3F078E62F}">
  <sheetPr codeName="Sheet1">
    <pageSetUpPr fitToPage="1"/>
  </sheetPr>
  <dimension ref="A1:T60"/>
  <sheetViews>
    <sheetView zoomScaleNormal="100" zoomScaleSheetLayoutView="85" workbookViewId="0">
      <selection activeCell="T60" sqref="T60"/>
    </sheetView>
  </sheetViews>
  <sheetFormatPr defaultColWidth="0" defaultRowHeight="27.95" customHeight="1" zeroHeight="1" x14ac:dyDescent="0.4"/>
  <cols>
    <col min="1" max="1" width="4.5" style="7" customWidth="1"/>
    <col min="2" max="2" width="9" style="7" customWidth="1"/>
    <col min="3" max="3" width="6.25" style="7" customWidth="1"/>
    <col min="4" max="20" width="9" style="7" customWidth="1"/>
    <col min="21" max="16384" width="9" style="7" hidden="1"/>
  </cols>
  <sheetData>
    <row r="1" spans="2:5" ht="18.75" customHeight="1" thickBot="1" x14ac:dyDescent="0.45"/>
    <row r="2" spans="2:5" ht="27.95" customHeight="1" thickBot="1" x14ac:dyDescent="0.45">
      <c r="B2" s="135" t="s">
        <v>43</v>
      </c>
      <c r="C2" s="136"/>
      <c r="D2" s="136"/>
      <c r="E2" s="137"/>
    </row>
    <row r="3" spans="2:5" ht="18.75" customHeight="1" x14ac:dyDescent="0.4"/>
    <row r="4" spans="2:5" ht="27.95" customHeight="1" x14ac:dyDescent="0.4">
      <c r="B4" s="127" t="s">
        <v>90</v>
      </c>
    </row>
    <row r="5" spans="2:5" ht="27.95" customHeight="1" x14ac:dyDescent="0.4"/>
    <row r="6" spans="2:5" ht="27.95" customHeight="1" x14ac:dyDescent="0.4"/>
    <row r="7" spans="2:5" ht="27.95" customHeight="1" x14ac:dyDescent="0.4"/>
    <row r="8" spans="2:5" ht="27.95" customHeight="1" x14ac:dyDescent="0.4"/>
    <row r="9" spans="2:5" ht="27.95" customHeight="1" x14ac:dyDescent="0.4"/>
    <row r="10" spans="2:5" ht="27.95" customHeight="1" x14ac:dyDescent="0.4"/>
    <row r="11" spans="2:5" ht="27.95" customHeight="1" x14ac:dyDescent="0.4"/>
    <row r="12" spans="2:5" ht="27.95" customHeight="1" x14ac:dyDescent="0.4"/>
    <row r="13" spans="2:5" ht="27.95" customHeight="1" x14ac:dyDescent="0.4"/>
    <row r="14" spans="2:5" ht="27.95" customHeight="1" x14ac:dyDescent="0.4"/>
    <row r="15" spans="2:5" ht="27.95" customHeight="1" x14ac:dyDescent="0.4"/>
    <row r="16" spans="2:5" ht="27.95" customHeight="1" x14ac:dyDescent="0.4"/>
    <row r="17" spans="2:2" ht="27.95" customHeight="1" x14ac:dyDescent="0.4"/>
    <row r="18" spans="2:2" ht="27.95" customHeight="1" x14ac:dyDescent="0.4"/>
    <row r="19" spans="2:2" ht="27.95" customHeight="1" x14ac:dyDescent="0.4">
      <c r="B19" s="128" t="s">
        <v>91</v>
      </c>
    </row>
    <row r="20" spans="2:2" ht="27.95" customHeight="1" x14ac:dyDescent="0.4">
      <c r="B20" s="127" t="s">
        <v>44</v>
      </c>
    </row>
    <row r="21" spans="2:2" ht="27.95" customHeight="1" x14ac:dyDescent="0.4">
      <c r="B21" s="127" t="s">
        <v>50</v>
      </c>
    </row>
    <row r="22" spans="2:2" ht="27.95" customHeight="1" x14ac:dyDescent="0.4">
      <c r="B22" s="127" t="s">
        <v>51</v>
      </c>
    </row>
    <row r="23" spans="2:2" ht="27.95" customHeight="1" x14ac:dyDescent="0.4">
      <c r="B23" s="127"/>
    </row>
    <row r="24" spans="2:2" ht="27.95" customHeight="1" x14ac:dyDescent="0.4"/>
    <row r="25" spans="2:2" ht="27.95" customHeight="1" x14ac:dyDescent="0.4"/>
    <row r="26" spans="2:2" ht="27.95" customHeight="1" x14ac:dyDescent="0.4"/>
    <row r="27" spans="2:2" ht="27.95" customHeight="1" x14ac:dyDescent="0.4"/>
    <row r="28" spans="2:2" ht="27.95" customHeight="1" x14ac:dyDescent="0.4"/>
    <row r="29" spans="2:2" ht="27.95" customHeight="1" x14ac:dyDescent="0.4"/>
    <row r="30" spans="2:2" ht="27.95" customHeight="1" x14ac:dyDescent="0.4"/>
    <row r="31" spans="2:2" ht="27.95" customHeight="1" x14ac:dyDescent="0.4"/>
    <row r="32" spans="2:2" ht="27.95" customHeight="1" x14ac:dyDescent="0.4"/>
    <row r="33" spans="2:2" ht="27.95" customHeight="1" x14ac:dyDescent="0.4"/>
    <row r="34" spans="2:2" ht="27.95" customHeight="1" x14ac:dyDescent="0.4"/>
    <row r="35" spans="2:2" ht="27.95" customHeight="1" x14ac:dyDescent="0.4"/>
    <row r="36" spans="2:2" ht="27.95" customHeight="1" x14ac:dyDescent="0.4">
      <c r="B36" s="127" t="s">
        <v>87</v>
      </c>
    </row>
    <row r="37" spans="2:2" s="2" customFormat="1" ht="27.95" customHeight="1" x14ac:dyDescent="0.4">
      <c r="B37" s="128" t="s">
        <v>88</v>
      </c>
    </row>
    <row r="38" spans="2:2" s="2" customFormat="1" ht="27.95" customHeight="1" x14ac:dyDescent="0.4">
      <c r="B38" s="128" t="s">
        <v>89</v>
      </c>
    </row>
    <row r="39" spans="2:2" ht="27.95" customHeight="1" x14ac:dyDescent="0.4"/>
    <row r="40" spans="2:2" ht="27.95" customHeight="1" x14ac:dyDescent="0.4"/>
    <row r="41" spans="2:2" ht="27.95" customHeight="1" x14ac:dyDescent="0.4"/>
    <row r="42" spans="2:2" ht="27.95" customHeight="1" x14ac:dyDescent="0.4"/>
    <row r="43" spans="2:2" ht="27.95" customHeight="1" x14ac:dyDescent="0.4"/>
    <row r="44" spans="2:2" ht="27.95" customHeight="1" x14ac:dyDescent="0.4"/>
    <row r="45" spans="2:2" ht="27.95" customHeight="1" x14ac:dyDescent="0.4"/>
    <row r="46" spans="2:2" ht="27.95" customHeight="1" x14ac:dyDescent="0.4"/>
    <row r="47" spans="2:2" ht="27.95" customHeight="1" x14ac:dyDescent="0.4"/>
    <row r="48" spans="2:2" ht="27.95" customHeight="1" x14ac:dyDescent="0.4"/>
    <row r="49" ht="27.95" customHeight="1" x14ac:dyDescent="0.4"/>
    <row r="50" ht="27.95" customHeight="1" x14ac:dyDescent="0.4"/>
    <row r="51" ht="27.95" customHeight="1" x14ac:dyDescent="0.4"/>
    <row r="52" ht="27.95" customHeight="1" x14ac:dyDescent="0.4"/>
    <row r="53" ht="27.95" customHeight="1" x14ac:dyDescent="0.4"/>
    <row r="54" ht="27.95" customHeight="1" x14ac:dyDescent="0.4"/>
    <row r="55" ht="27.95" customHeight="1" x14ac:dyDescent="0.4"/>
    <row r="56" ht="27.95" customHeight="1" x14ac:dyDescent="0.4"/>
    <row r="57" ht="27.95" customHeight="1" x14ac:dyDescent="0.4"/>
    <row r="58" ht="27.95" customHeight="1" x14ac:dyDescent="0.4"/>
    <row r="59" ht="27.95" customHeight="1" x14ac:dyDescent="0.4"/>
    <row r="60" ht="27.95" customHeight="1" x14ac:dyDescent="0.4"/>
  </sheetData>
  <sheetProtection algorithmName="SHA-512" hashValue="uiZOA9gWrLlVUAd5t9PglrB91deQN9gRPjfb5x/fywbglCNJ94xG+NNi1vioeCKNWck+zFSGb2Cvljaql9uOeQ==" saltValue="yXFVYOZKkFTwdTe4L/D8lw==" spinCount="100000" sheet="1" selectLockedCells="1" selectUnlockedCells="1"/>
  <mergeCells count="1">
    <mergeCell ref="B2:E2"/>
  </mergeCells>
  <phoneticPr fontId="3"/>
  <pageMargins left="0.7" right="0.7" top="0.75" bottom="0.75" header="0.3" footer="0.3"/>
  <pageSetup paperSize="9" scale="88" fitToHeight="0" orientation="landscape" r:id="rId1"/>
  <rowBreaks count="2" manualBreakCount="2">
    <brk id="18" max="16383" man="1"/>
    <brk id="35"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351C8-D0F1-4A4B-BEB4-67A7AB6920A6}">
  <sheetPr codeName="Sheet2"/>
  <dimension ref="A1:CF1016"/>
  <sheetViews>
    <sheetView tabSelected="1" zoomScaleNormal="100" workbookViewId="0">
      <pane ySplit="16" topLeftCell="A17" activePane="bottomLeft" state="frozen"/>
      <selection pane="bottomLeft" activeCell="B7" sqref="B7"/>
    </sheetView>
  </sheetViews>
  <sheetFormatPr defaultColWidth="0" defaultRowHeight="27.95" customHeight="1" zeroHeight="1" x14ac:dyDescent="0.4"/>
  <cols>
    <col min="1" max="1" width="3.5" style="7" customWidth="1"/>
    <col min="2" max="2" width="8.875" style="71" customWidth="1"/>
    <col min="3" max="3" width="21.5" style="23" customWidth="1"/>
    <col min="4" max="4" width="4.625" style="24" bestFit="1" customWidth="1"/>
    <col min="5" max="5" width="18.375" style="25" customWidth="1"/>
    <col min="6" max="6" width="16.5" style="26" customWidth="1"/>
    <col min="7" max="7" width="2.5" style="7" customWidth="1"/>
    <col min="8" max="8" width="6.5" style="27" customWidth="1"/>
    <col min="9" max="9" width="4.5" style="28" bestFit="1" customWidth="1"/>
    <col min="10" max="10" width="5.5" style="27" bestFit="1" customWidth="1"/>
    <col min="11" max="11" width="3" style="28" bestFit="1" customWidth="1"/>
    <col min="12" max="12" width="6.5" style="27" customWidth="1"/>
    <col min="13" max="13" width="4.5" style="28" customWidth="1"/>
    <col min="14" max="14" width="5.5" style="27" bestFit="1" customWidth="1"/>
    <col min="15" max="15" width="3.125" style="28" bestFit="1" customWidth="1"/>
    <col min="16" max="16" width="2.5" style="7" customWidth="1"/>
    <col min="17" max="17" width="5.5" style="27" customWidth="1"/>
    <col min="18" max="18" width="4.5" style="28" customWidth="1"/>
    <col min="19" max="19" width="5.5" style="27" customWidth="1"/>
    <col min="20" max="20" width="3" style="28" bestFit="1" customWidth="1"/>
    <col min="21" max="21" width="5.5" style="27" customWidth="1"/>
    <col min="22" max="22" width="4.5" style="28" customWidth="1"/>
    <col min="23" max="23" width="5.5" style="27" customWidth="1"/>
    <col min="24" max="24" width="3" style="28" bestFit="1" customWidth="1"/>
    <col min="25" max="25" width="7.875" style="2" customWidth="1"/>
    <col min="26" max="26" width="5.5" style="27" customWidth="1"/>
    <col min="27" max="27" width="4.5" style="28" customWidth="1"/>
    <col min="28" max="28" width="5.5" style="27" customWidth="1"/>
    <col min="29" max="29" width="3" style="28" bestFit="1" customWidth="1"/>
    <col min="30" max="30" width="5.5" style="27" customWidth="1"/>
    <col min="31" max="31" width="4.5" style="28" customWidth="1"/>
    <col min="32" max="32" width="5.5" style="27" customWidth="1"/>
    <col min="33" max="33" width="3" style="28" bestFit="1" customWidth="1"/>
    <col min="34" max="34" width="7.875" style="2" customWidth="1"/>
    <col min="35" max="35" width="5.5" style="27" customWidth="1"/>
    <col min="36" max="36" width="4.5" style="28" customWidth="1"/>
    <col min="37" max="37" width="5.5" style="27" customWidth="1"/>
    <col min="38" max="38" width="3" style="28" bestFit="1" customWidth="1"/>
    <col min="39" max="39" width="5.5" style="27" customWidth="1"/>
    <col min="40" max="40" width="4.5" style="28" customWidth="1"/>
    <col min="41" max="41" width="5.5" style="27" customWidth="1"/>
    <col min="42" max="42" width="3" style="28" bestFit="1" customWidth="1"/>
    <col min="43" max="43" width="7.875" style="2" customWidth="1"/>
    <col min="44" max="44" width="5.5" style="27" customWidth="1"/>
    <col min="45" max="45" width="4.5" style="28" customWidth="1"/>
    <col min="46" max="46" width="5.5" style="27" customWidth="1"/>
    <col min="47" max="47" width="3" style="28" bestFit="1" customWidth="1"/>
    <col min="48" max="48" width="5.5" style="27" customWidth="1"/>
    <col min="49" max="49" width="4.5" style="28" customWidth="1"/>
    <col min="50" max="50" width="5.5" style="27" customWidth="1"/>
    <col min="51" max="51" width="3" style="28" bestFit="1" customWidth="1"/>
    <col min="52" max="52" width="7.875" style="2" customWidth="1"/>
    <col min="53" max="53" width="5.5" style="27" customWidth="1"/>
    <col min="54" max="54" width="4.5" style="28" customWidth="1"/>
    <col min="55" max="55" width="5.5" style="27" customWidth="1"/>
    <col min="56" max="56" width="3" style="28" bestFit="1" customWidth="1"/>
    <col min="57" max="57" width="5.5" style="27" customWidth="1"/>
    <col min="58" max="58" width="4.5" style="28" customWidth="1"/>
    <col min="59" max="59" width="5.5" style="27" customWidth="1"/>
    <col min="60" max="60" width="3" style="28" bestFit="1" customWidth="1"/>
    <col min="61" max="61" width="7.875" style="2" customWidth="1"/>
    <col min="62" max="62" width="5.5" style="27" customWidth="1"/>
    <col min="63" max="63" width="4.5" style="28" customWidth="1"/>
    <col min="64" max="64" width="5.5" style="27" customWidth="1"/>
    <col min="65" max="65" width="3" style="28" bestFit="1" customWidth="1"/>
    <col min="66" max="66" width="5.5" style="27" customWidth="1"/>
    <col min="67" max="67" width="4.5" style="28" customWidth="1"/>
    <col min="68" max="68" width="5.5" style="27" customWidth="1"/>
    <col min="69" max="69" width="3" style="28" bestFit="1" customWidth="1"/>
    <col min="70" max="70" width="7.875" style="2" customWidth="1"/>
    <col min="71" max="71" width="5.5" style="27" customWidth="1"/>
    <col min="72" max="72" width="4.5" style="28" customWidth="1"/>
    <col min="73" max="73" width="5.5" style="27" customWidth="1"/>
    <col min="74" max="74" width="3" style="28" bestFit="1" customWidth="1"/>
    <col min="75" max="75" width="5.5" style="27" customWidth="1"/>
    <col min="76" max="76" width="4.5" style="28" customWidth="1"/>
    <col min="77" max="77" width="5.5" style="27" customWidth="1"/>
    <col min="78" max="78" width="3" style="28" bestFit="1" customWidth="1"/>
    <col min="79" max="79" width="7.875" style="2" customWidth="1"/>
    <col min="80" max="80" width="11" style="7" bestFit="1" customWidth="1"/>
    <col min="81" max="81" width="5.25" style="7" bestFit="1" customWidth="1"/>
    <col min="82" max="83" width="9" style="7" customWidth="1"/>
    <col min="84" max="84" width="3.5" style="7" customWidth="1"/>
    <col min="85" max="16384" width="9" style="7" hidden="1"/>
  </cols>
  <sheetData>
    <row r="1" spans="2:83" s="2" customFormat="1" ht="18.75" customHeight="1" thickBot="1" x14ac:dyDescent="0.45"/>
    <row r="2" spans="2:83" s="2" customFormat="1" ht="27.95" customHeight="1" thickBot="1" x14ac:dyDescent="0.45">
      <c r="B2" s="135" t="s">
        <v>45</v>
      </c>
      <c r="C2" s="136"/>
      <c r="D2" s="137"/>
    </row>
    <row r="3" spans="2:83" ht="18.75" customHeight="1" x14ac:dyDescent="0.4">
      <c r="B3" s="7"/>
      <c r="C3" s="7"/>
      <c r="D3" s="7"/>
      <c r="E3" s="7"/>
      <c r="F3" s="7"/>
      <c r="H3" s="7"/>
      <c r="I3" s="7"/>
      <c r="J3" s="7"/>
      <c r="K3" s="7"/>
      <c r="L3" s="7"/>
      <c r="M3" s="7"/>
      <c r="N3" s="7"/>
      <c r="O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row>
    <row r="4" spans="2:83" s="2" customFormat="1" ht="14.25" x14ac:dyDescent="0.4">
      <c r="B4" s="4" t="s">
        <v>10</v>
      </c>
      <c r="I4" s="4" t="s">
        <v>59</v>
      </c>
    </row>
    <row r="5" spans="2:83" s="2" customFormat="1" ht="18.75" customHeight="1" x14ac:dyDescent="0.4">
      <c r="B5" s="5" t="s">
        <v>12</v>
      </c>
      <c r="I5" s="2" t="s">
        <v>60</v>
      </c>
    </row>
    <row r="6" spans="2:83" s="2" customFormat="1" ht="9.9499999999999993" customHeight="1" thickBot="1" x14ac:dyDescent="0.45">
      <c r="B6" s="3"/>
    </row>
    <row r="7" spans="2:83" s="2" customFormat="1" ht="27.95" customHeight="1" thickBot="1" x14ac:dyDescent="0.2">
      <c r="B7" s="1"/>
      <c r="C7" s="6" t="s">
        <v>11</v>
      </c>
      <c r="I7" s="172" t="str">
        <f>IF($B$7="","",MAX(32,ROUND($B$7,1)))</f>
        <v/>
      </c>
      <c r="J7" s="173"/>
      <c r="K7" s="6" t="s">
        <v>13</v>
      </c>
    </row>
    <row r="8" spans="2:83" s="2" customFormat="1" ht="18.75" customHeight="1" x14ac:dyDescent="0.4">
      <c r="B8" s="72" t="str">
        <f>IF($B$7="","↑時間数を入力してください","")</f>
        <v>↑時間数を入力してください</v>
      </c>
    </row>
    <row r="9" spans="2:83" ht="13.5" customHeight="1" x14ac:dyDescent="0.4">
      <c r="B9" s="7"/>
      <c r="C9" s="7"/>
      <c r="D9" s="7"/>
      <c r="E9" s="7"/>
      <c r="F9" s="7"/>
      <c r="H9" s="7"/>
      <c r="I9" s="7"/>
      <c r="J9" s="7"/>
      <c r="K9" s="7"/>
      <c r="L9" s="7"/>
      <c r="M9" s="7"/>
      <c r="N9" s="7"/>
      <c r="O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row>
    <row r="10" spans="2:83" ht="6.95" customHeight="1" x14ac:dyDescent="0.4">
      <c r="B10" s="8"/>
      <c r="C10" s="7"/>
      <c r="D10" s="7"/>
      <c r="E10" s="7"/>
      <c r="F10" s="7"/>
      <c r="H10" s="9"/>
      <c r="I10" s="9"/>
      <c r="J10" s="9"/>
      <c r="K10" s="9"/>
      <c r="L10" s="9"/>
      <c r="M10" s="9"/>
      <c r="N10" s="9"/>
      <c r="O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row>
    <row r="11" spans="2:83" ht="27.95" customHeight="1" x14ac:dyDescent="0.4">
      <c r="B11" s="160" t="s">
        <v>53</v>
      </c>
      <c r="C11" s="161"/>
      <c r="D11" s="162"/>
      <c r="E11" s="156" t="s">
        <v>42</v>
      </c>
      <c r="F11" s="156" t="s">
        <v>17</v>
      </c>
      <c r="G11" s="154" t="s">
        <v>18</v>
      </c>
      <c r="H11" s="155"/>
      <c r="I11" s="155"/>
      <c r="J11" s="155"/>
      <c r="K11" s="155"/>
      <c r="L11" s="155"/>
      <c r="M11" s="73" t="str">
        <f>IF($I$7="",CONCATENATE("　※「有期雇用契約」、「パート」、「アルバイト」といった方でも、１週間の勤務時間が『　　時間 』の方は「常勤」となります。"),CONCATENATE("　※「有期雇用契約」、「パート」、「アルバイト」といった方でも、１週間の勤務時間が『 ",$B$7,"時間 』の方は「常勤」となります。"))</f>
        <v>　※「有期雇用契約」、「パート」、「アルバイト」といった方でも、１週間の勤務時間が『　　時間 』の方は「常勤」となります。</v>
      </c>
      <c r="N11" s="7"/>
      <c r="O11" s="7"/>
      <c r="P11" s="10"/>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10"/>
      <c r="BW11" s="7"/>
      <c r="BX11" s="7"/>
      <c r="BY11" s="7"/>
      <c r="BZ11" s="10"/>
      <c r="CA11" s="7"/>
      <c r="CB11" s="143" t="s">
        <v>27</v>
      </c>
      <c r="CC11" s="138" t="s">
        <v>58</v>
      </c>
      <c r="CD11" s="143" t="s">
        <v>28</v>
      </c>
      <c r="CE11" s="138" t="s">
        <v>29</v>
      </c>
    </row>
    <row r="12" spans="2:83" ht="13.5" customHeight="1" x14ac:dyDescent="0.15">
      <c r="B12" s="163"/>
      <c r="C12" s="164"/>
      <c r="D12" s="165"/>
      <c r="E12" s="157"/>
      <c r="F12" s="157"/>
      <c r="G12" s="43" t="str">
        <f>IF('01_勤務時間入力'!$B$7="",CONCATENATE("１週間の勤務時間が『 　　時間 』未満の方について、「１週間分まとめて入力」か「１日ごとに入力」のどちらかお好きな方に、１週間の勤務時間を入力してください。なお、残業等の所定外の労働時間や休憩時間は含めないでください。"),CONCATENATE("１週間の勤務時間が『 ",'01_勤務時間入力'!$B$7,"時間 』未満の方について、「１週間分まとめて入力」か「１日ごとに入力」のどちらかお好きな方に、１週間の勤務時間を入力してください。なお、残業等の所定外の労働時間や休憩時間は含めないでください。"))</f>
        <v>１週間の勤務時間が『 　　時間 』未満の方について、「１週間分まとめて入力」か「１日ごとに入力」のどちらかお好きな方に、１週間の勤務時間を入力してください。なお、残業等の所定外の労働時間や休憩時間は含めないでください。</v>
      </c>
      <c r="H12" s="7"/>
      <c r="I12" s="7"/>
      <c r="J12" s="7"/>
      <c r="K12" s="7"/>
      <c r="L12" s="7"/>
      <c r="M12" s="7"/>
      <c r="N12" s="7"/>
      <c r="O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11"/>
      <c r="BW12" s="7"/>
      <c r="BX12" s="7"/>
      <c r="BY12" s="7"/>
      <c r="BZ12" s="11"/>
      <c r="CA12" s="7"/>
      <c r="CB12" s="144"/>
      <c r="CC12" s="144"/>
      <c r="CD12" s="144"/>
      <c r="CE12" s="139"/>
    </row>
    <row r="13" spans="2:83" ht="27.95" customHeight="1" x14ac:dyDescent="0.4">
      <c r="B13" s="163"/>
      <c r="C13" s="164"/>
      <c r="D13" s="165"/>
      <c r="E13" s="157"/>
      <c r="F13" s="157"/>
      <c r="G13" s="44" t="str">
        <f>IF('01_勤務時間入力'!$B$7="",CONCATENATE("当直勤務がある場合は、「当直の勤務時間」に入力してください。また、曜日によっては隔週で勤務している等の場合は、「所要の調整」欄を選択してください。（月２回の場合、計算結果が２分の１される等の所要の調整が行われます。）"),CONCATENATE("当直勤務がある場合は、「当直の勤務時間」に入力してください。また、曜日によっては隔週で勤務している等の場合は、「所要の調整」欄を選択してください。（月２回の場合、計算結果が２分の１される等の所要の調整が行われます。）"))</f>
        <v>当直勤務がある場合は、「当直の勤務時間」に入力してください。また、曜日によっては隔週で勤務している等の場合は、「所要の調整」欄を選択してください。（月２回の場合、計算結果が２分の１される等の所要の調整が行われます。）</v>
      </c>
      <c r="H13" s="7"/>
      <c r="I13" s="7"/>
      <c r="J13" s="7"/>
      <c r="K13" s="7"/>
      <c r="L13" s="7"/>
      <c r="M13" s="7"/>
      <c r="N13" s="7"/>
      <c r="O13" s="7"/>
      <c r="P13" s="9"/>
      <c r="Q13" s="9"/>
      <c r="R13" s="9"/>
      <c r="S13" s="9"/>
      <c r="T13" s="9"/>
      <c r="U13" s="9"/>
      <c r="V13" s="9"/>
      <c r="W13" s="9"/>
      <c r="X13" s="9"/>
      <c r="Y13" s="7"/>
      <c r="Z13" s="9"/>
      <c r="AA13" s="9"/>
      <c r="AB13" s="9"/>
      <c r="AC13" s="9"/>
      <c r="AD13" s="9"/>
      <c r="AE13" s="9"/>
      <c r="AF13" s="9"/>
      <c r="AG13" s="9"/>
      <c r="AH13" s="7"/>
      <c r="AI13" s="9"/>
      <c r="AJ13" s="9"/>
      <c r="AK13" s="9"/>
      <c r="AL13" s="9"/>
      <c r="AM13" s="9"/>
      <c r="AN13" s="9"/>
      <c r="AO13" s="9"/>
      <c r="AP13" s="9"/>
      <c r="AQ13" s="7"/>
      <c r="AR13" s="9"/>
      <c r="AS13" s="9"/>
      <c r="AT13" s="9"/>
      <c r="AU13" s="9"/>
      <c r="AV13" s="9"/>
      <c r="AW13" s="9"/>
      <c r="AX13" s="9"/>
      <c r="AY13" s="9"/>
      <c r="AZ13" s="7"/>
      <c r="BA13" s="9"/>
      <c r="BB13" s="9"/>
      <c r="BC13" s="9"/>
      <c r="BD13" s="9"/>
      <c r="BE13" s="9"/>
      <c r="BF13" s="9"/>
      <c r="BG13" s="9"/>
      <c r="BH13" s="9"/>
      <c r="BI13" s="7"/>
      <c r="BJ13" s="9"/>
      <c r="BK13" s="9"/>
      <c r="BL13" s="9"/>
      <c r="BM13" s="9"/>
      <c r="BN13" s="9"/>
      <c r="BO13" s="9"/>
      <c r="BP13" s="9"/>
      <c r="BQ13" s="9"/>
      <c r="BR13" s="7"/>
      <c r="BS13" s="9"/>
      <c r="BT13" s="9"/>
      <c r="BU13" s="9"/>
      <c r="BV13" s="9"/>
      <c r="BW13" s="9"/>
      <c r="BX13" s="9"/>
      <c r="BY13" s="9"/>
      <c r="BZ13" s="9"/>
      <c r="CA13" s="7"/>
      <c r="CB13" s="144"/>
      <c r="CC13" s="144"/>
      <c r="CD13" s="144"/>
      <c r="CE13" s="139"/>
    </row>
    <row r="14" spans="2:83" ht="27.95" customHeight="1" x14ac:dyDescent="0.4">
      <c r="B14" s="166" t="s">
        <v>54</v>
      </c>
      <c r="C14" s="167"/>
      <c r="D14" s="168"/>
      <c r="E14" s="158" t="s">
        <v>52</v>
      </c>
      <c r="F14" s="158" t="str">
        <f>IF('01_勤務時間入力'!$B$7="",CONCATENATE("施設の１週間の",CHAR(10),"所定労働時間の",CHAR(10),"『 　　時間 』",CHAR(10),"勤務している方を",CHAR(10),"「○」としてください。"),CONCATENATE("施設の１週間の",CHAR(10),"所定労働時間の",CHAR(10),"『 ",'01_勤務時間入力'!$B$7,"時間 』",CHAR(10),"勤務している方を",CHAR(10),"「○」としてください。"))</f>
        <v>施設の１週間の
所定労働時間の
『 　　時間 』
勤務している方を
「○」としてください。</v>
      </c>
      <c r="G14" s="12"/>
      <c r="H14" s="145" t="s">
        <v>15</v>
      </c>
      <c r="I14" s="146"/>
      <c r="J14" s="146"/>
      <c r="K14" s="146"/>
      <c r="L14" s="146"/>
      <c r="M14" s="146"/>
      <c r="N14" s="146"/>
      <c r="O14" s="147"/>
      <c r="P14" s="13" t="s">
        <v>25</v>
      </c>
      <c r="Q14" s="14"/>
      <c r="R14" s="14"/>
      <c r="S14" s="14"/>
      <c r="T14" s="14"/>
      <c r="U14" s="14"/>
      <c r="V14" s="14"/>
      <c r="W14" s="14"/>
      <c r="X14" s="14"/>
      <c r="Y14" s="15"/>
      <c r="Z14" s="14"/>
      <c r="AA14" s="14"/>
      <c r="AB14" s="14"/>
      <c r="AC14" s="14"/>
      <c r="AD14" s="14"/>
      <c r="AE14" s="14"/>
      <c r="AF14" s="14"/>
      <c r="AG14" s="14"/>
      <c r="AH14" s="15"/>
      <c r="AI14" s="14"/>
      <c r="AJ14" s="14"/>
      <c r="AK14" s="14"/>
      <c r="AL14" s="14"/>
      <c r="AM14" s="14"/>
      <c r="AN14" s="14"/>
      <c r="AO14" s="14"/>
      <c r="AP14" s="14"/>
      <c r="AQ14" s="15"/>
      <c r="AR14" s="14"/>
      <c r="AS14" s="14"/>
      <c r="AT14" s="14"/>
      <c r="AU14" s="14"/>
      <c r="AV14" s="14"/>
      <c r="AW14" s="14"/>
      <c r="AX14" s="14"/>
      <c r="AY14" s="14"/>
      <c r="AZ14" s="15"/>
      <c r="BA14" s="14"/>
      <c r="BB14" s="14"/>
      <c r="BC14" s="14"/>
      <c r="BD14" s="14"/>
      <c r="BE14" s="14"/>
      <c r="BF14" s="14"/>
      <c r="BG14" s="14"/>
      <c r="BH14" s="14"/>
      <c r="BI14" s="15"/>
      <c r="BJ14" s="14"/>
      <c r="BK14" s="14"/>
      <c r="BL14" s="14"/>
      <c r="BM14" s="14"/>
      <c r="BN14" s="14"/>
      <c r="BO14" s="14"/>
      <c r="BP14" s="14"/>
      <c r="BQ14" s="14"/>
      <c r="BR14" s="15"/>
      <c r="BS14" s="14"/>
      <c r="BT14" s="14"/>
      <c r="BU14" s="14"/>
      <c r="BV14" s="16"/>
      <c r="BW14" s="14"/>
      <c r="BX14" s="14"/>
      <c r="BY14" s="14"/>
      <c r="BZ14" s="16"/>
      <c r="CA14" s="15"/>
      <c r="CB14" s="144"/>
      <c r="CC14" s="144"/>
      <c r="CD14" s="144"/>
      <c r="CE14" s="139"/>
    </row>
    <row r="15" spans="2:83" ht="27.95" customHeight="1" x14ac:dyDescent="0.4">
      <c r="B15" s="166"/>
      <c r="C15" s="167"/>
      <c r="D15" s="168"/>
      <c r="E15" s="158"/>
      <c r="F15" s="158"/>
      <c r="G15" s="12"/>
      <c r="H15" s="148" t="s">
        <v>46</v>
      </c>
      <c r="I15" s="149"/>
      <c r="J15" s="149"/>
      <c r="K15" s="150"/>
      <c r="L15" s="148" t="s">
        <v>48</v>
      </c>
      <c r="M15" s="149"/>
      <c r="N15" s="149"/>
      <c r="O15" s="150"/>
      <c r="P15" s="45"/>
      <c r="Q15" s="140" t="s">
        <v>49</v>
      </c>
      <c r="R15" s="141"/>
      <c r="S15" s="141"/>
      <c r="T15" s="141"/>
      <c r="U15" s="141"/>
      <c r="V15" s="141"/>
      <c r="W15" s="141"/>
      <c r="X15" s="141"/>
      <c r="Y15" s="142"/>
      <c r="Z15" s="140" t="s">
        <v>19</v>
      </c>
      <c r="AA15" s="141"/>
      <c r="AB15" s="141"/>
      <c r="AC15" s="141"/>
      <c r="AD15" s="141"/>
      <c r="AE15" s="141"/>
      <c r="AF15" s="141"/>
      <c r="AG15" s="141"/>
      <c r="AH15" s="142"/>
      <c r="AI15" s="140" t="s">
        <v>20</v>
      </c>
      <c r="AJ15" s="141"/>
      <c r="AK15" s="141"/>
      <c r="AL15" s="141"/>
      <c r="AM15" s="141"/>
      <c r="AN15" s="141"/>
      <c r="AO15" s="141"/>
      <c r="AP15" s="141"/>
      <c r="AQ15" s="142"/>
      <c r="AR15" s="140" t="s">
        <v>21</v>
      </c>
      <c r="AS15" s="141"/>
      <c r="AT15" s="141"/>
      <c r="AU15" s="141"/>
      <c r="AV15" s="141"/>
      <c r="AW15" s="141"/>
      <c r="AX15" s="141"/>
      <c r="AY15" s="141"/>
      <c r="AZ15" s="142"/>
      <c r="BA15" s="140" t="s">
        <v>22</v>
      </c>
      <c r="BB15" s="141"/>
      <c r="BC15" s="141"/>
      <c r="BD15" s="141"/>
      <c r="BE15" s="141"/>
      <c r="BF15" s="141"/>
      <c r="BG15" s="141"/>
      <c r="BH15" s="141"/>
      <c r="BI15" s="142"/>
      <c r="BJ15" s="140" t="s">
        <v>23</v>
      </c>
      <c r="BK15" s="141"/>
      <c r="BL15" s="141"/>
      <c r="BM15" s="141"/>
      <c r="BN15" s="141"/>
      <c r="BO15" s="141"/>
      <c r="BP15" s="141"/>
      <c r="BQ15" s="141"/>
      <c r="BR15" s="142"/>
      <c r="BS15" s="140" t="s">
        <v>24</v>
      </c>
      <c r="BT15" s="141"/>
      <c r="BU15" s="141"/>
      <c r="BV15" s="141"/>
      <c r="BW15" s="141"/>
      <c r="BX15" s="141"/>
      <c r="BY15" s="141"/>
      <c r="BZ15" s="141"/>
      <c r="CA15" s="142"/>
      <c r="CB15" s="144"/>
      <c r="CC15" s="144"/>
      <c r="CD15" s="144"/>
      <c r="CE15" s="139"/>
    </row>
    <row r="16" spans="2:83" ht="27.95" customHeight="1" x14ac:dyDescent="0.4">
      <c r="B16" s="169"/>
      <c r="C16" s="170"/>
      <c r="D16" s="171"/>
      <c r="E16" s="159"/>
      <c r="F16" s="159"/>
      <c r="G16" s="12"/>
      <c r="H16" s="151"/>
      <c r="I16" s="152"/>
      <c r="J16" s="152"/>
      <c r="K16" s="153"/>
      <c r="L16" s="151"/>
      <c r="M16" s="152"/>
      <c r="N16" s="152"/>
      <c r="O16" s="153"/>
      <c r="P16" s="11"/>
      <c r="Q16" s="140" t="s">
        <v>46</v>
      </c>
      <c r="R16" s="141"/>
      <c r="S16" s="141"/>
      <c r="T16" s="141"/>
      <c r="U16" s="140" t="s">
        <v>47</v>
      </c>
      <c r="V16" s="141"/>
      <c r="W16" s="141"/>
      <c r="X16" s="142"/>
      <c r="Y16" s="46" t="s">
        <v>26</v>
      </c>
      <c r="Z16" s="140" t="s">
        <v>46</v>
      </c>
      <c r="AA16" s="141"/>
      <c r="AB16" s="141"/>
      <c r="AC16" s="141"/>
      <c r="AD16" s="140" t="s">
        <v>47</v>
      </c>
      <c r="AE16" s="141"/>
      <c r="AF16" s="141"/>
      <c r="AG16" s="142"/>
      <c r="AH16" s="46" t="s">
        <v>26</v>
      </c>
      <c r="AI16" s="140" t="s">
        <v>46</v>
      </c>
      <c r="AJ16" s="141"/>
      <c r="AK16" s="141"/>
      <c r="AL16" s="141"/>
      <c r="AM16" s="140" t="s">
        <v>47</v>
      </c>
      <c r="AN16" s="141"/>
      <c r="AO16" s="141"/>
      <c r="AP16" s="142"/>
      <c r="AQ16" s="46" t="s">
        <v>26</v>
      </c>
      <c r="AR16" s="140" t="s">
        <v>46</v>
      </c>
      <c r="AS16" s="141"/>
      <c r="AT16" s="141"/>
      <c r="AU16" s="141"/>
      <c r="AV16" s="140" t="s">
        <v>47</v>
      </c>
      <c r="AW16" s="141"/>
      <c r="AX16" s="141"/>
      <c r="AY16" s="142"/>
      <c r="AZ16" s="46" t="s">
        <v>26</v>
      </c>
      <c r="BA16" s="140" t="s">
        <v>46</v>
      </c>
      <c r="BB16" s="141"/>
      <c r="BC16" s="141"/>
      <c r="BD16" s="141"/>
      <c r="BE16" s="140" t="s">
        <v>47</v>
      </c>
      <c r="BF16" s="141"/>
      <c r="BG16" s="141"/>
      <c r="BH16" s="142"/>
      <c r="BI16" s="46" t="s">
        <v>26</v>
      </c>
      <c r="BJ16" s="140" t="s">
        <v>46</v>
      </c>
      <c r="BK16" s="141"/>
      <c r="BL16" s="141"/>
      <c r="BM16" s="141"/>
      <c r="BN16" s="140" t="s">
        <v>47</v>
      </c>
      <c r="BO16" s="141"/>
      <c r="BP16" s="141"/>
      <c r="BQ16" s="142"/>
      <c r="BR16" s="46" t="s">
        <v>26</v>
      </c>
      <c r="BS16" s="140" t="s">
        <v>46</v>
      </c>
      <c r="BT16" s="141"/>
      <c r="BU16" s="141"/>
      <c r="BV16" s="141"/>
      <c r="BW16" s="140" t="s">
        <v>47</v>
      </c>
      <c r="BX16" s="141"/>
      <c r="BY16" s="141"/>
      <c r="BZ16" s="142"/>
      <c r="CA16" s="46" t="s">
        <v>26</v>
      </c>
      <c r="CB16" s="144"/>
      <c r="CC16" s="144"/>
      <c r="CD16" s="144"/>
      <c r="CE16" s="139"/>
    </row>
    <row r="17" spans="2:83" ht="27.95" customHeight="1" x14ac:dyDescent="0.4">
      <c r="B17" s="131" t="str">
        <f>CONCATENATE(ROW()-16,"人目")</f>
        <v>1人目</v>
      </c>
      <c r="C17" s="29"/>
      <c r="D17" s="69" t="s">
        <v>14</v>
      </c>
      <c r="E17" s="31"/>
      <c r="F17" s="32"/>
      <c r="H17" s="35"/>
      <c r="I17" s="53" t="s">
        <v>11</v>
      </c>
      <c r="J17" s="38"/>
      <c r="K17" s="58" t="s">
        <v>16</v>
      </c>
      <c r="L17" s="35"/>
      <c r="M17" s="53" t="s">
        <v>11</v>
      </c>
      <c r="N17" s="38"/>
      <c r="O17" s="58" t="s">
        <v>16</v>
      </c>
      <c r="P17" s="11"/>
      <c r="Q17" s="36"/>
      <c r="R17" s="54" t="s">
        <v>11</v>
      </c>
      <c r="S17" s="39"/>
      <c r="T17" s="53" t="s">
        <v>16</v>
      </c>
      <c r="U17" s="36"/>
      <c r="V17" s="54" t="s">
        <v>11</v>
      </c>
      <c r="W17" s="39"/>
      <c r="X17" s="58" t="s">
        <v>16</v>
      </c>
      <c r="Y17" s="47"/>
      <c r="Z17" s="36"/>
      <c r="AA17" s="54" t="s">
        <v>11</v>
      </c>
      <c r="AB17" s="39"/>
      <c r="AC17" s="54" t="s">
        <v>16</v>
      </c>
      <c r="AD17" s="36"/>
      <c r="AE17" s="54" t="s">
        <v>11</v>
      </c>
      <c r="AF17" s="39"/>
      <c r="AG17" s="56" t="s">
        <v>16</v>
      </c>
      <c r="AH17" s="47"/>
      <c r="AI17" s="36"/>
      <c r="AJ17" s="54" t="s">
        <v>11</v>
      </c>
      <c r="AK17" s="39"/>
      <c r="AL17" s="54" t="s">
        <v>16</v>
      </c>
      <c r="AM17" s="36"/>
      <c r="AN17" s="54" t="s">
        <v>11</v>
      </c>
      <c r="AO17" s="39"/>
      <c r="AP17" s="56" t="s">
        <v>16</v>
      </c>
      <c r="AQ17" s="47"/>
      <c r="AR17" s="36"/>
      <c r="AS17" s="54" t="s">
        <v>11</v>
      </c>
      <c r="AT17" s="39"/>
      <c r="AU17" s="54" t="s">
        <v>16</v>
      </c>
      <c r="AV17" s="36"/>
      <c r="AW17" s="54" t="s">
        <v>11</v>
      </c>
      <c r="AX17" s="39"/>
      <c r="AY17" s="56" t="s">
        <v>16</v>
      </c>
      <c r="AZ17" s="47"/>
      <c r="BA17" s="36"/>
      <c r="BB17" s="54" t="s">
        <v>11</v>
      </c>
      <c r="BC17" s="39"/>
      <c r="BD17" s="54" t="s">
        <v>16</v>
      </c>
      <c r="BE17" s="36"/>
      <c r="BF17" s="54" t="s">
        <v>11</v>
      </c>
      <c r="BG17" s="39"/>
      <c r="BH17" s="56" t="s">
        <v>16</v>
      </c>
      <c r="BI17" s="47"/>
      <c r="BJ17" s="36"/>
      <c r="BK17" s="54" t="s">
        <v>11</v>
      </c>
      <c r="BL17" s="39"/>
      <c r="BM17" s="54" t="s">
        <v>16</v>
      </c>
      <c r="BN17" s="36"/>
      <c r="BO17" s="54" t="s">
        <v>11</v>
      </c>
      <c r="BP17" s="39"/>
      <c r="BQ17" s="56" t="s">
        <v>16</v>
      </c>
      <c r="BR17" s="47"/>
      <c r="BS17" s="36"/>
      <c r="BT17" s="54" t="s">
        <v>11</v>
      </c>
      <c r="BU17" s="39"/>
      <c r="BV17" s="53" t="s">
        <v>16</v>
      </c>
      <c r="BW17" s="36"/>
      <c r="BX17" s="54" t="s">
        <v>11</v>
      </c>
      <c r="BY17" s="39"/>
      <c r="BZ17" s="58" t="s">
        <v>16</v>
      </c>
      <c r="CA17" s="50"/>
      <c r="CB17" s="17" t="str">
        <f>IF(AND(E17&lt;&gt;"",OR(F17="○",SUM(H17,J17,L17,N17,Q17,S17,U17,W17,Z17,AB17,AD17,AF17,AI17,AK17,AM17,AO17,AR17,AT17,AV17,AX17,BA17,BC17,BE17,BG17,BJ17,BL17,BN17,BP17,BS17,BU17,BW17,BY17)&gt;0)),"入力あり","")</f>
        <v/>
      </c>
      <c r="CC17" s="17" t="str">
        <f>IF(CB17="","",INDEX('99_職種リスト'!$A:$A,MATCH($E17,'99_職種リスト'!$B:$B,0)))</f>
        <v/>
      </c>
      <c r="CD17" s="18" t="str">
        <f>IF(CB17="","",IF(F17="○",'01_勤務時間入力'!$B$7*60,IF(SUM(H17,J17,L17,N17)&gt;0,MIN(SUM(VALUE(H17)*60,J17,VALUE(L17)*60/2,N17/2),'01_勤務時間入力'!$B$7*60,10080),MIN(SUM(MIN(SUM(VALUE(Q17)*60,S17,VALUE(U17)*60/2,W17/2),1440)*IF(OR(Y17="",Y17="　"),1,VALUE(MID(Y17,2,1)/4)),MIN(SUM(VALUE(Z17)*60,AB17,VALUE(AD17)*60/2,AF17/2),1440)*IF(OR(AH17="",AH17="　"),1,VALUE(MID(AH17,2,1)/4)),MIN(SUM(VALUE(AI17)*60,AK17,VALUE(AM17)*60/2,AO17/2),1440)*IF(OR(AQ17="",AQ17="　"),1,VALUE(MID(AQ17,2,1)/4)),MIN(SUM(VALUE(AR17)*60,AT17,VALUE(AV17)*60/2,AX17/2),1440)*IF(OR(AZ17="",AZ17="　"),1,VALUE(MID(AZ17,2,1)/4)),MIN(SUM(VALUE(BA17)*60,BC17,VALUE(BE17)*60/2,BG17/2),1440)*IF(OR(BI17="",BI17="　"),1,VALUE(MID(BI17,2,1)/4)),MIN(SUM(VALUE(BJ17)*60,BL17,VALUE(BN17)*60/2,BP17/2),1440)*IF(OR(BR17="",BR17="　"),1,VALUE(MID(BR17,2,1)/4)),MIN(SUM(VALUE(BS17)*60,BU17,VALUE(BW17)*60/2,BY17/2),1440)*IF(OR(CA17="",CA17="　"),1,VALUE(MID(CA17,2,1)/4))),'01_勤務時間入力'!$B$7*60,10080))))</f>
        <v/>
      </c>
      <c r="CE17" s="17" t="str">
        <f>IF(CB17="","",IF('01_勤務時間入力'!$I$7*60&lt;='01_勤務時間入力'!CD17,"常勤","非常勤"))</f>
        <v/>
      </c>
    </row>
    <row r="18" spans="2:83" ht="27.95" customHeight="1" x14ac:dyDescent="0.4">
      <c r="B18" s="131" t="str">
        <f t="shared" ref="B18:B81" si="0">CONCATENATE(ROW()-16,"人目")</f>
        <v>2人目</v>
      </c>
      <c r="C18" s="29"/>
      <c r="D18" s="69" t="s">
        <v>14</v>
      </c>
      <c r="E18" s="31"/>
      <c r="F18" s="32"/>
      <c r="H18" s="36"/>
      <c r="I18" s="54" t="s">
        <v>11</v>
      </c>
      <c r="J18" s="39"/>
      <c r="K18" s="56" t="s">
        <v>16</v>
      </c>
      <c r="L18" s="36"/>
      <c r="M18" s="54" t="s">
        <v>11</v>
      </c>
      <c r="N18" s="39"/>
      <c r="O18" s="56" t="s">
        <v>16</v>
      </c>
      <c r="P18" s="11"/>
      <c r="Q18" s="36"/>
      <c r="R18" s="54" t="s">
        <v>11</v>
      </c>
      <c r="S18" s="39"/>
      <c r="T18" s="54" t="s">
        <v>16</v>
      </c>
      <c r="U18" s="36"/>
      <c r="V18" s="54" t="s">
        <v>11</v>
      </c>
      <c r="W18" s="39"/>
      <c r="X18" s="56" t="s">
        <v>16</v>
      </c>
      <c r="Y18" s="48"/>
      <c r="Z18" s="36"/>
      <c r="AA18" s="54" t="s">
        <v>11</v>
      </c>
      <c r="AB18" s="39"/>
      <c r="AC18" s="54" t="s">
        <v>16</v>
      </c>
      <c r="AD18" s="36"/>
      <c r="AE18" s="54" t="s">
        <v>11</v>
      </c>
      <c r="AF18" s="39"/>
      <c r="AG18" s="56" t="s">
        <v>16</v>
      </c>
      <c r="AH18" s="48"/>
      <c r="AI18" s="36"/>
      <c r="AJ18" s="54" t="s">
        <v>11</v>
      </c>
      <c r="AK18" s="39"/>
      <c r="AL18" s="54" t="s">
        <v>16</v>
      </c>
      <c r="AM18" s="36"/>
      <c r="AN18" s="54" t="s">
        <v>11</v>
      </c>
      <c r="AO18" s="39"/>
      <c r="AP18" s="56" t="s">
        <v>16</v>
      </c>
      <c r="AQ18" s="48"/>
      <c r="AR18" s="36"/>
      <c r="AS18" s="54" t="s">
        <v>11</v>
      </c>
      <c r="AT18" s="39"/>
      <c r="AU18" s="54" t="s">
        <v>16</v>
      </c>
      <c r="AV18" s="36"/>
      <c r="AW18" s="54" t="s">
        <v>11</v>
      </c>
      <c r="AX18" s="39"/>
      <c r="AY18" s="56" t="s">
        <v>16</v>
      </c>
      <c r="AZ18" s="48"/>
      <c r="BA18" s="36"/>
      <c r="BB18" s="54" t="s">
        <v>11</v>
      </c>
      <c r="BC18" s="39"/>
      <c r="BD18" s="54" t="s">
        <v>16</v>
      </c>
      <c r="BE18" s="36"/>
      <c r="BF18" s="54" t="s">
        <v>11</v>
      </c>
      <c r="BG18" s="39"/>
      <c r="BH18" s="56" t="s">
        <v>16</v>
      </c>
      <c r="BI18" s="48"/>
      <c r="BJ18" s="36"/>
      <c r="BK18" s="54" t="s">
        <v>11</v>
      </c>
      <c r="BL18" s="39"/>
      <c r="BM18" s="54" t="s">
        <v>16</v>
      </c>
      <c r="BN18" s="36"/>
      <c r="BO18" s="54" t="s">
        <v>11</v>
      </c>
      <c r="BP18" s="39"/>
      <c r="BQ18" s="56" t="s">
        <v>16</v>
      </c>
      <c r="BR18" s="48"/>
      <c r="BS18" s="36"/>
      <c r="BT18" s="54" t="s">
        <v>11</v>
      </c>
      <c r="BU18" s="39"/>
      <c r="BV18" s="54" t="s">
        <v>16</v>
      </c>
      <c r="BW18" s="36"/>
      <c r="BX18" s="54" t="s">
        <v>11</v>
      </c>
      <c r="BY18" s="39"/>
      <c r="BZ18" s="56" t="s">
        <v>16</v>
      </c>
      <c r="CA18" s="51"/>
      <c r="CB18" s="17" t="str">
        <f t="shared" ref="CB18:CB81" si="1">IF(AND(E18&lt;&gt;"",OR(F18="○",SUM(H18,J18,L18,N18,Q18,S18,U18,W18,Z18,AB18,AD18,AF18,AI18,AK18,AM18,AO18,AR18,AT18,AV18,AX18,BA18,BC18,BE18,BG18,BJ18,BL18,BN18,BP18,BS18,BU18,BW18,BY18)&gt;0)),"入力あり","")</f>
        <v/>
      </c>
      <c r="CC18" s="17" t="str">
        <f>IF(CB18="","",INDEX('99_職種リスト'!$A:$A,MATCH($E18,'99_職種リスト'!$B:$B,0)))</f>
        <v/>
      </c>
      <c r="CD18" s="18" t="str">
        <f>IF(CB18="","",IF(F18="○",'01_勤務時間入力'!$B$7*60,IF(SUM(H18,J18,L18,N18)&gt;0,MIN(SUM(VALUE(H18)*60,J18,VALUE(L18)*60/2,N18/2),'01_勤務時間入力'!$B$7*60,10080),MIN(SUM(MIN(SUM(VALUE(Q18)*60,S18,VALUE(U18)*60/2,W18/2),1440)*IF(OR(Y18="",Y18="　"),1,VALUE(MID(Y18,2,1)/4)),MIN(SUM(VALUE(Z18)*60,AB18,VALUE(AD18)*60/2,AF18/2),1440)*IF(OR(AH18="",AH18="　"),1,VALUE(MID(AH18,2,1)/4)),MIN(SUM(VALUE(AI18)*60,AK18,VALUE(AM18)*60/2,AO18/2),1440)*IF(OR(AQ18="",AQ18="　"),1,VALUE(MID(AQ18,2,1)/4)),MIN(SUM(VALUE(AR18)*60,AT18,VALUE(AV18)*60/2,AX18/2),1440)*IF(OR(AZ18="",AZ18="　"),1,VALUE(MID(AZ18,2,1)/4)),MIN(SUM(VALUE(BA18)*60,BC18,VALUE(BE18)*60/2,BG18/2),1440)*IF(OR(BI18="",BI18="　"),1,VALUE(MID(BI18,2,1)/4)),MIN(SUM(VALUE(BJ18)*60,BL18,VALUE(BN18)*60/2,BP18/2),1440)*IF(OR(BR18="",BR18="　"),1,VALUE(MID(BR18,2,1)/4)),MIN(SUM(VALUE(BS18)*60,BU18,VALUE(BW18)*60/2,BY18/2),1440)*IF(OR(CA18="",CA18="　"),1,VALUE(MID(CA18,2,1)/4))),'01_勤務時間入力'!$B$7*60,10080))))</f>
        <v/>
      </c>
      <c r="CE18" s="17" t="str">
        <f>IF(CB18="","",IF('01_勤務時間入力'!$I$7*60&lt;='01_勤務時間入力'!CD18,"常勤","非常勤"))</f>
        <v/>
      </c>
    </row>
    <row r="19" spans="2:83" s="2" customFormat="1" ht="27.95" customHeight="1" x14ac:dyDescent="0.4">
      <c r="B19" s="131" t="str">
        <f t="shared" si="0"/>
        <v>3人目</v>
      </c>
      <c r="C19" s="29"/>
      <c r="D19" s="69" t="s">
        <v>14</v>
      </c>
      <c r="E19" s="31"/>
      <c r="F19" s="32"/>
      <c r="H19" s="36"/>
      <c r="I19" s="54" t="s">
        <v>11</v>
      </c>
      <c r="J19" s="40"/>
      <c r="K19" s="56" t="s">
        <v>16</v>
      </c>
      <c r="L19" s="36"/>
      <c r="M19" s="54" t="s">
        <v>11</v>
      </c>
      <c r="N19" s="40"/>
      <c r="O19" s="56" t="s">
        <v>16</v>
      </c>
      <c r="P19" s="19"/>
      <c r="Q19" s="36"/>
      <c r="R19" s="54" t="s">
        <v>11</v>
      </c>
      <c r="S19" s="40"/>
      <c r="T19" s="54" t="s">
        <v>16</v>
      </c>
      <c r="U19" s="36"/>
      <c r="V19" s="54" t="s">
        <v>11</v>
      </c>
      <c r="W19" s="40"/>
      <c r="X19" s="56" t="s">
        <v>16</v>
      </c>
      <c r="Y19" s="48"/>
      <c r="Z19" s="36"/>
      <c r="AA19" s="54" t="s">
        <v>11</v>
      </c>
      <c r="AB19" s="40"/>
      <c r="AC19" s="54" t="s">
        <v>16</v>
      </c>
      <c r="AD19" s="36"/>
      <c r="AE19" s="54" t="s">
        <v>11</v>
      </c>
      <c r="AF19" s="40"/>
      <c r="AG19" s="56" t="s">
        <v>16</v>
      </c>
      <c r="AH19" s="48"/>
      <c r="AI19" s="36"/>
      <c r="AJ19" s="54" t="s">
        <v>11</v>
      </c>
      <c r="AK19" s="40"/>
      <c r="AL19" s="54" t="s">
        <v>16</v>
      </c>
      <c r="AM19" s="36"/>
      <c r="AN19" s="54" t="s">
        <v>11</v>
      </c>
      <c r="AO19" s="40"/>
      <c r="AP19" s="56" t="s">
        <v>16</v>
      </c>
      <c r="AQ19" s="48"/>
      <c r="AR19" s="36"/>
      <c r="AS19" s="54" t="s">
        <v>11</v>
      </c>
      <c r="AT19" s="40"/>
      <c r="AU19" s="54" t="s">
        <v>16</v>
      </c>
      <c r="AV19" s="36"/>
      <c r="AW19" s="54" t="s">
        <v>11</v>
      </c>
      <c r="AX19" s="40"/>
      <c r="AY19" s="56" t="s">
        <v>16</v>
      </c>
      <c r="AZ19" s="48"/>
      <c r="BA19" s="36"/>
      <c r="BB19" s="54" t="s">
        <v>11</v>
      </c>
      <c r="BC19" s="40"/>
      <c r="BD19" s="54" t="s">
        <v>16</v>
      </c>
      <c r="BE19" s="36"/>
      <c r="BF19" s="54" t="s">
        <v>11</v>
      </c>
      <c r="BG19" s="40"/>
      <c r="BH19" s="56" t="s">
        <v>16</v>
      </c>
      <c r="BI19" s="48"/>
      <c r="BJ19" s="36"/>
      <c r="BK19" s="54" t="s">
        <v>11</v>
      </c>
      <c r="BL19" s="40"/>
      <c r="BM19" s="54" t="s">
        <v>16</v>
      </c>
      <c r="BN19" s="36"/>
      <c r="BO19" s="54" t="s">
        <v>11</v>
      </c>
      <c r="BP19" s="40"/>
      <c r="BQ19" s="56" t="s">
        <v>16</v>
      </c>
      <c r="BR19" s="48"/>
      <c r="BS19" s="36"/>
      <c r="BT19" s="54" t="s">
        <v>11</v>
      </c>
      <c r="BU19" s="40"/>
      <c r="BV19" s="54" t="s">
        <v>16</v>
      </c>
      <c r="BW19" s="36"/>
      <c r="BX19" s="54" t="s">
        <v>11</v>
      </c>
      <c r="BY19" s="40"/>
      <c r="BZ19" s="56" t="s">
        <v>16</v>
      </c>
      <c r="CA19" s="51"/>
      <c r="CB19" s="17" t="str">
        <f t="shared" si="1"/>
        <v/>
      </c>
      <c r="CC19" s="17" t="str">
        <f>IF(CB19="","",INDEX('99_職種リスト'!$A:$A,MATCH($E19,'99_職種リスト'!$B:$B,0)))</f>
        <v/>
      </c>
      <c r="CD19" s="18" t="str">
        <f>IF(CB19="","",IF(F19="○",'01_勤務時間入力'!$B$7*60,IF(SUM(H19,J19,L19,N19)&gt;0,MIN(SUM(VALUE(H19)*60,J19,VALUE(L19)*60/2,N19/2),'01_勤務時間入力'!$B$7*60,10080),MIN(SUM(MIN(SUM(VALUE(Q19)*60,S19,VALUE(U19)*60/2,W19/2),1440)*IF(OR(Y19="",Y19="　"),1,VALUE(MID(Y19,2,1)/4)),MIN(SUM(VALUE(Z19)*60,AB19,VALUE(AD19)*60/2,AF19/2),1440)*IF(OR(AH19="",AH19="　"),1,VALUE(MID(AH19,2,1)/4)),MIN(SUM(VALUE(AI19)*60,AK19,VALUE(AM19)*60/2,AO19/2),1440)*IF(OR(AQ19="",AQ19="　"),1,VALUE(MID(AQ19,2,1)/4)),MIN(SUM(VALUE(AR19)*60,AT19,VALUE(AV19)*60/2,AX19/2),1440)*IF(OR(AZ19="",AZ19="　"),1,VALUE(MID(AZ19,2,1)/4)),MIN(SUM(VALUE(BA19)*60,BC19,VALUE(BE19)*60/2,BG19/2),1440)*IF(OR(BI19="",BI19="　"),1,VALUE(MID(BI19,2,1)/4)),MIN(SUM(VALUE(BJ19)*60,BL19,VALUE(BN19)*60/2,BP19/2),1440)*IF(OR(BR19="",BR19="　"),1,VALUE(MID(BR19,2,1)/4)),MIN(SUM(VALUE(BS19)*60,BU19,VALUE(BW19)*60/2,BY19/2),1440)*IF(OR(CA19="",CA19="　"),1,VALUE(MID(CA19,2,1)/4))),'01_勤務時間入力'!$B$7*60,10080))))</f>
        <v/>
      </c>
      <c r="CE19" s="17" t="str">
        <f>IF(CB19="","",IF('01_勤務時間入力'!$I$7*60&lt;='01_勤務時間入力'!CD19,"常勤","非常勤"))</f>
        <v/>
      </c>
    </row>
    <row r="20" spans="2:83" ht="27.95" customHeight="1" x14ac:dyDescent="0.4">
      <c r="B20" s="131" t="str">
        <f t="shared" si="0"/>
        <v>4人目</v>
      </c>
      <c r="C20" s="29"/>
      <c r="D20" s="69" t="s">
        <v>14</v>
      </c>
      <c r="E20" s="31"/>
      <c r="F20" s="32"/>
      <c r="H20" s="36"/>
      <c r="I20" s="54" t="s">
        <v>11</v>
      </c>
      <c r="J20" s="39"/>
      <c r="K20" s="56" t="s">
        <v>16</v>
      </c>
      <c r="L20" s="36"/>
      <c r="M20" s="54" t="s">
        <v>11</v>
      </c>
      <c r="N20" s="39"/>
      <c r="O20" s="56" t="s">
        <v>16</v>
      </c>
      <c r="P20" s="11"/>
      <c r="Q20" s="36"/>
      <c r="R20" s="54" t="s">
        <v>11</v>
      </c>
      <c r="S20" s="39"/>
      <c r="T20" s="54" t="s">
        <v>16</v>
      </c>
      <c r="U20" s="36"/>
      <c r="V20" s="54" t="s">
        <v>11</v>
      </c>
      <c r="W20" s="39"/>
      <c r="X20" s="56" t="s">
        <v>16</v>
      </c>
      <c r="Y20" s="48"/>
      <c r="Z20" s="36"/>
      <c r="AA20" s="54" t="s">
        <v>11</v>
      </c>
      <c r="AB20" s="39"/>
      <c r="AC20" s="54" t="s">
        <v>16</v>
      </c>
      <c r="AD20" s="36"/>
      <c r="AE20" s="54" t="s">
        <v>11</v>
      </c>
      <c r="AF20" s="39"/>
      <c r="AG20" s="56" t="s">
        <v>16</v>
      </c>
      <c r="AH20" s="48"/>
      <c r="AI20" s="36"/>
      <c r="AJ20" s="54" t="s">
        <v>11</v>
      </c>
      <c r="AK20" s="39"/>
      <c r="AL20" s="54" t="s">
        <v>16</v>
      </c>
      <c r="AM20" s="36"/>
      <c r="AN20" s="54" t="s">
        <v>11</v>
      </c>
      <c r="AO20" s="39"/>
      <c r="AP20" s="56" t="s">
        <v>16</v>
      </c>
      <c r="AQ20" s="48"/>
      <c r="AR20" s="36"/>
      <c r="AS20" s="54" t="s">
        <v>11</v>
      </c>
      <c r="AT20" s="39"/>
      <c r="AU20" s="54" t="s">
        <v>16</v>
      </c>
      <c r="AV20" s="36"/>
      <c r="AW20" s="54" t="s">
        <v>11</v>
      </c>
      <c r="AX20" s="39"/>
      <c r="AY20" s="56" t="s">
        <v>16</v>
      </c>
      <c r="AZ20" s="48"/>
      <c r="BA20" s="36"/>
      <c r="BB20" s="54" t="s">
        <v>11</v>
      </c>
      <c r="BC20" s="39"/>
      <c r="BD20" s="54" t="s">
        <v>16</v>
      </c>
      <c r="BE20" s="36"/>
      <c r="BF20" s="54" t="s">
        <v>11</v>
      </c>
      <c r="BG20" s="39"/>
      <c r="BH20" s="56" t="s">
        <v>16</v>
      </c>
      <c r="BI20" s="48"/>
      <c r="BJ20" s="36"/>
      <c r="BK20" s="54" t="s">
        <v>11</v>
      </c>
      <c r="BL20" s="39"/>
      <c r="BM20" s="54" t="s">
        <v>16</v>
      </c>
      <c r="BN20" s="36"/>
      <c r="BO20" s="54" t="s">
        <v>11</v>
      </c>
      <c r="BP20" s="39"/>
      <c r="BQ20" s="56" t="s">
        <v>16</v>
      </c>
      <c r="BR20" s="48"/>
      <c r="BS20" s="36"/>
      <c r="BT20" s="54" t="s">
        <v>11</v>
      </c>
      <c r="BU20" s="39"/>
      <c r="BV20" s="54" t="s">
        <v>16</v>
      </c>
      <c r="BW20" s="36"/>
      <c r="BX20" s="54" t="s">
        <v>11</v>
      </c>
      <c r="BY20" s="39"/>
      <c r="BZ20" s="56" t="s">
        <v>16</v>
      </c>
      <c r="CA20" s="51"/>
      <c r="CB20" s="17" t="str">
        <f t="shared" si="1"/>
        <v/>
      </c>
      <c r="CC20" s="17" t="str">
        <f>IF(CB20="","",INDEX('99_職種リスト'!$A:$A,MATCH($E20,'99_職種リスト'!$B:$B,0)))</f>
        <v/>
      </c>
      <c r="CD20" s="18" t="str">
        <f>IF(CB20="","",IF(F20="○",'01_勤務時間入力'!$B$7*60,IF(SUM(H20,J20,L20,N20)&gt;0,MIN(SUM(VALUE(H20)*60,J20,VALUE(L20)*60/2,N20/2),'01_勤務時間入力'!$B$7*60,10080),MIN(SUM(MIN(SUM(VALUE(Q20)*60,S20,VALUE(U20)*60/2,W20/2),1440)*IF(OR(Y20="",Y20="　"),1,VALUE(MID(Y20,2,1)/4)),MIN(SUM(VALUE(Z20)*60,AB20,VALUE(AD20)*60/2,AF20/2),1440)*IF(OR(AH20="",AH20="　"),1,VALUE(MID(AH20,2,1)/4)),MIN(SUM(VALUE(AI20)*60,AK20,VALUE(AM20)*60/2,AO20/2),1440)*IF(OR(AQ20="",AQ20="　"),1,VALUE(MID(AQ20,2,1)/4)),MIN(SUM(VALUE(AR20)*60,AT20,VALUE(AV20)*60/2,AX20/2),1440)*IF(OR(AZ20="",AZ20="　"),1,VALUE(MID(AZ20,2,1)/4)),MIN(SUM(VALUE(BA20)*60,BC20,VALUE(BE20)*60/2,BG20/2),1440)*IF(OR(BI20="",BI20="　"),1,VALUE(MID(BI20,2,1)/4)),MIN(SUM(VALUE(BJ20)*60,BL20,VALUE(BN20)*60/2,BP20/2),1440)*IF(OR(BR20="",BR20="　"),1,VALUE(MID(BR20,2,1)/4)),MIN(SUM(VALUE(BS20)*60,BU20,VALUE(BW20)*60/2,BY20/2),1440)*IF(OR(CA20="",CA20="　"),1,VALUE(MID(CA20,2,1)/4))),'01_勤務時間入力'!$B$7*60,10080))))</f>
        <v/>
      </c>
      <c r="CE20" s="17" t="str">
        <f>IF(CB20="","",IF('01_勤務時間入力'!$I$7*60&lt;='01_勤務時間入力'!CD20,"常勤","非常勤"))</f>
        <v/>
      </c>
    </row>
    <row r="21" spans="2:83" ht="27.95" customHeight="1" x14ac:dyDescent="0.4">
      <c r="B21" s="131" t="str">
        <f t="shared" si="0"/>
        <v>5人目</v>
      </c>
      <c r="C21" s="29"/>
      <c r="D21" s="69" t="s">
        <v>14</v>
      </c>
      <c r="E21" s="31"/>
      <c r="F21" s="32"/>
      <c r="H21" s="36"/>
      <c r="I21" s="54" t="s">
        <v>11</v>
      </c>
      <c r="J21" s="39"/>
      <c r="K21" s="56" t="s">
        <v>16</v>
      </c>
      <c r="L21" s="36"/>
      <c r="M21" s="54" t="s">
        <v>11</v>
      </c>
      <c r="N21" s="39"/>
      <c r="O21" s="56" t="s">
        <v>16</v>
      </c>
      <c r="P21" s="11"/>
      <c r="Q21" s="36"/>
      <c r="R21" s="54" t="s">
        <v>11</v>
      </c>
      <c r="S21" s="39"/>
      <c r="T21" s="54" t="s">
        <v>16</v>
      </c>
      <c r="U21" s="36"/>
      <c r="V21" s="54" t="s">
        <v>11</v>
      </c>
      <c r="W21" s="39"/>
      <c r="X21" s="56" t="s">
        <v>16</v>
      </c>
      <c r="Y21" s="48"/>
      <c r="Z21" s="36"/>
      <c r="AA21" s="54" t="s">
        <v>11</v>
      </c>
      <c r="AB21" s="39"/>
      <c r="AC21" s="54" t="s">
        <v>16</v>
      </c>
      <c r="AD21" s="36"/>
      <c r="AE21" s="54" t="s">
        <v>11</v>
      </c>
      <c r="AF21" s="39"/>
      <c r="AG21" s="56" t="s">
        <v>16</v>
      </c>
      <c r="AH21" s="48"/>
      <c r="AI21" s="36"/>
      <c r="AJ21" s="54" t="s">
        <v>11</v>
      </c>
      <c r="AK21" s="39"/>
      <c r="AL21" s="54" t="s">
        <v>16</v>
      </c>
      <c r="AM21" s="36"/>
      <c r="AN21" s="54" t="s">
        <v>11</v>
      </c>
      <c r="AO21" s="39"/>
      <c r="AP21" s="56" t="s">
        <v>16</v>
      </c>
      <c r="AQ21" s="48"/>
      <c r="AR21" s="36"/>
      <c r="AS21" s="54" t="s">
        <v>11</v>
      </c>
      <c r="AT21" s="39"/>
      <c r="AU21" s="54" t="s">
        <v>16</v>
      </c>
      <c r="AV21" s="36"/>
      <c r="AW21" s="54" t="s">
        <v>11</v>
      </c>
      <c r="AX21" s="39"/>
      <c r="AY21" s="56" t="s">
        <v>16</v>
      </c>
      <c r="AZ21" s="48"/>
      <c r="BA21" s="36"/>
      <c r="BB21" s="54" t="s">
        <v>11</v>
      </c>
      <c r="BC21" s="39"/>
      <c r="BD21" s="54" t="s">
        <v>16</v>
      </c>
      <c r="BE21" s="36"/>
      <c r="BF21" s="54" t="s">
        <v>11</v>
      </c>
      <c r="BG21" s="39"/>
      <c r="BH21" s="56" t="s">
        <v>16</v>
      </c>
      <c r="BI21" s="48"/>
      <c r="BJ21" s="36"/>
      <c r="BK21" s="54" t="s">
        <v>11</v>
      </c>
      <c r="BL21" s="39"/>
      <c r="BM21" s="54" t="s">
        <v>16</v>
      </c>
      <c r="BN21" s="36"/>
      <c r="BO21" s="54" t="s">
        <v>11</v>
      </c>
      <c r="BP21" s="39"/>
      <c r="BQ21" s="56" t="s">
        <v>16</v>
      </c>
      <c r="BR21" s="48"/>
      <c r="BS21" s="36"/>
      <c r="BT21" s="54" t="s">
        <v>11</v>
      </c>
      <c r="BU21" s="39"/>
      <c r="BV21" s="54" t="s">
        <v>16</v>
      </c>
      <c r="BW21" s="36"/>
      <c r="BX21" s="54" t="s">
        <v>11</v>
      </c>
      <c r="BY21" s="39"/>
      <c r="BZ21" s="56" t="s">
        <v>16</v>
      </c>
      <c r="CA21" s="51"/>
      <c r="CB21" s="17" t="str">
        <f t="shared" si="1"/>
        <v/>
      </c>
      <c r="CC21" s="17" t="str">
        <f>IF(CB21="","",INDEX('99_職種リスト'!$A:$A,MATCH($E21,'99_職種リスト'!$B:$B,0)))</f>
        <v/>
      </c>
      <c r="CD21" s="18" t="str">
        <f>IF(CB21="","",IF(F21="○",'01_勤務時間入力'!$B$7*60,IF(SUM(H21,J21,L21,N21)&gt;0,MIN(SUM(VALUE(H21)*60,J21,VALUE(L21)*60/2,N21/2),'01_勤務時間入力'!$B$7*60,10080),MIN(SUM(MIN(SUM(VALUE(Q21)*60,S21,VALUE(U21)*60/2,W21/2),1440)*IF(OR(Y21="",Y21="　"),1,VALUE(MID(Y21,2,1)/4)),MIN(SUM(VALUE(Z21)*60,AB21,VALUE(AD21)*60/2,AF21/2),1440)*IF(OR(AH21="",AH21="　"),1,VALUE(MID(AH21,2,1)/4)),MIN(SUM(VALUE(AI21)*60,AK21,VALUE(AM21)*60/2,AO21/2),1440)*IF(OR(AQ21="",AQ21="　"),1,VALUE(MID(AQ21,2,1)/4)),MIN(SUM(VALUE(AR21)*60,AT21,VALUE(AV21)*60/2,AX21/2),1440)*IF(OR(AZ21="",AZ21="　"),1,VALUE(MID(AZ21,2,1)/4)),MIN(SUM(VALUE(BA21)*60,BC21,VALUE(BE21)*60/2,BG21/2),1440)*IF(OR(BI21="",BI21="　"),1,VALUE(MID(BI21,2,1)/4)),MIN(SUM(VALUE(BJ21)*60,BL21,VALUE(BN21)*60/2,BP21/2),1440)*IF(OR(BR21="",BR21="　"),1,VALUE(MID(BR21,2,1)/4)),MIN(SUM(VALUE(BS21)*60,BU21,VALUE(BW21)*60/2,BY21/2),1440)*IF(OR(CA21="",CA21="　"),1,VALUE(MID(CA21,2,1)/4))),'01_勤務時間入力'!$B$7*60,10080))))</f>
        <v/>
      </c>
      <c r="CE21" s="17" t="str">
        <f>IF(CB21="","",IF('01_勤務時間入力'!$I$7*60&lt;='01_勤務時間入力'!CD21,"常勤","非常勤"))</f>
        <v/>
      </c>
    </row>
    <row r="22" spans="2:83" s="2" customFormat="1" ht="27.95" customHeight="1" x14ac:dyDescent="0.4">
      <c r="B22" s="131" t="str">
        <f t="shared" si="0"/>
        <v>6人目</v>
      </c>
      <c r="C22" s="29"/>
      <c r="D22" s="69" t="s">
        <v>14</v>
      </c>
      <c r="E22" s="31"/>
      <c r="F22" s="32"/>
      <c r="H22" s="36"/>
      <c r="I22" s="54" t="s">
        <v>11</v>
      </c>
      <c r="J22" s="40"/>
      <c r="K22" s="56" t="s">
        <v>16</v>
      </c>
      <c r="L22" s="36"/>
      <c r="M22" s="54" t="s">
        <v>11</v>
      </c>
      <c r="N22" s="40"/>
      <c r="O22" s="56" t="s">
        <v>16</v>
      </c>
      <c r="P22" s="19"/>
      <c r="Q22" s="36"/>
      <c r="R22" s="54" t="s">
        <v>11</v>
      </c>
      <c r="S22" s="40"/>
      <c r="T22" s="54" t="s">
        <v>16</v>
      </c>
      <c r="U22" s="36"/>
      <c r="V22" s="54" t="s">
        <v>11</v>
      </c>
      <c r="W22" s="40"/>
      <c r="X22" s="56" t="s">
        <v>16</v>
      </c>
      <c r="Y22" s="48"/>
      <c r="Z22" s="36"/>
      <c r="AA22" s="54" t="s">
        <v>11</v>
      </c>
      <c r="AB22" s="40"/>
      <c r="AC22" s="54" t="s">
        <v>16</v>
      </c>
      <c r="AD22" s="36"/>
      <c r="AE22" s="54" t="s">
        <v>11</v>
      </c>
      <c r="AF22" s="40"/>
      <c r="AG22" s="56" t="s">
        <v>16</v>
      </c>
      <c r="AH22" s="48"/>
      <c r="AI22" s="36"/>
      <c r="AJ22" s="54" t="s">
        <v>11</v>
      </c>
      <c r="AK22" s="40"/>
      <c r="AL22" s="54" t="s">
        <v>16</v>
      </c>
      <c r="AM22" s="36"/>
      <c r="AN22" s="54" t="s">
        <v>11</v>
      </c>
      <c r="AO22" s="40"/>
      <c r="AP22" s="56" t="s">
        <v>16</v>
      </c>
      <c r="AQ22" s="48"/>
      <c r="AR22" s="36"/>
      <c r="AS22" s="54" t="s">
        <v>11</v>
      </c>
      <c r="AT22" s="40"/>
      <c r="AU22" s="54" t="s">
        <v>16</v>
      </c>
      <c r="AV22" s="36"/>
      <c r="AW22" s="54" t="s">
        <v>11</v>
      </c>
      <c r="AX22" s="40"/>
      <c r="AY22" s="56" t="s">
        <v>16</v>
      </c>
      <c r="AZ22" s="48"/>
      <c r="BA22" s="36"/>
      <c r="BB22" s="54" t="s">
        <v>11</v>
      </c>
      <c r="BC22" s="40"/>
      <c r="BD22" s="54" t="s">
        <v>16</v>
      </c>
      <c r="BE22" s="36"/>
      <c r="BF22" s="54" t="s">
        <v>11</v>
      </c>
      <c r="BG22" s="40"/>
      <c r="BH22" s="56" t="s">
        <v>16</v>
      </c>
      <c r="BI22" s="48"/>
      <c r="BJ22" s="36"/>
      <c r="BK22" s="54" t="s">
        <v>11</v>
      </c>
      <c r="BL22" s="40"/>
      <c r="BM22" s="54" t="s">
        <v>16</v>
      </c>
      <c r="BN22" s="36"/>
      <c r="BO22" s="54" t="s">
        <v>11</v>
      </c>
      <c r="BP22" s="40"/>
      <c r="BQ22" s="56" t="s">
        <v>16</v>
      </c>
      <c r="BR22" s="48"/>
      <c r="BS22" s="36"/>
      <c r="BT22" s="54" t="s">
        <v>11</v>
      </c>
      <c r="BU22" s="40"/>
      <c r="BV22" s="54" t="s">
        <v>16</v>
      </c>
      <c r="BW22" s="36"/>
      <c r="BX22" s="54" t="s">
        <v>11</v>
      </c>
      <c r="BY22" s="40"/>
      <c r="BZ22" s="56" t="s">
        <v>16</v>
      </c>
      <c r="CA22" s="51"/>
      <c r="CB22" s="17" t="str">
        <f t="shared" si="1"/>
        <v/>
      </c>
      <c r="CC22" s="17" t="str">
        <f>IF(CB22="","",INDEX('99_職種リスト'!$A:$A,MATCH($E22,'99_職種リスト'!$B:$B,0)))</f>
        <v/>
      </c>
      <c r="CD22" s="18" t="str">
        <f>IF(CB22="","",IF(F22="○",'01_勤務時間入力'!$B$7*60,IF(SUM(H22,J22,L22,N22)&gt;0,MIN(SUM(VALUE(H22)*60,J22,VALUE(L22)*60/2,N22/2),'01_勤務時間入力'!$B$7*60,10080),MIN(SUM(MIN(SUM(VALUE(Q22)*60,S22,VALUE(U22)*60/2,W22/2),1440)*IF(OR(Y22="",Y22="　"),1,VALUE(MID(Y22,2,1)/4)),MIN(SUM(VALUE(Z22)*60,AB22,VALUE(AD22)*60/2,AF22/2),1440)*IF(OR(AH22="",AH22="　"),1,VALUE(MID(AH22,2,1)/4)),MIN(SUM(VALUE(AI22)*60,AK22,VALUE(AM22)*60/2,AO22/2),1440)*IF(OR(AQ22="",AQ22="　"),1,VALUE(MID(AQ22,2,1)/4)),MIN(SUM(VALUE(AR22)*60,AT22,VALUE(AV22)*60/2,AX22/2),1440)*IF(OR(AZ22="",AZ22="　"),1,VALUE(MID(AZ22,2,1)/4)),MIN(SUM(VALUE(BA22)*60,BC22,VALUE(BE22)*60/2,BG22/2),1440)*IF(OR(BI22="",BI22="　"),1,VALUE(MID(BI22,2,1)/4)),MIN(SUM(VALUE(BJ22)*60,BL22,VALUE(BN22)*60/2,BP22/2),1440)*IF(OR(BR22="",BR22="　"),1,VALUE(MID(BR22,2,1)/4)),MIN(SUM(VALUE(BS22)*60,BU22,VALUE(BW22)*60/2,BY22/2),1440)*IF(OR(CA22="",CA22="　"),1,VALUE(MID(CA22,2,1)/4))),'01_勤務時間入力'!$B$7*60,10080))))</f>
        <v/>
      </c>
      <c r="CE22" s="17" t="str">
        <f>IF(CB22="","",IF('01_勤務時間入力'!$I$7*60&lt;='01_勤務時間入力'!CD22,"常勤","非常勤"))</f>
        <v/>
      </c>
    </row>
    <row r="23" spans="2:83" ht="27.95" customHeight="1" x14ac:dyDescent="0.4">
      <c r="B23" s="131" t="str">
        <f t="shared" si="0"/>
        <v>7人目</v>
      </c>
      <c r="C23" s="29"/>
      <c r="D23" s="69" t="s">
        <v>14</v>
      </c>
      <c r="E23" s="31"/>
      <c r="F23" s="32"/>
      <c r="H23" s="36"/>
      <c r="I23" s="54" t="s">
        <v>11</v>
      </c>
      <c r="J23" s="39"/>
      <c r="K23" s="56" t="s">
        <v>16</v>
      </c>
      <c r="L23" s="36"/>
      <c r="M23" s="54" t="s">
        <v>11</v>
      </c>
      <c r="N23" s="39"/>
      <c r="O23" s="56" t="s">
        <v>16</v>
      </c>
      <c r="P23" s="11"/>
      <c r="Q23" s="36"/>
      <c r="R23" s="54" t="s">
        <v>11</v>
      </c>
      <c r="S23" s="39"/>
      <c r="T23" s="54" t="s">
        <v>16</v>
      </c>
      <c r="U23" s="36"/>
      <c r="V23" s="54" t="s">
        <v>11</v>
      </c>
      <c r="W23" s="39"/>
      <c r="X23" s="56" t="s">
        <v>16</v>
      </c>
      <c r="Y23" s="48"/>
      <c r="Z23" s="36"/>
      <c r="AA23" s="54" t="s">
        <v>11</v>
      </c>
      <c r="AB23" s="39"/>
      <c r="AC23" s="54" t="s">
        <v>16</v>
      </c>
      <c r="AD23" s="36"/>
      <c r="AE23" s="54" t="s">
        <v>11</v>
      </c>
      <c r="AF23" s="39"/>
      <c r="AG23" s="56" t="s">
        <v>16</v>
      </c>
      <c r="AH23" s="48"/>
      <c r="AI23" s="36"/>
      <c r="AJ23" s="54" t="s">
        <v>11</v>
      </c>
      <c r="AK23" s="39"/>
      <c r="AL23" s="54" t="s">
        <v>16</v>
      </c>
      <c r="AM23" s="36"/>
      <c r="AN23" s="54" t="s">
        <v>11</v>
      </c>
      <c r="AO23" s="39"/>
      <c r="AP23" s="56" t="s">
        <v>16</v>
      </c>
      <c r="AQ23" s="48"/>
      <c r="AR23" s="36"/>
      <c r="AS23" s="54" t="s">
        <v>11</v>
      </c>
      <c r="AT23" s="39"/>
      <c r="AU23" s="54" t="s">
        <v>16</v>
      </c>
      <c r="AV23" s="36"/>
      <c r="AW23" s="54" t="s">
        <v>11</v>
      </c>
      <c r="AX23" s="39"/>
      <c r="AY23" s="56" t="s">
        <v>16</v>
      </c>
      <c r="AZ23" s="48"/>
      <c r="BA23" s="36"/>
      <c r="BB23" s="54" t="s">
        <v>11</v>
      </c>
      <c r="BC23" s="39"/>
      <c r="BD23" s="54" t="s">
        <v>16</v>
      </c>
      <c r="BE23" s="36"/>
      <c r="BF23" s="54" t="s">
        <v>11</v>
      </c>
      <c r="BG23" s="39"/>
      <c r="BH23" s="56" t="s">
        <v>16</v>
      </c>
      <c r="BI23" s="48"/>
      <c r="BJ23" s="36"/>
      <c r="BK23" s="54" t="s">
        <v>11</v>
      </c>
      <c r="BL23" s="39"/>
      <c r="BM23" s="54" t="s">
        <v>16</v>
      </c>
      <c r="BN23" s="36"/>
      <c r="BO23" s="54" t="s">
        <v>11</v>
      </c>
      <c r="BP23" s="39"/>
      <c r="BQ23" s="56" t="s">
        <v>16</v>
      </c>
      <c r="BR23" s="48"/>
      <c r="BS23" s="36"/>
      <c r="BT23" s="54" t="s">
        <v>11</v>
      </c>
      <c r="BU23" s="39"/>
      <c r="BV23" s="54" t="s">
        <v>16</v>
      </c>
      <c r="BW23" s="36"/>
      <c r="BX23" s="54" t="s">
        <v>11</v>
      </c>
      <c r="BY23" s="39"/>
      <c r="BZ23" s="56" t="s">
        <v>16</v>
      </c>
      <c r="CA23" s="51"/>
      <c r="CB23" s="17" t="str">
        <f t="shared" si="1"/>
        <v/>
      </c>
      <c r="CC23" s="17" t="str">
        <f>IF(CB23="","",INDEX('99_職種リスト'!$A:$A,MATCH($E23,'99_職種リスト'!$B:$B,0)))</f>
        <v/>
      </c>
      <c r="CD23" s="18" t="str">
        <f>IF(CB23="","",IF(F23="○",'01_勤務時間入力'!$B$7*60,IF(SUM(H23,J23,L23,N23)&gt;0,MIN(SUM(VALUE(H23)*60,J23,VALUE(L23)*60/2,N23/2),'01_勤務時間入力'!$B$7*60,10080),MIN(SUM(MIN(SUM(VALUE(Q23)*60,S23,VALUE(U23)*60/2,W23/2),1440)*IF(OR(Y23="",Y23="　"),1,VALUE(MID(Y23,2,1)/4)),MIN(SUM(VALUE(Z23)*60,AB23,VALUE(AD23)*60/2,AF23/2),1440)*IF(OR(AH23="",AH23="　"),1,VALUE(MID(AH23,2,1)/4)),MIN(SUM(VALUE(AI23)*60,AK23,VALUE(AM23)*60/2,AO23/2),1440)*IF(OR(AQ23="",AQ23="　"),1,VALUE(MID(AQ23,2,1)/4)),MIN(SUM(VALUE(AR23)*60,AT23,VALUE(AV23)*60/2,AX23/2),1440)*IF(OR(AZ23="",AZ23="　"),1,VALUE(MID(AZ23,2,1)/4)),MIN(SUM(VALUE(BA23)*60,BC23,VALUE(BE23)*60/2,BG23/2),1440)*IF(OR(BI23="",BI23="　"),1,VALUE(MID(BI23,2,1)/4)),MIN(SUM(VALUE(BJ23)*60,BL23,VALUE(BN23)*60/2,BP23/2),1440)*IF(OR(BR23="",BR23="　"),1,VALUE(MID(BR23,2,1)/4)),MIN(SUM(VALUE(BS23)*60,BU23,VALUE(BW23)*60/2,BY23/2),1440)*IF(OR(CA23="",CA23="　"),1,VALUE(MID(CA23,2,1)/4))),'01_勤務時間入力'!$B$7*60,10080))))</f>
        <v/>
      </c>
      <c r="CE23" s="17" t="str">
        <f>IF(CB23="","",IF('01_勤務時間入力'!$I$7*60&lt;='01_勤務時間入力'!CD23,"常勤","非常勤"))</f>
        <v/>
      </c>
    </row>
    <row r="24" spans="2:83" ht="27.95" customHeight="1" x14ac:dyDescent="0.4">
      <c r="B24" s="131" t="str">
        <f t="shared" si="0"/>
        <v>8人目</v>
      </c>
      <c r="C24" s="29"/>
      <c r="D24" s="69" t="s">
        <v>14</v>
      </c>
      <c r="E24" s="31"/>
      <c r="F24" s="32"/>
      <c r="H24" s="36"/>
      <c r="I24" s="54" t="s">
        <v>11</v>
      </c>
      <c r="J24" s="39"/>
      <c r="K24" s="56" t="s">
        <v>16</v>
      </c>
      <c r="L24" s="36"/>
      <c r="M24" s="54" t="s">
        <v>11</v>
      </c>
      <c r="N24" s="39"/>
      <c r="O24" s="56" t="s">
        <v>16</v>
      </c>
      <c r="P24" s="11"/>
      <c r="Q24" s="36"/>
      <c r="R24" s="54" t="s">
        <v>11</v>
      </c>
      <c r="S24" s="39"/>
      <c r="T24" s="54" t="s">
        <v>16</v>
      </c>
      <c r="U24" s="36"/>
      <c r="V24" s="54" t="s">
        <v>11</v>
      </c>
      <c r="W24" s="39"/>
      <c r="X24" s="56" t="s">
        <v>16</v>
      </c>
      <c r="Y24" s="48"/>
      <c r="Z24" s="36"/>
      <c r="AA24" s="54" t="s">
        <v>11</v>
      </c>
      <c r="AB24" s="39"/>
      <c r="AC24" s="54" t="s">
        <v>16</v>
      </c>
      <c r="AD24" s="36"/>
      <c r="AE24" s="54" t="s">
        <v>11</v>
      </c>
      <c r="AF24" s="39"/>
      <c r="AG24" s="56" t="s">
        <v>16</v>
      </c>
      <c r="AH24" s="48"/>
      <c r="AI24" s="36"/>
      <c r="AJ24" s="54" t="s">
        <v>11</v>
      </c>
      <c r="AK24" s="39"/>
      <c r="AL24" s="54" t="s">
        <v>16</v>
      </c>
      <c r="AM24" s="36"/>
      <c r="AN24" s="54" t="s">
        <v>11</v>
      </c>
      <c r="AO24" s="39"/>
      <c r="AP24" s="56" t="s">
        <v>16</v>
      </c>
      <c r="AQ24" s="48"/>
      <c r="AR24" s="36"/>
      <c r="AS24" s="54" t="s">
        <v>11</v>
      </c>
      <c r="AT24" s="39"/>
      <c r="AU24" s="54" t="s">
        <v>16</v>
      </c>
      <c r="AV24" s="36"/>
      <c r="AW24" s="54" t="s">
        <v>11</v>
      </c>
      <c r="AX24" s="39"/>
      <c r="AY24" s="56" t="s">
        <v>16</v>
      </c>
      <c r="AZ24" s="48"/>
      <c r="BA24" s="36"/>
      <c r="BB24" s="54" t="s">
        <v>11</v>
      </c>
      <c r="BC24" s="39"/>
      <c r="BD24" s="54" t="s">
        <v>16</v>
      </c>
      <c r="BE24" s="36"/>
      <c r="BF24" s="54" t="s">
        <v>11</v>
      </c>
      <c r="BG24" s="39"/>
      <c r="BH24" s="56" t="s">
        <v>16</v>
      </c>
      <c r="BI24" s="48"/>
      <c r="BJ24" s="36"/>
      <c r="BK24" s="54" t="s">
        <v>11</v>
      </c>
      <c r="BL24" s="39"/>
      <c r="BM24" s="54" t="s">
        <v>16</v>
      </c>
      <c r="BN24" s="36"/>
      <c r="BO24" s="54" t="s">
        <v>11</v>
      </c>
      <c r="BP24" s="39"/>
      <c r="BQ24" s="56" t="s">
        <v>16</v>
      </c>
      <c r="BR24" s="48"/>
      <c r="BS24" s="36"/>
      <c r="BT24" s="54" t="s">
        <v>11</v>
      </c>
      <c r="BU24" s="39"/>
      <c r="BV24" s="54" t="s">
        <v>16</v>
      </c>
      <c r="BW24" s="36"/>
      <c r="BX24" s="54" t="s">
        <v>11</v>
      </c>
      <c r="BY24" s="39"/>
      <c r="BZ24" s="56" t="s">
        <v>16</v>
      </c>
      <c r="CA24" s="51"/>
      <c r="CB24" s="17" t="str">
        <f t="shared" si="1"/>
        <v/>
      </c>
      <c r="CC24" s="17" t="str">
        <f>IF(CB24="","",INDEX('99_職種リスト'!$A:$A,MATCH($E24,'99_職種リスト'!$B:$B,0)))</f>
        <v/>
      </c>
      <c r="CD24" s="18" t="str">
        <f>IF(CB24="","",IF(F24="○",'01_勤務時間入力'!$B$7*60,IF(SUM(H24,J24,L24,N24)&gt;0,MIN(SUM(VALUE(H24)*60,J24,VALUE(L24)*60/2,N24/2),'01_勤務時間入力'!$B$7*60,10080),MIN(SUM(MIN(SUM(VALUE(Q24)*60,S24,VALUE(U24)*60/2,W24/2),1440)*IF(OR(Y24="",Y24="　"),1,VALUE(MID(Y24,2,1)/4)),MIN(SUM(VALUE(Z24)*60,AB24,VALUE(AD24)*60/2,AF24/2),1440)*IF(OR(AH24="",AH24="　"),1,VALUE(MID(AH24,2,1)/4)),MIN(SUM(VALUE(AI24)*60,AK24,VALUE(AM24)*60/2,AO24/2),1440)*IF(OR(AQ24="",AQ24="　"),1,VALUE(MID(AQ24,2,1)/4)),MIN(SUM(VALUE(AR24)*60,AT24,VALUE(AV24)*60/2,AX24/2),1440)*IF(OR(AZ24="",AZ24="　"),1,VALUE(MID(AZ24,2,1)/4)),MIN(SUM(VALUE(BA24)*60,BC24,VALUE(BE24)*60/2,BG24/2),1440)*IF(OR(BI24="",BI24="　"),1,VALUE(MID(BI24,2,1)/4)),MIN(SUM(VALUE(BJ24)*60,BL24,VALUE(BN24)*60/2,BP24/2),1440)*IF(OR(BR24="",BR24="　"),1,VALUE(MID(BR24,2,1)/4)),MIN(SUM(VALUE(BS24)*60,BU24,VALUE(BW24)*60/2,BY24/2),1440)*IF(OR(CA24="",CA24="　"),1,VALUE(MID(CA24,2,1)/4))),'01_勤務時間入力'!$B$7*60,10080))))</f>
        <v/>
      </c>
      <c r="CE24" s="17" t="str">
        <f>IF(CB24="","",IF('01_勤務時間入力'!$I$7*60&lt;='01_勤務時間入力'!CD24,"常勤","非常勤"))</f>
        <v/>
      </c>
    </row>
    <row r="25" spans="2:83" ht="27.95" customHeight="1" x14ac:dyDescent="0.4">
      <c r="B25" s="131" t="str">
        <f t="shared" si="0"/>
        <v>9人目</v>
      </c>
      <c r="C25" s="29"/>
      <c r="D25" s="69" t="s">
        <v>14</v>
      </c>
      <c r="E25" s="31"/>
      <c r="F25" s="32"/>
      <c r="H25" s="36"/>
      <c r="I25" s="54" t="s">
        <v>11</v>
      </c>
      <c r="J25" s="39"/>
      <c r="K25" s="56" t="s">
        <v>16</v>
      </c>
      <c r="L25" s="36"/>
      <c r="M25" s="54" t="s">
        <v>11</v>
      </c>
      <c r="N25" s="39"/>
      <c r="O25" s="56" t="s">
        <v>16</v>
      </c>
      <c r="P25" s="11"/>
      <c r="Q25" s="36"/>
      <c r="R25" s="54" t="s">
        <v>11</v>
      </c>
      <c r="S25" s="39"/>
      <c r="T25" s="54" t="s">
        <v>16</v>
      </c>
      <c r="U25" s="36"/>
      <c r="V25" s="54" t="s">
        <v>11</v>
      </c>
      <c r="W25" s="39"/>
      <c r="X25" s="56" t="s">
        <v>16</v>
      </c>
      <c r="Y25" s="48"/>
      <c r="Z25" s="36"/>
      <c r="AA25" s="54" t="s">
        <v>11</v>
      </c>
      <c r="AB25" s="39"/>
      <c r="AC25" s="54" t="s">
        <v>16</v>
      </c>
      <c r="AD25" s="36"/>
      <c r="AE25" s="54" t="s">
        <v>11</v>
      </c>
      <c r="AF25" s="39"/>
      <c r="AG25" s="56" t="s">
        <v>16</v>
      </c>
      <c r="AH25" s="48"/>
      <c r="AI25" s="36"/>
      <c r="AJ25" s="54" t="s">
        <v>11</v>
      </c>
      <c r="AK25" s="39"/>
      <c r="AL25" s="54" t="s">
        <v>16</v>
      </c>
      <c r="AM25" s="36"/>
      <c r="AN25" s="54" t="s">
        <v>11</v>
      </c>
      <c r="AO25" s="39"/>
      <c r="AP25" s="56" t="s">
        <v>16</v>
      </c>
      <c r="AQ25" s="48"/>
      <c r="AR25" s="36"/>
      <c r="AS25" s="54" t="s">
        <v>11</v>
      </c>
      <c r="AT25" s="39"/>
      <c r="AU25" s="54" t="s">
        <v>16</v>
      </c>
      <c r="AV25" s="36"/>
      <c r="AW25" s="54" t="s">
        <v>11</v>
      </c>
      <c r="AX25" s="39"/>
      <c r="AY25" s="56" t="s">
        <v>16</v>
      </c>
      <c r="AZ25" s="48"/>
      <c r="BA25" s="36"/>
      <c r="BB25" s="54" t="s">
        <v>11</v>
      </c>
      <c r="BC25" s="39"/>
      <c r="BD25" s="54" t="s">
        <v>16</v>
      </c>
      <c r="BE25" s="36"/>
      <c r="BF25" s="54" t="s">
        <v>11</v>
      </c>
      <c r="BG25" s="39"/>
      <c r="BH25" s="56" t="s">
        <v>16</v>
      </c>
      <c r="BI25" s="48"/>
      <c r="BJ25" s="36"/>
      <c r="BK25" s="54" t="s">
        <v>11</v>
      </c>
      <c r="BL25" s="39"/>
      <c r="BM25" s="54" t="s">
        <v>16</v>
      </c>
      <c r="BN25" s="36"/>
      <c r="BO25" s="54" t="s">
        <v>11</v>
      </c>
      <c r="BP25" s="39"/>
      <c r="BQ25" s="56" t="s">
        <v>16</v>
      </c>
      <c r="BR25" s="48"/>
      <c r="BS25" s="36"/>
      <c r="BT25" s="54" t="s">
        <v>11</v>
      </c>
      <c r="BU25" s="39"/>
      <c r="BV25" s="54" t="s">
        <v>16</v>
      </c>
      <c r="BW25" s="36"/>
      <c r="BX25" s="54" t="s">
        <v>11</v>
      </c>
      <c r="BY25" s="39"/>
      <c r="BZ25" s="56" t="s">
        <v>16</v>
      </c>
      <c r="CA25" s="51"/>
      <c r="CB25" s="17" t="str">
        <f t="shared" si="1"/>
        <v/>
      </c>
      <c r="CC25" s="17" t="str">
        <f>IF(CB25="","",INDEX('99_職種リスト'!$A:$A,MATCH($E25,'99_職種リスト'!$B:$B,0)))</f>
        <v/>
      </c>
      <c r="CD25" s="18" t="str">
        <f>IF(CB25="","",IF(F25="○",'01_勤務時間入力'!$B$7*60,IF(SUM(H25,J25,L25,N25)&gt;0,MIN(SUM(VALUE(H25)*60,J25,VALUE(L25)*60/2,N25/2),'01_勤務時間入力'!$B$7*60,10080),MIN(SUM(MIN(SUM(VALUE(Q25)*60,S25,VALUE(U25)*60/2,W25/2),1440)*IF(OR(Y25="",Y25="　"),1,VALUE(MID(Y25,2,1)/4)),MIN(SUM(VALUE(Z25)*60,AB25,VALUE(AD25)*60/2,AF25/2),1440)*IF(OR(AH25="",AH25="　"),1,VALUE(MID(AH25,2,1)/4)),MIN(SUM(VALUE(AI25)*60,AK25,VALUE(AM25)*60/2,AO25/2),1440)*IF(OR(AQ25="",AQ25="　"),1,VALUE(MID(AQ25,2,1)/4)),MIN(SUM(VALUE(AR25)*60,AT25,VALUE(AV25)*60/2,AX25/2),1440)*IF(OR(AZ25="",AZ25="　"),1,VALUE(MID(AZ25,2,1)/4)),MIN(SUM(VALUE(BA25)*60,BC25,VALUE(BE25)*60/2,BG25/2),1440)*IF(OR(BI25="",BI25="　"),1,VALUE(MID(BI25,2,1)/4)),MIN(SUM(VALUE(BJ25)*60,BL25,VALUE(BN25)*60/2,BP25/2),1440)*IF(OR(BR25="",BR25="　"),1,VALUE(MID(BR25,2,1)/4)),MIN(SUM(VALUE(BS25)*60,BU25,VALUE(BW25)*60/2,BY25/2),1440)*IF(OR(CA25="",CA25="　"),1,VALUE(MID(CA25,2,1)/4))),'01_勤務時間入力'!$B$7*60,10080))))</f>
        <v/>
      </c>
      <c r="CE25" s="17" t="str">
        <f>IF(CB25="","",IF('01_勤務時間入力'!$I$7*60&lt;='01_勤務時間入力'!CD25,"常勤","非常勤"))</f>
        <v/>
      </c>
    </row>
    <row r="26" spans="2:83" ht="27.95" customHeight="1" x14ac:dyDescent="0.4">
      <c r="B26" s="131" t="str">
        <f t="shared" si="0"/>
        <v>10人目</v>
      </c>
      <c r="C26" s="29"/>
      <c r="D26" s="69" t="s">
        <v>14</v>
      </c>
      <c r="E26" s="31"/>
      <c r="F26" s="32"/>
      <c r="H26" s="36"/>
      <c r="I26" s="54" t="s">
        <v>11</v>
      </c>
      <c r="J26" s="39"/>
      <c r="K26" s="56" t="s">
        <v>16</v>
      </c>
      <c r="L26" s="36"/>
      <c r="M26" s="54" t="s">
        <v>11</v>
      </c>
      <c r="N26" s="39"/>
      <c r="O26" s="56" t="s">
        <v>16</v>
      </c>
      <c r="P26" s="11"/>
      <c r="Q26" s="36"/>
      <c r="R26" s="54" t="s">
        <v>11</v>
      </c>
      <c r="S26" s="39"/>
      <c r="T26" s="54" t="s">
        <v>16</v>
      </c>
      <c r="U26" s="36"/>
      <c r="V26" s="54" t="s">
        <v>11</v>
      </c>
      <c r="W26" s="39"/>
      <c r="X26" s="56" t="s">
        <v>16</v>
      </c>
      <c r="Y26" s="48"/>
      <c r="Z26" s="36"/>
      <c r="AA26" s="54" t="s">
        <v>11</v>
      </c>
      <c r="AB26" s="39"/>
      <c r="AC26" s="54" t="s">
        <v>16</v>
      </c>
      <c r="AD26" s="36"/>
      <c r="AE26" s="54" t="s">
        <v>11</v>
      </c>
      <c r="AF26" s="39"/>
      <c r="AG26" s="56" t="s">
        <v>16</v>
      </c>
      <c r="AH26" s="48"/>
      <c r="AI26" s="36"/>
      <c r="AJ26" s="54" t="s">
        <v>11</v>
      </c>
      <c r="AK26" s="39"/>
      <c r="AL26" s="54" t="s">
        <v>16</v>
      </c>
      <c r="AM26" s="36"/>
      <c r="AN26" s="54" t="s">
        <v>11</v>
      </c>
      <c r="AO26" s="39"/>
      <c r="AP26" s="56" t="s">
        <v>16</v>
      </c>
      <c r="AQ26" s="48"/>
      <c r="AR26" s="36"/>
      <c r="AS26" s="54" t="s">
        <v>11</v>
      </c>
      <c r="AT26" s="39"/>
      <c r="AU26" s="54" t="s">
        <v>16</v>
      </c>
      <c r="AV26" s="36"/>
      <c r="AW26" s="54" t="s">
        <v>11</v>
      </c>
      <c r="AX26" s="39"/>
      <c r="AY26" s="56" t="s">
        <v>16</v>
      </c>
      <c r="AZ26" s="48"/>
      <c r="BA26" s="36"/>
      <c r="BB26" s="54" t="s">
        <v>11</v>
      </c>
      <c r="BC26" s="39"/>
      <c r="BD26" s="54" t="s">
        <v>16</v>
      </c>
      <c r="BE26" s="36"/>
      <c r="BF26" s="54" t="s">
        <v>11</v>
      </c>
      <c r="BG26" s="39"/>
      <c r="BH26" s="56" t="s">
        <v>16</v>
      </c>
      <c r="BI26" s="48"/>
      <c r="BJ26" s="36"/>
      <c r="BK26" s="54" t="s">
        <v>11</v>
      </c>
      <c r="BL26" s="39"/>
      <c r="BM26" s="54" t="s">
        <v>16</v>
      </c>
      <c r="BN26" s="36"/>
      <c r="BO26" s="54" t="s">
        <v>11</v>
      </c>
      <c r="BP26" s="39"/>
      <c r="BQ26" s="56" t="s">
        <v>16</v>
      </c>
      <c r="BR26" s="48"/>
      <c r="BS26" s="36"/>
      <c r="BT26" s="54" t="s">
        <v>11</v>
      </c>
      <c r="BU26" s="39"/>
      <c r="BV26" s="54" t="s">
        <v>16</v>
      </c>
      <c r="BW26" s="36"/>
      <c r="BX26" s="54" t="s">
        <v>11</v>
      </c>
      <c r="BY26" s="39"/>
      <c r="BZ26" s="56" t="s">
        <v>16</v>
      </c>
      <c r="CA26" s="51"/>
      <c r="CB26" s="17" t="str">
        <f t="shared" si="1"/>
        <v/>
      </c>
      <c r="CC26" s="17" t="str">
        <f>IF(CB26="","",INDEX('99_職種リスト'!$A:$A,MATCH($E26,'99_職種リスト'!$B:$B,0)))</f>
        <v/>
      </c>
      <c r="CD26" s="18" t="str">
        <f>IF(CB26="","",IF(F26="○",'01_勤務時間入力'!$B$7*60,IF(SUM(H26,J26,L26,N26)&gt;0,MIN(SUM(VALUE(H26)*60,J26,VALUE(L26)*60/2,N26/2),'01_勤務時間入力'!$B$7*60,10080),MIN(SUM(MIN(SUM(VALUE(Q26)*60,S26,VALUE(U26)*60/2,W26/2),1440)*IF(OR(Y26="",Y26="　"),1,VALUE(MID(Y26,2,1)/4)),MIN(SUM(VALUE(Z26)*60,AB26,VALUE(AD26)*60/2,AF26/2),1440)*IF(OR(AH26="",AH26="　"),1,VALUE(MID(AH26,2,1)/4)),MIN(SUM(VALUE(AI26)*60,AK26,VALUE(AM26)*60/2,AO26/2),1440)*IF(OR(AQ26="",AQ26="　"),1,VALUE(MID(AQ26,2,1)/4)),MIN(SUM(VALUE(AR26)*60,AT26,VALUE(AV26)*60/2,AX26/2),1440)*IF(OR(AZ26="",AZ26="　"),1,VALUE(MID(AZ26,2,1)/4)),MIN(SUM(VALUE(BA26)*60,BC26,VALUE(BE26)*60/2,BG26/2),1440)*IF(OR(BI26="",BI26="　"),1,VALUE(MID(BI26,2,1)/4)),MIN(SUM(VALUE(BJ26)*60,BL26,VALUE(BN26)*60/2,BP26/2),1440)*IF(OR(BR26="",BR26="　"),1,VALUE(MID(BR26,2,1)/4)),MIN(SUM(VALUE(BS26)*60,BU26,VALUE(BW26)*60/2,BY26/2),1440)*IF(OR(CA26="",CA26="　"),1,VALUE(MID(CA26,2,1)/4))),'01_勤務時間入力'!$B$7*60,10080))))</f>
        <v/>
      </c>
      <c r="CE26" s="17" t="str">
        <f>IF(CB26="","",IF('01_勤務時間入力'!$I$7*60&lt;='01_勤務時間入力'!CD26,"常勤","非常勤"))</f>
        <v/>
      </c>
    </row>
    <row r="27" spans="2:83" ht="27.95" customHeight="1" x14ac:dyDescent="0.4">
      <c r="B27" s="131" t="str">
        <f t="shared" si="0"/>
        <v>11人目</v>
      </c>
      <c r="C27" s="29"/>
      <c r="D27" s="69" t="s">
        <v>14</v>
      </c>
      <c r="E27" s="31"/>
      <c r="F27" s="32"/>
      <c r="H27" s="36"/>
      <c r="I27" s="54" t="s">
        <v>11</v>
      </c>
      <c r="J27" s="39"/>
      <c r="K27" s="56" t="s">
        <v>16</v>
      </c>
      <c r="L27" s="36"/>
      <c r="M27" s="54" t="s">
        <v>11</v>
      </c>
      <c r="N27" s="39"/>
      <c r="O27" s="56" t="s">
        <v>16</v>
      </c>
      <c r="P27" s="11"/>
      <c r="Q27" s="36"/>
      <c r="R27" s="54" t="s">
        <v>11</v>
      </c>
      <c r="S27" s="39"/>
      <c r="T27" s="54" t="s">
        <v>16</v>
      </c>
      <c r="U27" s="36"/>
      <c r="V27" s="54" t="s">
        <v>11</v>
      </c>
      <c r="W27" s="39"/>
      <c r="X27" s="56" t="s">
        <v>16</v>
      </c>
      <c r="Y27" s="48"/>
      <c r="Z27" s="36"/>
      <c r="AA27" s="54" t="s">
        <v>11</v>
      </c>
      <c r="AB27" s="39"/>
      <c r="AC27" s="54" t="s">
        <v>16</v>
      </c>
      <c r="AD27" s="36"/>
      <c r="AE27" s="54" t="s">
        <v>11</v>
      </c>
      <c r="AF27" s="39"/>
      <c r="AG27" s="56" t="s">
        <v>16</v>
      </c>
      <c r="AH27" s="48"/>
      <c r="AI27" s="36"/>
      <c r="AJ27" s="54" t="s">
        <v>11</v>
      </c>
      <c r="AK27" s="39"/>
      <c r="AL27" s="54" t="s">
        <v>16</v>
      </c>
      <c r="AM27" s="36"/>
      <c r="AN27" s="54" t="s">
        <v>11</v>
      </c>
      <c r="AO27" s="39"/>
      <c r="AP27" s="56" t="s">
        <v>16</v>
      </c>
      <c r="AQ27" s="48"/>
      <c r="AR27" s="36"/>
      <c r="AS27" s="54" t="s">
        <v>11</v>
      </c>
      <c r="AT27" s="39"/>
      <c r="AU27" s="54" t="s">
        <v>16</v>
      </c>
      <c r="AV27" s="36"/>
      <c r="AW27" s="54" t="s">
        <v>11</v>
      </c>
      <c r="AX27" s="39"/>
      <c r="AY27" s="56" t="s">
        <v>16</v>
      </c>
      <c r="AZ27" s="48"/>
      <c r="BA27" s="36"/>
      <c r="BB27" s="54" t="s">
        <v>11</v>
      </c>
      <c r="BC27" s="39"/>
      <c r="BD27" s="54" t="s">
        <v>16</v>
      </c>
      <c r="BE27" s="36"/>
      <c r="BF27" s="54" t="s">
        <v>11</v>
      </c>
      <c r="BG27" s="39"/>
      <c r="BH27" s="56" t="s">
        <v>16</v>
      </c>
      <c r="BI27" s="48"/>
      <c r="BJ27" s="36"/>
      <c r="BK27" s="54" t="s">
        <v>11</v>
      </c>
      <c r="BL27" s="39"/>
      <c r="BM27" s="54" t="s">
        <v>16</v>
      </c>
      <c r="BN27" s="36"/>
      <c r="BO27" s="54" t="s">
        <v>11</v>
      </c>
      <c r="BP27" s="39"/>
      <c r="BQ27" s="56" t="s">
        <v>16</v>
      </c>
      <c r="BR27" s="48"/>
      <c r="BS27" s="36"/>
      <c r="BT27" s="54" t="s">
        <v>11</v>
      </c>
      <c r="BU27" s="39"/>
      <c r="BV27" s="54" t="s">
        <v>16</v>
      </c>
      <c r="BW27" s="36"/>
      <c r="BX27" s="54" t="s">
        <v>11</v>
      </c>
      <c r="BY27" s="39"/>
      <c r="BZ27" s="56" t="s">
        <v>16</v>
      </c>
      <c r="CA27" s="51"/>
      <c r="CB27" s="17" t="str">
        <f t="shared" si="1"/>
        <v/>
      </c>
      <c r="CC27" s="17" t="str">
        <f>IF(CB27="","",INDEX('99_職種リスト'!$A:$A,MATCH($E27,'99_職種リスト'!$B:$B,0)))</f>
        <v/>
      </c>
      <c r="CD27" s="18" t="str">
        <f>IF(CB27="","",IF(F27="○",'01_勤務時間入力'!$B$7*60,IF(SUM(H27,J27,L27,N27)&gt;0,MIN(SUM(VALUE(H27)*60,J27,VALUE(L27)*60/2,N27/2),'01_勤務時間入力'!$B$7*60,10080),MIN(SUM(MIN(SUM(VALUE(Q27)*60,S27,VALUE(U27)*60/2,W27/2),1440)*IF(OR(Y27="",Y27="　"),1,VALUE(MID(Y27,2,1)/4)),MIN(SUM(VALUE(Z27)*60,AB27,VALUE(AD27)*60/2,AF27/2),1440)*IF(OR(AH27="",AH27="　"),1,VALUE(MID(AH27,2,1)/4)),MIN(SUM(VALUE(AI27)*60,AK27,VALUE(AM27)*60/2,AO27/2),1440)*IF(OR(AQ27="",AQ27="　"),1,VALUE(MID(AQ27,2,1)/4)),MIN(SUM(VALUE(AR27)*60,AT27,VALUE(AV27)*60/2,AX27/2),1440)*IF(OR(AZ27="",AZ27="　"),1,VALUE(MID(AZ27,2,1)/4)),MIN(SUM(VALUE(BA27)*60,BC27,VALUE(BE27)*60/2,BG27/2),1440)*IF(OR(BI27="",BI27="　"),1,VALUE(MID(BI27,2,1)/4)),MIN(SUM(VALUE(BJ27)*60,BL27,VALUE(BN27)*60/2,BP27/2),1440)*IF(OR(BR27="",BR27="　"),1,VALUE(MID(BR27,2,1)/4)),MIN(SUM(VALUE(BS27)*60,BU27,VALUE(BW27)*60/2,BY27/2),1440)*IF(OR(CA27="",CA27="　"),1,VALUE(MID(CA27,2,1)/4))),'01_勤務時間入力'!$B$7*60,10080))))</f>
        <v/>
      </c>
      <c r="CE27" s="17" t="str">
        <f>IF(CB27="","",IF('01_勤務時間入力'!$I$7*60&lt;='01_勤務時間入力'!CD27,"常勤","非常勤"))</f>
        <v/>
      </c>
    </row>
    <row r="28" spans="2:83" ht="27.95" customHeight="1" x14ac:dyDescent="0.4">
      <c r="B28" s="131" t="str">
        <f t="shared" si="0"/>
        <v>12人目</v>
      </c>
      <c r="C28" s="29"/>
      <c r="D28" s="69" t="s">
        <v>14</v>
      </c>
      <c r="E28" s="31"/>
      <c r="F28" s="32"/>
      <c r="H28" s="36"/>
      <c r="I28" s="54" t="s">
        <v>11</v>
      </c>
      <c r="J28" s="39"/>
      <c r="K28" s="56" t="s">
        <v>16</v>
      </c>
      <c r="L28" s="36"/>
      <c r="M28" s="54" t="s">
        <v>11</v>
      </c>
      <c r="N28" s="39"/>
      <c r="O28" s="56" t="s">
        <v>16</v>
      </c>
      <c r="P28" s="11"/>
      <c r="Q28" s="36"/>
      <c r="R28" s="54" t="s">
        <v>11</v>
      </c>
      <c r="S28" s="39"/>
      <c r="T28" s="54" t="s">
        <v>16</v>
      </c>
      <c r="U28" s="36"/>
      <c r="V28" s="54" t="s">
        <v>11</v>
      </c>
      <c r="W28" s="39"/>
      <c r="X28" s="56" t="s">
        <v>16</v>
      </c>
      <c r="Y28" s="48"/>
      <c r="Z28" s="36"/>
      <c r="AA28" s="54" t="s">
        <v>11</v>
      </c>
      <c r="AB28" s="39"/>
      <c r="AC28" s="54" t="s">
        <v>16</v>
      </c>
      <c r="AD28" s="36"/>
      <c r="AE28" s="54" t="s">
        <v>11</v>
      </c>
      <c r="AF28" s="39"/>
      <c r="AG28" s="56" t="s">
        <v>16</v>
      </c>
      <c r="AH28" s="48"/>
      <c r="AI28" s="36"/>
      <c r="AJ28" s="54" t="s">
        <v>11</v>
      </c>
      <c r="AK28" s="39"/>
      <c r="AL28" s="54" t="s">
        <v>16</v>
      </c>
      <c r="AM28" s="36"/>
      <c r="AN28" s="54" t="s">
        <v>11</v>
      </c>
      <c r="AO28" s="39"/>
      <c r="AP28" s="56" t="s">
        <v>16</v>
      </c>
      <c r="AQ28" s="48"/>
      <c r="AR28" s="36"/>
      <c r="AS28" s="54" t="s">
        <v>11</v>
      </c>
      <c r="AT28" s="39"/>
      <c r="AU28" s="54" t="s">
        <v>16</v>
      </c>
      <c r="AV28" s="36"/>
      <c r="AW28" s="54" t="s">
        <v>11</v>
      </c>
      <c r="AX28" s="39"/>
      <c r="AY28" s="56" t="s">
        <v>16</v>
      </c>
      <c r="AZ28" s="48"/>
      <c r="BA28" s="36"/>
      <c r="BB28" s="54" t="s">
        <v>11</v>
      </c>
      <c r="BC28" s="39"/>
      <c r="BD28" s="54" t="s">
        <v>16</v>
      </c>
      <c r="BE28" s="36"/>
      <c r="BF28" s="54" t="s">
        <v>11</v>
      </c>
      <c r="BG28" s="39"/>
      <c r="BH28" s="56" t="s">
        <v>16</v>
      </c>
      <c r="BI28" s="48"/>
      <c r="BJ28" s="36"/>
      <c r="BK28" s="54" t="s">
        <v>11</v>
      </c>
      <c r="BL28" s="39"/>
      <c r="BM28" s="54" t="s">
        <v>16</v>
      </c>
      <c r="BN28" s="36"/>
      <c r="BO28" s="54" t="s">
        <v>11</v>
      </c>
      <c r="BP28" s="39"/>
      <c r="BQ28" s="56" t="s">
        <v>16</v>
      </c>
      <c r="BR28" s="48"/>
      <c r="BS28" s="36"/>
      <c r="BT28" s="54" t="s">
        <v>11</v>
      </c>
      <c r="BU28" s="39"/>
      <c r="BV28" s="54" t="s">
        <v>16</v>
      </c>
      <c r="BW28" s="36"/>
      <c r="BX28" s="54" t="s">
        <v>11</v>
      </c>
      <c r="BY28" s="39"/>
      <c r="BZ28" s="56" t="s">
        <v>16</v>
      </c>
      <c r="CA28" s="51"/>
      <c r="CB28" s="17" t="str">
        <f t="shared" si="1"/>
        <v/>
      </c>
      <c r="CC28" s="17" t="str">
        <f>IF(CB28="","",INDEX('99_職種リスト'!$A:$A,MATCH($E28,'99_職種リスト'!$B:$B,0)))</f>
        <v/>
      </c>
      <c r="CD28" s="18" t="str">
        <f>IF(CB28="","",IF(F28="○",'01_勤務時間入力'!$B$7*60,IF(SUM(H28,J28,L28,N28)&gt;0,MIN(SUM(VALUE(H28)*60,J28,VALUE(L28)*60/2,N28/2),'01_勤務時間入力'!$B$7*60,10080),MIN(SUM(MIN(SUM(VALUE(Q28)*60,S28,VALUE(U28)*60/2,W28/2),1440)*IF(OR(Y28="",Y28="　"),1,VALUE(MID(Y28,2,1)/4)),MIN(SUM(VALUE(Z28)*60,AB28,VALUE(AD28)*60/2,AF28/2),1440)*IF(OR(AH28="",AH28="　"),1,VALUE(MID(AH28,2,1)/4)),MIN(SUM(VALUE(AI28)*60,AK28,VALUE(AM28)*60/2,AO28/2),1440)*IF(OR(AQ28="",AQ28="　"),1,VALUE(MID(AQ28,2,1)/4)),MIN(SUM(VALUE(AR28)*60,AT28,VALUE(AV28)*60/2,AX28/2),1440)*IF(OR(AZ28="",AZ28="　"),1,VALUE(MID(AZ28,2,1)/4)),MIN(SUM(VALUE(BA28)*60,BC28,VALUE(BE28)*60/2,BG28/2),1440)*IF(OR(BI28="",BI28="　"),1,VALUE(MID(BI28,2,1)/4)),MIN(SUM(VALUE(BJ28)*60,BL28,VALUE(BN28)*60/2,BP28/2),1440)*IF(OR(BR28="",BR28="　"),1,VALUE(MID(BR28,2,1)/4)),MIN(SUM(VALUE(BS28)*60,BU28,VALUE(BW28)*60/2,BY28/2),1440)*IF(OR(CA28="",CA28="　"),1,VALUE(MID(CA28,2,1)/4))),'01_勤務時間入力'!$B$7*60,10080))))</f>
        <v/>
      </c>
      <c r="CE28" s="17" t="str">
        <f>IF(CB28="","",IF('01_勤務時間入力'!$I$7*60&lt;='01_勤務時間入力'!CD28,"常勤","非常勤"))</f>
        <v/>
      </c>
    </row>
    <row r="29" spans="2:83" ht="27.95" customHeight="1" x14ac:dyDescent="0.4">
      <c r="B29" s="131" t="str">
        <f t="shared" si="0"/>
        <v>13人目</v>
      </c>
      <c r="C29" s="29"/>
      <c r="D29" s="69" t="s">
        <v>14</v>
      </c>
      <c r="E29" s="31"/>
      <c r="F29" s="32"/>
      <c r="H29" s="36"/>
      <c r="I29" s="54" t="s">
        <v>11</v>
      </c>
      <c r="J29" s="39"/>
      <c r="K29" s="56" t="s">
        <v>16</v>
      </c>
      <c r="L29" s="36"/>
      <c r="M29" s="54" t="s">
        <v>11</v>
      </c>
      <c r="N29" s="39"/>
      <c r="O29" s="56" t="s">
        <v>16</v>
      </c>
      <c r="P29" s="11"/>
      <c r="Q29" s="36"/>
      <c r="R29" s="54" t="s">
        <v>11</v>
      </c>
      <c r="S29" s="39"/>
      <c r="T29" s="54" t="s">
        <v>16</v>
      </c>
      <c r="U29" s="36"/>
      <c r="V29" s="54" t="s">
        <v>11</v>
      </c>
      <c r="W29" s="39"/>
      <c r="X29" s="56" t="s">
        <v>16</v>
      </c>
      <c r="Y29" s="48"/>
      <c r="Z29" s="36"/>
      <c r="AA29" s="54" t="s">
        <v>11</v>
      </c>
      <c r="AB29" s="39"/>
      <c r="AC29" s="54" t="s">
        <v>16</v>
      </c>
      <c r="AD29" s="36"/>
      <c r="AE29" s="54" t="s">
        <v>11</v>
      </c>
      <c r="AF29" s="39"/>
      <c r="AG29" s="56" t="s">
        <v>16</v>
      </c>
      <c r="AH29" s="48"/>
      <c r="AI29" s="36"/>
      <c r="AJ29" s="54" t="s">
        <v>11</v>
      </c>
      <c r="AK29" s="39"/>
      <c r="AL29" s="54" t="s">
        <v>16</v>
      </c>
      <c r="AM29" s="36"/>
      <c r="AN29" s="54" t="s">
        <v>11</v>
      </c>
      <c r="AO29" s="39"/>
      <c r="AP29" s="56" t="s">
        <v>16</v>
      </c>
      <c r="AQ29" s="48"/>
      <c r="AR29" s="36"/>
      <c r="AS29" s="54" t="s">
        <v>11</v>
      </c>
      <c r="AT29" s="39"/>
      <c r="AU29" s="54" t="s">
        <v>16</v>
      </c>
      <c r="AV29" s="36"/>
      <c r="AW29" s="54" t="s">
        <v>11</v>
      </c>
      <c r="AX29" s="39"/>
      <c r="AY29" s="56" t="s">
        <v>16</v>
      </c>
      <c r="AZ29" s="48"/>
      <c r="BA29" s="36"/>
      <c r="BB29" s="54" t="s">
        <v>11</v>
      </c>
      <c r="BC29" s="39"/>
      <c r="BD29" s="54" t="s">
        <v>16</v>
      </c>
      <c r="BE29" s="36"/>
      <c r="BF29" s="54" t="s">
        <v>11</v>
      </c>
      <c r="BG29" s="39"/>
      <c r="BH29" s="56" t="s">
        <v>16</v>
      </c>
      <c r="BI29" s="48"/>
      <c r="BJ29" s="36"/>
      <c r="BK29" s="54" t="s">
        <v>11</v>
      </c>
      <c r="BL29" s="39"/>
      <c r="BM29" s="54" t="s">
        <v>16</v>
      </c>
      <c r="BN29" s="36"/>
      <c r="BO29" s="54" t="s">
        <v>11</v>
      </c>
      <c r="BP29" s="39"/>
      <c r="BQ29" s="56" t="s">
        <v>16</v>
      </c>
      <c r="BR29" s="48"/>
      <c r="BS29" s="36"/>
      <c r="BT29" s="54" t="s">
        <v>11</v>
      </c>
      <c r="BU29" s="39"/>
      <c r="BV29" s="54" t="s">
        <v>16</v>
      </c>
      <c r="BW29" s="36"/>
      <c r="BX29" s="54" t="s">
        <v>11</v>
      </c>
      <c r="BY29" s="39"/>
      <c r="BZ29" s="56" t="s">
        <v>16</v>
      </c>
      <c r="CA29" s="51"/>
      <c r="CB29" s="17" t="str">
        <f t="shared" si="1"/>
        <v/>
      </c>
      <c r="CC29" s="17" t="str">
        <f>IF(CB29="","",INDEX('99_職種リスト'!$A:$A,MATCH($E29,'99_職種リスト'!$B:$B,0)))</f>
        <v/>
      </c>
      <c r="CD29" s="18" t="str">
        <f>IF(CB29="","",IF(F29="○",'01_勤務時間入力'!$B$7*60,IF(SUM(H29,J29,L29,N29)&gt;0,MIN(SUM(VALUE(H29)*60,J29,VALUE(L29)*60/2,N29/2),'01_勤務時間入力'!$B$7*60,10080),MIN(SUM(MIN(SUM(VALUE(Q29)*60,S29,VALUE(U29)*60/2,W29/2),1440)*IF(OR(Y29="",Y29="　"),1,VALUE(MID(Y29,2,1)/4)),MIN(SUM(VALUE(Z29)*60,AB29,VALUE(AD29)*60/2,AF29/2),1440)*IF(OR(AH29="",AH29="　"),1,VALUE(MID(AH29,2,1)/4)),MIN(SUM(VALUE(AI29)*60,AK29,VALUE(AM29)*60/2,AO29/2),1440)*IF(OR(AQ29="",AQ29="　"),1,VALUE(MID(AQ29,2,1)/4)),MIN(SUM(VALUE(AR29)*60,AT29,VALUE(AV29)*60/2,AX29/2),1440)*IF(OR(AZ29="",AZ29="　"),1,VALUE(MID(AZ29,2,1)/4)),MIN(SUM(VALUE(BA29)*60,BC29,VALUE(BE29)*60/2,BG29/2),1440)*IF(OR(BI29="",BI29="　"),1,VALUE(MID(BI29,2,1)/4)),MIN(SUM(VALUE(BJ29)*60,BL29,VALUE(BN29)*60/2,BP29/2),1440)*IF(OR(BR29="",BR29="　"),1,VALUE(MID(BR29,2,1)/4)),MIN(SUM(VALUE(BS29)*60,BU29,VALUE(BW29)*60/2,BY29/2),1440)*IF(OR(CA29="",CA29="　"),1,VALUE(MID(CA29,2,1)/4))),'01_勤務時間入力'!$B$7*60,10080))))</f>
        <v/>
      </c>
      <c r="CE29" s="17" t="str">
        <f>IF(CB29="","",IF('01_勤務時間入力'!$I$7*60&lt;='01_勤務時間入力'!CD29,"常勤","非常勤"))</f>
        <v/>
      </c>
    </row>
    <row r="30" spans="2:83" ht="27.95" customHeight="1" x14ac:dyDescent="0.4">
      <c r="B30" s="131" t="str">
        <f t="shared" si="0"/>
        <v>14人目</v>
      </c>
      <c r="C30" s="29"/>
      <c r="D30" s="69" t="s">
        <v>14</v>
      </c>
      <c r="E30" s="31"/>
      <c r="F30" s="32"/>
      <c r="H30" s="36"/>
      <c r="I30" s="54" t="s">
        <v>11</v>
      </c>
      <c r="J30" s="39"/>
      <c r="K30" s="56" t="s">
        <v>16</v>
      </c>
      <c r="L30" s="36"/>
      <c r="M30" s="54" t="s">
        <v>11</v>
      </c>
      <c r="N30" s="39"/>
      <c r="O30" s="56" t="s">
        <v>16</v>
      </c>
      <c r="P30" s="11"/>
      <c r="Q30" s="36"/>
      <c r="R30" s="54" t="s">
        <v>11</v>
      </c>
      <c r="S30" s="39"/>
      <c r="T30" s="54" t="s">
        <v>16</v>
      </c>
      <c r="U30" s="36"/>
      <c r="V30" s="54" t="s">
        <v>11</v>
      </c>
      <c r="W30" s="39"/>
      <c r="X30" s="56" t="s">
        <v>16</v>
      </c>
      <c r="Y30" s="48"/>
      <c r="Z30" s="36"/>
      <c r="AA30" s="54" t="s">
        <v>11</v>
      </c>
      <c r="AB30" s="39"/>
      <c r="AC30" s="54" t="s">
        <v>16</v>
      </c>
      <c r="AD30" s="36"/>
      <c r="AE30" s="54" t="s">
        <v>11</v>
      </c>
      <c r="AF30" s="39"/>
      <c r="AG30" s="56" t="s">
        <v>16</v>
      </c>
      <c r="AH30" s="48"/>
      <c r="AI30" s="36"/>
      <c r="AJ30" s="54" t="s">
        <v>11</v>
      </c>
      <c r="AK30" s="39"/>
      <c r="AL30" s="54" t="s">
        <v>16</v>
      </c>
      <c r="AM30" s="36"/>
      <c r="AN30" s="54" t="s">
        <v>11</v>
      </c>
      <c r="AO30" s="39"/>
      <c r="AP30" s="56" t="s">
        <v>16</v>
      </c>
      <c r="AQ30" s="48"/>
      <c r="AR30" s="36"/>
      <c r="AS30" s="54" t="s">
        <v>11</v>
      </c>
      <c r="AT30" s="39"/>
      <c r="AU30" s="54" t="s">
        <v>16</v>
      </c>
      <c r="AV30" s="36"/>
      <c r="AW30" s="54" t="s">
        <v>11</v>
      </c>
      <c r="AX30" s="39"/>
      <c r="AY30" s="56" t="s">
        <v>16</v>
      </c>
      <c r="AZ30" s="48"/>
      <c r="BA30" s="36"/>
      <c r="BB30" s="54" t="s">
        <v>11</v>
      </c>
      <c r="BC30" s="39"/>
      <c r="BD30" s="54" t="s">
        <v>16</v>
      </c>
      <c r="BE30" s="36"/>
      <c r="BF30" s="54" t="s">
        <v>11</v>
      </c>
      <c r="BG30" s="39"/>
      <c r="BH30" s="56" t="s">
        <v>16</v>
      </c>
      <c r="BI30" s="48"/>
      <c r="BJ30" s="36"/>
      <c r="BK30" s="54" t="s">
        <v>11</v>
      </c>
      <c r="BL30" s="39"/>
      <c r="BM30" s="54" t="s">
        <v>16</v>
      </c>
      <c r="BN30" s="36"/>
      <c r="BO30" s="54" t="s">
        <v>11</v>
      </c>
      <c r="BP30" s="39"/>
      <c r="BQ30" s="56" t="s">
        <v>16</v>
      </c>
      <c r="BR30" s="48"/>
      <c r="BS30" s="36"/>
      <c r="BT30" s="54" t="s">
        <v>11</v>
      </c>
      <c r="BU30" s="39"/>
      <c r="BV30" s="54" t="s">
        <v>16</v>
      </c>
      <c r="BW30" s="36"/>
      <c r="BX30" s="54" t="s">
        <v>11</v>
      </c>
      <c r="BY30" s="39"/>
      <c r="BZ30" s="56" t="s">
        <v>16</v>
      </c>
      <c r="CA30" s="51"/>
      <c r="CB30" s="17" t="str">
        <f t="shared" si="1"/>
        <v/>
      </c>
      <c r="CC30" s="17" t="str">
        <f>IF(CB30="","",INDEX('99_職種リスト'!$A:$A,MATCH($E30,'99_職種リスト'!$B:$B,0)))</f>
        <v/>
      </c>
      <c r="CD30" s="18" t="str">
        <f>IF(CB30="","",IF(F30="○",'01_勤務時間入力'!$B$7*60,IF(SUM(H30,J30,L30,N30)&gt;0,MIN(SUM(VALUE(H30)*60,J30,VALUE(L30)*60/2,N30/2),'01_勤務時間入力'!$B$7*60,10080),MIN(SUM(MIN(SUM(VALUE(Q30)*60,S30,VALUE(U30)*60/2,W30/2),1440)*IF(OR(Y30="",Y30="　"),1,VALUE(MID(Y30,2,1)/4)),MIN(SUM(VALUE(Z30)*60,AB30,VALUE(AD30)*60/2,AF30/2),1440)*IF(OR(AH30="",AH30="　"),1,VALUE(MID(AH30,2,1)/4)),MIN(SUM(VALUE(AI30)*60,AK30,VALUE(AM30)*60/2,AO30/2),1440)*IF(OR(AQ30="",AQ30="　"),1,VALUE(MID(AQ30,2,1)/4)),MIN(SUM(VALUE(AR30)*60,AT30,VALUE(AV30)*60/2,AX30/2),1440)*IF(OR(AZ30="",AZ30="　"),1,VALUE(MID(AZ30,2,1)/4)),MIN(SUM(VALUE(BA30)*60,BC30,VALUE(BE30)*60/2,BG30/2),1440)*IF(OR(BI30="",BI30="　"),1,VALUE(MID(BI30,2,1)/4)),MIN(SUM(VALUE(BJ30)*60,BL30,VALUE(BN30)*60/2,BP30/2),1440)*IF(OR(BR30="",BR30="　"),1,VALUE(MID(BR30,2,1)/4)),MIN(SUM(VALUE(BS30)*60,BU30,VALUE(BW30)*60/2,BY30/2),1440)*IF(OR(CA30="",CA30="　"),1,VALUE(MID(CA30,2,1)/4))),'01_勤務時間入力'!$B$7*60,10080))))</f>
        <v/>
      </c>
      <c r="CE30" s="17" t="str">
        <f>IF(CB30="","",IF('01_勤務時間入力'!$I$7*60&lt;='01_勤務時間入力'!CD30,"常勤","非常勤"))</f>
        <v/>
      </c>
    </row>
    <row r="31" spans="2:83" ht="27.95" customHeight="1" x14ac:dyDescent="0.4">
      <c r="B31" s="131" t="str">
        <f t="shared" si="0"/>
        <v>15人目</v>
      </c>
      <c r="C31" s="29"/>
      <c r="D31" s="69" t="s">
        <v>14</v>
      </c>
      <c r="E31" s="31"/>
      <c r="F31" s="32"/>
      <c r="H31" s="36"/>
      <c r="I31" s="54" t="s">
        <v>11</v>
      </c>
      <c r="J31" s="39"/>
      <c r="K31" s="56" t="s">
        <v>16</v>
      </c>
      <c r="L31" s="36"/>
      <c r="M31" s="54" t="s">
        <v>11</v>
      </c>
      <c r="N31" s="39"/>
      <c r="O31" s="56" t="s">
        <v>16</v>
      </c>
      <c r="P31" s="11"/>
      <c r="Q31" s="36"/>
      <c r="R31" s="54" t="s">
        <v>11</v>
      </c>
      <c r="S31" s="39"/>
      <c r="T31" s="54" t="s">
        <v>16</v>
      </c>
      <c r="U31" s="36"/>
      <c r="V31" s="54" t="s">
        <v>11</v>
      </c>
      <c r="W31" s="39"/>
      <c r="X31" s="56" t="s">
        <v>16</v>
      </c>
      <c r="Y31" s="48"/>
      <c r="Z31" s="36"/>
      <c r="AA31" s="54" t="s">
        <v>11</v>
      </c>
      <c r="AB31" s="39"/>
      <c r="AC31" s="54" t="s">
        <v>16</v>
      </c>
      <c r="AD31" s="36"/>
      <c r="AE31" s="54" t="s">
        <v>11</v>
      </c>
      <c r="AF31" s="39"/>
      <c r="AG31" s="56" t="s">
        <v>16</v>
      </c>
      <c r="AH31" s="48"/>
      <c r="AI31" s="36"/>
      <c r="AJ31" s="54" t="s">
        <v>11</v>
      </c>
      <c r="AK31" s="39"/>
      <c r="AL31" s="54" t="s">
        <v>16</v>
      </c>
      <c r="AM31" s="36"/>
      <c r="AN31" s="54" t="s">
        <v>11</v>
      </c>
      <c r="AO31" s="39"/>
      <c r="AP31" s="56" t="s">
        <v>16</v>
      </c>
      <c r="AQ31" s="48"/>
      <c r="AR31" s="36"/>
      <c r="AS31" s="54" t="s">
        <v>11</v>
      </c>
      <c r="AT31" s="39"/>
      <c r="AU31" s="54" t="s">
        <v>16</v>
      </c>
      <c r="AV31" s="36"/>
      <c r="AW31" s="54" t="s">
        <v>11</v>
      </c>
      <c r="AX31" s="39"/>
      <c r="AY31" s="56" t="s">
        <v>16</v>
      </c>
      <c r="AZ31" s="48"/>
      <c r="BA31" s="36"/>
      <c r="BB31" s="54" t="s">
        <v>11</v>
      </c>
      <c r="BC31" s="39"/>
      <c r="BD31" s="54" t="s">
        <v>16</v>
      </c>
      <c r="BE31" s="36"/>
      <c r="BF31" s="54" t="s">
        <v>11</v>
      </c>
      <c r="BG31" s="39"/>
      <c r="BH31" s="56" t="s">
        <v>16</v>
      </c>
      <c r="BI31" s="48"/>
      <c r="BJ31" s="36"/>
      <c r="BK31" s="54" t="s">
        <v>11</v>
      </c>
      <c r="BL31" s="39"/>
      <c r="BM31" s="54" t="s">
        <v>16</v>
      </c>
      <c r="BN31" s="36"/>
      <c r="BO31" s="54" t="s">
        <v>11</v>
      </c>
      <c r="BP31" s="39"/>
      <c r="BQ31" s="56" t="s">
        <v>16</v>
      </c>
      <c r="BR31" s="48"/>
      <c r="BS31" s="36"/>
      <c r="BT31" s="54" t="s">
        <v>11</v>
      </c>
      <c r="BU31" s="39"/>
      <c r="BV31" s="54" t="s">
        <v>16</v>
      </c>
      <c r="BW31" s="36"/>
      <c r="BX31" s="54" t="s">
        <v>11</v>
      </c>
      <c r="BY31" s="39"/>
      <c r="BZ31" s="56" t="s">
        <v>16</v>
      </c>
      <c r="CA31" s="51"/>
      <c r="CB31" s="17" t="str">
        <f t="shared" si="1"/>
        <v/>
      </c>
      <c r="CC31" s="17" t="str">
        <f>IF(CB31="","",INDEX('99_職種リスト'!$A:$A,MATCH($E31,'99_職種リスト'!$B:$B,0)))</f>
        <v/>
      </c>
      <c r="CD31" s="18" t="str">
        <f>IF(CB31="","",IF(F31="○",'01_勤務時間入力'!$B$7*60,IF(SUM(H31,J31,L31,N31)&gt;0,MIN(SUM(VALUE(H31)*60,J31,VALUE(L31)*60/2,N31/2),'01_勤務時間入力'!$B$7*60,10080),MIN(SUM(MIN(SUM(VALUE(Q31)*60,S31,VALUE(U31)*60/2,W31/2),1440)*IF(OR(Y31="",Y31="　"),1,VALUE(MID(Y31,2,1)/4)),MIN(SUM(VALUE(Z31)*60,AB31,VALUE(AD31)*60/2,AF31/2),1440)*IF(OR(AH31="",AH31="　"),1,VALUE(MID(AH31,2,1)/4)),MIN(SUM(VALUE(AI31)*60,AK31,VALUE(AM31)*60/2,AO31/2),1440)*IF(OR(AQ31="",AQ31="　"),1,VALUE(MID(AQ31,2,1)/4)),MIN(SUM(VALUE(AR31)*60,AT31,VALUE(AV31)*60/2,AX31/2),1440)*IF(OR(AZ31="",AZ31="　"),1,VALUE(MID(AZ31,2,1)/4)),MIN(SUM(VALUE(BA31)*60,BC31,VALUE(BE31)*60/2,BG31/2),1440)*IF(OR(BI31="",BI31="　"),1,VALUE(MID(BI31,2,1)/4)),MIN(SUM(VALUE(BJ31)*60,BL31,VALUE(BN31)*60/2,BP31/2),1440)*IF(OR(BR31="",BR31="　"),1,VALUE(MID(BR31,2,1)/4)),MIN(SUM(VALUE(BS31)*60,BU31,VALUE(BW31)*60/2,BY31/2),1440)*IF(OR(CA31="",CA31="　"),1,VALUE(MID(CA31,2,1)/4))),'01_勤務時間入力'!$B$7*60,10080))))</f>
        <v/>
      </c>
      <c r="CE31" s="17" t="str">
        <f>IF(CB31="","",IF('01_勤務時間入力'!$I$7*60&lt;='01_勤務時間入力'!CD31,"常勤","非常勤"))</f>
        <v/>
      </c>
    </row>
    <row r="32" spans="2:83" ht="27.95" customHeight="1" x14ac:dyDescent="0.4">
      <c r="B32" s="131" t="str">
        <f t="shared" si="0"/>
        <v>16人目</v>
      </c>
      <c r="C32" s="29"/>
      <c r="D32" s="69" t="s">
        <v>14</v>
      </c>
      <c r="E32" s="31"/>
      <c r="F32" s="32"/>
      <c r="H32" s="36"/>
      <c r="I32" s="54" t="s">
        <v>11</v>
      </c>
      <c r="J32" s="39"/>
      <c r="K32" s="56" t="s">
        <v>16</v>
      </c>
      <c r="L32" s="36"/>
      <c r="M32" s="54" t="s">
        <v>11</v>
      </c>
      <c r="N32" s="39"/>
      <c r="O32" s="56" t="s">
        <v>16</v>
      </c>
      <c r="P32" s="11"/>
      <c r="Q32" s="36"/>
      <c r="R32" s="54" t="s">
        <v>11</v>
      </c>
      <c r="S32" s="39"/>
      <c r="T32" s="54" t="s">
        <v>16</v>
      </c>
      <c r="U32" s="36"/>
      <c r="V32" s="54" t="s">
        <v>11</v>
      </c>
      <c r="W32" s="39"/>
      <c r="X32" s="56" t="s">
        <v>16</v>
      </c>
      <c r="Y32" s="48"/>
      <c r="Z32" s="36"/>
      <c r="AA32" s="54" t="s">
        <v>11</v>
      </c>
      <c r="AB32" s="39"/>
      <c r="AC32" s="54" t="s">
        <v>16</v>
      </c>
      <c r="AD32" s="36"/>
      <c r="AE32" s="54" t="s">
        <v>11</v>
      </c>
      <c r="AF32" s="39"/>
      <c r="AG32" s="56" t="s">
        <v>16</v>
      </c>
      <c r="AH32" s="48"/>
      <c r="AI32" s="36"/>
      <c r="AJ32" s="54" t="s">
        <v>11</v>
      </c>
      <c r="AK32" s="39"/>
      <c r="AL32" s="54" t="s">
        <v>16</v>
      </c>
      <c r="AM32" s="36"/>
      <c r="AN32" s="54" t="s">
        <v>11</v>
      </c>
      <c r="AO32" s="39"/>
      <c r="AP32" s="56" t="s">
        <v>16</v>
      </c>
      <c r="AQ32" s="48"/>
      <c r="AR32" s="36"/>
      <c r="AS32" s="54" t="s">
        <v>11</v>
      </c>
      <c r="AT32" s="39"/>
      <c r="AU32" s="54" t="s">
        <v>16</v>
      </c>
      <c r="AV32" s="36"/>
      <c r="AW32" s="54" t="s">
        <v>11</v>
      </c>
      <c r="AX32" s="39"/>
      <c r="AY32" s="56" t="s">
        <v>16</v>
      </c>
      <c r="AZ32" s="48"/>
      <c r="BA32" s="36"/>
      <c r="BB32" s="54" t="s">
        <v>11</v>
      </c>
      <c r="BC32" s="39"/>
      <c r="BD32" s="54" t="s">
        <v>16</v>
      </c>
      <c r="BE32" s="36"/>
      <c r="BF32" s="54" t="s">
        <v>11</v>
      </c>
      <c r="BG32" s="39"/>
      <c r="BH32" s="56" t="s">
        <v>16</v>
      </c>
      <c r="BI32" s="48"/>
      <c r="BJ32" s="36"/>
      <c r="BK32" s="54" t="s">
        <v>11</v>
      </c>
      <c r="BL32" s="39"/>
      <c r="BM32" s="54" t="s">
        <v>16</v>
      </c>
      <c r="BN32" s="36"/>
      <c r="BO32" s="54" t="s">
        <v>11</v>
      </c>
      <c r="BP32" s="39"/>
      <c r="BQ32" s="56" t="s">
        <v>16</v>
      </c>
      <c r="BR32" s="48"/>
      <c r="BS32" s="36"/>
      <c r="BT32" s="54" t="s">
        <v>11</v>
      </c>
      <c r="BU32" s="39"/>
      <c r="BV32" s="54" t="s">
        <v>16</v>
      </c>
      <c r="BW32" s="36"/>
      <c r="BX32" s="54" t="s">
        <v>11</v>
      </c>
      <c r="BY32" s="39"/>
      <c r="BZ32" s="56" t="s">
        <v>16</v>
      </c>
      <c r="CA32" s="51"/>
      <c r="CB32" s="17" t="str">
        <f t="shared" si="1"/>
        <v/>
      </c>
      <c r="CC32" s="17" t="str">
        <f>IF(CB32="","",INDEX('99_職種リスト'!$A:$A,MATCH($E32,'99_職種リスト'!$B:$B,0)))</f>
        <v/>
      </c>
      <c r="CD32" s="18" t="str">
        <f>IF(CB32="","",IF(F32="○",'01_勤務時間入力'!$B$7*60,IF(SUM(H32,J32,L32,N32)&gt;0,MIN(SUM(VALUE(H32)*60,J32,VALUE(L32)*60/2,N32/2),'01_勤務時間入力'!$B$7*60,10080),MIN(SUM(MIN(SUM(VALUE(Q32)*60,S32,VALUE(U32)*60/2,W32/2),1440)*IF(OR(Y32="",Y32="　"),1,VALUE(MID(Y32,2,1)/4)),MIN(SUM(VALUE(Z32)*60,AB32,VALUE(AD32)*60/2,AF32/2),1440)*IF(OR(AH32="",AH32="　"),1,VALUE(MID(AH32,2,1)/4)),MIN(SUM(VALUE(AI32)*60,AK32,VALUE(AM32)*60/2,AO32/2),1440)*IF(OR(AQ32="",AQ32="　"),1,VALUE(MID(AQ32,2,1)/4)),MIN(SUM(VALUE(AR32)*60,AT32,VALUE(AV32)*60/2,AX32/2),1440)*IF(OR(AZ32="",AZ32="　"),1,VALUE(MID(AZ32,2,1)/4)),MIN(SUM(VALUE(BA32)*60,BC32,VALUE(BE32)*60/2,BG32/2),1440)*IF(OR(BI32="",BI32="　"),1,VALUE(MID(BI32,2,1)/4)),MIN(SUM(VALUE(BJ32)*60,BL32,VALUE(BN32)*60/2,BP32/2),1440)*IF(OR(BR32="",BR32="　"),1,VALUE(MID(BR32,2,1)/4)),MIN(SUM(VALUE(BS32)*60,BU32,VALUE(BW32)*60/2,BY32/2),1440)*IF(OR(CA32="",CA32="　"),1,VALUE(MID(CA32,2,1)/4))),'01_勤務時間入力'!$B$7*60,10080))))</f>
        <v/>
      </c>
      <c r="CE32" s="17" t="str">
        <f>IF(CB32="","",IF('01_勤務時間入力'!$I$7*60&lt;='01_勤務時間入力'!CD32,"常勤","非常勤"))</f>
        <v/>
      </c>
    </row>
    <row r="33" spans="2:83" ht="27.95" customHeight="1" x14ac:dyDescent="0.4">
      <c r="B33" s="131" t="str">
        <f t="shared" si="0"/>
        <v>17人目</v>
      </c>
      <c r="C33" s="29"/>
      <c r="D33" s="69" t="s">
        <v>14</v>
      </c>
      <c r="E33" s="31"/>
      <c r="F33" s="32"/>
      <c r="H33" s="36"/>
      <c r="I33" s="54" t="s">
        <v>11</v>
      </c>
      <c r="J33" s="39"/>
      <c r="K33" s="56" t="s">
        <v>16</v>
      </c>
      <c r="L33" s="36"/>
      <c r="M33" s="54" t="s">
        <v>11</v>
      </c>
      <c r="N33" s="39"/>
      <c r="O33" s="56" t="s">
        <v>16</v>
      </c>
      <c r="P33" s="11"/>
      <c r="Q33" s="36"/>
      <c r="R33" s="54" t="s">
        <v>11</v>
      </c>
      <c r="S33" s="39"/>
      <c r="T33" s="54" t="s">
        <v>16</v>
      </c>
      <c r="U33" s="36"/>
      <c r="V33" s="54" t="s">
        <v>11</v>
      </c>
      <c r="W33" s="39"/>
      <c r="X33" s="56" t="s">
        <v>16</v>
      </c>
      <c r="Y33" s="48"/>
      <c r="Z33" s="36"/>
      <c r="AA33" s="54" t="s">
        <v>11</v>
      </c>
      <c r="AB33" s="39"/>
      <c r="AC33" s="54" t="s">
        <v>16</v>
      </c>
      <c r="AD33" s="36"/>
      <c r="AE33" s="54" t="s">
        <v>11</v>
      </c>
      <c r="AF33" s="39"/>
      <c r="AG33" s="56" t="s">
        <v>16</v>
      </c>
      <c r="AH33" s="48"/>
      <c r="AI33" s="36"/>
      <c r="AJ33" s="54" t="s">
        <v>11</v>
      </c>
      <c r="AK33" s="39"/>
      <c r="AL33" s="54" t="s">
        <v>16</v>
      </c>
      <c r="AM33" s="36"/>
      <c r="AN33" s="54" t="s">
        <v>11</v>
      </c>
      <c r="AO33" s="39"/>
      <c r="AP33" s="56" t="s">
        <v>16</v>
      </c>
      <c r="AQ33" s="48"/>
      <c r="AR33" s="36"/>
      <c r="AS33" s="54" t="s">
        <v>11</v>
      </c>
      <c r="AT33" s="39"/>
      <c r="AU33" s="54" t="s">
        <v>16</v>
      </c>
      <c r="AV33" s="36"/>
      <c r="AW33" s="54" t="s">
        <v>11</v>
      </c>
      <c r="AX33" s="39"/>
      <c r="AY33" s="56" t="s">
        <v>16</v>
      </c>
      <c r="AZ33" s="48"/>
      <c r="BA33" s="36"/>
      <c r="BB33" s="54" t="s">
        <v>11</v>
      </c>
      <c r="BC33" s="39"/>
      <c r="BD33" s="54" t="s">
        <v>16</v>
      </c>
      <c r="BE33" s="36"/>
      <c r="BF33" s="54" t="s">
        <v>11</v>
      </c>
      <c r="BG33" s="39"/>
      <c r="BH33" s="56" t="s">
        <v>16</v>
      </c>
      <c r="BI33" s="48"/>
      <c r="BJ33" s="36"/>
      <c r="BK33" s="54" t="s">
        <v>11</v>
      </c>
      <c r="BL33" s="39"/>
      <c r="BM33" s="54" t="s">
        <v>16</v>
      </c>
      <c r="BN33" s="36"/>
      <c r="BO33" s="54" t="s">
        <v>11</v>
      </c>
      <c r="BP33" s="39"/>
      <c r="BQ33" s="56" t="s">
        <v>16</v>
      </c>
      <c r="BR33" s="48"/>
      <c r="BS33" s="36"/>
      <c r="BT33" s="54" t="s">
        <v>11</v>
      </c>
      <c r="BU33" s="39"/>
      <c r="BV33" s="54" t="s">
        <v>16</v>
      </c>
      <c r="BW33" s="36"/>
      <c r="BX33" s="54" t="s">
        <v>11</v>
      </c>
      <c r="BY33" s="39"/>
      <c r="BZ33" s="56" t="s">
        <v>16</v>
      </c>
      <c r="CA33" s="51"/>
      <c r="CB33" s="17" t="str">
        <f t="shared" si="1"/>
        <v/>
      </c>
      <c r="CC33" s="17" t="str">
        <f>IF(CB33="","",INDEX('99_職種リスト'!$A:$A,MATCH($E33,'99_職種リスト'!$B:$B,0)))</f>
        <v/>
      </c>
      <c r="CD33" s="18" t="str">
        <f>IF(CB33="","",IF(F33="○",'01_勤務時間入力'!$B$7*60,IF(SUM(H33,J33,L33,N33)&gt;0,MIN(SUM(VALUE(H33)*60,J33,VALUE(L33)*60/2,N33/2),'01_勤務時間入力'!$B$7*60,10080),MIN(SUM(MIN(SUM(VALUE(Q33)*60,S33,VALUE(U33)*60/2,W33/2),1440)*IF(OR(Y33="",Y33="　"),1,VALUE(MID(Y33,2,1)/4)),MIN(SUM(VALUE(Z33)*60,AB33,VALUE(AD33)*60/2,AF33/2),1440)*IF(OR(AH33="",AH33="　"),1,VALUE(MID(AH33,2,1)/4)),MIN(SUM(VALUE(AI33)*60,AK33,VALUE(AM33)*60/2,AO33/2),1440)*IF(OR(AQ33="",AQ33="　"),1,VALUE(MID(AQ33,2,1)/4)),MIN(SUM(VALUE(AR33)*60,AT33,VALUE(AV33)*60/2,AX33/2),1440)*IF(OR(AZ33="",AZ33="　"),1,VALUE(MID(AZ33,2,1)/4)),MIN(SUM(VALUE(BA33)*60,BC33,VALUE(BE33)*60/2,BG33/2),1440)*IF(OR(BI33="",BI33="　"),1,VALUE(MID(BI33,2,1)/4)),MIN(SUM(VALUE(BJ33)*60,BL33,VALUE(BN33)*60/2,BP33/2),1440)*IF(OR(BR33="",BR33="　"),1,VALUE(MID(BR33,2,1)/4)),MIN(SUM(VALUE(BS33)*60,BU33,VALUE(BW33)*60/2,BY33/2),1440)*IF(OR(CA33="",CA33="　"),1,VALUE(MID(CA33,2,1)/4))),'01_勤務時間入力'!$B$7*60,10080))))</f>
        <v/>
      </c>
      <c r="CE33" s="17" t="str">
        <f>IF(CB33="","",IF('01_勤務時間入力'!$I$7*60&lt;='01_勤務時間入力'!CD33,"常勤","非常勤"))</f>
        <v/>
      </c>
    </row>
    <row r="34" spans="2:83" ht="27.95" customHeight="1" x14ac:dyDescent="0.4">
      <c r="B34" s="131" t="str">
        <f t="shared" si="0"/>
        <v>18人目</v>
      </c>
      <c r="C34" s="29"/>
      <c r="D34" s="69" t="s">
        <v>14</v>
      </c>
      <c r="E34" s="31"/>
      <c r="F34" s="32"/>
      <c r="H34" s="36"/>
      <c r="I34" s="54" t="s">
        <v>11</v>
      </c>
      <c r="J34" s="39"/>
      <c r="K34" s="56" t="s">
        <v>16</v>
      </c>
      <c r="L34" s="36"/>
      <c r="M34" s="54" t="s">
        <v>11</v>
      </c>
      <c r="N34" s="39"/>
      <c r="O34" s="56" t="s">
        <v>16</v>
      </c>
      <c r="P34" s="11"/>
      <c r="Q34" s="36"/>
      <c r="R34" s="54" t="s">
        <v>11</v>
      </c>
      <c r="S34" s="39"/>
      <c r="T34" s="54" t="s">
        <v>16</v>
      </c>
      <c r="U34" s="36"/>
      <c r="V34" s="54" t="s">
        <v>11</v>
      </c>
      <c r="W34" s="39"/>
      <c r="X34" s="56" t="s">
        <v>16</v>
      </c>
      <c r="Y34" s="48"/>
      <c r="Z34" s="36"/>
      <c r="AA34" s="54" t="s">
        <v>11</v>
      </c>
      <c r="AB34" s="39"/>
      <c r="AC34" s="54" t="s">
        <v>16</v>
      </c>
      <c r="AD34" s="36"/>
      <c r="AE34" s="54" t="s">
        <v>11</v>
      </c>
      <c r="AF34" s="39"/>
      <c r="AG34" s="56" t="s">
        <v>16</v>
      </c>
      <c r="AH34" s="48"/>
      <c r="AI34" s="36"/>
      <c r="AJ34" s="54" t="s">
        <v>11</v>
      </c>
      <c r="AK34" s="39"/>
      <c r="AL34" s="54" t="s">
        <v>16</v>
      </c>
      <c r="AM34" s="36"/>
      <c r="AN34" s="54" t="s">
        <v>11</v>
      </c>
      <c r="AO34" s="39"/>
      <c r="AP34" s="56" t="s">
        <v>16</v>
      </c>
      <c r="AQ34" s="48"/>
      <c r="AR34" s="36"/>
      <c r="AS34" s="54" t="s">
        <v>11</v>
      </c>
      <c r="AT34" s="39"/>
      <c r="AU34" s="54" t="s">
        <v>16</v>
      </c>
      <c r="AV34" s="36"/>
      <c r="AW34" s="54" t="s">
        <v>11</v>
      </c>
      <c r="AX34" s="39"/>
      <c r="AY34" s="56" t="s">
        <v>16</v>
      </c>
      <c r="AZ34" s="48"/>
      <c r="BA34" s="36"/>
      <c r="BB34" s="54" t="s">
        <v>11</v>
      </c>
      <c r="BC34" s="39"/>
      <c r="BD34" s="54" t="s">
        <v>16</v>
      </c>
      <c r="BE34" s="36"/>
      <c r="BF34" s="54" t="s">
        <v>11</v>
      </c>
      <c r="BG34" s="39"/>
      <c r="BH34" s="56" t="s">
        <v>16</v>
      </c>
      <c r="BI34" s="48"/>
      <c r="BJ34" s="36"/>
      <c r="BK34" s="54" t="s">
        <v>11</v>
      </c>
      <c r="BL34" s="39"/>
      <c r="BM34" s="54" t="s">
        <v>16</v>
      </c>
      <c r="BN34" s="36"/>
      <c r="BO34" s="54" t="s">
        <v>11</v>
      </c>
      <c r="BP34" s="39"/>
      <c r="BQ34" s="56" t="s">
        <v>16</v>
      </c>
      <c r="BR34" s="48"/>
      <c r="BS34" s="36"/>
      <c r="BT34" s="54" t="s">
        <v>11</v>
      </c>
      <c r="BU34" s="39"/>
      <c r="BV34" s="54" t="s">
        <v>16</v>
      </c>
      <c r="BW34" s="36"/>
      <c r="BX34" s="54" t="s">
        <v>11</v>
      </c>
      <c r="BY34" s="39"/>
      <c r="BZ34" s="56" t="s">
        <v>16</v>
      </c>
      <c r="CA34" s="51"/>
      <c r="CB34" s="17" t="str">
        <f t="shared" si="1"/>
        <v/>
      </c>
      <c r="CC34" s="17" t="str">
        <f>IF(CB34="","",INDEX('99_職種リスト'!$A:$A,MATCH($E34,'99_職種リスト'!$B:$B,0)))</f>
        <v/>
      </c>
      <c r="CD34" s="18" t="str">
        <f>IF(CB34="","",IF(F34="○",'01_勤務時間入力'!$B$7*60,IF(SUM(H34,J34,L34,N34)&gt;0,MIN(SUM(VALUE(H34)*60,J34,VALUE(L34)*60/2,N34/2),'01_勤務時間入力'!$B$7*60,10080),MIN(SUM(MIN(SUM(VALUE(Q34)*60,S34,VALUE(U34)*60/2,W34/2),1440)*IF(OR(Y34="",Y34="　"),1,VALUE(MID(Y34,2,1)/4)),MIN(SUM(VALUE(Z34)*60,AB34,VALUE(AD34)*60/2,AF34/2),1440)*IF(OR(AH34="",AH34="　"),1,VALUE(MID(AH34,2,1)/4)),MIN(SUM(VALUE(AI34)*60,AK34,VALUE(AM34)*60/2,AO34/2),1440)*IF(OR(AQ34="",AQ34="　"),1,VALUE(MID(AQ34,2,1)/4)),MIN(SUM(VALUE(AR34)*60,AT34,VALUE(AV34)*60/2,AX34/2),1440)*IF(OR(AZ34="",AZ34="　"),1,VALUE(MID(AZ34,2,1)/4)),MIN(SUM(VALUE(BA34)*60,BC34,VALUE(BE34)*60/2,BG34/2),1440)*IF(OR(BI34="",BI34="　"),1,VALUE(MID(BI34,2,1)/4)),MIN(SUM(VALUE(BJ34)*60,BL34,VALUE(BN34)*60/2,BP34/2),1440)*IF(OR(BR34="",BR34="　"),1,VALUE(MID(BR34,2,1)/4)),MIN(SUM(VALUE(BS34)*60,BU34,VALUE(BW34)*60/2,BY34/2),1440)*IF(OR(CA34="",CA34="　"),1,VALUE(MID(CA34,2,1)/4))),'01_勤務時間入力'!$B$7*60,10080))))</f>
        <v/>
      </c>
      <c r="CE34" s="17" t="str">
        <f>IF(CB34="","",IF('01_勤務時間入力'!$I$7*60&lt;='01_勤務時間入力'!CD34,"常勤","非常勤"))</f>
        <v/>
      </c>
    </row>
    <row r="35" spans="2:83" ht="27.95" customHeight="1" x14ac:dyDescent="0.4">
      <c r="B35" s="131" t="str">
        <f t="shared" si="0"/>
        <v>19人目</v>
      </c>
      <c r="C35" s="29"/>
      <c r="D35" s="69" t="s">
        <v>14</v>
      </c>
      <c r="E35" s="31"/>
      <c r="F35" s="32"/>
      <c r="H35" s="36"/>
      <c r="I35" s="54" t="s">
        <v>11</v>
      </c>
      <c r="J35" s="39"/>
      <c r="K35" s="56" t="s">
        <v>16</v>
      </c>
      <c r="L35" s="36"/>
      <c r="M35" s="54" t="s">
        <v>11</v>
      </c>
      <c r="N35" s="39"/>
      <c r="O35" s="56" t="s">
        <v>16</v>
      </c>
      <c r="P35" s="11"/>
      <c r="Q35" s="36"/>
      <c r="R35" s="54" t="s">
        <v>11</v>
      </c>
      <c r="S35" s="39"/>
      <c r="T35" s="54" t="s">
        <v>16</v>
      </c>
      <c r="U35" s="36"/>
      <c r="V35" s="54" t="s">
        <v>11</v>
      </c>
      <c r="W35" s="39"/>
      <c r="X35" s="56" t="s">
        <v>16</v>
      </c>
      <c r="Y35" s="48"/>
      <c r="Z35" s="36"/>
      <c r="AA35" s="54" t="s">
        <v>11</v>
      </c>
      <c r="AB35" s="39"/>
      <c r="AC35" s="54" t="s">
        <v>16</v>
      </c>
      <c r="AD35" s="36"/>
      <c r="AE35" s="54" t="s">
        <v>11</v>
      </c>
      <c r="AF35" s="39"/>
      <c r="AG35" s="56" t="s">
        <v>16</v>
      </c>
      <c r="AH35" s="48"/>
      <c r="AI35" s="36"/>
      <c r="AJ35" s="54" t="s">
        <v>11</v>
      </c>
      <c r="AK35" s="39"/>
      <c r="AL35" s="54" t="s">
        <v>16</v>
      </c>
      <c r="AM35" s="36"/>
      <c r="AN35" s="54" t="s">
        <v>11</v>
      </c>
      <c r="AO35" s="39"/>
      <c r="AP35" s="56" t="s">
        <v>16</v>
      </c>
      <c r="AQ35" s="48"/>
      <c r="AR35" s="36"/>
      <c r="AS35" s="54" t="s">
        <v>11</v>
      </c>
      <c r="AT35" s="39"/>
      <c r="AU35" s="54" t="s">
        <v>16</v>
      </c>
      <c r="AV35" s="36"/>
      <c r="AW35" s="54" t="s">
        <v>11</v>
      </c>
      <c r="AX35" s="39"/>
      <c r="AY35" s="56" t="s">
        <v>16</v>
      </c>
      <c r="AZ35" s="48"/>
      <c r="BA35" s="36"/>
      <c r="BB35" s="54" t="s">
        <v>11</v>
      </c>
      <c r="BC35" s="39"/>
      <c r="BD35" s="54" t="s">
        <v>16</v>
      </c>
      <c r="BE35" s="36"/>
      <c r="BF35" s="54" t="s">
        <v>11</v>
      </c>
      <c r="BG35" s="39"/>
      <c r="BH35" s="56" t="s">
        <v>16</v>
      </c>
      <c r="BI35" s="48"/>
      <c r="BJ35" s="36"/>
      <c r="BK35" s="54" t="s">
        <v>11</v>
      </c>
      <c r="BL35" s="39"/>
      <c r="BM35" s="54" t="s">
        <v>16</v>
      </c>
      <c r="BN35" s="36"/>
      <c r="BO35" s="54" t="s">
        <v>11</v>
      </c>
      <c r="BP35" s="39"/>
      <c r="BQ35" s="56" t="s">
        <v>16</v>
      </c>
      <c r="BR35" s="48"/>
      <c r="BS35" s="36"/>
      <c r="BT35" s="54" t="s">
        <v>11</v>
      </c>
      <c r="BU35" s="39"/>
      <c r="BV35" s="54" t="s">
        <v>16</v>
      </c>
      <c r="BW35" s="36"/>
      <c r="BX35" s="54" t="s">
        <v>11</v>
      </c>
      <c r="BY35" s="39"/>
      <c r="BZ35" s="56" t="s">
        <v>16</v>
      </c>
      <c r="CA35" s="51"/>
      <c r="CB35" s="17" t="str">
        <f t="shared" si="1"/>
        <v/>
      </c>
      <c r="CC35" s="17" t="str">
        <f>IF(CB35="","",INDEX('99_職種リスト'!$A:$A,MATCH($E35,'99_職種リスト'!$B:$B,0)))</f>
        <v/>
      </c>
      <c r="CD35" s="18" t="str">
        <f>IF(CB35="","",IF(F35="○",'01_勤務時間入力'!$B$7*60,IF(SUM(H35,J35,L35,N35)&gt;0,MIN(SUM(VALUE(H35)*60,J35,VALUE(L35)*60/2,N35/2),'01_勤務時間入力'!$B$7*60,10080),MIN(SUM(MIN(SUM(VALUE(Q35)*60,S35,VALUE(U35)*60/2,W35/2),1440)*IF(OR(Y35="",Y35="　"),1,VALUE(MID(Y35,2,1)/4)),MIN(SUM(VALUE(Z35)*60,AB35,VALUE(AD35)*60/2,AF35/2),1440)*IF(OR(AH35="",AH35="　"),1,VALUE(MID(AH35,2,1)/4)),MIN(SUM(VALUE(AI35)*60,AK35,VALUE(AM35)*60/2,AO35/2),1440)*IF(OR(AQ35="",AQ35="　"),1,VALUE(MID(AQ35,2,1)/4)),MIN(SUM(VALUE(AR35)*60,AT35,VALUE(AV35)*60/2,AX35/2),1440)*IF(OR(AZ35="",AZ35="　"),1,VALUE(MID(AZ35,2,1)/4)),MIN(SUM(VALUE(BA35)*60,BC35,VALUE(BE35)*60/2,BG35/2),1440)*IF(OR(BI35="",BI35="　"),1,VALUE(MID(BI35,2,1)/4)),MIN(SUM(VALUE(BJ35)*60,BL35,VALUE(BN35)*60/2,BP35/2),1440)*IF(OR(BR35="",BR35="　"),1,VALUE(MID(BR35,2,1)/4)),MIN(SUM(VALUE(BS35)*60,BU35,VALUE(BW35)*60/2,BY35/2),1440)*IF(OR(CA35="",CA35="　"),1,VALUE(MID(CA35,2,1)/4))),'01_勤務時間入力'!$B$7*60,10080))))</f>
        <v/>
      </c>
      <c r="CE35" s="17" t="str">
        <f>IF(CB35="","",IF('01_勤務時間入力'!$I$7*60&lt;='01_勤務時間入力'!CD35,"常勤","非常勤"))</f>
        <v/>
      </c>
    </row>
    <row r="36" spans="2:83" ht="27.95" customHeight="1" x14ac:dyDescent="0.4">
      <c r="B36" s="131" t="str">
        <f t="shared" si="0"/>
        <v>20人目</v>
      </c>
      <c r="C36" s="29"/>
      <c r="D36" s="69" t="s">
        <v>14</v>
      </c>
      <c r="E36" s="31"/>
      <c r="F36" s="32"/>
      <c r="H36" s="36"/>
      <c r="I36" s="54" t="s">
        <v>11</v>
      </c>
      <c r="J36" s="39"/>
      <c r="K36" s="56" t="s">
        <v>16</v>
      </c>
      <c r="L36" s="36"/>
      <c r="M36" s="54" t="s">
        <v>11</v>
      </c>
      <c r="N36" s="39"/>
      <c r="O36" s="56" t="s">
        <v>16</v>
      </c>
      <c r="P36" s="11"/>
      <c r="Q36" s="36"/>
      <c r="R36" s="54" t="s">
        <v>11</v>
      </c>
      <c r="S36" s="39"/>
      <c r="T36" s="54" t="s">
        <v>16</v>
      </c>
      <c r="U36" s="36"/>
      <c r="V36" s="54" t="s">
        <v>11</v>
      </c>
      <c r="W36" s="39"/>
      <c r="X36" s="56" t="s">
        <v>16</v>
      </c>
      <c r="Y36" s="48"/>
      <c r="Z36" s="36"/>
      <c r="AA36" s="54" t="s">
        <v>11</v>
      </c>
      <c r="AB36" s="39"/>
      <c r="AC36" s="54" t="s">
        <v>16</v>
      </c>
      <c r="AD36" s="36"/>
      <c r="AE36" s="54" t="s">
        <v>11</v>
      </c>
      <c r="AF36" s="39"/>
      <c r="AG36" s="56" t="s">
        <v>16</v>
      </c>
      <c r="AH36" s="48"/>
      <c r="AI36" s="36"/>
      <c r="AJ36" s="54" t="s">
        <v>11</v>
      </c>
      <c r="AK36" s="39"/>
      <c r="AL36" s="54" t="s">
        <v>16</v>
      </c>
      <c r="AM36" s="36"/>
      <c r="AN36" s="54" t="s">
        <v>11</v>
      </c>
      <c r="AO36" s="39"/>
      <c r="AP36" s="56" t="s">
        <v>16</v>
      </c>
      <c r="AQ36" s="48"/>
      <c r="AR36" s="36"/>
      <c r="AS36" s="54" t="s">
        <v>11</v>
      </c>
      <c r="AT36" s="39"/>
      <c r="AU36" s="54" t="s">
        <v>16</v>
      </c>
      <c r="AV36" s="36"/>
      <c r="AW36" s="54" t="s">
        <v>11</v>
      </c>
      <c r="AX36" s="39"/>
      <c r="AY36" s="56" t="s">
        <v>16</v>
      </c>
      <c r="AZ36" s="48"/>
      <c r="BA36" s="36"/>
      <c r="BB36" s="54" t="s">
        <v>11</v>
      </c>
      <c r="BC36" s="39"/>
      <c r="BD36" s="54" t="s">
        <v>16</v>
      </c>
      <c r="BE36" s="36"/>
      <c r="BF36" s="54" t="s">
        <v>11</v>
      </c>
      <c r="BG36" s="39"/>
      <c r="BH36" s="56" t="s">
        <v>16</v>
      </c>
      <c r="BI36" s="48"/>
      <c r="BJ36" s="36"/>
      <c r="BK36" s="54" t="s">
        <v>11</v>
      </c>
      <c r="BL36" s="39"/>
      <c r="BM36" s="54" t="s">
        <v>16</v>
      </c>
      <c r="BN36" s="36"/>
      <c r="BO36" s="54" t="s">
        <v>11</v>
      </c>
      <c r="BP36" s="39"/>
      <c r="BQ36" s="56" t="s">
        <v>16</v>
      </c>
      <c r="BR36" s="48"/>
      <c r="BS36" s="36"/>
      <c r="BT36" s="54" t="s">
        <v>11</v>
      </c>
      <c r="BU36" s="39"/>
      <c r="BV36" s="54" t="s">
        <v>16</v>
      </c>
      <c r="BW36" s="36"/>
      <c r="BX36" s="54" t="s">
        <v>11</v>
      </c>
      <c r="BY36" s="39"/>
      <c r="BZ36" s="56" t="s">
        <v>16</v>
      </c>
      <c r="CA36" s="51"/>
      <c r="CB36" s="17" t="str">
        <f t="shared" si="1"/>
        <v/>
      </c>
      <c r="CC36" s="17" t="str">
        <f>IF(CB36="","",INDEX('99_職種リスト'!$A:$A,MATCH($E36,'99_職種リスト'!$B:$B,0)))</f>
        <v/>
      </c>
      <c r="CD36" s="18" t="str">
        <f>IF(CB36="","",IF(F36="○",'01_勤務時間入力'!$B$7*60,IF(SUM(H36,J36,L36,N36)&gt;0,MIN(SUM(VALUE(H36)*60,J36,VALUE(L36)*60/2,N36/2),'01_勤務時間入力'!$B$7*60,10080),MIN(SUM(MIN(SUM(VALUE(Q36)*60,S36,VALUE(U36)*60/2,W36/2),1440)*IF(OR(Y36="",Y36="　"),1,VALUE(MID(Y36,2,1)/4)),MIN(SUM(VALUE(Z36)*60,AB36,VALUE(AD36)*60/2,AF36/2),1440)*IF(OR(AH36="",AH36="　"),1,VALUE(MID(AH36,2,1)/4)),MIN(SUM(VALUE(AI36)*60,AK36,VALUE(AM36)*60/2,AO36/2),1440)*IF(OR(AQ36="",AQ36="　"),1,VALUE(MID(AQ36,2,1)/4)),MIN(SUM(VALUE(AR36)*60,AT36,VALUE(AV36)*60/2,AX36/2),1440)*IF(OR(AZ36="",AZ36="　"),1,VALUE(MID(AZ36,2,1)/4)),MIN(SUM(VALUE(BA36)*60,BC36,VALUE(BE36)*60/2,BG36/2),1440)*IF(OR(BI36="",BI36="　"),1,VALUE(MID(BI36,2,1)/4)),MIN(SUM(VALUE(BJ36)*60,BL36,VALUE(BN36)*60/2,BP36/2),1440)*IF(OR(BR36="",BR36="　"),1,VALUE(MID(BR36,2,1)/4)),MIN(SUM(VALUE(BS36)*60,BU36,VALUE(BW36)*60/2,BY36/2),1440)*IF(OR(CA36="",CA36="　"),1,VALUE(MID(CA36,2,1)/4))),'01_勤務時間入力'!$B$7*60,10080))))</f>
        <v/>
      </c>
      <c r="CE36" s="17" t="str">
        <f>IF(CB36="","",IF('01_勤務時間入力'!$I$7*60&lt;='01_勤務時間入力'!CD36,"常勤","非常勤"))</f>
        <v/>
      </c>
    </row>
    <row r="37" spans="2:83" ht="27.95" customHeight="1" x14ac:dyDescent="0.4">
      <c r="B37" s="131" t="str">
        <f t="shared" si="0"/>
        <v>21人目</v>
      </c>
      <c r="C37" s="29"/>
      <c r="D37" s="69" t="s">
        <v>14</v>
      </c>
      <c r="E37" s="31"/>
      <c r="F37" s="32"/>
      <c r="H37" s="36"/>
      <c r="I37" s="54" t="s">
        <v>11</v>
      </c>
      <c r="J37" s="39"/>
      <c r="K37" s="56" t="s">
        <v>16</v>
      </c>
      <c r="L37" s="36"/>
      <c r="M37" s="54" t="s">
        <v>11</v>
      </c>
      <c r="N37" s="39"/>
      <c r="O37" s="56" t="s">
        <v>16</v>
      </c>
      <c r="P37" s="11"/>
      <c r="Q37" s="36"/>
      <c r="R37" s="54" t="s">
        <v>11</v>
      </c>
      <c r="S37" s="39"/>
      <c r="T37" s="54" t="s">
        <v>16</v>
      </c>
      <c r="U37" s="36"/>
      <c r="V37" s="54" t="s">
        <v>11</v>
      </c>
      <c r="W37" s="39"/>
      <c r="X37" s="56" t="s">
        <v>16</v>
      </c>
      <c r="Y37" s="48"/>
      <c r="Z37" s="36"/>
      <c r="AA37" s="54" t="s">
        <v>11</v>
      </c>
      <c r="AB37" s="39"/>
      <c r="AC37" s="54" t="s">
        <v>16</v>
      </c>
      <c r="AD37" s="36"/>
      <c r="AE37" s="54" t="s">
        <v>11</v>
      </c>
      <c r="AF37" s="39"/>
      <c r="AG37" s="56" t="s">
        <v>16</v>
      </c>
      <c r="AH37" s="48"/>
      <c r="AI37" s="36"/>
      <c r="AJ37" s="54" t="s">
        <v>11</v>
      </c>
      <c r="AK37" s="39"/>
      <c r="AL37" s="54" t="s">
        <v>16</v>
      </c>
      <c r="AM37" s="36"/>
      <c r="AN37" s="54" t="s">
        <v>11</v>
      </c>
      <c r="AO37" s="39"/>
      <c r="AP37" s="56" t="s">
        <v>16</v>
      </c>
      <c r="AQ37" s="48"/>
      <c r="AR37" s="36"/>
      <c r="AS37" s="54" t="s">
        <v>11</v>
      </c>
      <c r="AT37" s="39"/>
      <c r="AU37" s="54" t="s">
        <v>16</v>
      </c>
      <c r="AV37" s="36"/>
      <c r="AW37" s="54" t="s">
        <v>11</v>
      </c>
      <c r="AX37" s="39"/>
      <c r="AY37" s="56" t="s">
        <v>16</v>
      </c>
      <c r="AZ37" s="48"/>
      <c r="BA37" s="36"/>
      <c r="BB37" s="54" t="s">
        <v>11</v>
      </c>
      <c r="BC37" s="39"/>
      <c r="BD37" s="54" t="s">
        <v>16</v>
      </c>
      <c r="BE37" s="36"/>
      <c r="BF37" s="54" t="s">
        <v>11</v>
      </c>
      <c r="BG37" s="39"/>
      <c r="BH37" s="56" t="s">
        <v>16</v>
      </c>
      <c r="BI37" s="48"/>
      <c r="BJ37" s="36"/>
      <c r="BK37" s="54" t="s">
        <v>11</v>
      </c>
      <c r="BL37" s="39"/>
      <c r="BM37" s="54" t="s">
        <v>16</v>
      </c>
      <c r="BN37" s="36"/>
      <c r="BO37" s="54" t="s">
        <v>11</v>
      </c>
      <c r="BP37" s="39"/>
      <c r="BQ37" s="56" t="s">
        <v>16</v>
      </c>
      <c r="BR37" s="48"/>
      <c r="BS37" s="36"/>
      <c r="BT37" s="54" t="s">
        <v>11</v>
      </c>
      <c r="BU37" s="39"/>
      <c r="BV37" s="54" t="s">
        <v>16</v>
      </c>
      <c r="BW37" s="36"/>
      <c r="BX37" s="54" t="s">
        <v>11</v>
      </c>
      <c r="BY37" s="39"/>
      <c r="BZ37" s="56" t="s">
        <v>16</v>
      </c>
      <c r="CA37" s="51"/>
      <c r="CB37" s="17" t="str">
        <f t="shared" si="1"/>
        <v/>
      </c>
      <c r="CC37" s="17" t="str">
        <f>IF(CB37="","",INDEX('99_職種リスト'!$A:$A,MATCH($E37,'99_職種リスト'!$B:$B,0)))</f>
        <v/>
      </c>
      <c r="CD37" s="18" t="str">
        <f>IF(CB37="","",IF(F37="○",'01_勤務時間入力'!$B$7*60,IF(SUM(H37,J37,L37,N37)&gt;0,MIN(SUM(VALUE(H37)*60,J37,VALUE(L37)*60/2,N37/2),'01_勤務時間入力'!$B$7*60,10080),MIN(SUM(MIN(SUM(VALUE(Q37)*60,S37,VALUE(U37)*60/2,W37/2),1440)*IF(OR(Y37="",Y37="　"),1,VALUE(MID(Y37,2,1)/4)),MIN(SUM(VALUE(Z37)*60,AB37,VALUE(AD37)*60/2,AF37/2),1440)*IF(OR(AH37="",AH37="　"),1,VALUE(MID(AH37,2,1)/4)),MIN(SUM(VALUE(AI37)*60,AK37,VALUE(AM37)*60/2,AO37/2),1440)*IF(OR(AQ37="",AQ37="　"),1,VALUE(MID(AQ37,2,1)/4)),MIN(SUM(VALUE(AR37)*60,AT37,VALUE(AV37)*60/2,AX37/2),1440)*IF(OR(AZ37="",AZ37="　"),1,VALUE(MID(AZ37,2,1)/4)),MIN(SUM(VALUE(BA37)*60,BC37,VALUE(BE37)*60/2,BG37/2),1440)*IF(OR(BI37="",BI37="　"),1,VALUE(MID(BI37,2,1)/4)),MIN(SUM(VALUE(BJ37)*60,BL37,VALUE(BN37)*60/2,BP37/2),1440)*IF(OR(BR37="",BR37="　"),1,VALUE(MID(BR37,2,1)/4)),MIN(SUM(VALUE(BS37)*60,BU37,VALUE(BW37)*60/2,BY37/2),1440)*IF(OR(CA37="",CA37="　"),1,VALUE(MID(CA37,2,1)/4))),'01_勤務時間入力'!$B$7*60,10080))))</f>
        <v/>
      </c>
      <c r="CE37" s="17" t="str">
        <f>IF(CB37="","",IF('01_勤務時間入力'!$I$7*60&lt;='01_勤務時間入力'!CD37,"常勤","非常勤"))</f>
        <v/>
      </c>
    </row>
    <row r="38" spans="2:83" ht="27.95" customHeight="1" x14ac:dyDescent="0.4">
      <c r="B38" s="131" t="str">
        <f t="shared" si="0"/>
        <v>22人目</v>
      </c>
      <c r="C38" s="29"/>
      <c r="D38" s="69" t="s">
        <v>14</v>
      </c>
      <c r="E38" s="31"/>
      <c r="F38" s="32"/>
      <c r="H38" s="36"/>
      <c r="I38" s="54" t="s">
        <v>11</v>
      </c>
      <c r="J38" s="39"/>
      <c r="K38" s="56" t="s">
        <v>16</v>
      </c>
      <c r="L38" s="36"/>
      <c r="M38" s="54" t="s">
        <v>11</v>
      </c>
      <c r="N38" s="39"/>
      <c r="O38" s="56" t="s">
        <v>16</v>
      </c>
      <c r="P38" s="11"/>
      <c r="Q38" s="36"/>
      <c r="R38" s="54" t="s">
        <v>11</v>
      </c>
      <c r="S38" s="39"/>
      <c r="T38" s="54" t="s">
        <v>16</v>
      </c>
      <c r="U38" s="36"/>
      <c r="V38" s="54" t="s">
        <v>11</v>
      </c>
      <c r="W38" s="39"/>
      <c r="X38" s="56" t="s">
        <v>16</v>
      </c>
      <c r="Y38" s="48"/>
      <c r="Z38" s="36"/>
      <c r="AA38" s="54" t="s">
        <v>11</v>
      </c>
      <c r="AB38" s="39"/>
      <c r="AC38" s="54" t="s">
        <v>16</v>
      </c>
      <c r="AD38" s="36"/>
      <c r="AE38" s="54" t="s">
        <v>11</v>
      </c>
      <c r="AF38" s="39"/>
      <c r="AG38" s="56" t="s">
        <v>16</v>
      </c>
      <c r="AH38" s="48"/>
      <c r="AI38" s="36"/>
      <c r="AJ38" s="54" t="s">
        <v>11</v>
      </c>
      <c r="AK38" s="39"/>
      <c r="AL38" s="54" t="s">
        <v>16</v>
      </c>
      <c r="AM38" s="36"/>
      <c r="AN38" s="54" t="s">
        <v>11</v>
      </c>
      <c r="AO38" s="39"/>
      <c r="AP38" s="56" t="s">
        <v>16</v>
      </c>
      <c r="AQ38" s="48"/>
      <c r="AR38" s="36"/>
      <c r="AS38" s="54" t="s">
        <v>11</v>
      </c>
      <c r="AT38" s="39"/>
      <c r="AU38" s="54" t="s">
        <v>16</v>
      </c>
      <c r="AV38" s="36"/>
      <c r="AW38" s="54" t="s">
        <v>11</v>
      </c>
      <c r="AX38" s="39"/>
      <c r="AY38" s="56" t="s">
        <v>16</v>
      </c>
      <c r="AZ38" s="48"/>
      <c r="BA38" s="36"/>
      <c r="BB38" s="54" t="s">
        <v>11</v>
      </c>
      <c r="BC38" s="39"/>
      <c r="BD38" s="54" t="s">
        <v>16</v>
      </c>
      <c r="BE38" s="36"/>
      <c r="BF38" s="54" t="s">
        <v>11</v>
      </c>
      <c r="BG38" s="39"/>
      <c r="BH38" s="56" t="s">
        <v>16</v>
      </c>
      <c r="BI38" s="48"/>
      <c r="BJ38" s="36"/>
      <c r="BK38" s="54" t="s">
        <v>11</v>
      </c>
      <c r="BL38" s="39"/>
      <c r="BM38" s="54" t="s">
        <v>16</v>
      </c>
      <c r="BN38" s="36"/>
      <c r="BO38" s="54" t="s">
        <v>11</v>
      </c>
      <c r="BP38" s="39"/>
      <c r="BQ38" s="56" t="s">
        <v>16</v>
      </c>
      <c r="BR38" s="48"/>
      <c r="BS38" s="36"/>
      <c r="BT38" s="54" t="s">
        <v>11</v>
      </c>
      <c r="BU38" s="39"/>
      <c r="BV38" s="54" t="s">
        <v>16</v>
      </c>
      <c r="BW38" s="36"/>
      <c r="BX38" s="54" t="s">
        <v>11</v>
      </c>
      <c r="BY38" s="39"/>
      <c r="BZ38" s="56" t="s">
        <v>16</v>
      </c>
      <c r="CA38" s="51"/>
      <c r="CB38" s="17" t="str">
        <f t="shared" si="1"/>
        <v/>
      </c>
      <c r="CC38" s="17" t="str">
        <f>IF(CB38="","",INDEX('99_職種リスト'!$A:$A,MATCH($E38,'99_職種リスト'!$B:$B,0)))</f>
        <v/>
      </c>
      <c r="CD38" s="18" t="str">
        <f>IF(CB38="","",IF(F38="○",'01_勤務時間入力'!$B$7*60,IF(SUM(H38,J38,L38,N38)&gt;0,MIN(SUM(VALUE(H38)*60,J38,VALUE(L38)*60/2,N38/2),'01_勤務時間入力'!$B$7*60,10080),MIN(SUM(MIN(SUM(VALUE(Q38)*60,S38,VALUE(U38)*60/2,W38/2),1440)*IF(OR(Y38="",Y38="　"),1,VALUE(MID(Y38,2,1)/4)),MIN(SUM(VALUE(Z38)*60,AB38,VALUE(AD38)*60/2,AF38/2),1440)*IF(OR(AH38="",AH38="　"),1,VALUE(MID(AH38,2,1)/4)),MIN(SUM(VALUE(AI38)*60,AK38,VALUE(AM38)*60/2,AO38/2),1440)*IF(OR(AQ38="",AQ38="　"),1,VALUE(MID(AQ38,2,1)/4)),MIN(SUM(VALUE(AR38)*60,AT38,VALUE(AV38)*60/2,AX38/2),1440)*IF(OR(AZ38="",AZ38="　"),1,VALUE(MID(AZ38,2,1)/4)),MIN(SUM(VALUE(BA38)*60,BC38,VALUE(BE38)*60/2,BG38/2),1440)*IF(OR(BI38="",BI38="　"),1,VALUE(MID(BI38,2,1)/4)),MIN(SUM(VALUE(BJ38)*60,BL38,VALUE(BN38)*60/2,BP38/2),1440)*IF(OR(BR38="",BR38="　"),1,VALUE(MID(BR38,2,1)/4)),MIN(SUM(VALUE(BS38)*60,BU38,VALUE(BW38)*60/2,BY38/2),1440)*IF(OR(CA38="",CA38="　"),1,VALUE(MID(CA38,2,1)/4))),'01_勤務時間入力'!$B$7*60,10080))))</f>
        <v/>
      </c>
      <c r="CE38" s="17" t="str">
        <f>IF(CB38="","",IF('01_勤務時間入力'!$I$7*60&lt;='01_勤務時間入力'!CD38,"常勤","非常勤"))</f>
        <v/>
      </c>
    </row>
    <row r="39" spans="2:83" ht="27.95" customHeight="1" x14ac:dyDescent="0.4">
      <c r="B39" s="131" t="str">
        <f t="shared" si="0"/>
        <v>23人目</v>
      </c>
      <c r="C39" s="29"/>
      <c r="D39" s="69" t="s">
        <v>14</v>
      </c>
      <c r="E39" s="31"/>
      <c r="F39" s="32"/>
      <c r="H39" s="36"/>
      <c r="I39" s="54" t="s">
        <v>11</v>
      </c>
      <c r="J39" s="39"/>
      <c r="K39" s="56" t="s">
        <v>16</v>
      </c>
      <c r="L39" s="36"/>
      <c r="M39" s="54" t="s">
        <v>11</v>
      </c>
      <c r="N39" s="39"/>
      <c r="O39" s="56" t="s">
        <v>16</v>
      </c>
      <c r="P39" s="11"/>
      <c r="Q39" s="36"/>
      <c r="R39" s="54" t="s">
        <v>11</v>
      </c>
      <c r="S39" s="39"/>
      <c r="T39" s="54" t="s">
        <v>16</v>
      </c>
      <c r="U39" s="36"/>
      <c r="V39" s="54" t="s">
        <v>11</v>
      </c>
      <c r="W39" s="39"/>
      <c r="X39" s="56" t="s">
        <v>16</v>
      </c>
      <c r="Y39" s="48"/>
      <c r="Z39" s="36"/>
      <c r="AA39" s="54" t="s">
        <v>11</v>
      </c>
      <c r="AB39" s="39"/>
      <c r="AC39" s="54" t="s">
        <v>16</v>
      </c>
      <c r="AD39" s="36"/>
      <c r="AE39" s="54" t="s">
        <v>11</v>
      </c>
      <c r="AF39" s="39"/>
      <c r="AG39" s="56" t="s">
        <v>16</v>
      </c>
      <c r="AH39" s="48"/>
      <c r="AI39" s="36"/>
      <c r="AJ39" s="54" t="s">
        <v>11</v>
      </c>
      <c r="AK39" s="39"/>
      <c r="AL39" s="54" t="s">
        <v>16</v>
      </c>
      <c r="AM39" s="36"/>
      <c r="AN39" s="54" t="s">
        <v>11</v>
      </c>
      <c r="AO39" s="39"/>
      <c r="AP39" s="56" t="s">
        <v>16</v>
      </c>
      <c r="AQ39" s="48"/>
      <c r="AR39" s="36"/>
      <c r="AS39" s="54" t="s">
        <v>11</v>
      </c>
      <c r="AT39" s="39"/>
      <c r="AU39" s="54" t="s">
        <v>16</v>
      </c>
      <c r="AV39" s="36"/>
      <c r="AW39" s="54" t="s">
        <v>11</v>
      </c>
      <c r="AX39" s="39"/>
      <c r="AY39" s="56" t="s">
        <v>16</v>
      </c>
      <c r="AZ39" s="48"/>
      <c r="BA39" s="36"/>
      <c r="BB39" s="54" t="s">
        <v>11</v>
      </c>
      <c r="BC39" s="39"/>
      <c r="BD39" s="54" t="s">
        <v>16</v>
      </c>
      <c r="BE39" s="36"/>
      <c r="BF39" s="54" t="s">
        <v>11</v>
      </c>
      <c r="BG39" s="39"/>
      <c r="BH39" s="56" t="s">
        <v>16</v>
      </c>
      <c r="BI39" s="48"/>
      <c r="BJ39" s="36"/>
      <c r="BK39" s="54" t="s">
        <v>11</v>
      </c>
      <c r="BL39" s="39"/>
      <c r="BM39" s="54" t="s">
        <v>16</v>
      </c>
      <c r="BN39" s="36"/>
      <c r="BO39" s="54" t="s">
        <v>11</v>
      </c>
      <c r="BP39" s="39"/>
      <c r="BQ39" s="56" t="s">
        <v>16</v>
      </c>
      <c r="BR39" s="48"/>
      <c r="BS39" s="36"/>
      <c r="BT39" s="54" t="s">
        <v>11</v>
      </c>
      <c r="BU39" s="39"/>
      <c r="BV39" s="54" t="s">
        <v>16</v>
      </c>
      <c r="BW39" s="36"/>
      <c r="BX39" s="54" t="s">
        <v>11</v>
      </c>
      <c r="BY39" s="39"/>
      <c r="BZ39" s="56" t="s">
        <v>16</v>
      </c>
      <c r="CA39" s="51"/>
      <c r="CB39" s="17" t="str">
        <f t="shared" si="1"/>
        <v/>
      </c>
      <c r="CC39" s="17" t="str">
        <f>IF(CB39="","",INDEX('99_職種リスト'!$A:$A,MATCH($E39,'99_職種リスト'!$B:$B,0)))</f>
        <v/>
      </c>
      <c r="CD39" s="18" t="str">
        <f>IF(CB39="","",IF(F39="○",'01_勤務時間入力'!$B$7*60,IF(SUM(H39,J39,L39,N39)&gt;0,MIN(SUM(VALUE(H39)*60,J39,VALUE(L39)*60/2,N39/2),'01_勤務時間入力'!$B$7*60,10080),MIN(SUM(MIN(SUM(VALUE(Q39)*60,S39,VALUE(U39)*60/2,W39/2),1440)*IF(OR(Y39="",Y39="　"),1,VALUE(MID(Y39,2,1)/4)),MIN(SUM(VALUE(Z39)*60,AB39,VALUE(AD39)*60/2,AF39/2),1440)*IF(OR(AH39="",AH39="　"),1,VALUE(MID(AH39,2,1)/4)),MIN(SUM(VALUE(AI39)*60,AK39,VALUE(AM39)*60/2,AO39/2),1440)*IF(OR(AQ39="",AQ39="　"),1,VALUE(MID(AQ39,2,1)/4)),MIN(SUM(VALUE(AR39)*60,AT39,VALUE(AV39)*60/2,AX39/2),1440)*IF(OR(AZ39="",AZ39="　"),1,VALUE(MID(AZ39,2,1)/4)),MIN(SUM(VALUE(BA39)*60,BC39,VALUE(BE39)*60/2,BG39/2),1440)*IF(OR(BI39="",BI39="　"),1,VALUE(MID(BI39,2,1)/4)),MIN(SUM(VALUE(BJ39)*60,BL39,VALUE(BN39)*60/2,BP39/2),1440)*IF(OR(BR39="",BR39="　"),1,VALUE(MID(BR39,2,1)/4)),MIN(SUM(VALUE(BS39)*60,BU39,VALUE(BW39)*60/2,BY39/2),1440)*IF(OR(CA39="",CA39="　"),1,VALUE(MID(CA39,2,1)/4))),'01_勤務時間入力'!$B$7*60,10080))))</f>
        <v/>
      </c>
      <c r="CE39" s="17" t="str">
        <f>IF(CB39="","",IF('01_勤務時間入力'!$I$7*60&lt;='01_勤務時間入力'!CD39,"常勤","非常勤"))</f>
        <v/>
      </c>
    </row>
    <row r="40" spans="2:83" ht="27.95" customHeight="1" x14ac:dyDescent="0.4">
      <c r="B40" s="131" t="str">
        <f t="shared" si="0"/>
        <v>24人目</v>
      </c>
      <c r="C40" s="29"/>
      <c r="D40" s="69" t="s">
        <v>14</v>
      </c>
      <c r="E40" s="31"/>
      <c r="F40" s="32"/>
      <c r="H40" s="36"/>
      <c r="I40" s="54" t="s">
        <v>11</v>
      </c>
      <c r="J40" s="39"/>
      <c r="K40" s="56" t="s">
        <v>16</v>
      </c>
      <c r="L40" s="36"/>
      <c r="M40" s="54" t="s">
        <v>11</v>
      </c>
      <c r="N40" s="39"/>
      <c r="O40" s="56" t="s">
        <v>16</v>
      </c>
      <c r="P40" s="11"/>
      <c r="Q40" s="36"/>
      <c r="R40" s="54" t="s">
        <v>11</v>
      </c>
      <c r="S40" s="39"/>
      <c r="T40" s="54" t="s">
        <v>16</v>
      </c>
      <c r="U40" s="36"/>
      <c r="V40" s="54" t="s">
        <v>11</v>
      </c>
      <c r="W40" s="39"/>
      <c r="X40" s="56" t="s">
        <v>16</v>
      </c>
      <c r="Y40" s="48"/>
      <c r="Z40" s="36"/>
      <c r="AA40" s="54" t="s">
        <v>11</v>
      </c>
      <c r="AB40" s="39"/>
      <c r="AC40" s="54" t="s">
        <v>16</v>
      </c>
      <c r="AD40" s="36"/>
      <c r="AE40" s="54" t="s">
        <v>11</v>
      </c>
      <c r="AF40" s="39"/>
      <c r="AG40" s="56" t="s">
        <v>16</v>
      </c>
      <c r="AH40" s="48"/>
      <c r="AI40" s="36"/>
      <c r="AJ40" s="54" t="s">
        <v>11</v>
      </c>
      <c r="AK40" s="39"/>
      <c r="AL40" s="54" t="s">
        <v>16</v>
      </c>
      <c r="AM40" s="36"/>
      <c r="AN40" s="54" t="s">
        <v>11</v>
      </c>
      <c r="AO40" s="39"/>
      <c r="AP40" s="56" t="s">
        <v>16</v>
      </c>
      <c r="AQ40" s="48"/>
      <c r="AR40" s="36"/>
      <c r="AS40" s="54" t="s">
        <v>11</v>
      </c>
      <c r="AT40" s="39"/>
      <c r="AU40" s="54" t="s">
        <v>16</v>
      </c>
      <c r="AV40" s="36"/>
      <c r="AW40" s="54" t="s">
        <v>11</v>
      </c>
      <c r="AX40" s="39"/>
      <c r="AY40" s="56" t="s">
        <v>16</v>
      </c>
      <c r="AZ40" s="48"/>
      <c r="BA40" s="36"/>
      <c r="BB40" s="54" t="s">
        <v>11</v>
      </c>
      <c r="BC40" s="39"/>
      <c r="BD40" s="54" t="s">
        <v>16</v>
      </c>
      <c r="BE40" s="36"/>
      <c r="BF40" s="54" t="s">
        <v>11</v>
      </c>
      <c r="BG40" s="39"/>
      <c r="BH40" s="56" t="s">
        <v>16</v>
      </c>
      <c r="BI40" s="48"/>
      <c r="BJ40" s="36"/>
      <c r="BK40" s="54" t="s">
        <v>11</v>
      </c>
      <c r="BL40" s="39"/>
      <c r="BM40" s="54" t="s">
        <v>16</v>
      </c>
      <c r="BN40" s="36"/>
      <c r="BO40" s="54" t="s">
        <v>11</v>
      </c>
      <c r="BP40" s="39"/>
      <c r="BQ40" s="56" t="s">
        <v>16</v>
      </c>
      <c r="BR40" s="48"/>
      <c r="BS40" s="36"/>
      <c r="BT40" s="54" t="s">
        <v>11</v>
      </c>
      <c r="BU40" s="39"/>
      <c r="BV40" s="54" t="s">
        <v>16</v>
      </c>
      <c r="BW40" s="36"/>
      <c r="BX40" s="54" t="s">
        <v>11</v>
      </c>
      <c r="BY40" s="39"/>
      <c r="BZ40" s="56" t="s">
        <v>16</v>
      </c>
      <c r="CA40" s="51"/>
      <c r="CB40" s="17" t="str">
        <f t="shared" si="1"/>
        <v/>
      </c>
      <c r="CC40" s="17" t="str">
        <f>IF(CB40="","",INDEX('99_職種リスト'!$A:$A,MATCH($E40,'99_職種リスト'!$B:$B,0)))</f>
        <v/>
      </c>
      <c r="CD40" s="18" t="str">
        <f>IF(CB40="","",IF(F40="○",'01_勤務時間入力'!$B$7*60,IF(SUM(H40,J40,L40,N40)&gt;0,MIN(SUM(VALUE(H40)*60,J40,VALUE(L40)*60/2,N40/2),'01_勤務時間入力'!$B$7*60,10080),MIN(SUM(MIN(SUM(VALUE(Q40)*60,S40,VALUE(U40)*60/2,W40/2),1440)*IF(OR(Y40="",Y40="　"),1,VALUE(MID(Y40,2,1)/4)),MIN(SUM(VALUE(Z40)*60,AB40,VALUE(AD40)*60/2,AF40/2),1440)*IF(OR(AH40="",AH40="　"),1,VALUE(MID(AH40,2,1)/4)),MIN(SUM(VALUE(AI40)*60,AK40,VALUE(AM40)*60/2,AO40/2),1440)*IF(OR(AQ40="",AQ40="　"),1,VALUE(MID(AQ40,2,1)/4)),MIN(SUM(VALUE(AR40)*60,AT40,VALUE(AV40)*60/2,AX40/2),1440)*IF(OR(AZ40="",AZ40="　"),1,VALUE(MID(AZ40,2,1)/4)),MIN(SUM(VALUE(BA40)*60,BC40,VALUE(BE40)*60/2,BG40/2),1440)*IF(OR(BI40="",BI40="　"),1,VALUE(MID(BI40,2,1)/4)),MIN(SUM(VALUE(BJ40)*60,BL40,VALUE(BN40)*60/2,BP40/2),1440)*IF(OR(BR40="",BR40="　"),1,VALUE(MID(BR40,2,1)/4)),MIN(SUM(VALUE(BS40)*60,BU40,VALUE(BW40)*60/2,BY40/2),1440)*IF(OR(CA40="",CA40="　"),1,VALUE(MID(CA40,2,1)/4))),'01_勤務時間入力'!$B$7*60,10080))))</f>
        <v/>
      </c>
      <c r="CE40" s="17" t="str">
        <f>IF(CB40="","",IF('01_勤務時間入力'!$I$7*60&lt;='01_勤務時間入力'!CD40,"常勤","非常勤"))</f>
        <v/>
      </c>
    </row>
    <row r="41" spans="2:83" ht="27.95" customHeight="1" x14ac:dyDescent="0.4">
      <c r="B41" s="131" t="str">
        <f t="shared" si="0"/>
        <v>25人目</v>
      </c>
      <c r="C41" s="29"/>
      <c r="D41" s="69" t="s">
        <v>14</v>
      </c>
      <c r="E41" s="31"/>
      <c r="F41" s="32"/>
      <c r="H41" s="36"/>
      <c r="I41" s="54" t="s">
        <v>11</v>
      </c>
      <c r="J41" s="39"/>
      <c r="K41" s="56" t="s">
        <v>16</v>
      </c>
      <c r="L41" s="36"/>
      <c r="M41" s="54" t="s">
        <v>11</v>
      </c>
      <c r="N41" s="39"/>
      <c r="O41" s="56" t="s">
        <v>16</v>
      </c>
      <c r="P41" s="11"/>
      <c r="Q41" s="36"/>
      <c r="R41" s="54" t="s">
        <v>11</v>
      </c>
      <c r="S41" s="39"/>
      <c r="T41" s="54" t="s">
        <v>16</v>
      </c>
      <c r="U41" s="36"/>
      <c r="V41" s="54" t="s">
        <v>11</v>
      </c>
      <c r="W41" s="39"/>
      <c r="X41" s="56" t="s">
        <v>16</v>
      </c>
      <c r="Y41" s="48"/>
      <c r="Z41" s="36"/>
      <c r="AA41" s="54" t="s">
        <v>11</v>
      </c>
      <c r="AB41" s="39"/>
      <c r="AC41" s="54" t="s">
        <v>16</v>
      </c>
      <c r="AD41" s="36"/>
      <c r="AE41" s="54" t="s">
        <v>11</v>
      </c>
      <c r="AF41" s="39"/>
      <c r="AG41" s="56" t="s">
        <v>16</v>
      </c>
      <c r="AH41" s="48"/>
      <c r="AI41" s="36"/>
      <c r="AJ41" s="54" t="s">
        <v>11</v>
      </c>
      <c r="AK41" s="39"/>
      <c r="AL41" s="54" t="s">
        <v>16</v>
      </c>
      <c r="AM41" s="36"/>
      <c r="AN41" s="54" t="s">
        <v>11</v>
      </c>
      <c r="AO41" s="39"/>
      <c r="AP41" s="56" t="s">
        <v>16</v>
      </c>
      <c r="AQ41" s="48"/>
      <c r="AR41" s="36"/>
      <c r="AS41" s="54" t="s">
        <v>11</v>
      </c>
      <c r="AT41" s="39"/>
      <c r="AU41" s="54" t="s">
        <v>16</v>
      </c>
      <c r="AV41" s="36"/>
      <c r="AW41" s="54" t="s">
        <v>11</v>
      </c>
      <c r="AX41" s="39"/>
      <c r="AY41" s="56" t="s">
        <v>16</v>
      </c>
      <c r="AZ41" s="48"/>
      <c r="BA41" s="36"/>
      <c r="BB41" s="54" t="s">
        <v>11</v>
      </c>
      <c r="BC41" s="39"/>
      <c r="BD41" s="54" t="s">
        <v>16</v>
      </c>
      <c r="BE41" s="36"/>
      <c r="BF41" s="54" t="s">
        <v>11</v>
      </c>
      <c r="BG41" s="39"/>
      <c r="BH41" s="56" t="s">
        <v>16</v>
      </c>
      <c r="BI41" s="48"/>
      <c r="BJ41" s="36"/>
      <c r="BK41" s="54" t="s">
        <v>11</v>
      </c>
      <c r="BL41" s="39"/>
      <c r="BM41" s="54" t="s">
        <v>16</v>
      </c>
      <c r="BN41" s="36"/>
      <c r="BO41" s="54" t="s">
        <v>11</v>
      </c>
      <c r="BP41" s="39"/>
      <c r="BQ41" s="56" t="s">
        <v>16</v>
      </c>
      <c r="BR41" s="48"/>
      <c r="BS41" s="36"/>
      <c r="BT41" s="54" t="s">
        <v>11</v>
      </c>
      <c r="BU41" s="39"/>
      <c r="BV41" s="54" t="s">
        <v>16</v>
      </c>
      <c r="BW41" s="36"/>
      <c r="BX41" s="54" t="s">
        <v>11</v>
      </c>
      <c r="BY41" s="39"/>
      <c r="BZ41" s="56" t="s">
        <v>16</v>
      </c>
      <c r="CA41" s="51"/>
      <c r="CB41" s="17" t="str">
        <f t="shared" si="1"/>
        <v/>
      </c>
      <c r="CC41" s="17" t="str">
        <f>IF(CB41="","",INDEX('99_職種リスト'!$A:$A,MATCH($E41,'99_職種リスト'!$B:$B,0)))</f>
        <v/>
      </c>
      <c r="CD41" s="18" t="str">
        <f>IF(CB41="","",IF(F41="○",'01_勤務時間入力'!$B$7*60,IF(SUM(H41,J41,L41,N41)&gt;0,MIN(SUM(VALUE(H41)*60,J41,VALUE(L41)*60/2,N41/2),'01_勤務時間入力'!$B$7*60,10080),MIN(SUM(MIN(SUM(VALUE(Q41)*60,S41,VALUE(U41)*60/2,W41/2),1440)*IF(OR(Y41="",Y41="　"),1,VALUE(MID(Y41,2,1)/4)),MIN(SUM(VALUE(Z41)*60,AB41,VALUE(AD41)*60/2,AF41/2),1440)*IF(OR(AH41="",AH41="　"),1,VALUE(MID(AH41,2,1)/4)),MIN(SUM(VALUE(AI41)*60,AK41,VALUE(AM41)*60/2,AO41/2),1440)*IF(OR(AQ41="",AQ41="　"),1,VALUE(MID(AQ41,2,1)/4)),MIN(SUM(VALUE(AR41)*60,AT41,VALUE(AV41)*60/2,AX41/2),1440)*IF(OR(AZ41="",AZ41="　"),1,VALUE(MID(AZ41,2,1)/4)),MIN(SUM(VALUE(BA41)*60,BC41,VALUE(BE41)*60/2,BG41/2),1440)*IF(OR(BI41="",BI41="　"),1,VALUE(MID(BI41,2,1)/4)),MIN(SUM(VALUE(BJ41)*60,BL41,VALUE(BN41)*60/2,BP41/2),1440)*IF(OR(BR41="",BR41="　"),1,VALUE(MID(BR41,2,1)/4)),MIN(SUM(VALUE(BS41)*60,BU41,VALUE(BW41)*60/2,BY41/2),1440)*IF(OR(CA41="",CA41="　"),1,VALUE(MID(CA41,2,1)/4))),'01_勤務時間入力'!$B$7*60,10080))))</f>
        <v/>
      </c>
      <c r="CE41" s="17" t="str">
        <f>IF(CB41="","",IF('01_勤務時間入力'!$I$7*60&lt;='01_勤務時間入力'!CD41,"常勤","非常勤"))</f>
        <v/>
      </c>
    </row>
    <row r="42" spans="2:83" ht="27.95" customHeight="1" x14ac:dyDescent="0.4">
      <c r="B42" s="131" t="str">
        <f t="shared" si="0"/>
        <v>26人目</v>
      </c>
      <c r="C42" s="29"/>
      <c r="D42" s="69" t="s">
        <v>14</v>
      </c>
      <c r="E42" s="31"/>
      <c r="F42" s="32"/>
      <c r="H42" s="36"/>
      <c r="I42" s="54" t="s">
        <v>11</v>
      </c>
      <c r="J42" s="39"/>
      <c r="K42" s="56" t="s">
        <v>16</v>
      </c>
      <c r="L42" s="36"/>
      <c r="M42" s="54" t="s">
        <v>11</v>
      </c>
      <c r="N42" s="39"/>
      <c r="O42" s="56" t="s">
        <v>16</v>
      </c>
      <c r="P42" s="11"/>
      <c r="Q42" s="36"/>
      <c r="R42" s="54" t="s">
        <v>11</v>
      </c>
      <c r="S42" s="39"/>
      <c r="T42" s="54" t="s">
        <v>16</v>
      </c>
      <c r="U42" s="36"/>
      <c r="V42" s="54" t="s">
        <v>11</v>
      </c>
      <c r="W42" s="39"/>
      <c r="X42" s="56" t="s">
        <v>16</v>
      </c>
      <c r="Y42" s="48"/>
      <c r="Z42" s="36"/>
      <c r="AA42" s="54" t="s">
        <v>11</v>
      </c>
      <c r="AB42" s="39"/>
      <c r="AC42" s="54" t="s">
        <v>16</v>
      </c>
      <c r="AD42" s="36"/>
      <c r="AE42" s="54" t="s">
        <v>11</v>
      </c>
      <c r="AF42" s="39"/>
      <c r="AG42" s="56" t="s">
        <v>16</v>
      </c>
      <c r="AH42" s="48"/>
      <c r="AI42" s="36"/>
      <c r="AJ42" s="54" t="s">
        <v>11</v>
      </c>
      <c r="AK42" s="39"/>
      <c r="AL42" s="54" t="s">
        <v>16</v>
      </c>
      <c r="AM42" s="36"/>
      <c r="AN42" s="54" t="s">
        <v>11</v>
      </c>
      <c r="AO42" s="39"/>
      <c r="AP42" s="56" t="s">
        <v>16</v>
      </c>
      <c r="AQ42" s="48"/>
      <c r="AR42" s="36"/>
      <c r="AS42" s="54" t="s">
        <v>11</v>
      </c>
      <c r="AT42" s="39"/>
      <c r="AU42" s="54" t="s">
        <v>16</v>
      </c>
      <c r="AV42" s="36"/>
      <c r="AW42" s="54" t="s">
        <v>11</v>
      </c>
      <c r="AX42" s="39"/>
      <c r="AY42" s="56" t="s">
        <v>16</v>
      </c>
      <c r="AZ42" s="48"/>
      <c r="BA42" s="36"/>
      <c r="BB42" s="54" t="s">
        <v>11</v>
      </c>
      <c r="BC42" s="39"/>
      <c r="BD42" s="54" t="s">
        <v>16</v>
      </c>
      <c r="BE42" s="36"/>
      <c r="BF42" s="54" t="s">
        <v>11</v>
      </c>
      <c r="BG42" s="39"/>
      <c r="BH42" s="56" t="s">
        <v>16</v>
      </c>
      <c r="BI42" s="48"/>
      <c r="BJ42" s="36"/>
      <c r="BK42" s="54" t="s">
        <v>11</v>
      </c>
      <c r="BL42" s="39"/>
      <c r="BM42" s="54" t="s">
        <v>16</v>
      </c>
      <c r="BN42" s="36"/>
      <c r="BO42" s="54" t="s">
        <v>11</v>
      </c>
      <c r="BP42" s="39"/>
      <c r="BQ42" s="56" t="s">
        <v>16</v>
      </c>
      <c r="BR42" s="48"/>
      <c r="BS42" s="36"/>
      <c r="BT42" s="54" t="s">
        <v>11</v>
      </c>
      <c r="BU42" s="39"/>
      <c r="BV42" s="54" t="s">
        <v>16</v>
      </c>
      <c r="BW42" s="36"/>
      <c r="BX42" s="54" t="s">
        <v>11</v>
      </c>
      <c r="BY42" s="39"/>
      <c r="BZ42" s="56" t="s">
        <v>16</v>
      </c>
      <c r="CA42" s="51"/>
      <c r="CB42" s="17" t="str">
        <f t="shared" si="1"/>
        <v/>
      </c>
      <c r="CC42" s="17" t="str">
        <f>IF(CB42="","",INDEX('99_職種リスト'!$A:$A,MATCH($E42,'99_職種リスト'!$B:$B,0)))</f>
        <v/>
      </c>
      <c r="CD42" s="18" t="str">
        <f>IF(CB42="","",IF(F42="○",'01_勤務時間入力'!$B$7*60,IF(SUM(H42,J42,L42,N42)&gt;0,MIN(SUM(VALUE(H42)*60,J42,VALUE(L42)*60/2,N42/2),'01_勤務時間入力'!$B$7*60,10080),MIN(SUM(MIN(SUM(VALUE(Q42)*60,S42,VALUE(U42)*60/2,W42/2),1440)*IF(OR(Y42="",Y42="　"),1,VALUE(MID(Y42,2,1)/4)),MIN(SUM(VALUE(Z42)*60,AB42,VALUE(AD42)*60/2,AF42/2),1440)*IF(OR(AH42="",AH42="　"),1,VALUE(MID(AH42,2,1)/4)),MIN(SUM(VALUE(AI42)*60,AK42,VALUE(AM42)*60/2,AO42/2),1440)*IF(OR(AQ42="",AQ42="　"),1,VALUE(MID(AQ42,2,1)/4)),MIN(SUM(VALUE(AR42)*60,AT42,VALUE(AV42)*60/2,AX42/2),1440)*IF(OR(AZ42="",AZ42="　"),1,VALUE(MID(AZ42,2,1)/4)),MIN(SUM(VALUE(BA42)*60,BC42,VALUE(BE42)*60/2,BG42/2),1440)*IF(OR(BI42="",BI42="　"),1,VALUE(MID(BI42,2,1)/4)),MIN(SUM(VALUE(BJ42)*60,BL42,VALUE(BN42)*60/2,BP42/2),1440)*IF(OR(BR42="",BR42="　"),1,VALUE(MID(BR42,2,1)/4)),MIN(SUM(VALUE(BS42)*60,BU42,VALUE(BW42)*60/2,BY42/2),1440)*IF(OR(CA42="",CA42="　"),1,VALUE(MID(CA42,2,1)/4))),'01_勤務時間入力'!$B$7*60,10080))))</f>
        <v/>
      </c>
      <c r="CE42" s="17" t="str">
        <f>IF(CB42="","",IF('01_勤務時間入力'!$I$7*60&lt;='01_勤務時間入力'!CD42,"常勤","非常勤"))</f>
        <v/>
      </c>
    </row>
    <row r="43" spans="2:83" ht="27.95" customHeight="1" x14ac:dyDescent="0.4">
      <c r="B43" s="131" t="str">
        <f t="shared" si="0"/>
        <v>27人目</v>
      </c>
      <c r="C43" s="29"/>
      <c r="D43" s="69" t="s">
        <v>14</v>
      </c>
      <c r="E43" s="31"/>
      <c r="F43" s="32"/>
      <c r="H43" s="36"/>
      <c r="I43" s="54" t="s">
        <v>11</v>
      </c>
      <c r="J43" s="39"/>
      <c r="K43" s="56" t="s">
        <v>16</v>
      </c>
      <c r="L43" s="36"/>
      <c r="M43" s="54" t="s">
        <v>11</v>
      </c>
      <c r="N43" s="39"/>
      <c r="O43" s="56" t="s">
        <v>16</v>
      </c>
      <c r="P43" s="11"/>
      <c r="Q43" s="36"/>
      <c r="R43" s="54" t="s">
        <v>11</v>
      </c>
      <c r="S43" s="39"/>
      <c r="T43" s="54" t="s">
        <v>16</v>
      </c>
      <c r="U43" s="36"/>
      <c r="V43" s="54" t="s">
        <v>11</v>
      </c>
      <c r="W43" s="39"/>
      <c r="X43" s="56" t="s">
        <v>16</v>
      </c>
      <c r="Y43" s="48"/>
      <c r="Z43" s="36"/>
      <c r="AA43" s="54" t="s">
        <v>11</v>
      </c>
      <c r="AB43" s="39"/>
      <c r="AC43" s="54" t="s">
        <v>16</v>
      </c>
      <c r="AD43" s="36"/>
      <c r="AE43" s="54" t="s">
        <v>11</v>
      </c>
      <c r="AF43" s="39"/>
      <c r="AG43" s="56" t="s">
        <v>16</v>
      </c>
      <c r="AH43" s="48"/>
      <c r="AI43" s="36"/>
      <c r="AJ43" s="54" t="s">
        <v>11</v>
      </c>
      <c r="AK43" s="39"/>
      <c r="AL43" s="54" t="s">
        <v>16</v>
      </c>
      <c r="AM43" s="36"/>
      <c r="AN43" s="54" t="s">
        <v>11</v>
      </c>
      <c r="AO43" s="39"/>
      <c r="AP43" s="56" t="s">
        <v>16</v>
      </c>
      <c r="AQ43" s="48"/>
      <c r="AR43" s="36"/>
      <c r="AS43" s="54" t="s">
        <v>11</v>
      </c>
      <c r="AT43" s="39"/>
      <c r="AU43" s="54" t="s">
        <v>16</v>
      </c>
      <c r="AV43" s="36"/>
      <c r="AW43" s="54" t="s">
        <v>11</v>
      </c>
      <c r="AX43" s="39"/>
      <c r="AY43" s="56" t="s">
        <v>16</v>
      </c>
      <c r="AZ43" s="48"/>
      <c r="BA43" s="36"/>
      <c r="BB43" s="54" t="s">
        <v>11</v>
      </c>
      <c r="BC43" s="39"/>
      <c r="BD43" s="54" t="s">
        <v>16</v>
      </c>
      <c r="BE43" s="36"/>
      <c r="BF43" s="54" t="s">
        <v>11</v>
      </c>
      <c r="BG43" s="39"/>
      <c r="BH43" s="56" t="s">
        <v>16</v>
      </c>
      <c r="BI43" s="48"/>
      <c r="BJ43" s="36"/>
      <c r="BK43" s="54" t="s">
        <v>11</v>
      </c>
      <c r="BL43" s="39"/>
      <c r="BM43" s="54" t="s">
        <v>16</v>
      </c>
      <c r="BN43" s="36"/>
      <c r="BO43" s="54" t="s">
        <v>11</v>
      </c>
      <c r="BP43" s="39"/>
      <c r="BQ43" s="56" t="s">
        <v>16</v>
      </c>
      <c r="BR43" s="48"/>
      <c r="BS43" s="36"/>
      <c r="BT43" s="54" t="s">
        <v>11</v>
      </c>
      <c r="BU43" s="39"/>
      <c r="BV43" s="54" t="s">
        <v>16</v>
      </c>
      <c r="BW43" s="36"/>
      <c r="BX43" s="54" t="s">
        <v>11</v>
      </c>
      <c r="BY43" s="39"/>
      <c r="BZ43" s="56" t="s">
        <v>16</v>
      </c>
      <c r="CA43" s="51"/>
      <c r="CB43" s="17" t="str">
        <f t="shared" si="1"/>
        <v/>
      </c>
      <c r="CC43" s="17" t="str">
        <f>IF(CB43="","",INDEX('99_職種リスト'!$A:$A,MATCH($E43,'99_職種リスト'!$B:$B,0)))</f>
        <v/>
      </c>
      <c r="CD43" s="18" t="str">
        <f>IF(CB43="","",IF(F43="○",'01_勤務時間入力'!$B$7*60,IF(SUM(H43,J43,L43,N43)&gt;0,MIN(SUM(VALUE(H43)*60,J43,VALUE(L43)*60/2,N43/2),'01_勤務時間入力'!$B$7*60,10080),MIN(SUM(MIN(SUM(VALUE(Q43)*60,S43,VALUE(U43)*60/2,W43/2),1440)*IF(OR(Y43="",Y43="　"),1,VALUE(MID(Y43,2,1)/4)),MIN(SUM(VALUE(Z43)*60,AB43,VALUE(AD43)*60/2,AF43/2),1440)*IF(OR(AH43="",AH43="　"),1,VALUE(MID(AH43,2,1)/4)),MIN(SUM(VALUE(AI43)*60,AK43,VALUE(AM43)*60/2,AO43/2),1440)*IF(OR(AQ43="",AQ43="　"),1,VALUE(MID(AQ43,2,1)/4)),MIN(SUM(VALUE(AR43)*60,AT43,VALUE(AV43)*60/2,AX43/2),1440)*IF(OR(AZ43="",AZ43="　"),1,VALUE(MID(AZ43,2,1)/4)),MIN(SUM(VALUE(BA43)*60,BC43,VALUE(BE43)*60/2,BG43/2),1440)*IF(OR(BI43="",BI43="　"),1,VALUE(MID(BI43,2,1)/4)),MIN(SUM(VALUE(BJ43)*60,BL43,VALUE(BN43)*60/2,BP43/2),1440)*IF(OR(BR43="",BR43="　"),1,VALUE(MID(BR43,2,1)/4)),MIN(SUM(VALUE(BS43)*60,BU43,VALUE(BW43)*60/2,BY43/2),1440)*IF(OR(CA43="",CA43="　"),1,VALUE(MID(CA43,2,1)/4))),'01_勤務時間入力'!$B$7*60,10080))))</f>
        <v/>
      </c>
      <c r="CE43" s="17" t="str">
        <f>IF(CB43="","",IF('01_勤務時間入力'!$I$7*60&lt;='01_勤務時間入力'!CD43,"常勤","非常勤"))</f>
        <v/>
      </c>
    </row>
    <row r="44" spans="2:83" ht="27.95" customHeight="1" x14ac:dyDescent="0.4">
      <c r="B44" s="131" t="str">
        <f t="shared" si="0"/>
        <v>28人目</v>
      </c>
      <c r="C44" s="29"/>
      <c r="D44" s="69" t="s">
        <v>14</v>
      </c>
      <c r="E44" s="31"/>
      <c r="F44" s="32"/>
      <c r="H44" s="36"/>
      <c r="I44" s="54" t="s">
        <v>11</v>
      </c>
      <c r="J44" s="39"/>
      <c r="K44" s="56" t="s">
        <v>16</v>
      </c>
      <c r="L44" s="36"/>
      <c r="M44" s="54" t="s">
        <v>11</v>
      </c>
      <c r="N44" s="39"/>
      <c r="O44" s="56" t="s">
        <v>16</v>
      </c>
      <c r="P44" s="11"/>
      <c r="Q44" s="36"/>
      <c r="R44" s="54" t="s">
        <v>11</v>
      </c>
      <c r="S44" s="39"/>
      <c r="T44" s="54" t="s">
        <v>16</v>
      </c>
      <c r="U44" s="36"/>
      <c r="V44" s="54" t="s">
        <v>11</v>
      </c>
      <c r="W44" s="39"/>
      <c r="X44" s="56" t="s">
        <v>16</v>
      </c>
      <c r="Y44" s="48"/>
      <c r="Z44" s="36"/>
      <c r="AA44" s="54" t="s">
        <v>11</v>
      </c>
      <c r="AB44" s="39"/>
      <c r="AC44" s="54" t="s">
        <v>16</v>
      </c>
      <c r="AD44" s="36"/>
      <c r="AE44" s="54" t="s">
        <v>11</v>
      </c>
      <c r="AF44" s="39"/>
      <c r="AG44" s="56" t="s">
        <v>16</v>
      </c>
      <c r="AH44" s="48"/>
      <c r="AI44" s="36"/>
      <c r="AJ44" s="54" t="s">
        <v>11</v>
      </c>
      <c r="AK44" s="39"/>
      <c r="AL44" s="54" t="s">
        <v>16</v>
      </c>
      <c r="AM44" s="36"/>
      <c r="AN44" s="54" t="s">
        <v>11</v>
      </c>
      <c r="AO44" s="39"/>
      <c r="AP44" s="56" t="s">
        <v>16</v>
      </c>
      <c r="AQ44" s="48"/>
      <c r="AR44" s="36"/>
      <c r="AS44" s="54" t="s">
        <v>11</v>
      </c>
      <c r="AT44" s="39"/>
      <c r="AU44" s="54" t="s">
        <v>16</v>
      </c>
      <c r="AV44" s="36"/>
      <c r="AW44" s="54" t="s">
        <v>11</v>
      </c>
      <c r="AX44" s="39"/>
      <c r="AY44" s="56" t="s">
        <v>16</v>
      </c>
      <c r="AZ44" s="48"/>
      <c r="BA44" s="36"/>
      <c r="BB44" s="54" t="s">
        <v>11</v>
      </c>
      <c r="BC44" s="39"/>
      <c r="BD44" s="54" t="s">
        <v>16</v>
      </c>
      <c r="BE44" s="36"/>
      <c r="BF44" s="54" t="s">
        <v>11</v>
      </c>
      <c r="BG44" s="39"/>
      <c r="BH44" s="56" t="s">
        <v>16</v>
      </c>
      <c r="BI44" s="48"/>
      <c r="BJ44" s="36"/>
      <c r="BK44" s="54" t="s">
        <v>11</v>
      </c>
      <c r="BL44" s="39"/>
      <c r="BM44" s="54" t="s">
        <v>16</v>
      </c>
      <c r="BN44" s="36"/>
      <c r="BO44" s="54" t="s">
        <v>11</v>
      </c>
      <c r="BP44" s="39"/>
      <c r="BQ44" s="56" t="s">
        <v>16</v>
      </c>
      <c r="BR44" s="48"/>
      <c r="BS44" s="36"/>
      <c r="BT44" s="54" t="s">
        <v>11</v>
      </c>
      <c r="BU44" s="39"/>
      <c r="BV44" s="54" t="s">
        <v>16</v>
      </c>
      <c r="BW44" s="36"/>
      <c r="BX44" s="54" t="s">
        <v>11</v>
      </c>
      <c r="BY44" s="39"/>
      <c r="BZ44" s="56" t="s">
        <v>16</v>
      </c>
      <c r="CA44" s="51"/>
      <c r="CB44" s="17" t="str">
        <f t="shared" si="1"/>
        <v/>
      </c>
      <c r="CC44" s="17" t="str">
        <f>IF(CB44="","",INDEX('99_職種リスト'!$A:$A,MATCH($E44,'99_職種リスト'!$B:$B,0)))</f>
        <v/>
      </c>
      <c r="CD44" s="18" t="str">
        <f>IF(CB44="","",IF(F44="○",'01_勤務時間入力'!$B$7*60,IF(SUM(H44,J44,L44,N44)&gt;0,MIN(SUM(VALUE(H44)*60,J44,VALUE(L44)*60/2,N44/2),'01_勤務時間入力'!$B$7*60,10080),MIN(SUM(MIN(SUM(VALUE(Q44)*60,S44,VALUE(U44)*60/2,W44/2),1440)*IF(OR(Y44="",Y44="　"),1,VALUE(MID(Y44,2,1)/4)),MIN(SUM(VALUE(Z44)*60,AB44,VALUE(AD44)*60/2,AF44/2),1440)*IF(OR(AH44="",AH44="　"),1,VALUE(MID(AH44,2,1)/4)),MIN(SUM(VALUE(AI44)*60,AK44,VALUE(AM44)*60/2,AO44/2),1440)*IF(OR(AQ44="",AQ44="　"),1,VALUE(MID(AQ44,2,1)/4)),MIN(SUM(VALUE(AR44)*60,AT44,VALUE(AV44)*60/2,AX44/2),1440)*IF(OR(AZ44="",AZ44="　"),1,VALUE(MID(AZ44,2,1)/4)),MIN(SUM(VALUE(BA44)*60,BC44,VALUE(BE44)*60/2,BG44/2),1440)*IF(OR(BI44="",BI44="　"),1,VALUE(MID(BI44,2,1)/4)),MIN(SUM(VALUE(BJ44)*60,BL44,VALUE(BN44)*60/2,BP44/2),1440)*IF(OR(BR44="",BR44="　"),1,VALUE(MID(BR44,2,1)/4)),MIN(SUM(VALUE(BS44)*60,BU44,VALUE(BW44)*60/2,BY44/2),1440)*IF(OR(CA44="",CA44="　"),1,VALUE(MID(CA44,2,1)/4))),'01_勤務時間入力'!$B$7*60,10080))))</f>
        <v/>
      </c>
      <c r="CE44" s="17" t="str">
        <f>IF(CB44="","",IF('01_勤務時間入力'!$I$7*60&lt;='01_勤務時間入力'!CD44,"常勤","非常勤"))</f>
        <v/>
      </c>
    </row>
    <row r="45" spans="2:83" ht="27.95" customHeight="1" x14ac:dyDescent="0.4">
      <c r="B45" s="131" t="str">
        <f t="shared" si="0"/>
        <v>29人目</v>
      </c>
      <c r="C45" s="29"/>
      <c r="D45" s="69" t="s">
        <v>14</v>
      </c>
      <c r="E45" s="31"/>
      <c r="F45" s="32"/>
      <c r="H45" s="36"/>
      <c r="I45" s="54" t="s">
        <v>11</v>
      </c>
      <c r="J45" s="39"/>
      <c r="K45" s="56" t="s">
        <v>16</v>
      </c>
      <c r="L45" s="36"/>
      <c r="M45" s="54" t="s">
        <v>11</v>
      </c>
      <c r="N45" s="39"/>
      <c r="O45" s="56" t="s">
        <v>16</v>
      </c>
      <c r="P45" s="11"/>
      <c r="Q45" s="36"/>
      <c r="R45" s="54" t="s">
        <v>11</v>
      </c>
      <c r="S45" s="39"/>
      <c r="T45" s="54" t="s">
        <v>16</v>
      </c>
      <c r="U45" s="36"/>
      <c r="V45" s="54" t="s">
        <v>11</v>
      </c>
      <c r="W45" s="39"/>
      <c r="X45" s="56" t="s">
        <v>16</v>
      </c>
      <c r="Y45" s="48"/>
      <c r="Z45" s="36"/>
      <c r="AA45" s="54" t="s">
        <v>11</v>
      </c>
      <c r="AB45" s="39"/>
      <c r="AC45" s="54" t="s">
        <v>16</v>
      </c>
      <c r="AD45" s="36"/>
      <c r="AE45" s="54" t="s">
        <v>11</v>
      </c>
      <c r="AF45" s="39"/>
      <c r="AG45" s="56" t="s">
        <v>16</v>
      </c>
      <c r="AH45" s="48"/>
      <c r="AI45" s="36"/>
      <c r="AJ45" s="54" t="s">
        <v>11</v>
      </c>
      <c r="AK45" s="39"/>
      <c r="AL45" s="54" t="s">
        <v>16</v>
      </c>
      <c r="AM45" s="36"/>
      <c r="AN45" s="54" t="s">
        <v>11</v>
      </c>
      <c r="AO45" s="39"/>
      <c r="AP45" s="56" t="s">
        <v>16</v>
      </c>
      <c r="AQ45" s="48"/>
      <c r="AR45" s="36"/>
      <c r="AS45" s="54" t="s">
        <v>11</v>
      </c>
      <c r="AT45" s="39"/>
      <c r="AU45" s="54" t="s">
        <v>16</v>
      </c>
      <c r="AV45" s="36"/>
      <c r="AW45" s="54" t="s">
        <v>11</v>
      </c>
      <c r="AX45" s="39"/>
      <c r="AY45" s="56" t="s">
        <v>16</v>
      </c>
      <c r="AZ45" s="48"/>
      <c r="BA45" s="36"/>
      <c r="BB45" s="54" t="s">
        <v>11</v>
      </c>
      <c r="BC45" s="39"/>
      <c r="BD45" s="54" t="s">
        <v>16</v>
      </c>
      <c r="BE45" s="36"/>
      <c r="BF45" s="54" t="s">
        <v>11</v>
      </c>
      <c r="BG45" s="39"/>
      <c r="BH45" s="56" t="s">
        <v>16</v>
      </c>
      <c r="BI45" s="48"/>
      <c r="BJ45" s="36"/>
      <c r="BK45" s="54" t="s">
        <v>11</v>
      </c>
      <c r="BL45" s="39"/>
      <c r="BM45" s="54" t="s">
        <v>16</v>
      </c>
      <c r="BN45" s="36"/>
      <c r="BO45" s="54" t="s">
        <v>11</v>
      </c>
      <c r="BP45" s="39"/>
      <c r="BQ45" s="56" t="s">
        <v>16</v>
      </c>
      <c r="BR45" s="48"/>
      <c r="BS45" s="36"/>
      <c r="BT45" s="54" t="s">
        <v>11</v>
      </c>
      <c r="BU45" s="39"/>
      <c r="BV45" s="54" t="s">
        <v>16</v>
      </c>
      <c r="BW45" s="36"/>
      <c r="BX45" s="54" t="s">
        <v>11</v>
      </c>
      <c r="BY45" s="39"/>
      <c r="BZ45" s="56" t="s">
        <v>16</v>
      </c>
      <c r="CA45" s="51"/>
      <c r="CB45" s="17" t="str">
        <f t="shared" si="1"/>
        <v/>
      </c>
      <c r="CC45" s="17" t="str">
        <f>IF(CB45="","",INDEX('99_職種リスト'!$A:$A,MATCH($E45,'99_職種リスト'!$B:$B,0)))</f>
        <v/>
      </c>
      <c r="CD45" s="18" t="str">
        <f>IF(CB45="","",IF(F45="○",'01_勤務時間入力'!$B$7*60,IF(SUM(H45,J45,L45,N45)&gt;0,MIN(SUM(VALUE(H45)*60,J45,VALUE(L45)*60/2,N45/2),'01_勤務時間入力'!$B$7*60,10080),MIN(SUM(MIN(SUM(VALUE(Q45)*60,S45,VALUE(U45)*60/2,W45/2),1440)*IF(OR(Y45="",Y45="　"),1,VALUE(MID(Y45,2,1)/4)),MIN(SUM(VALUE(Z45)*60,AB45,VALUE(AD45)*60/2,AF45/2),1440)*IF(OR(AH45="",AH45="　"),1,VALUE(MID(AH45,2,1)/4)),MIN(SUM(VALUE(AI45)*60,AK45,VALUE(AM45)*60/2,AO45/2),1440)*IF(OR(AQ45="",AQ45="　"),1,VALUE(MID(AQ45,2,1)/4)),MIN(SUM(VALUE(AR45)*60,AT45,VALUE(AV45)*60/2,AX45/2),1440)*IF(OR(AZ45="",AZ45="　"),1,VALUE(MID(AZ45,2,1)/4)),MIN(SUM(VALUE(BA45)*60,BC45,VALUE(BE45)*60/2,BG45/2),1440)*IF(OR(BI45="",BI45="　"),1,VALUE(MID(BI45,2,1)/4)),MIN(SUM(VALUE(BJ45)*60,BL45,VALUE(BN45)*60/2,BP45/2),1440)*IF(OR(BR45="",BR45="　"),1,VALUE(MID(BR45,2,1)/4)),MIN(SUM(VALUE(BS45)*60,BU45,VALUE(BW45)*60/2,BY45/2),1440)*IF(OR(CA45="",CA45="　"),1,VALUE(MID(CA45,2,1)/4))),'01_勤務時間入力'!$B$7*60,10080))))</f>
        <v/>
      </c>
      <c r="CE45" s="17" t="str">
        <f>IF(CB45="","",IF('01_勤務時間入力'!$I$7*60&lt;='01_勤務時間入力'!CD45,"常勤","非常勤"))</f>
        <v/>
      </c>
    </row>
    <row r="46" spans="2:83" ht="27.95" customHeight="1" x14ac:dyDescent="0.4">
      <c r="B46" s="131" t="str">
        <f t="shared" si="0"/>
        <v>30人目</v>
      </c>
      <c r="C46" s="29"/>
      <c r="D46" s="69" t="s">
        <v>14</v>
      </c>
      <c r="E46" s="31"/>
      <c r="F46" s="32"/>
      <c r="H46" s="36"/>
      <c r="I46" s="54" t="s">
        <v>11</v>
      </c>
      <c r="J46" s="39"/>
      <c r="K46" s="56" t="s">
        <v>16</v>
      </c>
      <c r="L46" s="36"/>
      <c r="M46" s="54" t="s">
        <v>11</v>
      </c>
      <c r="N46" s="39"/>
      <c r="O46" s="56" t="s">
        <v>16</v>
      </c>
      <c r="P46" s="11"/>
      <c r="Q46" s="36"/>
      <c r="R46" s="54" t="s">
        <v>11</v>
      </c>
      <c r="S46" s="39"/>
      <c r="T46" s="54" t="s">
        <v>16</v>
      </c>
      <c r="U46" s="36"/>
      <c r="V46" s="54" t="s">
        <v>11</v>
      </c>
      <c r="W46" s="39"/>
      <c r="X46" s="56" t="s">
        <v>16</v>
      </c>
      <c r="Y46" s="48"/>
      <c r="Z46" s="36"/>
      <c r="AA46" s="54" t="s">
        <v>11</v>
      </c>
      <c r="AB46" s="39"/>
      <c r="AC46" s="54" t="s">
        <v>16</v>
      </c>
      <c r="AD46" s="36"/>
      <c r="AE46" s="54" t="s">
        <v>11</v>
      </c>
      <c r="AF46" s="39"/>
      <c r="AG46" s="56" t="s">
        <v>16</v>
      </c>
      <c r="AH46" s="48"/>
      <c r="AI46" s="36"/>
      <c r="AJ46" s="54" t="s">
        <v>11</v>
      </c>
      <c r="AK46" s="39"/>
      <c r="AL46" s="54" t="s">
        <v>16</v>
      </c>
      <c r="AM46" s="36"/>
      <c r="AN46" s="54" t="s">
        <v>11</v>
      </c>
      <c r="AO46" s="39"/>
      <c r="AP46" s="56" t="s">
        <v>16</v>
      </c>
      <c r="AQ46" s="48"/>
      <c r="AR46" s="36"/>
      <c r="AS46" s="54" t="s">
        <v>11</v>
      </c>
      <c r="AT46" s="39"/>
      <c r="AU46" s="54" t="s">
        <v>16</v>
      </c>
      <c r="AV46" s="36"/>
      <c r="AW46" s="54" t="s">
        <v>11</v>
      </c>
      <c r="AX46" s="39"/>
      <c r="AY46" s="56" t="s">
        <v>16</v>
      </c>
      <c r="AZ46" s="48"/>
      <c r="BA46" s="36"/>
      <c r="BB46" s="54" t="s">
        <v>11</v>
      </c>
      <c r="BC46" s="39"/>
      <c r="BD46" s="54" t="s">
        <v>16</v>
      </c>
      <c r="BE46" s="36"/>
      <c r="BF46" s="54" t="s">
        <v>11</v>
      </c>
      <c r="BG46" s="39"/>
      <c r="BH46" s="56" t="s">
        <v>16</v>
      </c>
      <c r="BI46" s="48"/>
      <c r="BJ46" s="36"/>
      <c r="BK46" s="54" t="s">
        <v>11</v>
      </c>
      <c r="BL46" s="39"/>
      <c r="BM46" s="54" t="s">
        <v>16</v>
      </c>
      <c r="BN46" s="36"/>
      <c r="BO46" s="54" t="s">
        <v>11</v>
      </c>
      <c r="BP46" s="39"/>
      <c r="BQ46" s="56" t="s">
        <v>16</v>
      </c>
      <c r="BR46" s="48"/>
      <c r="BS46" s="36"/>
      <c r="BT46" s="54" t="s">
        <v>11</v>
      </c>
      <c r="BU46" s="39"/>
      <c r="BV46" s="54" t="s">
        <v>16</v>
      </c>
      <c r="BW46" s="36"/>
      <c r="BX46" s="54" t="s">
        <v>11</v>
      </c>
      <c r="BY46" s="39"/>
      <c r="BZ46" s="56" t="s">
        <v>16</v>
      </c>
      <c r="CA46" s="51"/>
      <c r="CB46" s="17" t="str">
        <f t="shared" si="1"/>
        <v/>
      </c>
      <c r="CC46" s="17" t="str">
        <f>IF(CB46="","",INDEX('99_職種リスト'!$A:$A,MATCH($E46,'99_職種リスト'!$B:$B,0)))</f>
        <v/>
      </c>
      <c r="CD46" s="18" t="str">
        <f>IF(CB46="","",IF(F46="○",'01_勤務時間入力'!$B$7*60,IF(SUM(H46,J46,L46,N46)&gt;0,MIN(SUM(VALUE(H46)*60,J46,VALUE(L46)*60/2,N46/2),'01_勤務時間入力'!$B$7*60,10080),MIN(SUM(MIN(SUM(VALUE(Q46)*60,S46,VALUE(U46)*60/2,W46/2),1440)*IF(OR(Y46="",Y46="　"),1,VALUE(MID(Y46,2,1)/4)),MIN(SUM(VALUE(Z46)*60,AB46,VALUE(AD46)*60/2,AF46/2),1440)*IF(OR(AH46="",AH46="　"),1,VALUE(MID(AH46,2,1)/4)),MIN(SUM(VALUE(AI46)*60,AK46,VALUE(AM46)*60/2,AO46/2),1440)*IF(OR(AQ46="",AQ46="　"),1,VALUE(MID(AQ46,2,1)/4)),MIN(SUM(VALUE(AR46)*60,AT46,VALUE(AV46)*60/2,AX46/2),1440)*IF(OR(AZ46="",AZ46="　"),1,VALUE(MID(AZ46,2,1)/4)),MIN(SUM(VALUE(BA46)*60,BC46,VALUE(BE46)*60/2,BG46/2),1440)*IF(OR(BI46="",BI46="　"),1,VALUE(MID(BI46,2,1)/4)),MIN(SUM(VALUE(BJ46)*60,BL46,VALUE(BN46)*60/2,BP46/2),1440)*IF(OR(BR46="",BR46="　"),1,VALUE(MID(BR46,2,1)/4)),MIN(SUM(VALUE(BS46)*60,BU46,VALUE(BW46)*60/2,BY46/2),1440)*IF(OR(CA46="",CA46="　"),1,VALUE(MID(CA46,2,1)/4))),'01_勤務時間入力'!$B$7*60,10080))))</f>
        <v/>
      </c>
      <c r="CE46" s="17" t="str">
        <f>IF(CB46="","",IF('01_勤務時間入力'!$I$7*60&lt;='01_勤務時間入力'!CD46,"常勤","非常勤"))</f>
        <v/>
      </c>
    </row>
    <row r="47" spans="2:83" ht="27.95" customHeight="1" x14ac:dyDescent="0.4">
      <c r="B47" s="131" t="str">
        <f t="shared" si="0"/>
        <v>31人目</v>
      </c>
      <c r="C47" s="29"/>
      <c r="D47" s="69" t="s">
        <v>14</v>
      </c>
      <c r="E47" s="31"/>
      <c r="F47" s="32"/>
      <c r="H47" s="36"/>
      <c r="I47" s="54" t="s">
        <v>11</v>
      </c>
      <c r="J47" s="39"/>
      <c r="K47" s="56" t="s">
        <v>16</v>
      </c>
      <c r="L47" s="36"/>
      <c r="M47" s="54" t="s">
        <v>11</v>
      </c>
      <c r="N47" s="39"/>
      <c r="O47" s="56" t="s">
        <v>16</v>
      </c>
      <c r="P47" s="11"/>
      <c r="Q47" s="36"/>
      <c r="R47" s="54" t="s">
        <v>11</v>
      </c>
      <c r="S47" s="39"/>
      <c r="T47" s="54" t="s">
        <v>16</v>
      </c>
      <c r="U47" s="36"/>
      <c r="V47" s="54" t="s">
        <v>11</v>
      </c>
      <c r="W47" s="39"/>
      <c r="X47" s="56" t="s">
        <v>16</v>
      </c>
      <c r="Y47" s="48"/>
      <c r="Z47" s="36"/>
      <c r="AA47" s="54" t="s">
        <v>11</v>
      </c>
      <c r="AB47" s="39"/>
      <c r="AC47" s="54" t="s">
        <v>16</v>
      </c>
      <c r="AD47" s="36"/>
      <c r="AE47" s="54" t="s">
        <v>11</v>
      </c>
      <c r="AF47" s="39"/>
      <c r="AG47" s="56" t="s">
        <v>16</v>
      </c>
      <c r="AH47" s="48"/>
      <c r="AI47" s="36"/>
      <c r="AJ47" s="54" t="s">
        <v>11</v>
      </c>
      <c r="AK47" s="39"/>
      <c r="AL47" s="54" t="s">
        <v>16</v>
      </c>
      <c r="AM47" s="36"/>
      <c r="AN47" s="54" t="s">
        <v>11</v>
      </c>
      <c r="AO47" s="39"/>
      <c r="AP47" s="56" t="s">
        <v>16</v>
      </c>
      <c r="AQ47" s="48"/>
      <c r="AR47" s="36"/>
      <c r="AS47" s="54" t="s">
        <v>11</v>
      </c>
      <c r="AT47" s="39"/>
      <c r="AU47" s="54" t="s">
        <v>16</v>
      </c>
      <c r="AV47" s="36"/>
      <c r="AW47" s="54" t="s">
        <v>11</v>
      </c>
      <c r="AX47" s="39"/>
      <c r="AY47" s="56" t="s">
        <v>16</v>
      </c>
      <c r="AZ47" s="48"/>
      <c r="BA47" s="36"/>
      <c r="BB47" s="54" t="s">
        <v>11</v>
      </c>
      <c r="BC47" s="39"/>
      <c r="BD47" s="54" t="s">
        <v>16</v>
      </c>
      <c r="BE47" s="36"/>
      <c r="BF47" s="54" t="s">
        <v>11</v>
      </c>
      <c r="BG47" s="39"/>
      <c r="BH47" s="56" t="s">
        <v>16</v>
      </c>
      <c r="BI47" s="48"/>
      <c r="BJ47" s="36"/>
      <c r="BK47" s="54" t="s">
        <v>11</v>
      </c>
      <c r="BL47" s="39"/>
      <c r="BM47" s="54" t="s">
        <v>16</v>
      </c>
      <c r="BN47" s="36"/>
      <c r="BO47" s="54" t="s">
        <v>11</v>
      </c>
      <c r="BP47" s="39"/>
      <c r="BQ47" s="56" t="s">
        <v>16</v>
      </c>
      <c r="BR47" s="48"/>
      <c r="BS47" s="36"/>
      <c r="BT47" s="54" t="s">
        <v>11</v>
      </c>
      <c r="BU47" s="39"/>
      <c r="BV47" s="54" t="s">
        <v>16</v>
      </c>
      <c r="BW47" s="36"/>
      <c r="BX47" s="54" t="s">
        <v>11</v>
      </c>
      <c r="BY47" s="39"/>
      <c r="BZ47" s="56" t="s">
        <v>16</v>
      </c>
      <c r="CA47" s="51"/>
      <c r="CB47" s="17" t="str">
        <f t="shared" si="1"/>
        <v/>
      </c>
      <c r="CC47" s="17" t="str">
        <f>IF(CB47="","",INDEX('99_職種リスト'!$A:$A,MATCH($E47,'99_職種リスト'!$B:$B,0)))</f>
        <v/>
      </c>
      <c r="CD47" s="18" t="str">
        <f>IF(CB47="","",IF(F47="○",'01_勤務時間入力'!$B$7*60,IF(SUM(H47,J47,L47,N47)&gt;0,MIN(SUM(VALUE(H47)*60,J47,VALUE(L47)*60/2,N47/2),'01_勤務時間入力'!$B$7*60,10080),MIN(SUM(MIN(SUM(VALUE(Q47)*60,S47,VALUE(U47)*60/2,W47/2),1440)*IF(OR(Y47="",Y47="　"),1,VALUE(MID(Y47,2,1)/4)),MIN(SUM(VALUE(Z47)*60,AB47,VALUE(AD47)*60/2,AF47/2),1440)*IF(OR(AH47="",AH47="　"),1,VALUE(MID(AH47,2,1)/4)),MIN(SUM(VALUE(AI47)*60,AK47,VALUE(AM47)*60/2,AO47/2),1440)*IF(OR(AQ47="",AQ47="　"),1,VALUE(MID(AQ47,2,1)/4)),MIN(SUM(VALUE(AR47)*60,AT47,VALUE(AV47)*60/2,AX47/2),1440)*IF(OR(AZ47="",AZ47="　"),1,VALUE(MID(AZ47,2,1)/4)),MIN(SUM(VALUE(BA47)*60,BC47,VALUE(BE47)*60/2,BG47/2),1440)*IF(OR(BI47="",BI47="　"),1,VALUE(MID(BI47,2,1)/4)),MIN(SUM(VALUE(BJ47)*60,BL47,VALUE(BN47)*60/2,BP47/2),1440)*IF(OR(BR47="",BR47="　"),1,VALUE(MID(BR47,2,1)/4)),MIN(SUM(VALUE(BS47)*60,BU47,VALUE(BW47)*60/2,BY47/2),1440)*IF(OR(CA47="",CA47="　"),1,VALUE(MID(CA47,2,1)/4))),'01_勤務時間入力'!$B$7*60,10080))))</f>
        <v/>
      </c>
      <c r="CE47" s="17" t="str">
        <f>IF(CB47="","",IF('01_勤務時間入力'!$I$7*60&lt;='01_勤務時間入力'!CD47,"常勤","非常勤"))</f>
        <v/>
      </c>
    </row>
    <row r="48" spans="2:83" ht="27.95" customHeight="1" x14ac:dyDescent="0.4">
      <c r="B48" s="131" t="str">
        <f t="shared" si="0"/>
        <v>32人目</v>
      </c>
      <c r="C48" s="29"/>
      <c r="D48" s="69" t="s">
        <v>14</v>
      </c>
      <c r="E48" s="31"/>
      <c r="F48" s="32"/>
      <c r="H48" s="36"/>
      <c r="I48" s="54" t="s">
        <v>11</v>
      </c>
      <c r="J48" s="39"/>
      <c r="K48" s="56" t="s">
        <v>16</v>
      </c>
      <c r="L48" s="36"/>
      <c r="M48" s="54" t="s">
        <v>11</v>
      </c>
      <c r="N48" s="39"/>
      <c r="O48" s="56" t="s">
        <v>16</v>
      </c>
      <c r="P48" s="11"/>
      <c r="Q48" s="36"/>
      <c r="R48" s="54" t="s">
        <v>11</v>
      </c>
      <c r="S48" s="39"/>
      <c r="T48" s="54" t="s">
        <v>16</v>
      </c>
      <c r="U48" s="36"/>
      <c r="V48" s="54" t="s">
        <v>11</v>
      </c>
      <c r="W48" s="39"/>
      <c r="X48" s="56" t="s">
        <v>16</v>
      </c>
      <c r="Y48" s="48"/>
      <c r="Z48" s="36"/>
      <c r="AA48" s="54" t="s">
        <v>11</v>
      </c>
      <c r="AB48" s="39"/>
      <c r="AC48" s="54" t="s">
        <v>16</v>
      </c>
      <c r="AD48" s="36"/>
      <c r="AE48" s="54" t="s">
        <v>11</v>
      </c>
      <c r="AF48" s="39"/>
      <c r="AG48" s="56" t="s">
        <v>16</v>
      </c>
      <c r="AH48" s="48"/>
      <c r="AI48" s="36"/>
      <c r="AJ48" s="54" t="s">
        <v>11</v>
      </c>
      <c r="AK48" s="39"/>
      <c r="AL48" s="54" t="s">
        <v>16</v>
      </c>
      <c r="AM48" s="36"/>
      <c r="AN48" s="54" t="s">
        <v>11</v>
      </c>
      <c r="AO48" s="39"/>
      <c r="AP48" s="56" t="s">
        <v>16</v>
      </c>
      <c r="AQ48" s="48"/>
      <c r="AR48" s="36"/>
      <c r="AS48" s="54" t="s">
        <v>11</v>
      </c>
      <c r="AT48" s="39"/>
      <c r="AU48" s="54" t="s">
        <v>16</v>
      </c>
      <c r="AV48" s="36"/>
      <c r="AW48" s="54" t="s">
        <v>11</v>
      </c>
      <c r="AX48" s="39"/>
      <c r="AY48" s="56" t="s">
        <v>16</v>
      </c>
      <c r="AZ48" s="48"/>
      <c r="BA48" s="36"/>
      <c r="BB48" s="54" t="s">
        <v>11</v>
      </c>
      <c r="BC48" s="39"/>
      <c r="BD48" s="54" t="s">
        <v>16</v>
      </c>
      <c r="BE48" s="36"/>
      <c r="BF48" s="54" t="s">
        <v>11</v>
      </c>
      <c r="BG48" s="39"/>
      <c r="BH48" s="56" t="s">
        <v>16</v>
      </c>
      <c r="BI48" s="48"/>
      <c r="BJ48" s="36"/>
      <c r="BK48" s="54" t="s">
        <v>11</v>
      </c>
      <c r="BL48" s="39"/>
      <c r="BM48" s="54" t="s">
        <v>16</v>
      </c>
      <c r="BN48" s="36"/>
      <c r="BO48" s="54" t="s">
        <v>11</v>
      </c>
      <c r="BP48" s="39"/>
      <c r="BQ48" s="56" t="s">
        <v>16</v>
      </c>
      <c r="BR48" s="48"/>
      <c r="BS48" s="36"/>
      <c r="BT48" s="54" t="s">
        <v>11</v>
      </c>
      <c r="BU48" s="39"/>
      <c r="BV48" s="54" t="s">
        <v>16</v>
      </c>
      <c r="BW48" s="36"/>
      <c r="BX48" s="54" t="s">
        <v>11</v>
      </c>
      <c r="BY48" s="39"/>
      <c r="BZ48" s="56" t="s">
        <v>16</v>
      </c>
      <c r="CA48" s="51"/>
      <c r="CB48" s="17" t="str">
        <f t="shared" si="1"/>
        <v/>
      </c>
      <c r="CC48" s="17" t="str">
        <f>IF(CB48="","",INDEX('99_職種リスト'!$A:$A,MATCH($E48,'99_職種リスト'!$B:$B,0)))</f>
        <v/>
      </c>
      <c r="CD48" s="18" t="str">
        <f>IF(CB48="","",IF(F48="○",'01_勤務時間入力'!$B$7*60,IF(SUM(H48,J48,L48,N48)&gt;0,MIN(SUM(VALUE(H48)*60,J48,VALUE(L48)*60/2,N48/2),'01_勤務時間入力'!$B$7*60,10080),MIN(SUM(MIN(SUM(VALUE(Q48)*60,S48,VALUE(U48)*60/2,W48/2),1440)*IF(OR(Y48="",Y48="　"),1,VALUE(MID(Y48,2,1)/4)),MIN(SUM(VALUE(Z48)*60,AB48,VALUE(AD48)*60/2,AF48/2),1440)*IF(OR(AH48="",AH48="　"),1,VALUE(MID(AH48,2,1)/4)),MIN(SUM(VALUE(AI48)*60,AK48,VALUE(AM48)*60/2,AO48/2),1440)*IF(OR(AQ48="",AQ48="　"),1,VALUE(MID(AQ48,2,1)/4)),MIN(SUM(VALUE(AR48)*60,AT48,VALUE(AV48)*60/2,AX48/2),1440)*IF(OR(AZ48="",AZ48="　"),1,VALUE(MID(AZ48,2,1)/4)),MIN(SUM(VALUE(BA48)*60,BC48,VALUE(BE48)*60/2,BG48/2),1440)*IF(OR(BI48="",BI48="　"),1,VALUE(MID(BI48,2,1)/4)),MIN(SUM(VALUE(BJ48)*60,BL48,VALUE(BN48)*60/2,BP48/2),1440)*IF(OR(BR48="",BR48="　"),1,VALUE(MID(BR48,2,1)/4)),MIN(SUM(VALUE(BS48)*60,BU48,VALUE(BW48)*60/2,BY48/2),1440)*IF(OR(CA48="",CA48="　"),1,VALUE(MID(CA48,2,1)/4))),'01_勤務時間入力'!$B$7*60,10080))))</f>
        <v/>
      </c>
      <c r="CE48" s="17" t="str">
        <f>IF(CB48="","",IF('01_勤務時間入力'!$I$7*60&lt;='01_勤務時間入力'!CD48,"常勤","非常勤"))</f>
        <v/>
      </c>
    </row>
    <row r="49" spans="2:83" ht="27.95" customHeight="1" x14ac:dyDescent="0.4">
      <c r="B49" s="131" t="str">
        <f t="shared" si="0"/>
        <v>33人目</v>
      </c>
      <c r="C49" s="29"/>
      <c r="D49" s="69" t="s">
        <v>14</v>
      </c>
      <c r="E49" s="31"/>
      <c r="F49" s="32"/>
      <c r="H49" s="36"/>
      <c r="I49" s="54" t="s">
        <v>11</v>
      </c>
      <c r="J49" s="39"/>
      <c r="K49" s="56" t="s">
        <v>16</v>
      </c>
      <c r="L49" s="36"/>
      <c r="M49" s="54" t="s">
        <v>11</v>
      </c>
      <c r="N49" s="39"/>
      <c r="O49" s="56" t="s">
        <v>16</v>
      </c>
      <c r="P49" s="11"/>
      <c r="Q49" s="36"/>
      <c r="R49" s="54" t="s">
        <v>11</v>
      </c>
      <c r="S49" s="39"/>
      <c r="T49" s="54" t="s">
        <v>16</v>
      </c>
      <c r="U49" s="36"/>
      <c r="V49" s="54" t="s">
        <v>11</v>
      </c>
      <c r="W49" s="39"/>
      <c r="X49" s="56" t="s">
        <v>16</v>
      </c>
      <c r="Y49" s="48"/>
      <c r="Z49" s="36"/>
      <c r="AA49" s="54" t="s">
        <v>11</v>
      </c>
      <c r="AB49" s="39"/>
      <c r="AC49" s="54" t="s">
        <v>16</v>
      </c>
      <c r="AD49" s="36"/>
      <c r="AE49" s="54" t="s">
        <v>11</v>
      </c>
      <c r="AF49" s="39"/>
      <c r="AG49" s="56" t="s">
        <v>16</v>
      </c>
      <c r="AH49" s="48"/>
      <c r="AI49" s="36"/>
      <c r="AJ49" s="54" t="s">
        <v>11</v>
      </c>
      <c r="AK49" s="39"/>
      <c r="AL49" s="54" t="s">
        <v>16</v>
      </c>
      <c r="AM49" s="36"/>
      <c r="AN49" s="54" t="s">
        <v>11</v>
      </c>
      <c r="AO49" s="39"/>
      <c r="AP49" s="56" t="s">
        <v>16</v>
      </c>
      <c r="AQ49" s="48"/>
      <c r="AR49" s="36"/>
      <c r="AS49" s="54" t="s">
        <v>11</v>
      </c>
      <c r="AT49" s="39"/>
      <c r="AU49" s="54" t="s">
        <v>16</v>
      </c>
      <c r="AV49" s="36"/>
      <c r="AW49" s="54" t="s">
        <v>11</v>
      </c>
      <c r="AX49" s="39"/>
      <c r="AY49" s="56" t="s">
        <v>16</v>
      </c>
      <c r="AZ49" s="48"/>
      <c r="BA49" s="36"/>
      <c r="BB49" s="54" t="s">
        <v>11</v>
      </c>
      <c r="BC49" s="39"/>
      <c r="BD49" s="54" t="s">
        <v>16</v>
      </c>
      <c r="BE49" s="36"/>
      <c r="BF49" s="54" t="s">
        <v>11</v>
      </c>
      <c r="BG49" s="39"/>
      <c r="BH49" s="56" t="s">
        <v>16</v>
      </c>
      <c r="BI49" s="48"/>
      <c r="BJ49" s="36"/>
      <c r="BK49" s="54" t="s">
        <v>11</v>
      </c>
      <c r="BL49" s="39"/>
      <c r="BM49" s="54" t="s">
        <v>16</v>
      </c>
      <c r="BN49" s="36"/>
      <c r="BO49" s="54" t="s">
        <v>11</v>
      </c>
      <c r="BP49" s="39"/>
      <c r="BQ49" s="56" t="s">
        <v>16</v>
      </c>
      <c r="BR49" s="48"/>
      <c r="BS49" s="36"/>
      <c r="BT49" s="54" t="s">
        <v>11</v>
      </c>
      <c r="BU49" s="39"/>
      <c r="BV49" s="54" t="s">
        <v>16</v>
      </c>
      <c r="BW49" s="36"/>
      <c r="BX49" s="54" t="s">
        <v>11</v>
      </c>
      <c r="BY49" s="39"/>
      <c r="BZ49" s="56" t="s">
        <v>16</v>
      </c>
      <c r="CA49" s="51"/>
      <c r="CB49" s="17" t="str">
        <f t="shared" si="1"/>
        <v/>
      </c>
      <c r="CC49" s="17" t="str">
        <f>IF(CB49="","",INDEX('99_職種リスト'!$A:$A,MATCH($E49,'99_職種リスト'!$B:$B,0)))</f>
        <v/>
      </c>
      <c r="CD49" s="18" t="str">
        <f>IF(CB49="","",IF(F49="○",'01_勤務時間入力'!$B$7*60,IF(SUM(H49,J49,L49,N49)&gt;0,MIN(SUM(VALUE(H49)*60,J49,VALUE(L49)*60/2,N49/2),'01_勤務時間入力'!$B$7*60,10080),MIN(SUM(MIN(SUM(VALUE(Q49)*60,S49,VALUE(U49)*60/2,W49/2),1440)*IF(OR(Y49="",Y49="　"),1,VALUE(MID(Y49,2,1)/4)),MIN(SUM(VALUE(Z49)*60,AB49,VALUE(AD49)*60/2,AF49/2),1440)*IF(OR(AH49="",AH49="　"),1,VALUE(MID(AH49,2,1)/4)),MIN(SUM(VALUE(AI49)*60,AK49,VALUE(AM49)*60/2,AO49/2),1440)*IF(OR(AQ49="",AQ49="　"),1,VALUE(MID(AQ49,2,1)/4)),MIN(SUM(VALUE(AR49)*60,AT49,VALUE(AV49)*60/2,AX49/2),1440)*IF(OR(AZ49="",AZ49="　"),1,VALUE(MID(AZ49,2,1)/4)),MIN(SUM(VALUE(BA49)*60,BC49,VALUE(BE49)*60/2,BG49/2),1440)*IF(OR(BI49="",BI49="　"),1,VALUE(MID(BI49,2,1)/4)),MIN(SUM(VALUE(BJ49)*60,BL49,VALUE(BN49)*60/2,BP49/2),1440)*IF(OR(BR49="",BR49="　"),1,VALUE(MID(BR49,2,1)/4)),MIN(SUM(VALUE(BS49)*60,BU49,VALUE(BW49)*60/2,BY49/2),1440)*IF(OR(CA49="",CA49="　"),1,VALUE(MID(CA49,2,1)/4))),'01_勤務時間入力'!$B$7*60,10080))))</f>
        <v/>
      </c>
      <c r="CE49" s="17" t="str">
        <f>IF(CB49="","",IF('01_勤務時間入力'!$I$7*60&lt;='01_勤務時間入力'!CD49,"常勤","非常勤"))</f>
        <v/>
      </c>
    </row>
    <row r="50" spans="2:83" ht="27.95" customHeight="1" x14ac:dyDescent="0.4">
      <c r="B50" s="131" t="str">
        <f t="shared" si="0"/>
        <v>34人目</v>
      </c>
      <c r="C50" s="29"/>
      <c r="D50" s="69" t="s">
        <v>14</v>
      </c>
      <c r="E50" s="31"/>
      <c r="F50" s="32"/>
      <c r="H50" s="36"/>
      <c r="I50" s="54" t="s">
        <v>11</v>
      </c>
      <c r="J50" s="39"/>
      <c r="K50" s="56" t="s">
        <v>16</v>
      </c>
      <c r="L50" s="36"/>
      <c r="M50" s="54" t="s">
        <v>11</v>
      </c>
      <c r="N50" s="39"/>
      <c r="O50" s="56" t="s">
        <v>16</v>
      </c>
      <c r="P50" s="11"/>
      <c r="Q50" s="36"/>
      <c r="R50" s="54" t="s">
        <v>11</v>
      </c>
      <c r="S50" s="39"/>
      <c r="T50" s="54" t="s">
        <v>16</v>
      </c>
      <c r="U50" s="36"/>
      <c r="V50" s="54" t="s">
        <v>11</v>
      </c>
      <c r="W50" s="39"/>
      <c r="X50" s="56" t="s">
        <v>16</v>
      </c>
      <c r="Y50" s="48"/>
      <c r="Z50" s="36"/>
      <c r="AA50" s="54" t="s">
        <v>11</v>
      </c>
      <c r="AB50" s="39"/>
      <c r="AC50" s="54" t="s">
        <v>16</v>
      </c>
      <c r="AD50" s="36"/>
      <c r="AE50" s="54" t="s">
        <v>11</v>
      </c>
      <c r="AF50" s="39"/>
      <c r="AG50" s="56" t="s">
        <v>16</v>
      </c>
      <c r="AH50" s="48"/>
      <c r="AI50" s="36"/>
      <c r="AJ50" s="54" t="s">
        <v>11</v>
      </c>
      <c r="AK50" s="39"/>
      <c r="AL50" s="54" t="s">
        <v>16</v>
      </c>
      <c r="AM50" s="36"/>
      <c r="AN50" s="54" t="s">
        <v>11</v>
      </c>
      <c r="AO50" s="39"/>
      <c r="AP50" s="56" t="s">
        <v>16</v>
      </c>
      <c r="AQ50" s="48"/>
      <c r="AR50" s="36"/>
      <c r="AS50" s="54" t="s">
        <v>11</v>
      </c>
      <c r="AT50" s="39"/>
      <c r="AU50" s="54" t="s">
        <v>16</v>
      </c>
      <c r="AV50" s="36"/>
      <c r="AW50" s="54" t="s">
        <v>11</v>
      </c>
      <c r="AX50" s="39"/>
      <c r="AY50" s="56" t="s">
        <v>16</v>
      </c>
      <c r="AZ50" s="48"/>
      <c r="BA50" s="36"/>
      <c r="BB50" s="54" t="s">
        <v>11</v>
      </c>
      <c r="BC50" s="39"/>
      <c r="BD50" s="54" t="s">
        <v>16</v>
      </c>
      <c r="BE50" s="36"/>
      <c r="BF50" s="54" t="s">
        <v>11</v>
      </c>
      <c r="BG50" s="39"/>
      <c r="BH50" s="56" t="s">
        <v>16</v>
      </c>
      <c r="BI50" s="48"/>
      <c r="BJ50" s="36"/>
      <c r="BK50" s="54" t="s">
        <v>11</v>
      </c>
      <c r="BL50" s="39"/>
      <c r="BM50" s="54" t="s">
        <v>16</v>
      </c>
      <c r="BN50" s="36"/>
      <c r="BO50" s="54" t="s">
        <v>11</v>
      </c>
      <c r="BP50" s="39"/>
      <c r="BQ50" s="56" t="s">
        <v>16</v>
      </c>
      <c r="BR50" s="48"/>
      <c r="BS50" s="36"/>
      <c r="BT50" s="54" t="s">
        <v>11</v>
      </c>
      <c r="BU50" s="39"/>
      <c r="BV50" s="54" t="s">
        <v>16</v>
      </c>
      <c r="BW50" s="36"/>
      <c r="BX50" s="54" t="s">
        <v>11</v>
      </c>
      <c r="BY50" s="39"/>
      <c r="BZ50" s="56" t="s">
        <v>16</v>
      </c>
      <c r="CA50" s="51"/>
      <c r="CB50" s="17" t="str">
        <f t="shared" si="1"/>
        <v/>
      </c>
      <c r="CC50" s="17" t="str">
        <f>IF(CB50="","",INDEX('99_職種リスト'!$A:$A,MATCH($E50,'99_職種リスト'!$B:$B,0)))</f>
        <v/>
      </c>
      <c r="CD50" s="18" t="str">
        <f>IF(CB50="","",IF(F50="○",'01_勤務時間入力'!$B$7*60,IF(SUM(H50,J50,L50,N50)&gt;0,MIN(SUM(VALUE(H50)*60,J50,VALUE(L50)*60/2,N50/2),'01_勤務時間入力'!$B$7*60,10080),MIN(SUM(MIN(SUM(VALUE(Q50)*60,S50,VALUE(U50)*60/2,W50/2),1440)*IF(OR(Y50="",Y50="　"),1,VALUE(MID(Y50,2,1)/4)),MIN(SUM(VALUE(Z50)*60,AB50,VALUE(AD50)*60/2,AF50/2),1440)*IF(OR(AH50="",AH50="　"),1,VALUE(MID(AH50,2,1)/4)),MIN(SUM(VALUE(AI50)*60,AK50,VALUE(AM50)*60/2,AO50/2),1440)*IF(OR(AQ50="",AQ50="　"),1,VALUE(MID(AQ50,2,1)/4)),MIN(SUM(VALUE(AR50)*60,AT50,VALUE(AV50)*60/2,AX50/2),1440)*IF(OR(AZ50="",AZ50="　"),1,VALUE(MID(AZ50,2,1)/4)),MIN(SUM(VALUE(BA50)*60,BC50,VALUE(BE50)*60/2,BG50/2),1440)*IF(OR(BI50="",BI50="　"),1,VALUE(MID(BI50,2,1)/4)),MIN(SUM(VALUE(BJ50)*60,BL50,VALUE(BN50)*60/2,BP50/2),1440)*IF(OR(BR50="",BR50="　"),1,VALUE(MID(BR50,2,1)/4)),MIN(SUM(VALUE(BS50)*60,BU50,VALUE(BW50)*60/2,BY50/2),1440)*IF(OR(CA50="",CA50="　"),1,VALUE(MID(CA50,2,1)/4))),'01_勤務時間入力'!$B$7*60,10080))))</f>
        <v/>
      </c>
      <c r="CE50" s="17" t="str">
        <f>IF(CB50="","",IF('01_勤務時間入力'!$I$7*60&lt;='01_勤務時間入力'!CD50,"常勤","非常勤"))</f>
        <v/>
      </c>
    </row>
    <row r="51" spans="2:83" ht="27.95" customHeight="1" x14ac:dyDescent="0.4">
      <c r="B51" s="131" t="str">
        <f t="shared" si="0"/>
        <v>35人目</v>
      </c>
      <c r="C51" s="29"/>
      <c r="D51" s="69" t="s">
        <v>14</v>
      </c>
      <c r="E51" s="31"/>
      <c r="F51" s="32"/>
      <c r="H51" s="36"/>
      <c r="I51" s="54" t="s">
        <v>11</v>
      </c>
      <c r="J51" s="39"/>
      <c r="K51" s="56" t="s">
        <v>16</v>
      </c>
      <c r="L51" s="36"/>
      <c r="M51" s="54" t="s">
        <v>11</v>
      </c>
      <c r="N51" s="39"/>
      <c r="O51" s="56" t="s">
        <v>16</v>
      </c>
      <c r="P51" s="11"/>
      <c r="Q51" s="36"/>
      <c r="R51" s="54" t="s">
        <v>11</v>
      </c>
      <c r="S51" s="39"/>
      <c r="T51" s="54" t="s">
        <v>16</v>
      </c>
      <c r="U51" s="36"/>
      <c r="V51" s="54" t="s">
        <v>11</v>
      </c>
      <c r="W51" s="39"/>
      <c r="X51" s="56" t="s">
        <v>16</v>
      </c>
      <c r="Y51" s="48"/>
      <c r="Z51" s="36"/>
      <c r="AA51" s="54" t="s">
        <v>11</v>
      </c>
      <c r="AB51" s="39"/>
      <c r="AC51" s="54" t="s">
        <v>16</v>
      </c>
      <c r="AD51" s="36"/>
      <c r="AE51" s="54" t="s">
        <v>11</v>
      </c>
      <c r="AF51" s="39"/>
      <c r="AG51" s="56" t="s">
        <v>16</v>
      </c>
      <c r="AH51" s="48"/>
      <c r="AI51" s="36"/>
      <c r="AJ51" s="54" t="s">
        <v>11</v>
      </c>
      <c r="AK51" s="39"/>
      <c r="AL51" s="54" t="s">
        <v>16</v>
      </c>
      <c r="AM51" s="36"/>
      <c r="AN51" s="54" t="s">
        <v>11</v>
      </c>
      <c r="AO51" s="39"/>
      <c r="AP51" s="56" t="s">
        <v>16</v>
      </c>
      <c r="AQ51" s="48"/>
      <c r="AR51" s="36"/>
      <c r="AS51" s="54" t="s">
        <v>11</v>
      </c>
      <c r="AT51" s="39"/>
      <c r="AU51" s="54" t="s">
        <v>16</v>
      </c>
      <c r="AV51" s="36"/>
      <c r="AW51" s="54" t="s">
        <v>11</v>
      </c>
      <c r="AX51" s="39"/>
      <c r="AY51" s="56" t="s">
        <v>16</v>
      </c>
      <c r="AZ51" s="48"/>
      <c r="BA51" s="36"/>
      <c r="BB51" s="54" t="s">
        <v>11</v>
      </c>
      <c r="BC51" s="39"/>
      <c r="BD51" s="54" t="s">
        <v>16</v>
      </c>
      <c r="BE51" s="36"/>
      <c r="BF51" s="54" t="s">
        <v>11</v>
      </c>
      <c r="BG51" s="39"/>
      <c r="BH51" s="56" t="s">
        <v>16</v>
      </c>
      <c r="BI51" s="48"/>
      <c r="BJ51" s="36"/>
      <c r="BK51" s="54" t="s">
        <v>11</v>
      </c>
      <c r="BL51" s="39"/>
      <c r="BM51" s="54" t="s">
        <v>16</v>
      </c>
      <c r="BN51" s="36"/>
      <c r="BO51" s="54" t="s">
        <v>11</v>
      </c>
      <c r="BP51" s="39"/>
      <c r="BQ51" s="56" t="s">
        <v>16</v>
      </c>
      <c r="BR51" s="48"/>
      <c r="BS51" s="36"/>
      <c r="BT51" s="54" t="s">
        <v>11</v>
      </c>
      <c r="BU51" s="39"/>
      <c r="BV51" s="54" t="s">
        <v>16</v>
      </c>
      <c r="BW51" s="36"/>
      <c r="BX51" s="54" t="s">
        <v>11</v>
      </c>
      <c r="BY51" s="39"/>
      <c r="BZ51" s="56" t="s">
        <v>16</v>
      </c>
      <c r="CA51" s="51"/>
      <c r="CB51" s="17" t="str">
        <f t="shared" si="1"/>
        <v/>
      </c>
      <c r="CC51" s="17" t="str">
        <f>IF(CB51="","",INDEX('99_職種リスト'!$A:$A,MATCH($E51,'99_職種リスト'!$B:$B,0)))</f>
        <v/>
      </c>
      <c r="CD51" s="18" t="str">
        <f>IF(CB51="","",IF(F51="○",'01_勤務時間入力'!$B$7*60,IF(SUM(H51,J51,L51,N51)&gt;0,MIN(SUM(VALUE(H51)*60,J51,VALUE(L51)*60/2,N51/2),'01_勤務時間入力'!$B$7*60,10080),MIN(SUM(MIN(SUM(VALUE(Q51)*60,S51,VALUE(U51)*60/2,W51/2),1440)*IF(OR(Y51="",Y51="　"),1,VALUE(MID(Y51,2,1)/4)),MIN(SUM(VALUE(Z51)*60,AB51,VALUE(AD51)*60/2,AF51/2),1440)*IF(OR(AH51="",AH51="　"),1,VALUE(MID(AH51,2,1)/4)),MIN(SUM(VALUE(AI51)*60,AK51,VALUE(AM51)*60/2,AO51/2),1440)*IF(OR(AQ51="",AQ51="　"),1,VALUE(MID(AQ51,2,1)/4)),MIN(SUM(VALUE(AR51)*60,AT51,VALUE(AV51)*60/2,AX51/2),1440)*IF(OR(AZ51="",AZ51="　"),1,VALUE(MID(AZ51,2,1)/4)),MIN(SUM(VALUE(BA51)*60,BC51,VALUE(BE51)*60/2,BG51/2),1440)*IF(OR(BI51="",BI51="　"),1,VALUE(MID(BI51,2,1)/4)),MIN(SUM(VALUE(BJ51)*60,BL51,VALUE(BN51)*60/2,BP51/2),1440)*IF(OR(BR51="",BR51="　"),1,VALUE(MID(BR51,2,1)/4)),MIN(SUM(VALUE(BS51)*60,BU51,VALUE(BW51)*60/2,BY51/2),1440)*IF(OR(CA51="",CA51="　"),1,VALUE(MID(CA51,2,1)/4))),'01_勤務時間入力'!$B$7*60,10080))))</f>
        <v/>
      </c>
      <c r="CE51" s="17" t="str">
        <f>IF(CB51="","",IF('01_勤務時間入力'!$I$7*60&lt;='01_勤務時間入力'!CD51,"常勤","非常勤"))</f>
        <v/>
      </c>
    </row>
    <row r="52" spans="2:83" ht="27.95" customHeight="1" x14ac:dyDescent="0.4">
      <c r="B52" s="131" t="str">
        <f t="shared" si="0"/>
        <v>36人目</v>
      </c>
      <c r="C52" s="29"/>
      <c r="D52" s="69" t="s">
        <v>14</v>
      </c>
      <c r="E52" s="31"/>
      <c r="F52" s="32"/>
      <c r="H52" s="36"/>
      <c r="I52" s="54" t="s">
        <v>11</v>
      </c>
      <c r="J52" s="39"/>
      <c r="K52" s="56" t="s">
        <v>16</v>
      </c>
      <c r="L52" s="36"/>
      <c r="M52" s="54" t="s">
        <v>11</v>
      </c>
      <c r="N52" s="39"/>
      <c r="O52" s="56" t="s">
        <v>16</v>
      </c>
      <c r="P52" s="11"/>
      <c r="Q52" s="36"/>
      <c r="R52" s="54" t="s">
        <v>11</v>
      </c>
      <c r="S52" s="39"/>
      <c r="T52" s="54" t="s">
        <v>16</v>
      </c>
      <c r="U52" s="36"/>
      <c r="V52" s="54" t="s">
        <v>11</v>
      </c>
      <c r="W52" s="39"/>
      <c r="X52" s="56" t="s">
        <v>16</v>
      </c>
      <c r="Y52" s="48"/>
      <c r="Z52" s="36"/>
      <c r="AA52" s="54" t="s">
        <v>11</v>
      </c>
      <c r="AB52" s="39"/>
      <c r="AC52" s="54" t="s">
        <v>16</v>
      </c>
      <c r="AD52" s="36"/>
      <c r="AE52" s="54" t="s">
        <v>11</v>
      </c>
      <c r="AF52" s="39"/>
      <c r="AG52" s="56" t="s">
        <v>16</v>
      </c>
      <c r="AH52" s="48"/>
      <c r="AI52" s="36"/>
      <c r="AJ52" s="54" t="s">
        <v>11</v>
      </c>
      <c r="AK52" s="39"/>
      <c r="AL52" s="54" t="s">
        <v>16</v>
      </c>
      <c r="AM52" s="36"/>
      <c r="AN52" s="54" t="s">
        <v>11</v>
      </c>
      <c r="AO52" s="39"/>
      <c r="AP52" s="56" t="s">
        <v>16</v>
      </c>
      <c r="AQ52" s="48"/>
      <c r="AR52" s="36"/>
      <c r="AS52" s="54" t="s">
        <v>11</v>
      </c>
      <c r="AT52" s="39"/>
      <c r="AU52" s="54" t="s">
        <v>16</v>
      </c>
      <c r="AV52" s="36"/>
      <c r="AW52" s="54" t="s">
        <v>11</v>
      </c>
      <c r="AX52" s="39"/>
      <c r="AY52" s="56" t="s">
        <v>16</v>
      </c>
      <c r="AZ52" s="48"/>
      <c r="BA52" s="36"/>
      <c r="BB52" s="54" t="s">
        <v>11</v>
      </c>
      <c r="BC52" s="39"/>
      <c r="BD52" s="54" t="s">
        <v>16</v>
      </c>
      <c r="BE52" s="36"/>
      <c r="BF52" s="54" t="s">
        <v>11</v>
      </c>
      <c r="BG52" s="39"/>
      <c r="BH52" s="56" t="s">
        <v>16</v>
      </c>
      <c r="BI52" s="48"/>
      <c r="BJ52" s="36"/>
      <c r="BK52" s="54" t="s">
        <v>11</v>
      </c>
      <c r="BL52" s="39"/>
      <c r="BM52" s="54" t="s">
        <v>16</v>
      </c>
      <c r="BN52" s="36"/>
      <c r="BO52" s="54" t="s">
        <v>11</v>
      </c>
      <c r="BP52" s="39"/>
      <c r="BQ52" s="56" t="s">
        <v>16</v>
      </c>
      <c r="BR52" s="48"/>
      <c r="BS52" s="36"/>
      <c r="BT52" s="54" t="s">
        <v>11</v>
      </c>
      <c r="BU52" s="39"/>
      <c r="BV52" s="54" t="s">
        <v>16</v>
      </c>
      <c r="BW52" s="36"/>
      <c r="BX52" s="54" t="s">
        <v>11</v>
      </c>
      <c r="BY52" s="39"/>
      <c r="BZ52" s="56" t="s">
        <v>16</v>
      </c>
      <c r="CA52" s="51"/>
      <c r="CB52" s="17" t="str">
        <f t="shared" si="1"/>
        <v/>
      </c>
      <c r="CC52" s="17" t="str">
        <f>IF(CB52="","",INDEX('99_職種リスト'!$A:$A,MATCH($E52,'99_職種リスト'!$B:$B,0)))</f>
        <v/>
      </c>
      <c r="CD52" s="18" t="str">
        <f>IF(CB52="","",IF(F52="○",'01_勤務時間入力'!$B$7*60,IF(SUM(H52,J52,L52,N52)&gt;0,MIN(SUM(VALUE(H52)*60,J52,VALUE(L52)*60/2,N52/2),'01_勤務時間入力'!$B$7*60,10080),MIN(SUM(MIN(SUM(VALUE(Q52)*60,S52,VALUE(U52)*60/2,W52/2),1440)*IF(OR(Y52="",Y52="　"),1,VALUE(MID(Y52,2,1)/4)),MIN(SUM(VALUE(Z52)*60,AB52,VALUE(AD52)*60/2,AF52/2),1440)*IF(OR(AH52="",AH52="　"),1,VALUE(MID(AH52,2,1)/4)),MIN(SUM(VALUE(AI52)*60,AK52,VALUE(AM52)*60/2,AO52/2),1440)*IF(OR(AQ52="",AQ52="　"),1,VALUE(MID(AQ52,2,1)/4)),MIN(SUM(VALUE(AR52)*60,AT52,VALUE(AV52)*60/2,AX52/2),1440)*IF(OR(AZ52="",AZ52="　"),1,VALUE(MID(AZ52,2,1)/4)),MIN(SUM(VALUE(BA52)*60,BC52,VALUE(BE52)*60/2,BG52/2),1440)*IF(OR(BI52="",BI52="　"),1,VALUE(MID(BI52,2,1)/4)),MIN(SUM(VALUE(BJ52)*60,BL52,VALUE(BN52)*60/2,BP52/2),1440)*IF(OR(BR52="",BR52="　"),1,VALUE(MID(BR52,2,1)/4)),MIN(SUM(VALUE(BS52)*60,BU52,VALUE(BW52)*60/2,BY52/2),1440)*IF(OR(CA52="",CA52="　"),1,VALUE(MID(CA52,2,1)/4))),'01_勤務時間入力'!$B$7*60,10080))))</f>
        <v/>
      </c>
      <c r="CE52" s="17" t="str">
        <f>IF(CB52="","",IF('01_勤務時間入力'!$I$7*60&lt;='01_勤務時間入力'!CD52,"常勤","非常勤"))</f>
        <v/>
      </c>
    </row>
    <row r="53" spans="2:83" ht="27.95" customHeight="1" x14ac:dyDescent="0.4">
      <c r="B53" s="131" t="str">
        <f t="shared" si="0"/>
        <v>37人目</v>
      </c>
      <c r="C53" s="29"/>
      <c r="D53" s="69" t="s">
        <v>14</v>
      </c>
      <c r="E53" s="31"/>
      <c r="F53" s="32"/>
      <c r="H53" s="36"/>
      <c r="I53" s="54" t="s">
        <v>11</v>
      </c>
      <c r="J53" s="39"/>
      <c r="K53" s="56" t="s">
        <v>16</v>
      </c>
      <c r="L53" s="36"/>
      <c r="M53" s="54" t="s">
        <v>11</v>
      </c>
      <c r="N53" s="39"/>
      <c r="O53" s="56" t="s">
        <v>16</v>
      </c>
      <c r="P53" s="11"/>
      <c r="Q53" s="36"/>
      <c r="R53" s="54" t="s">
        <v>11</v>
      </c>
      <c r="S53" s="39"/>
      <c r="T53" s="54" t="s">
        <v>16</v>
      </c>
      <c r="U53" s="36"/>
      <c r="V53" s="54" t="s">
        <v>11</v>
      </c>
      <c r="W53" s="39"/>
      <c r="X53" s="56" t="s">
        <v>16</v>
      </c>
      <c r="Y53" s="48"/>
      <c r="Z53" s="36"/>
      <c r="AA53" s="54" t="s">
        <v>11</v>
      </c>
      <c r="AB53" s="39"/>
      <c r="AC53" s="54" t="s">
        <v>16</v>
      </c>
      <c r="AD53" s="36"/>
      <c r="AE53" s="54" t="s">
        <v>11</v>
      </c>
      <c r="AF53" s="39"/>
      <c r="AG53" s="56" t="s">
        <v>16</v>
      </c>
      <c r="AH53" s="48"/>
      <c r="AI53" s="36"/>
      <c r="AJ53" s="54" t="s">
        <v>11</v>
      </c>
      <c r="AK53" s="39"/>
      <c r="AL53" s="54" t="s">
        <v>16</v>
      </c>
      <c r="AM53" s="36"/>
      <c r="AN53" s="54" t="s">
        <v>11</v>
      </c>
      <c r="AO53" s="39"/>
      <c r="AP53" s="56" t="s">
        <v>16</v>
      </c>
      <c r="AQ53" s="48"/>
      <c r="AR53" s="36"/>
      <c r="AS53" s="54" t="s">
        <v>11</v>
      </c>
      <c r="AT53" s="39"/>
      <c r="AU53" s="54" t="s">
        <v>16</v>
      </c>
      <c r="AV53" s="36"/>
      <c r="AW53" s="54" t="s">
        <v>11</v>
      </c>
      <c r="AX53" s="39"/>
      <c r="AY53" s="56" t="s">
        <v>16</v>
      </c>
      <c r="AZ53" s="48"/>
      <c r="BA53" s="36"/>
      <c r="BB53" s="54" t="s">
        <v>11</v>
      </c>
      <c r="BC53" s="39"/>
      <c r="BD53" s="54" t="s">
        <v>16</v>
      </c>
      <c r="BE53" s="36"/>
      <c r="BF53" s="54" t="s">
        <v>11</v>
      </c>
      <c r="BG53" s="39"/>
      <c r="BH53" s="56" t="s">
        <v>16</v>
      </c>
      <c r="BI53" s="48"/>
      <c r="BJ53" s="36"/>
      <c r="BK53" s="54" t="s">
        <v>11</v>
      </c>
      <c r="BL53" s="39"/>
      <c r="BM53" s="54" t="s">
        <v>16</v>
      </c>
      <c r="BN53" s="36"/>
      <c r="BO53" s="54" t="s">
        <v>11</v>
      </c>
      <c r="BP53" s="39"/>
      <c r="BQ53" s="56" t="s">
        <v>16</v>
      </c>
      <c r="BR53" s="48"/>
      <c r="BS53" s="36"/>
      <c r="BT53" s="54" t="s">
        <v>11</v>
      </c>
      <c r="BU53" s="39"/>
      <c r="BV53" s="54" t="s">
        <v>16</v>
      </c>
      <c r="BW53" s="36"/>
      <c r="BX53" s="54" t="s">
        <v>11</v>
      </c>
      <c r="BY53" s="39"/>
      <c r="BZ53" s="56" t="s">
        <v>16</v>
      </c>
      <c r="CA53" s="51"/>
      <c r="CB53" s="17" t="str">
        <f t="shared" si="1"/>
        <v/>
      </c>
      <c r="CC53" s="17" t="str">
        <f>IF(CB53="","",INDEX('99_職種リスト'!$A:$A,MATCH($E53,'99_職種リスト'!$B:$B,0)))</f>
        <v/>
      </c>
      <c r="CD53" s="18" t="str">
        <f>IF(CB53="","",IF(F53="○",'01_勤務時間入力'!$B$7*60,IF(SUM(H53,J53,L53,N53)&gt;0,MIN(SUM(VALUE(H53)*60,J53,VALUE(L53)*60/2,N53/2),'01_勤務時間入力'!$B$7*60,10080),MIN(SUM(MIN(SUM(VALUE(Q53)*60,S53,VALUE(U53)*60/2,W53/2),1440)*IF(OR(Y53="",Y53="　"),1,VALUE(MID(Y53,2,1)/4)),MIN(SUM(VALUE(Z53)*60,AB53,VALUE(AD53)*60/2,AF53/2),1440)*IF(OR(AH53="",AH53="　"),1,VALUE(MID(AH53,2,1)/4)),MIN(SUM(VALUE(AI53)*60,AK53,VALUE(AM53)*60/2,AO53/2),1440)*IF(OR(AQ53="",AQ53="　"),1,VALUE(MID(AQ53,2,1)/4)),MIN(SUM(VALUE(AR53)*60,AT53,VALUE(AV53)*60/2,AX53/2),1440)*IF(OR(AZ53="",AZ53="　"),1,VALUE(MID(AZ53,2,1)/4)),MIN(SUM(VALUE(BA53)*60,BC53,VALUE(BE53)*60/2,BG53/2),1440)*IF(OR(BI53="",BI53="　"),1,VALUE(MID(BI53,2,1)/4)),MIN(SUM(VALUE(BJ53)*60,BL53,VALUE(BN53)*60/2,BP53/2),1440)*IF(OR(BR53="",BR53="　"),1,VALUE(MID(BR53,2,1)/4)),MIN(SUM(VALUE(BS53)*60,BU53,VALUE(BW53)*60/2,BY53/2),1440)*IF(OR(CA53="",CA53="　"),1,VALUE(MID(CA53,2,1)/4))),'01_勤務時間入力'!$B$7*60,10080))))</f>
        <v/>
      </c>
      <c r="CE53" s="17" t="str">
        <f>IF(CB53="","",IF('01_勤務時間入力'!$I$7*60&lt;='01_勤務時間入力'!CD53,"常勤","非常勤"))</f>
        <v/>
      </c>
    </row>
    <row r="54" spans="2:83" ht="27.95" customHeight="1" x14ac:dyDescent="0.4">
      <c r="B54" s="131" t="str">
        <f t="shared" si="0"/>
        <v>38人目</v>
      </c>
      <c r="C54" s="29"/>
      <c r="D54" s="69" t="s">
        <v>14</v>
      </c>
      <c r="E54" s="31"/>
      <c r="F54" s="32"/>
      <c r="H54" s="36"/>
      <c r="I54" s="54" t="s">
        <v>11</v>
      </c>
      <c r="J54" s="39"/>
      <c r="K54" s="56" t="s">
        <v>16</v>
      </c>
      <c r="L54" s="36"/>
      <c r="M54" s="54" t="s">
        <v>11</v>
      </c>
      <c r="N54" s="39"/>
      <c r="O54" s="56" t="s">
        <v>16</v>
      </c>
      <c r="P54" s="11"/>
      <c r="Q54" s="36"/>
      <c r="R54" s="54" t="s">
        <v>11</v>
      </c>
      <c r="S54" s="39"/>
      <c r="T54" s="54" t="s">
        <v>16</v>
      </c>
      <c r="U54" s="36"/>
      <c r="V54" s="54" t="s">
        <v>11</v>
      </c>
      <c r="W54" s="39"/>
      <c r="X54" s="56" t="s">
        <v>16</v>
      </c>
      <c r="Y54" s="48"/>
      <c r="Z54" s="36"/>
      <c r="AA54" s="54" t="s">
        <v>11</v>
      </c>
      <c r="AB54" s="39"/>
      <c r="AC54" s="54" t="s">
        <v>16</v>
      </c>
      <c r="AD54" s="36"/>
      <c r="AE54" s="54" t="s">
        <v>11</v>
      </c>
      <c r="AF54" s="39"/>
      <c r="AG54" s="56" t="s">
        <v>16</v>
      </c>
      <c r="AH54" s="48"/>
      <c r="AI54" s="36"/>
      <c r="AJ54" s="54" t="s">
        <v>11</v>
      </c>
      <c r="AK54" s="39"/>
      <c r="AL54" s="54" t="s">
        <v>16</v>
      </c>
      <c r="AM54" s="36"/>
      <c r="AN54" s="54" t="s">
        <v>11</v>
      </c>
      <c r="AO54" s="39"/>
      <c r="AP54" s="56" t="s">
        <v>16</v>
      </c>
      <c r="AQ54" s="48"/>
      <c r="AR54" s="36"/>
      <c r="AS54" s="54" t="s">
        <v>11</v>
      </c>
      <c r="AT54" s="39"/>
      <c r="AU54" s="54" t="s">
        <v>16</v>
      </c>
      <c r="AV54" s="36"/>
      <c r="AW54" s="54" t="s">
        <v>11</v>
      </c>
      <c r="AX54" s="39"/>
      <c r="AY54" s="56" t="s">
        <v>16</v>
      </c>
      <c r="AZ54" s="48"/>
      <c r="BA54" s="36"/>
      <c r="BB54" s="54" t="s">
        <v>11</v>
      </c>
      <c r="BC54" s="39"/>
      <c r="BD54" s="54" t="s">
        <v>16</v>
      </c>
      <c r="BE54" s="36"/>
      <c r="BF54" s="54" t="s">
        <v>11</v>
      </c>
      <c r="BG54" s="39"/>
      <c r="BH54" s="56" t="s">
        <v>16</v>
      </c>
      <c r="BI54" s="48"/>
      <c r="BJ54" s="36"/>
      <c r="BK54" s="54" t="s">
        <v>11</v>
      </c>
      <c r="BL54" s="39"/>
      <c r="BM54" s="54" t="s">
        <v>16</v>
      </c>
      <c r="BN54" s="36"/>
      <c r="BO54" s="54" t="s">
        <v>11</v>
      </c>
      <c r="BP54" s="39"/>
      <c r="BQ54" s="56" t="s">
        <v>16</v>
      </c>
      <c r="BR54" s="48"/>
      <c r="BS54" s="36"/>
      <c r="BT54" s="54" t="s">
        <v>11</v>
      </c>
      <c r="BU54" s="39"/>
      <c r="BV54" s="54" t="s">
        <v>16</v>
      </c>
      <c r="BW54" s="36"/>
      <c r="BX54" s="54" t="s">
        <v>11</v>
      </c>
      <c r="BY54" s="39"/>
      <c r="BZ54" s="56" t="s">
        <v>16</v>
      </c>
      <c r="CA54" s="51"/>
      <c r="CB54" s="17" t="str">
        <f t="shared" si="1"/>
        <v/>
      </c>
      <c r="CC54" s="17" t="str">
        <f>IF(CB54="","",INDEX('99_職種リスト'!$A:$A,MATCH($E54,'99_職種リスト'!$B:$B,0)))</f>
        <v/>
      </c>
      <c r="CD54" s="18" t="str">
        <f>IF(CB54="","",IF(F54="○",'01_勤務時間入力'!$B$7*60,IF(SUM(H54,J54,L54,N54)&gt;0,MIN(SUM(VALUE(H54)*60,J54,VALUE(L54)*60/2,N54/2),'01_勤務時間入力'!$B$7*60,10080),MIN(SUM(MIN(SUM(VALUE(Q54)*60,S54,VALUE(U54)*60/2,W54/2),1440)*IF(OR(Y54="",Y54="　"),1,VALUE(MID(Y54,2,1)/4)),MIN(SUM(VALUE(Z54)*60,AB54,VALUE(AD54)*60/2,AF54/2),1440)*IF(OR(AH54="",AH54="　"),1,VALUE(MID(AH54,2,1)/4)),MIN(SUM(VALUE(AI54)*60,AK54,VALUE(AM54)*60/2,AO54/2),1440)*IF(OR(AQ54="",AQ54="　"),1,VALUE(MID(AQ54,2,1)/4)),MIN(SUM(VALUE(AR54)*60,AT54,VALUE(AV54)*60/2,AX54/2),1440)*IF(OR(AZ54="",AZ54="　"),1,VALUE(MID(AZ54,2,1)/4)),MIN(SUM(VALUE(BA54)*60,BC54,VALUE(BE54)*60/2,BG54/2),1440)*IF(OR(BI54="",BI54="　"),1,VALUE(MID(BI54,2,1)/4)),MIN(SUM(VALUE(BJ54)*60,BL54,VALUE(BN54)*60/2,BP54/2),1440)*IF(OR(BR54="",BR54="　"),1,VALUE(MID(BR54,2,1)/4)),MIN(SUM(VALUE(BS54)*60,BU54,VALUE(BW54)*60/2,BY54/2),1440)*IF(OR(CA54="",CA54="　"),1,VALUE(MID(CA54,2,1)/4))),'01_勤務時間入力'!$B$7*60,10080))))</f>
        <v/>
      </c>
      <c r="CE54" s="17" t="str">
        <f>IF(CB54="","",IF('01_勤務時間入力'!$I$7*60&lt;='01_勤務時間入力'!CD54,"常勤","非常勤"))</f>
        <v/>
      </c>
    </row>
    <row r="55" spans="2:83" ht="27.95" customHeight="1" x14ac:dyDescent="0.4">
      <c r="B55" s="131" t="str">
        <f t="shared" si="0"/>
        <v>39人目</v>
      </c>
      <c r="C55" s="29"/>
      <c r="D55" s="69" t="s">
        <v>14</v>
      </c>
      <c r="E55" s="31"/>
      <c r="F55" s="32"/>
      <c r="H55" s="36"/>
      <c r="I55" s="54" t="s">
        <v>11</v>
      </c>
      <c r="J55" s="39"/>
      <c r="K55" s="56" t="s">
        <v>16</v>
      </c>
      <c r="L55" s="36"/>
      <c r="M55" s="54" t="s">
        <v>11</v>
      </c>
      <c r="N55" s="39"/>
      <c r="O55" s="56" t="s">
        <v>16</v>
      </c>
      <c r="P55" s="11"/>
      <c r="Q55" s="36"/>
      <c r="R55" s="54" t="s">
        <v>11</v>
      </c>
      <c r="S55" s="39"/>
      <c r="T55" s="54" t="s">
        <v>16</v>
      </c>
      <c r="U55" s="36"/>
      <c r="V55" s="54" t="s">
        <v>11</v>
      </c>
      <c r="W55" s="39"/>
      <c r="X55" s="56" t="s">
        <v>16</v>
      </c>
      <c r="Y55" s="48"/>
      <c r="Z55" s="36"/>
      <c r="AA55" s="54" t="s">
        <v>11</v>
      </c>
      <c r="AB55" s="39"/>
      <c r="AC55" s="54" t="s">
        <v>16</v>
      </c>
      <c r="AD55" s="36"/>
      <c r="AE55" s="54" t="s">
        <v>11</v>
      </c>
      <c r="AF55" s="39"/>
      <c r="AG55" s="56" t="s">
        <v>16</v>
      </c>
      <c r="AH55" s="48"/>
      <c r="AI55" s="36"/>
      <c r="AJ55" s="54" t="s">
        <v>11</v>
      </c>
      <c r="AK55" s="39"/>
      <c r="AL55" s="54" t="s">
        <v>16</v>
      </c>
      <c r="AM55" s="36"/>
      <c r="AN55" s="54" t="s">
        <v>11</v>
      </c>
      <c r="AO55" s="39"/>
      <c r="AP55" s="56" t="s">
        <v>16</v>
      </c>
      <c r="AQ55" s="48"/>
      <c r="AR55" s="36"/>
      <c r="AS55" s="54" t="s">
        <v>11</v>
      </c>
      <c r="AT55" s="39"/>
      <c r="AU55" s="54" t="s">
        <v>16</v>
      </c>
      <c r="AV55" s="36"/>
      <c r="AW55" s="54" t="s">
        <v>11</v>
      </c>
      <c r="AX55" s="39"/>
      <c r="AY55" s="56" t="s">
        <v>16</v>
      </c>
      <c r="AZ55" s="48"/>
      <c r="BA55" s="36"/>
      <c r="BB55" s="54" t="s">
        <v>11</v>
      </c>
      <c r="BC55" s="39"/>
      <c r="BD55" s="54" t="s">
        <v>16</v>
      </c>
      <c r="BE55" s="36"/>
      <c r="BF55" s="54" t="s">
        <v>11</v>
      </c>
      <c r="BG55" s="39"/>
      <c r="BH55" s="56" t="s">
        <v>16</v>
      </c>
      <c r="BI55" s="48"/>
      <c r="BJ55" s="36"/>
      <c r="BK55" s="54" t="s">
        <v>11</v>
      </c>
      <c r="BL55" s="39"/>
      <c r="BM55" s="54" t="s">
        <v>16</v>
      </c>
      <c r="BN55" s="36"/>
      <c r="BO55" s="54" t="s">
        <v>11</v>
      </c>
      <c r="BP55" s="39"/>
      <c r="BQ55" s="56" t="s">
        <v>16</v>
      </c>
      <c r="BR55" s="48"/>
      <c r="BS55" s="36"/>
      <c r="BT55" s="54" t="s">
        <v>11</v>
      </c>
      <c r="BU55" s="39"/>
      <c r="BV55" s="54" t="s">
        <v>16</v>
      </c>
      <c r="BW55" s="36"/>
      <c r="BX55" s="54" t="s">
        <v>11</v>
      </c>
      <c r="BY55" s="39"/>
      <c r="BZ55" s="56" t="s">
        <v>16</v>
      </c>
      <c r="CA55" s="51"/>
      <c r="CB55" s="17" t="str">
        <f t="shared" si="1"/>
        <v/>
      </c>
      <c r="CC55" s="17" t="str">
        <f>IF(CB55="","",INDEX('99_職種リスト'!$A:$A,MATCH($E55,'99_職種リスト'!$B:$B,0)))</f>
        <v/>
      </c>
      <c r="CD55" s="18" t="str">
        <f>IF(CB55="","",IF(F55="○",'01_勤務時間入力'!$B$7*60,IF(SUM(H55,J55,L55,N55)&gt;0,MIN(SUM(VALUE(H55)*60,J55,VALUE(L55)*60/2,N55/2),'01_勤務時間入力'!$B$7*60,10080),MIN(SUM(MIN(SUM(VALUE(Q55)*60,S55,VALUE(U55)*60/2,W55/2),1440)*IF(OR(Y55="",Y55="　"),1,VALUE(MID(Y55,2,1)/4)),MIN(SUM(VALUE(Z55)*60,AB55,VALUE(AD55)*60/2,AF55/2),1440)*IF(OR(AH55="",AH55="　"),1,VALUE(MID(AH55,2,1)/4)),MIN(SUM(VALUE(AI55)*60,AK55,VALUE(AM55)*60/2,AO55/2),1440)*IF(OR(AQ55="",AQ55="　"),1,VALUE(MID(AQ55,2,1)/4)),MIN(SUM(VALUE(AR55)*60,AT55,VALUE(AV55)*60/2,AX55/2),1440)*IF(OR(AZ55="",AZ55="　"),1,VALUE(MID(AZ55,2,1)/4)),MIN(SUM(VALUE(BA55)*60,BC55,VALUE(BE55)*60/2,BG55/2),1440)*IF(OR(BI55="",BI55="　"),1,VALUE(MID(BI55,2,1)/4)),MIN(SUM(VALUE(BJ55)*60,BL55,VALUE(BN55)*60/2,BP55/2),1440)*IF(OR(BR55="",BR55="　"),1,VALUE(MID(BR55,2,1)/4)),MIN(SUM(VALUE(BS55)*60,BU55,VALUE(BW55)*60/2,BY55/2),1440)*IF(OR(CA55="",CA55="　"),1,VALUE(MID(CA55,2,1)/4))),'01_勤務時間入力'!$B$7*60,10080))))</f>
        <v/>
      </c>
      <c r="CE55" s="17" t="str">
        <f>IF(CB55="","",IF('01_勤務時間入力'!$I$7*60&lt;='01_勤務時間入力'!CD55,"常勤","非常勤"))</f>
        <v/>
      </c>
    </row>
    <row r="56" spans="2:83" ht="27.95" customHeight="1" x14ac:dyDescent="0.4">
      <c r="B56" s="131" t="str">
        <f t="shared" si="0"/>
        <v>40人目</v>
      </c>
      <c r="C56" s="29"/>
      <c r="D56" s="69" t="s">
        <v>14</v>
      </c>
      <c r="E56" s="31"/>
      <c r="F56" s="32"/>
      <c r="H56" s="36"/>
      <c r="I56" s="54" t="s">
        <v>11</v>
      </c>
      <c r="J56" s="39"/>
      <c r="K56" s="56" t="s">
        <v>16</v>
      </c>
      <c r="L56" s="36"/>
      <c r="M56" s="54" t="s">
        <v>11</v>
      </c>
      <c r="N56" s="39"/>
      <c r="O56" s="56" t="s">
        <v>16</v>
      </c>
      <c r="P56" s="11"/>
      <c r="Q56" s="36"/>
      <c r="R56" s="54" t="s">
        <v>11</v>
      </c>
      <c r="S56" s="39"/>
      <c r="T56" s="54" t="s">
        <v>16</v>
      </c>
      <c r="U56" s="36"/>
      <c r="V56" s="54" t="s">
        <v>11</v>
      </c>
      <c r="W56" s="39"/>
      <c r="X56" s="56" t="s">
        <v>16</v>
      </c>
      <c r="Y56" s="48"/>
      <c r="Z56" s="36"/>
      <c r="AA56" s="54" t="s">
        <v>11</v>
      </c>
      <c r="AB56" s="39"/>
      <c r="AC56" s="54" t="s">
        <v>16</v>
      </c>
      <c r="AD56" s="36"/>
      <c r="AE56" s="54" t="s">
        <v>11</v>
      </c>
      <c r="AF56" s="39"/>
      <c r="AG56" s="56" t="s">
        <v>16</v>
      </c>
      <c r="AH56" s="48"/>
      <c r="AI56" s="36"/>
      <c r="AJ56" s="54" t="s">
        <v>11</v>
      </c>
      <c r="AK56" s="39"/>
      <c r="AL56" s="54" t="s">
        <v>16</v>
      </c>
      <c r="AM56" s="36"/>
      <c r="AN56" s="54" t="s">
        <v>11</v>
      </c>
      <c r="AO56" s="39"/>
      <c r="AP56" s="56" t="s">
        <v>16</v>
      </c>
      <c r="AQ56" s="48"/>
      <c r="AR56" s="36"/>
      <c r="AS56" s="54" t="s">
        <v>11</v>
      </c>
      <c r="AT56" s="39"/>
      <c r="AU56" s="54" t="s">
        <v>16</v>
      </c>
      <c r="AV56" s="36"/>
      <c r="AW56" s="54" t="s">
        <v>11</v>
      </c>
      <c r="AX56" s="39"/>
      <c r="AY56" s="56" t="s">
        <v>16</v>
      </c>
      <c r="AZ56" s="48"/>
      <c r="BA56" s="36"/>
      <c r="BB56" s="54" t="s">
        <v>11</v>
      </c>
      <c r="BC56" s="39"/>
      <c r="BD56" s="54" t="s">
        <v>16</v>
      </c>
      <c r="BE56" s="36"/>
      <c r="BF56" s="54" t="s">
        <v>11</v>
      </c>
      <c r="BG56" s="39"/>
      <c r="BH56" s="56" t="s">
        <v>16</v>
      </c>
      <c r="BI56" s="48"/>
      <c r="BJ56" s="36"/>
      <c r="BK56" s="54" t="s">
        <v>11</v>
      </c>
      <c r="BL56" s="39"/>
      <c r="BM56" s="54" t="s">
        <v>16</v>
      </c>
      <c r="BN56" s="36"/>
      <c r="BO56" s="54" t="s">
        <v>11</v>
      </c>
      <c r="BP56" s="39"/>
      <c r="BQ56" s="56" t="s">
        <v>16</v>
      </c>
      <c r="BR56" s="48"/>
      <c r="BS56" s="36"/>
      <c r="BT56" s="54" t="s">
        <v>11</v>
      </c>
      <c r="BU56" s="39"/>
      <c r="BV56" s="54" t="s">
        <v>16</v>
      </c>
      <c r="BW56" s="36"/>
      <c r="BX56" s="54" t="s">
        <v>11</v>
      </c>
      <c r="BY56" s="39"/>
      <c r="BZ56" s="56" t="s">
        <v>16</v>
      </c>
      <c r="CA56" s="51"/>
      <c r="CB56" s="17" t="str">
        <f t="shared" si="1"/>
        <v/>
      </c>
      <c r="CC56" s="17" t="str">
        <f>IF(CB56="","",INDEX('99_職種リスト'!$A:$A,MATCH($E56,'99_職種リスト'!$B:$B,0)))</f>
        <v/>
      </c>
      <c r="CD56" s="18" t="str">
        <f>IF(CB56="","",IF(F56="○",'01_勤務時間入力'!$B$7*60,IF(SUM(H56,J56,L56,N56)&gt;0,MIN(SUM(VALUE(H56)*60,J56,VALUE(L56)*60/2,N56/2),'01_勤務時間入力'!$B$7*60,10080),MIN(SUM(MIN(SUM(VALUE(Q56)*60,S56,VALUE(U56)*60/2,W56/2),1440)*IF(OR(Y56="",Y56="　"),1,VALUE(MID(Y56,2,1)/4)),MIN(SUM(VALUE(Z56)*60,AB56,VALUE(AD56)*60/2,AF56/2),1440)*IF(OR(AH56="",AH56="　"),1,VALUE(MID(AH56,2,1)/4)),MIN(SUM(VALUE(AI56)*60,AK56,VALUE(AM56)*60/2,AO56/2),1440)*IF(OR(AQ56="",AQ56="　"),1,VALUE(MID(AQ56,2,1)/4)),MIN(SUM(VALUE(AR56)*60,AT56,VALUE(AV56)*60/2,AX56/2),1440)*IF(OR(AZ56="",AZ56="　"),1,VALUE(MID(AZ56,2,1)/4)),MIN(SUM(VALUE(BA56)*60,BC56,VALUE(BE56)*60/2,BG56/2),1440)*IF(OR(BI56="",BI56="　"),1,VALUE(MID(BI56,2,1)/4)),MIN(SUM(VALUE(BJ56)*60,BL56,VALUE(BN56)*60/2,BP56/2),1440)*IF(OR(BR56="",BR56="　"),1,VALUE(MID(BR56,2,1)/4)),MIN(SUM(VALUE(BS56)*60,BU56,VALUE(BW56)*60/2,BY56/2),1440)*IF(OR(CA56="",CA56="　"),1,VALUE(MID(CA56,2,1)/4))),'01_勤務時間入力'!$B$7*60,10080))))</f>
        <v/>
      </c>
      <c r="CE56" s="17" t="str">
        <f>IF(CB56="","",IF('01_勤務時間入力'!$I$7*60&lt;='01_勤務時間入力'!CD56,"常勤","非常勤"))</f>
        <v/>
      </c>
    </row>
    <row r="57" spans="2:83" ht="27.95" customHeight="1" x14ac:dyDescent="0.4">
      <c r="B57" s="131" t="str">
        <f t="shared" si="0"/>
        <v>41人目</v>
      </c>
      <c r="C57" s="29"/>
      <c r="D57" s="69" t="s">
        <v>14</v>
      </c>
      <c r="E57" s="31"/>
      <c r="F57" s="32"/>
      <c r="H57" s="36"/>
      <c r="I57" s="54" t="s">
        <v>11</v>
      </c>
      <c r="J57" s="39"/>
      <c r="K57" s="56" t="s">
        <v>16</v>
      </c>
      <c r="L57" s="36"/>
      <c r="M57" s="54" t="s">
        <v>11</v>
      </c>
      <c r="N57" s="39"/>
      <c r="O57" s="56" t="s">
        <v>16</v>
      </c>
      <c r="P57" s="11"/>
      <c r="Q57" s="36"/>
      <c r="R57" s="54" t="s">
        <v>11</v>
      </c>
      <c r="S57" s="39"/>
      <c r="T57" s="54" t="s">
        <v>16</v>
      </c>
      <c r="U57" s="36"/>
      <c r="V57" s="54" t="s">
        <v>11</v>
      </c>
      <c r="W57" s="39"/>
      <c r="X57" s="56" t="s">
        <v>16</v>
      </c>
      <c r="Y57" s="48"/>
      <c r="Z57" s="36"/>
      <c r="AA57" s="54" t="s">
        <v>11</v>
      </c>
      <c r="AB57" s="39"/>
      <c r="AC57" s="54" t="s">
        <v>16</v>
      </c>
      <c r="AD57" s="36"/>
      <c r="AE57" s="54" t="s">
        <v>11</v>
      </c>
      <c r="AF57" s="39"/>
      <c r="AG57" s="56" t="s">
        <v>16</v>
      </c>
      <c r="AH57" s="48"/>
      <c r="AI57" s="36"/>
      <c r="AJ57" s="54" t="s">
        <v>11</v>
      </c>
      <c r="AK57" s="39"/>
      <c r="AL57" s="54" t="s">
        <v>16</v>
      </c>
      <c r="AM57" s="36"/>
      <c r="AN57" s="54" t="s">
        <v>11</v>
      </c>
      <c r="AO57" s="39"/>
      <c r="AP57" s="56" t="s">
        <v>16</v>
      </c>
      <c r="AQ57" s="48"/>
      <c r="AR57" s="36"/>
      <c r="AS57" s="54" t="s">
        <v>11</v>
      </c>
      <c r="AT57" s="39"/>
      <c r="AU57" s="54" t="s">
        <v>16</v>
      </c>
      <c r="AV57" s="36"/>
      <c r="AW57" s="54" t="s">
        <v>11</v>
      </c>
      <c r="AX57" s="39"/>
      <c r="AY57" s="56" t="s">
        <v>16</v>
      </c>
      <c r="AZ57" s="48"/>
      <c r="BA57" s="36"/>
      <c r="BB57" s="54" t="s">
        <v>11</v>
      </c>
      <c r="BC57" s="39"/>
      <c r="BD57" s="54" t="s">
        <v>16</v>
      </c>
      <c r="BE57" s="36"/>
      <c r="BF57" s="54" t="s">
        <v>11</v>
      </c>
      <c r="BG57" s="39"/>
      <c r="BH57" s="56" t="s">
        <v>16</v>
      </c>
      <c r="BI57" s="48"/>
      <c r="BJ57" s="36"/>
      <c r="BK57" s="54" t="s">
        <v>11</v>
      </c>
      <c r="BL57" s="39"/>
      <c r="BM57" s="54" t="s">
        <v>16</v>
      </c>
      <c r="BN57" s="36"/>
      <c r="BO57" s="54" t="s">
        <v>11</v>
      </c>
      <c r="BP57" s="39"/>
      <c r="BQ57" s="56" t="s">
        <v>16</v>
      </c>
      <c r="BR57" s="48"/>
      <c r="BS57" s="36"/>
      <c r="BT57" s="54" t="s">
        <v>11</v>
      </c>
      <c r="BU57" s="39"/>
      <c r="BV57" s="54" t="s">
        <v>16</v>
      </c>
      <c r="BW57" s="36"/>
      <c r="BX57" s="54" t="s">
        <v>11</v>
      </c>
      <c r="BY57" s="39"/>
      <c r="BZ57" s="56" t="s">
        <v>16</v>
      </c>
      <c r="CA57" s="51"/>
      <c r="CB57" s="17" t="str">
        <f t="shared" si="1"/>
        <v/>
      </c>
      <c r="CC57" s="17" t="str">
        <f>IF(CB57="","",INDEX('99_職種リスト'!$A:$A,MATCH($E57,'99_職種リスト'!$B:$B,0)))</f>
        <v/>
      </c>
      <c r="CD57" s="18" t="str">
        <f>IF(CB57="","",IF(F57="○",'01_勤務時間入力'!$B$7*60,IF(SUM(H57,J57,L57,N57)&gt;0,MIN(SUM(VALUE(H57)*60,J57,VALUE(L57)*60/2,N57/2),'01_勤務時間入力'!$B$7*60,10080),MIN(SUM(MIN(SUM(VALUE(Q57)*60,S57,VALUE(U57)*60/2,W57/2),1440)*IF(OR(Y57="",Y57="　"),1,VALUE(MID(Y57,2,1)/4)),MIN(SUM(VALUE(Z57)*60,AB57,VALUE(AD57)*60/2,AF57/2),1440)*IF(OR(AH57="",AH57="　"),1,VALUE(MID(AH57,2,1)/4)),MIN(SUM(VALUE(AI57)*60,AK57,VALUE(AM57)*60/2,AO57/2),1440)*IF(OR(AQ57="",AQ57="　"),1,VALUE(MID(AQ57,2,1)/4)),MIN(SUM(VALUE(AR57)*60,AT57,VALUE(AV57)*60/2,AX57/2),1440)*IF(OR(AZ57="",AZ57="　"),1,VALUE(MID(AZ57,2,1)/4)),MIN(SUM(VALUE(BA57)*60,BC57,VALUE(BE57)*60/2,BG57/2),1440)*IF(OR(BI57="",BI57="　"),1,VALUE(MID(BI57,2,1)/4)),MIN(SUM(VALUE(BJ57)*60,BL57,VALUE(BN57)*60/2,BP57/2),1440)*IF(OR(BR57="",BR57="　"),1,VALUE(MID(BR57,2,1)/4)),MIN(SUM(VALUE(BS57)*60,BU57,VALUE(BW57)*60/2,BY57/2),1440)*IF(OR(CA57="",CA57="　"),1,VALUE(MID(CA57,2,1)/4))),'01_勤務時間入力'!$B$7*60,10080))))</f>
        <v/>
      </c>
      <c r="CE57" s="17" t="str">
        <f>IF(CB57="","",IF('01_勤務時間入力'!$I$7*60&lt;='01_勤務時間入力'!CD57,"常勤","非常勤"))</f>
        <v/>
      </c>
    </row>
    <row r="58" spans="2:83" ht="27.95" customHeight="1" x14ac:dyDescent="0.4">
      <c r="B58" s="131" t="str">
        <f t="shared" si="0"/>
        <v>42人目</v>
      </c>
      <c r="C58" s="29"/>
      <c r="D58" s="69" t="s">
        <v>14</v>
      </c>
      <c r="E58" s="31"/>
      <c r="F58" s="32"/>
      <c r="H58" s="36"/>
      <c r="I58" s="54" t="s">
        <v>11</v>
      </c>
      <c r="J58" s="39"/>
      <c r="K58" s="56" t="s">
        <v>16</v>
      </c>
      <c r="L58" s="36"/>
      <c r="M58" s="54" t="s">
        <v>11</v>
      </c>
      <c r="N58" s="39"/>
      <c r="O58" s="56" t="s">
        <v>16</v>
      </c>
      <c r="P58" s="11"/>
      <c r="Q58" s="36"/>
      <c r="R58" s="54" t="s">
        <v>11</v>
      </c>
      <c r="S58" s="39"/>
      <c r="T58" s="54" t="s">
        <v>16</v>
      </c>
      <c r="U58" s="36"/>
      <c r="V58" s="54" t="s">
        <v>11</v>
      </c>
      <c r="W58" s="39"/>
      <c r="X58" s="56" t="s">
        <v>16</v>
      </c>
      <c r="Y58" s="48"/>
      <c r="Z58" s="36"/>
      <c r="AA58" s="54" t="s">
        <v>11</v>
      </c>
      <c r="AB58" s="39"/>
      <c r="AC58" s="54" t="s">
        <v>16</v>
      </c>
      <c r="AD58" s="36"/>
      <c r="AE58" s="54" t="s">
        <v>11</v>
      </c>
      <c r="AF58" s="39"/>
      <c r="AG58" s="56" t="s">
        <v>16</v>
      </c>
      <c r="AH58" s="48"/>
      <c r="AI58" s="36"/>
      <c r="AJ58" s="54" t="s">
        <v>11</v>
      </c>
      <c r="AK58" s="39"/>
      <c r="AL58" s="54" t="s">
        <v>16</v>
      </c>
      <c r="AM58" s="36"/>
      <c r="AN58" s="54" t="s">
        <v>11</v>
      </c>
      <c r="AO58" s="39"/>
      <c r="AP58" s="56" t="s">
        <v>16</v>
      </c>
      <c r="AQ58" s="48"/>
      <c r="AR58" s="36"/>
      <c r="AS58" s="54" t="s">
        <v>11</v>
      </c>
      <c r="AT58" s="39"/>
      <c r="AU58" s="54" t="s">
        <v>16</v>
      </c>
      <c r="AV58" s="36"/>
      <c r="AW58" s="54" t="s">
        <v>11</v>
      </c>
      <c r="AX58" s="39"/>
      <c r="AY58" s="56" t="s">
        <v>16</v>
      </c>
      <c r="AZ58" s="48"/>
      <c r="BA58" s="36"/>
      <c r="BB58" s="54" t="s">
        <v>11</v>
      </c>
      <c r="BC58" s="39"/>
      <c r="BD58" s="54" t="s">
        <v>16</v>
      </c>
      <c r="BE58" s="36"/>
      <c r="BF58" s="54" t="s">
        <v>11</v>
      </c>
      <c r="BG58" s="39"/>
      <c r="BH58" s="56" t="s">
        <v>16</v>
      </c>
      <c r="BI58" s="48"/>
      <c r="BJ58" s="36"/>
      <c r="BK58" s="54" t="s">
        <v>11</v>
      </c>
      <c r="BL58" s="39"/>
      <c r="BM58" s="54" t="s">
        <v>16</v>
      </c>
      <c r="BN58" s="36"/>
      <c r="BO58" s="54" t="s">
        <v>11</v>
      </c>
      <c r="BP58" s="39"/>
      <c r="BQ58" s="56" t="s">
        <v>16</v>
      </c>
      <c r="BR58" s="48"/>
      <c r="BS58" s="36"/>
      <c r="BT58" s="54" t="s">
        <v>11</v>
      </c>
      <c r="BU58" s="39"/>
      <c r="BV58" s="54" t="s">
        <v>16</v>
      </c>
      <c r="BW58" s="36"/>
      <c r="BX58" s="54" t="s">
        <v>11</v>
      </c>
      <c r="BY58" s="39"/>
      <c r="BZ58" s="56" t="s">
        <v>16</v>
      </c>
      <c r="CA58" s="51"/>
      <c r="CB58" s="17" t="str">
        <f t="shared" si="1"/>
        <v/>
      </c>
      <c r="CC58" s="17" t="str">
        <f>IF(CB58="","",INDEX('99_職種リスト'!$A:$A,MATCH($E58,'99_職種リスト'!$B:$B,0)))</f>
        <v/>
      </c>
      <c r="CD58" s="18" t="str">
        <f>IF(CB58="","",IF(F58="○",'01_勤務時間入力'!$B$7*60,IF(SUM(H58,J58,L58,N58)&gt;0,MIN(SUM(VALUE(H58)*60,J58,VALUE(L58)*60/2,N58/2),'01_勤務時間入力'!$B$7*60,10080),MIN(SUM(MIN(SUM(VALUE(Q58)*60,S58,VALUE(U58)*60/2,W58/2),1440)*IF(OR(Y58="",Y58="　"),1,VALUE(MID(Y58,2,1)/4)),MIN(SUM(VALUE(Z58)*60,AB58,VALUE(AD58)*60/2,AF58/2),1440)*IF(OR(AH58="",AH58="　"),1,VALUE(MID(AH58,2,1)/4)),MIN(SUM(VALUE(AI58)*60,AK58,VALUE(AM58)*60/2,AO58/2),1440)*IF(OR(AQ58="",AQ58="　"),1,VALUE(MID(AQ58,2,1)/4)),MIN(SUM(VALUE(AR58)*60,AT58,VALUE(AV58)*60/2,AX58/2),1440)*IF(OR(AZ58="",AZ58="　"),1,VALUE(MID(AZ58,2,1)/4)),MIN(SUM(VALUE(BA58)*60,BC58,VALUE(BE58)*60/2,BG58/2),1440)*IF(OR(BI58="",BI58="　"),1,VALUE(MID(BI58,2,1)/4)),MIN(SUM(VALUE(BJ58)*60,BL58,VALUE(BN58)*60/2,BP58/2),1440)*IF(OR(BR58="",BR58="　"),1,VALUE(MID(BR58,2,1)/4)),MIN(SUM(VALUE(BS58)*60,BU58,VALUE(BW58)*60/2,BY58/2),1440)*IF(OR(CA58="",CA58="　"),1,VALUE(MID(CA58,2,1)/4))),'01_勤務時間入力'!$B$7*60,10080))))</f>
        <v/>
      </c>
      <c r="CE58" s="17" t="str">
        <f>IF(CB58="","",IF('01_勤務時間入力'!$I$7*60&lt;='01_勤務時間入力'!CD58,"常勤","非常勤"))</f>
        <v/>
      </c>
    </row>
    <row r="59" spans="2:83" ht="27.95" customHeight="1" x14ac:dyDescent="0.4">
      <c r="B59" s="131" t="str">
        <f t="shared" si="0"/>
        <v>43人目</v>
      </c>
      <c r="C59" s="29"/>
      <c r="D59" s="69" t="s">
        <v>14</v>
      </c>
      <c r="E59" s="31"/>
      <c r="F59" s="32"/>
      <c r="H59" s="36"/>
      <c r="I59" s="54" t="s">
        <v>11</v>
      </c>
      <c r="J59" s="39"/>
      <c r="K59" s="56" t="s">
        <v>16</v>
      </c>
      <c r="L59" s="36"/>
      <c r="M59" s="54" t="s">
        <v>11</v>
      </c>
      <c r="N59" s="39"/>
      <c r="O59" s="56" t="s">
        <v>16</v>
      </c>
      <c r="P59" s="11"/>
      <c r="Q59" s="36"/>
      <c r="R59" s="54" t="s">
        <v>11</v>
      </c>
      <c r="S59" s="39"/>
      <c r="T59" s="54" t="s">
        <v>16</v>
      </c>
      <c r="U59" s="36"/>
      <c r="V59" s="54" t="s">
        <v>11</v>
      </c>
      <c r="W59" s="39"/>
      <c r="X59" s="56" t="s">
        <v>16</v>
      </c>
      <c r="Y59" s="48"/>
      <c r="Z59" s="36"/>
      <c r="AA59" s="54" t="s">
        <v>11</v>
      </c>
      <c r="AB59" s="39"/>
      <c r="AC59" s="54" t="s">
        <v>16</v>
      </c>
      <c r="AD59" s="36"/>
      <c r="AE59" s="54" t="s">
        <v>11</v>
      </c>
      <c r="AF59" s="39"/>
      <c r="AG59" s="56" t="s">
        <v>16</v>
      </c>
      <c r="AH59" s="48"/>
      <c r="AI59" s="36"/>
      <c r="AJ59" s="54" t="s">
        <v>11</v>
      </c>
      <c r="AK59" s="39"/>
      <c r="AL59" s="54" t="s">
        <v>16</v>
      </c>
      <c r="AM59" s="36"/>
      <c r="AN59" s="54" t="s">
        <v>11</v>
      </c>
      <c r="AO59" s="39"/>
      <c r="AP59" s="56" t="s">
        <v>16</v>
      </c>
      <c r="AQ59" s="48"/>
      <c r="AR59" s="36"/>
      <c r="AS59" s="54" t="s">
        <v>11</v>
      </c>
      <c r="AT59" s="39"/>
      <c r="AU59" s="54" t="s">
        <v>16</v>
      </c>
      <c r="AV59" s="36"/>
      <c r="AW59" s="54" t="s">
        <v>11</v>
      </c>
      <c r="AX59" s="39"/>
      <c r="AY59" s="56" t="s">
        <v>16</v>
      </c>
      <c r="AZ59" s="48"/>
      <c r="BA59" s="36"/>
      <c r="BB59" s="54" t="s">
        <v>11</v>
      </c>
      <c r="BC59" s="39"/>
      <c r="BD59" s="54" t="s">
        <v>16</v>
      </c>
      <c r="BE59" s="36"/>
      <c r="BF59" s="54" t="s">
        <v>11</v>
      </c>
      <c r="BG59" s="39"/>
      <c r="BH59" s="56" t="s">
        <v>16</v>
      </c>
      <c r="BI59" s="48"/>
      <c r="BJ59" s="36"/>
      <c r="BK59" s="54" t="s">
        <v>11</v>
      </c>
      <c r="BL59" s="39"/>
      <c r="BM59" s="54" t="s">
        <v>16</v>
      </c>
      <c r="BN59" s="36"/>
      <c r="BO59" s="54" t="s">
        <v>11</v>
      </c>
      <c r="BP59" s="39"/>
      <c r="BQ59" s="56" t="s">
        <v>16</v>
      </c>
      <c r="BR59" s="48"/>
      <c r="BS59" s="36"/>
      <c r="BT59" s="54" t="s">
        <v>11</v>
      </c>
      <c r="BU59" s="39"/>
      <c r="BV59" s="54" t="s">
        <v>16</v>
      </c>
      <c r="BW59" s="36"/>
      <c r="BX59" s="54" t="s">
        <v>11</v>
      </c>
      <c r="BY59" s="39"/>
      <c r="BZ59" s="56" t="s">
        <v>16</v>
      </c>
      <c r="CA59" s="51"/>
      <c r="CB59" s="17" t="str">
        <f t="shared" si="1"/>
        <v/>
      </c>
      <c r="CC59" s="17" t="str">
        <f>IF(CB59="","",INDEX('99_職種リスト'!$A:$A,MATCH($E59,'99_職種リスト'!$B:$B,0)))</f>
        <v/>
      </c>
      <c r="CD59" s="18" t="str">
        <f>IF(CB59="","",IF(F59="○",'01_勤務時間入力'!$B$7*60,IF(SUM(H59,J59,L59,N59)&gt;0,MIN(SUM(VALUE(H59)*60,J59,VALUE(L59)*60/2,N59/2),'01_勤務時間入力'!$B$7*60,10080),MIN(SUM(MIN(SUM(VALUE(Q59)*60,S59,VALUE(U59)*60/2,W59/2),1440)*IF(OR(Y59="",Y59="　"),1,VALUE(MID(Y59,2,1)/4)),MIN(SUM(VALUE(Z59)*60,AB59,VALUE(AD59)*60/2,AF59/2),1440)*IF(OR(AH59="",AH59="　"),1,VALUE(MID(AH59,2,1)/4)),MIN(SUM(VALUE(AI59)*60,AK59,VALUE(AM59)*60/2,AO59/2),1440)*IF(OR(AQ59="",AQ59="　"),1,VALUE(MID(AQ59,2,1)/4)),MIN(SUM(VALUE(AR59)*60,AT59,VALUE(AV59)*60/2,AX59/2),1440)*IF(OR(AZ59="",AZ59="　"),1,VALUE(MID(AZ59,2,1)/4)),MIN(SUM(VALUE(BA59)*60,BC59,VALUE(BE59)*60/2,BG59/2),1440)*IF(OR(BI59="",BI59="　"),1,VALUE(MID(BI59,2,1)/4)),MIN(SUM(VALUE(BJ59)*60,BL59,VALUE(BN59)*60/2,BP59/2),1440)*IF(OR(BR59="",BR59="　"),1,VALUE(MID(BR59,2,1)/4)),MIN(SUM(VALUE(BS59)*60,BU59,VALUE(BW59)*60/2,BY59/2),1440)*IF(OR(CA59="",CA59="　"),1,VALUE(MID(CA59,2,1)/4))),'01_勤務時間入力'!$B$7*60,10080))))</f>
        <v/>
      </c>
      <c r="CE59" s="17" t="str">
        <f>IF(CB59="","",IF('01_勤務時間入力'!$I$7*60&lt;='01_勤務時間入力'!CD59,"常勤","非常勤"))</f>
        <v/>
      </c>
    </row>
    <row r="60" spans="2:83" ht="27.95" customHeight="1" x14ac:dyDescent="0.4">
      <c r="B60" s="131" t="str">
        <f t="shared" si="0"/>
        <v>44人目</v>
      </c>
      <c r="C60" s="29"/>
      <c r="D60" s="69" t="s">
        <v>14</v>
      </c>
      <c r="E60" s="31"/>
      <c r="F60" s="32"/>
      <c r="H60" s="36"/>
      <c r="I60" s="54" t="s">
        <v>11</v>
      </c>
      <c r="J60" s="39"/>
      <c r="K60" s="56" t="s">
        <v>16</v>
      </c>
      <c r="L60" s="36"/>
      <c r="M60" s="54" t="s">
        <v>11</v>
      </c>
      <c r="N60" s="39"/>
      <c r="O60" s="56" t="s">
        <v>16</v>
      </c>
      <c r="P60" s="11"/>
      <c r="Q60" s="36"/>
      <c r="R60" s="54" t="s">
        <v>11</v>
      </c>
      <c r="S60" s="39"/>
      <c r="T60" s="54" t="s">
        <v>16</v>
      </c>
      <c r="U60" s="36"/>
      <c r="V60" s="54" t="s">
        <v>11</v>
      </c>
      <c r="W60" s="39"/>
      <c r="X60" s="56" t="s">
        <v>16</v>
      </c>
      <c r="Y60" s="48"/>
      <c r="Z60" s="36"/>
      <c r="AA60" s="54" t="s">
        <v>11</v>
      </c>
      <c r="AB60" s="39"/>
      <c r="AC60" s="54" t="s">
        <v>16</v>
      </c>
      <c r="AD60" s="36"/>
      <c r="AE60" s="54" t="s">
        <v>11</v>
      </c>
      <c r="AF60" s="39"/>
      <c r="AG60" s="56" t="s">
        <v>16</v>
      </c>
      <c r="AH60" s="48"/>
      <c r="AI60" s="36"/>
      <c r="AJ60" s="54" t="s">
        <v>11</v>
      </c>
      <c r="AK60" s="39"/>
      <c r="AL60" s="54" t="s">
        <v>16</v>
      </c>
      <c r="AM60" s="36"/>
      <c r="AN60" s="54" t="s">
        <v>11</v>
      </c>
      <c r="AO60" s="39"/>
      <c r="AP60" s="56" t="s">
        <v>16</v>
      </c>
      <c r="AQ60" s="48"/>
      <c r="AR60" s="36"/>
      <c r="AS60" s="54" t="s">
        <v>11</v>
      </c>
      <c r="AT60" s="39"/>
      <c r="AU60" s="54" t="s">
        <v>16</v>
      </c>
      <c r="AV60" s="36"/>
      <c r="AW60" s="54" t="s">
        <v>11</v>
      </c>
      <c r="AX60" s="39"/>
      <c r="AY60" s="56" t="s">
        <v>16</v>
      </c>
      <c r="AZ60" s="48"/>
      <c r="BA60" s="36"/>
      <c r="BB60" s="54" t="s">
        <v>11</v>
      </c>
      <c r="BC60" s="39"/>
      <c r="BD60" s="54" t="s">
        <v>16</v>
      </c>
      <c r="BE60" s="36"/>
      <c r="BF60" s="54" t="s">
        <v>11</v>
      </c>
      <c r="BG60" s="39"/>
      <c r="BH60" s="56" t="s">
        <v>16</v>
      </c>
      <c r="BI60" s="48"/>
      <c r="BJ60" s="36"/>
      <c r="BK60" s="54" t="s">
        <v>11</v>
      </c>
      <c r="BL60" s="39"/>
      <c r="BM60" s="54" t="s">
        <v>16</v>
      </c>
      <c r="BN60" s="36"/>
      <c r="BO60" s="54" t="s">
        <v>11</v>
      </c>
      <c r="BP60" s="39"/>
      <c r="BQ60" s="56" t="s">
        <v>16</v>
      </c>
      <c r="BR60" s="48"/>
      <c r="BS60" s="36"/>
      <c r="BT60" s="54" t="s">
        <v>11</v>
      </c>
      <c r="BU60" s="39"/>
      <c r="BV60" s="54" t="s">
        <v>16</v>
      </c>
      <c r="BW60" s="36"/>
      <c r="BX60" s="54" t="s">
        <v>11</v>
      </c>
      <c r="BY60" s="39"/>
      <c r="BZ60" s="56" t="s">
        <v>16</v>
      </c>
      <c r="CA60" s="51"/>
      <c r="CB60" s="17" t="str">
        <f t="shared" si="1"/>
        <v/>
      </c>
      <c r="CC60" s="17" t="str">
        <f>IF(CB60="","",INDEX('99_職種リスト'!$A:$A,MATCH($E60,'99_職種リスト'!$B:$B,0)))</f>
        <v/>
      </c>
      <c r="CD60" s="18" t="str">
        <f>IF(CB60="","",IF(F60="○",'01_勤務時間入力'!$B$7*60,IF(SUM(H60,J60,L60,N60)&gt;0,MIN(SUM(VALUE(H60)*60,J60,VALUE(L60)*60/2,N60/2),'01_勤務時間入力'!$B$7*60,10080),MIN(SUM(MIN(SUM(VALUE(Q60)*60,S60,VALUE(U60)*60/2,W60/2),1440)*IF(OR(Y60="",Y60="　"),1,VALUE(MID(Y60,2,1)/4)),MIN(SUM(VALUE(Z60)*60,AB60,VALUE(AD60)*60/2,AF60/2),1440)*IF(OR(AH60="",AH60="　"),1,VALUE(MID(AH60,2,1)/4)),MIN(SUM(VALUE(AI60)*60,AK60,VALUE(AM60)*60/2,AO60/2),1440)*IF(OR(AQ60="",AQ60="　"),1,VALUE(MID(AQ60,2,1)/4)),MIN(SUM(VALUE(AR60)*60,AT60,VALUE(AV60)*60/2,AX60/2),1440)*IF(OR(AZ60="",AZ60="　"),1,VALUE(MID(AZ60,2,1)/4)),MIN(SUM(VALUE(BA60)*60,BC60,VALUE(BE60)*60/2,BG60/2),1440)*IF(OR(BI60="",BI60="　"),1,VALUE(MID(BI60,2,1)/4)),MIN(SUM(VALUE(BJ60)*60,BL60,VALUE(BN60)*60/2,BP60/2),1440)*IF(OR(BR60="",BR60="　"),1,VALUE(MID(BR60,2,1)/4)),MIN(SUM(VALUE(BS60)*60,BU60,VALUE(BW60)*60/2,BY60/2),1440)*IF(OR(CA60="",CA60="　"),1,VALUE(MID(CA60,2,1)/4))),'01_勤務時間入力'!$B$7*60,10080))))</f>
        <v/>
      </c>
      <c r="CE60" s="17" t="str">
        <f>IF(CB60="","",IF('01_勤務時間入力'!$I$7*60&lt;='01_勤務時間入力'!CD60,"常勤","非常勤"))</f>
        <v/>
      </c>
    </row>
    <row r="61" spans="2:83" ht="27.95" customHeight="1" x14ac:dyDescent="0.4">
      <c r="B61" s="131" t="str">
        <f t="shared" si="0"/>
        <v>45人目</v>
      </c>
      <c r="C61" s="29"/>
      <c r="D61" s="69" t="s">
        <v>14</v>
      </c>
      <c r="E61" s="31"/>
      <c r="F61" s="32"/>
      <c r="H61" s="36"/>
      <c r="I61" s="54" t="s">
        <v>11</v>
      </c>
      <c r="J61" s="39"/>
      <c r="K61" s="56" t="s">
        <v>16</v>
      </c>
      <c r="L61" s="36"/>
      <c r="M61" s="54" t="s">
        <v>11</v>
      </c>
      <c r="N61" s="39"/>
      <c r="O61" s="56" t="s">
        <v>16</v>
      </c>
      <c r="P61" s="11"/>
      <c r="Q61" s="36"/>
      <c r="R61" s="54" t="s">
        <v>11</v>
      </c>
      <c r="S61" s="39"/>
      <c r="T61" s="54" t="s">
        <v>16</v>
      </c>
      <c r="U61" s="36"/>
      <c r="V61" s="54" t="s">
        <v>11</v>
      </c>
      <c r="W61" s="39"/>
      <c r="X61" s="56" t="s">
        <v>16</v>
      </c>
      <c r="Y61" s="48"/>
      <c r="Z61" s="36"/>
      <c r="AA61" s="54" t="s">
        <v>11</v>
      </c>
      <c r="AB61" s="39"/>
      <c r="AC61" s="54" t="s">
        <v>16</v>
      </c>
      <c r="AD61" s="36"/>
      <c r="AE61" s="54" t="s">
        <v>11</v>
      </c>
      <c r="AF61" s="39"/>
      <c r="AG61" s="56" t="s">
        <v>16</v>
      </c>
      <c r="AH61" s="48"/>
      <c r="AI61" s="36"/>
      <c r="AJ61" s="54" t="s">
        <v>11</v>
      </c>
      <c r="AK61" s="39"/>
      <c r="AL61" s="54" t="s">
        <v>16</v>
      </c>
      <c r="AM61" s="36"/>
      <c r="AN61" s="54" t="s">
        <v>11</v>
      </c>
      <c r="AO61" s="39"/>
      <c r="AP61" s="56" t="s">
        <v>16</v>
      </c>
      <c r="AQ61" s="48"/>
      <c r="AR61" s="36"/>
      <c r="AS61" s="54" t="s">
        <v>11</v>
      </c>
      <c r="AT61" s="39"/>
      <c r="AU61" s="54" t="s">
        <v>16</v>
      </c>
      <c r="AV61" s="36"/>
      <c r="AW61" s="54" t="s">
        <v>11</v>
      </c>
      <c r="AX61" s="39"/>
      <c r="AY61" s="56" t="s">
        <v>16</v>
      </c>
      <c r="AZ61" s="48"/>
      <c r="BA61" s="36"/>
      <c r="BB61" s="54" t="s">
        <v>11</v>
      </c>
      <c r="BC61" s="39"/>
      <c r="BD61" s="54" t="s">
        <v>16</v>
      </c>
      <c r="BE61" s="36"/>
      <c r="BF61" s="54" t="s">
        <v>11</v>
      </c>
      <c r="BG61" s="39"/>
      <c r="BH61" s="56" t="s">
        <v>16</v>
      </c>
      <c r="BI61" s="48"/>
      <c r="BJ61" s="36"/>
      <c r="BK61" s="54" t="s">
        <v>11</v>
      </c>
      <c r="BL61" s="39"/>
      <c r="BM61" s="54" t="s">
        <v>16</v>
      </c>
      <c r="BN61" s="36"/>
      <c r="BO61" s="54" t="s">
        <v>11</v>
      </c>
      <c r="BP61" s="39"/>
      <c r="BQ61" s="56" t="s">
        <v>16</v>
      </c>
      <c r="BR61" s="48"/>
      <c r="BS61" s="36"/>
      <c r="BT61" s="54" t="s">
        <v>11</v>
      </c>
      <c r="BU61" s="39"/>
      <c r="BV61" s="54" t="s">
        <v>16</v>
      </c>
      <c r="BW61" s="36"/>
      <c r="BX61" s="54" t="s">
        <v>11</v>
      </c>
      <c r="BY61" s="39"/>
      <c r="BZ61" s="56" t="s">
        <v>16</v>
      </c>
      <c r="CA61" s="51"/>
      <c r="CB61" s="17" t="str">
        <f t="shared" si="1"/>
        <v/>
      </c>
      <c r="CC61" s="17" t="str">
        <f>IF(CB61="","",INDEX('99_職種リスト'!$A:$A,MATCH($E61,'99_職種リスト'!$B:$B,0)))</f>
        <v/>
      </c>
      <c r="CD61" s="18" t="str">
        <f>IF(CB61="","",IF(F61="○",'01_勤務時間入力'!$B$7*60,IF(SUM(H61,J61,L61,N61)&gt;0,MIN(SUM(VALUE(H61)*60,J61,VALUE(L61)*60/2,N61/2),'01_勤務時間入力'!$B$7*60,10080),MIN(SUM(MIN(SUM(VALUE(Q61)*60,S61,VALUE(U61)*60/2,W61/2),1440)*IF(OR(Y61="",Y61="　"),1,VALUE(MID(Y61,2,1)/4)),MIN(SUM(VALUE(Z61)*60,AB61,VALUE(AD61)*60/2,AF61/2),1440)*IF(OR(AH61="",AH61="　"),1,VALUE(MID(AH61,2,1)/4)),MIN(SUM(VALUE(AI61)*60,AK61,VALUE(AM61)*60/2,AO61/2),1440)*IF(OR(AQ61="",AQ61="　"),1,VALUE(MID(AQ61,2,1)/4)),MIN(SUM(VALUE(AR61)*60,AT61,VALUE(AV61)*60/2,AX61/2),1440)*IF(OR(AZ61="",AZ61="　"),1,VALUE(MID(AZ61,2,1)/4)),MIN(SUM(VALUE(BA61)*60,BC61,VALUE(BE61)*60/2,BG61/2),1440)*IF(OR(BI61="",BI61="　"),1,VALUE(MID(BI61,2,1)/4)),MIN(SUM(VALUE(BJ61)*60,BL61,VALUE(BN61)*60/2,BP61/2),1440)*IF(OR(BR61="",BR61="　"),1,VALUE(MID(BR61,2,1)/4)),MIN(SUM(VALUE(BS61)*60,BU61,VALUE(BW61)*60/2,BY61/2),1440)*IF(OR(CA61="",CA61="　"),1,VALUE(MID(CA61,2,1)/4))),'01_勤務時間入力'!$B$7*60,10080))))</f>
        <v/>
      </c>
      <c r="CE61" s="17" t="str">
        <f>IF(CB61="","",IF('01_勤務時間入力'!$I$7*60&lt;='01_勤務時間入力'!CD61,"常勤","非常勤"))</f>
        <v/>
      </c>
    </row>
    <row r="62" spans="2:83" ht="27.95" customHeight="1" x14ac:dyDescent="0.4">
      <c r="B62" s="131" t="str">
        <f t="shared" si="0"/>
        <v>46人目</v>
      </c>
      <c r="C62" s="29"/>
      <c r="D62" s="69" t="s">
        <v>14</v>
      </c>
      <c r="E62" s="31"/>
      <c r="F62" s="32"/>
      <c r="H62" s="36"/>
      <c r="I62" s="54" t="s">
        <v>11</v>
      </c>
      <c r="J62" s="39"/>
      <c r="K62" s="56" t="s">
        <v>16</v>
      </c>
      <c r="L62" s="36"/>
      <c r="M62" s="54" t="s">
        <v>11</v>
      </c>
      <c r="N62" s="39"/>
      <c r="O62" s="56" t="s">
        <v>16</v>
      </c>
      <c r="P62" s="11"/>
      <c r="Q62" s="36"/>
      <c r="R62" s="54" t="s">
        <v>11</v>
      </c>
      <c r="S62" s="39"/>
      <c r="T62" s="54" t="s">
        <v>16</v>
      </c>
      <c r="U62" s="36"/>
      <c r="V62" s="54" t="s">
        <v>11</v>
      </c>
      <c r="W62" s="39"/>
      <c r="X62" s="56" t="s">
        <v>16</v>
      </c>
      <c r="Y62" s="48"/>
      <c r="Z62" s="36"/>
      <c r="AA62" s="54" t="s">
        <v>11</v>
      </c>
      <c r="AB62" s="39"/>
      <c r="AC62" s="54" t="s">
        <v>16</v>
      </c>
      <c r="AD62" s="36"/>
      <c r="AE62" s="54" t="s">
        <v>11</v>
      </c>
      <c r="AF62" s="39"/>
      <c r="AG62" s="56" t="s">
        <v>16</v>
      </c>
      <c r="AH62" s="48"/>
      <c r="AI62" s="36"/>
      <c r="AJ62" s="54" t="s">
        <v>11</v>
      </c>
      <c r="AK62" s="39"/>
      <c r="AL62" s="54" t="s">
        <v>16</v>
      </c>
      <c r="AM62" s="36"/>
      <c r="AN62" s="54" t="s">
        <v>11</v>
      </c>
      <c r="AO62" s="39"/>
      <c r="AP62" s="56" t="s">
        <v>16</v>
      </c>
      <c r="AQ62" s="48"/>
      <c r="AR62" s="36"/>
      <c r="AS62" s="54" t="s">
        <v>11</v>
      </c>
      <c r="AT62" s="39"/>
      <c r="AU62" s="54" t="s">
        <v>16</v>
      </c>
      <c r="AV62" s="36"/>
      <c r="AW62" s="54" t="s">
        <v>11</v>
      </c>
      <c r="AX62" s="39"/>
      <c r="AY62" s="56" t="s">
        <v>16</v>
      </c>
      <c r="AZ62" s="48"/>
      <c r="BA62" s="36"/>
      <c r="BB62" s="54" t="s">
        <v>11</v>
      </c>
      <c r="BC62" s="39"/>
      <c r="BD62" s="54" t="s">
        <v>16</v>
      </c>
      <c r="BE62" s="36"/>
      <c r="BF62" s="54" t="s">
        <v>11</v>
      </c>
      <c r="BG62" s="39"/>
      <c r="BH62" s="56" t="s">
        <v>16</v>
      </c>
      <c r="BI62" s="48"/>
      <c r="BJ62" s="36"/>
      <c r="BK62" s="54" t="s">
        <v>11</v>
      </c>
      <c r="BL62" s="39"/>
      <c r="BM62" s="54" t="s">
        <v>16</v>
      </c>
      <c r="BN62" s="36"/>
      <c r="BO62" s="54" t="s">
        <v>11</v>
      </c>
      <c r="BP62" s="39"/>
      <c r="BQ62" s="56" t="s">
        <v>16</v>
      </c>
      <c r="BR62" s="48"/>
      <c r="BS62" s="36"/>
      <c r="BT62" s="54" t="s">
        <v>11</v>
      </c>
      <c r="BU62" s="39"/>
      <c r="BV62" s="54" t="s">
        <v>16</v>
      </c>
      <c r="BW62" s="36"/>
      <c r="BX62" s="54" t="s">
        <v>11</v>
      </c>
      <c r="BY62" s="39"/>
      <c r="BZ62" s="56" t="s">
        <v>16</v>
      </c>
      <c r="CA62" s="51"/>
      <c r="CB62" s="17" t="str">
        <f t="shared" si="1"/>
        <v/>
      </c>
      <c r="CC62" s="17" t="str">
        <f>IF(CB62="","",INDEX('99_職種リスト'!$A:$A,MATCH($E62,'99_職種リスト'!$B:$B,0)))</f>
        <v/>
      </c>
      <c r="CD62" s="18" t="str">
        <f>IF(CB62="","",IF(F62="○",'01_勤務時間入力'!$B$7*60,IF(SUM(H62,J62,L62,N62)&gt;0,MIN(SUM(VALUE(H62)*60,J62,VALUE(L62)*60/2,N62/2),'01_勤務時間入力'!$B$7*60,10080),MIN(SUM(MIN(SUM(VALUE(Q62)*60,S62,VALUE(U62)*60/2,W62/2),1440)*IF(OR(Y62="",Y62="　"),1,VALUE(MID(Y62,2,1)/4)),MIN(SUM(VALUE(Z62)*60,AB62,VALUE(AD62)*60/2,AF62/2),1440)*IF(OR(AH62="",AH62="　"),1,VALUE(MID(AH62,2,1)/4)),MIN(SUM(VALUE(AI62)*60,AK62,VALUE(AM62)*60/2,AO62/2),1440)*IF(OR(AQ62="",AQ62="　"),1,VALUE(MID(AQ62,2,1)/4)),MIN(SUM(VALUE(AR62)*60,AT62,VALUE(AV62)*60/2,AX62/2),1440)*IF(OR(AZ62="",AZ62="　"),1,VALUE(MID(AZ62,2,1)/4)),MIN(SUM(VALUE(BA62)*60,BC62,VALUE(BE62)*60/2,BG62/2),1440)*IF(OR(BI62="",BI62="　"),1,VALUE(MID(BI62,2,1)/4)),MIN(SUM(VALUE(BJ62)*60,BL62,VALUE(BN62)*60/2,BP62/2),1440)*IF(OR(BR62="",BR62="　"),1,VALUE(MID(BR62,2,1)/4)),MIN(SUM(VALUE(BS62)*60,BU62,VALUE(BW62)*60/2,BY62/2),1440)*IF(OR(CA62="",CA62="　"),1,VALUE(MID(CA62,2,1)/4))),'01_勤務時間入力'!$B$7*60,10080))))</f>
        <v/>
      </c>
      <c r="CE62" s="17" t="str">
        <f>IF(CB62="","",IF('01_勤務時間入力'!$I$7*60&lt;='01_勤務時間入力'!CD62,"常勤","非常勤"))</f>
        <v/>
      </c>
    </row>
    <row r="63" spans="2:83" ht="27.95" customHeight="1" x14ac:dyDescent="0.4">
      <c r="B63" s="131" t="str">
        <f t="shared" si="0"/>
        <v>47人目</v>
      </c>
      <c r="C63" s="29"/>
      <c r="D63" s="69" t="s">
        <v>14</v>
      </c>
      <c r="E63" s="31"/>
      <c r="F63" s="32"/>
      <c r="H63" s="36"/>
      <c r="I63" s="54" t="s">
        <v>11</v>
      </c>
      <c r="J63" s="39"/>
      <c r="K63" s="56" t="s">
        <v>16</v>
      </c>
      <c r="L63" s="36"/>
      <c r="M63" s="54" t="s">
        <v>11</v>
      </c>
      <c r="N63" s="39"/>
      <c r="O63" s="56" t="s">
        <v>16</v>
      </c>
      <c r="P63" s="11"/>
      <c r="Q63" s="36"/>
      <c r="R63" s="54" t="s">
        <v>11</v>
      </c>
      <c r="S63" s="39"/>
      <c r="T63" s="54" t="s">
        <v>16</v>
      </c>
      <c r="U63" s="36"/>
      <c r="V63" s="54" t="s">
        <v>11</v>
      </c>
      <c r="W63" s="39"/>
      <c r="X63" s="56" t="s">
        <v>16</v>
      </c>
      <c r="Y63" s="48"/>
      <c r="Z63" s="36"/>
      <c r="AA63" s="54" t="s">
        <v>11</v>
      </c>
      <c r="AB63" s="39"/>
      <c r="AC63" s="54" t="s">
        <v>16</v>
      </c>
      <c r="AD63" s="36"/>
      <c r="AE63" s="54" t="s">
        <v>11</v>
      </c>
      <c r="AF63" s="39"/>
      <c r="AG63" s="56" t="s">
        <v>16</v>
      </c>
      <c r="AH63" s="48"/>
      <c r="AI63" s="36"/>
      <c r="AJ63" s="54" t="s">
        <v>11</v>
      </c>
      <c r="AK63" s="39"/>
      <c r="AL63" s="54" t="s">
        <v>16</v>
      </c>
      <c r="AM63" s="36"/>
      <c r="AN63" s="54" t="s">
        <v>11</v>
      </c>
      <c r="AO63" s="39"/>
      <c r="AP63" s="56" t="s">
        <v>16</v>
      </c>
      <c r="AQ63" s="48"/>
      <c r="AR63" s="36"/>
      <c r="AS63" s="54" t="s">
        <v>11</v>
      </c>
      <c r="AT63" s="39"/>
      <c r="AU63" s="54" t="s">
        <v>16</v>
      </c>
      <c r="AV63" s="36"/>
      <c r="AW63" s="54" t="s">
        <v>11</v>
      </c>
      <c r="AX63" s="39"/>
      <c r="AY63" s="56" t="s">
        <v>16</v>
      </c>
      <c r="AZ63" s="48"/>
      <c r="BA63" s="36"/>
      <c r="BB63" s="54" t="s">
        <v>11</v>
      </c>
      <c r="BC63" s="39"/>
      <c r="BD63" s="54" t="s">
        <v>16</v>
      </c>
      <c r="BE63" s="36"/>
      <c r="BF63" s="54" t="s">
        <v>11</v>
      </c>
      <c r="BG63" s="39"/>
      <c r="BH63" s="56" t="s">
        <v>16</v>
      </c>
      <c r="BI63" s="48"/>
      <c r="BJ63" s="36"/>
      <c r="BK63" s="54" t="s">
        <v>11</v>
      </c>
      <c r="BL63" s="39"/>
      <c r="BM63" s="54" t="s">
        <v>16</v>
      </c>
      <c r="BN63" s="36"/>
      <c r="BO63" s="54" t="s">
        <v>11</v>
      </c>
      <c r="BP63" s="39"/>
      <c r="BQ63" s="56" t="s">
        <v>16</v>
      </c>
      <c r="BR63" s="48"/>
      <c r="BS63" s="36"/>
      <c r="BT63" s="54" t="s">
        <v>11</v>
      </c>
      <c r="BU63" s="39"/>
      <c r="BV63" s="54" t="s">
        <v>16</v>
      </c>
      <c r="BW63" s="36"/>
      <c r="BX63" s="54" t="s">
        <v>11</v>
      </c>
      <c r="BY63" s="39"/>
      <c r="BZ63" s="56" t="s">
        <v>16</v>
      </c>
      <c r="CA63" s="51"/>
      <c r="CB63" s="17" t="str">
        <f t="shared" si="1"/>
        <v/>
      </c>
      <c r="CC63" s="17" t="str">
        <f>IF(CB63="","",INDEX('99_職種リスト'!$A:$A,MATCH($E63,'99_職種リスト'!$B:$B,0)))</f>
        <v/>
      </c>
      <c r="CD63" s="18" t="str">
        <f>IF(CB63="","",IF(F63="○",'01_勤務時間入力'!$B$7*60,IF(SUM(H63,J63,L63,N63)&gt;0,MIN(SUM(VALUE(H63)*60,J63,VALUE(L63)*60/2,N63/2),'01_勤務時間入力'!$B$7*60,10080),MIN(SUM(MIN(SUM(VALUE(Q63)*60,S63,VALUE(U63)*60/2,W63/2),1440)*IF(OR(Y63="",Y63="　"),1,VALUE(MID(Y63,2,1)/4)),MIN(SUM(VALUE(Z63)*60,AB63,VALUE(AD63)*60/2,AF63/2),1440)*IF(OR(AH63="",AH63="　"),1,VALUE(MID(AH63,2,1)/4)),MIN(SUM(VALUE(AI63)*60,AK63,VALUE(AM63)*60/2,AO63/2),1440)*IF(OR(AQ63="",AQ63="　"),1,VALUE(MID(AQ63,2,1)/4)),MIN(SUM(VALUE(AR63)*60,AT63,VALUE(AV63)*60/2,AX63/2),1440)*IF(OR(AZ63="",AZ63="　"),1,VALUE(MID(AZ63,2,1)/4)),MIN(SUM(VALUE(BA63)*60,BC63,VALUE(BE63)*60/2,BG63/2),1440)*IF(OR(BI63="",BI63="　"),1,VALUE(MID(BI63,2,1)/4)),MIN(SUM(VALUE(BJ63)*60,BL63,VALUE(BN63)*60/2,BP63/2),1440)*IF(OR(BR63="",BR63="　"),1,VALUE(MID(BR63,2,1)/4)),MIN(SUM(VALUE(BS63)*60,BU63,VALUE(BW63)*60/2,BY63/2),1440)*IF(OR(CA63="",CA63="　"),1,VALUE(MID(CA63,2,1)/4))),'01_勤務時間入力'!$B$7*60,10080))))</f>
        <v/>
      </c>
      <c r="CE63" s="17" t="str">
        <f>IF(CB63="","",IF('01_勤務時間入力'!$I$7*60&lt;='01_勤務時間入力'!CD63,"常勤","非常勤"))</f>
        <v/>
      </c>
    </row>
    <row r="64" spans="2:83" ht="27.95" customHeight="1" x14ac:dyDescent="0.4">
      <c r="B64" s="131" t="str">
        <f t="shared" si="0"/>
        <v>48人目</v>
      </c>
      <c r="C64" s="29"/>
      <c r="D64" s="69" t="s">
        <v>14</v>
      </c>
      <c r="E64" s="31"/>
      <c r="F64" s="32"/>
      <c r="H64" s="36"/>
      <c r="I64" s="54" t="s">
        <v>11</v>
      </c>
      <c r="J64" s="39"/>
      <c r="K64" s="56" t="s">
        <v>16</v>
      </c>
      <c r="L64" s="36"/>
      <c r="M64" s="54" t="s">
        <v>11</v>
      </c>
      <c r="N64" s="39"/>
      <c r="O64" s="56" t="s">
        <v>16</v>
      </c>
      <c r="P64" s="11"/>
      <c r="Q64" s="36"/>
      <c r="R64" s="54" t="s">
        <v>11</v>
      </c>
      <c r="S64" s="39"/>
      <c r="T64" s="54" t="s">
        <v>16</v>
      </c>
      <c r="U64" s="36"/>
      <c r="V64" s="54" t="s">
        <v>11</v>
      </c>
      <c r="W64" s="39"/>
      <c r="X64" s="56" t="s">
        <v>16</v>
      </c>
      <c r="Y64" s="48"/>
      <c r="Z64" s="36"/>
      <c r="AA64" s="54" t="s">
        <v>11</v>
      </c>
      <c r="AB64" s="39"/>
      <c r="AC64" s="54" t="s">
        <v>16</v>
      </c>
      <c r="AD64" s="36"/>
      <c r="AE64" s="54" t="s">
        <v>11</v>
      </c>
      <c r="AF64" s="39"/>
      <c r="AG64" s="56" t="s">
        <v>16</v>
      </c>
      <c r="AH64" s="48"/>
      <c r="AI64" s="36"/>
      <c r="AJ64" s="54" t="s">
        <v>11</v>
      </c>
      <c r="AK64" s="39"/>
      <c r="AL64" s="54" t="s">
        <v>16</v>
      </c>
      <c r="AM64" s="36"/>
      <c r="AN64" s="54" t="s">
        <v>11</v>
      </c>
      <c r="AO64" s="39"/>
      <c r="AP64" s="56" t="s">
        <v>16</v>
      </c>
      <c r="AQ64" s="48"/>
      <c r="AR64" s="36"/>
      <c r="AS64" s="54" t="s">
        <v>11</v>
      </c>
      <c r="AT64" s="39"/>
      <c r="AU64" s="54" t="s">
        <v>16</v>
      </c>
      <c r="AV64" s="36"/>
      <c r="AW64" s="54" t="s">
        <v>11</v>
      </c>
      <c r="AX64" s="39"/>
      <c r="AY64" s="56" t="s">
        <v>16</v>
      </c>
      <c r="AZ64" s="48"/>
      <c r="BA64" s="36"/>
      <c r="BB64" s="54" t="s">
        <v>11</v>
      </c>
      <c r="BC64" s="39"/>
      <c r="BD64" s="54" t="s">
        <v>16</v>
      </c>
      <c r="BE64" s="36"/>
      <c r="BF64" s="54" t="s">
        <v>11</v>
      </c>
      <c r="BG64" s="39"/>
      <c r="BH64" s="56" t="s">
        <v>16</v>
      </c>
      <c r="BI64" s="48"/>
      <c r="BJ64" s="36"/>
      <c r="BK64" s="54" t="s">
        <v>11</v>
      </c>
      <c r="BL64" s="39"/>
      <c r="BM64" s="54" t="s">
        <v>16</v>
      </c>
      <c r="BN64" s="36"/>
      <c r="BO64" s="54" t="s">
        <v>11</v>
      </c>
      <c r="BP64" s="39"/>
      <c r="BQ64" s="56" t="s">
        <v>16</v>
      </c>
      <c r="BR64" s="48"/>
      <c r="BS64" s="36"/>
      <c r="BT64" s="54" t="s">
        <v>11</v>
      </c>
      <c r="BU64" s="39"/>
      <c r="BV64" s="54" t="s">
        <v>16</v>
      </c>
      <c r="BW64" s="36"/>
      <c r="BX64" s="54" t="s">
        <v>11</v>
      </c>
      <c r="BY64" s="39"/>
      <c r="BZ64" s="56" t="s">
        <v>16</v>
      </c>
      <c r="CA64" s="51"/>
      <c r="CB64" s="17" t="str">
        <f t="shared" si="1"/>
        <v/>
      </c>
      <c r="CC64" s="17" t="str">
        <f>IF(CB64="","",INDEX('99_職種リスト'!$A:$A,MATCH($E64,'99_職種リスト'!$B:$B,0)))</f>
        <v/>
      </c>
      <c r="CD64" s="18" t="str">
        <f>IF(CB64="","",IF(F64="○",'01_勤務時間入力'!$B$7*60,IF(SUM(H64,J64,L64,N64)&gt;0,MIN(SUM(VALUE(H64)*60,J64,VALUE(L64)*60/2,N64/2),'01_勤務時間入力'!$B$7*60,10080),MIN(SUM(MIN(SUM(VALUE(Q64)*60,S64,VALUE(U64)*60/2,W64/2),1440)*IF(OR(Y64="",Y64="　"),1,VALUE(MID(Y64,2,1)/4)),MIN(SUM(VALUE(Z64)*60,AB64,VALUE(AD64)*60/2,AF64/2),1440)*IF(OR(AH64="",AH64="　"),1,VALUE(MID(AH64,2,1)/4)),MIN(SUM(VALUE(AI64)*60,AK64,VALUE(AM64)*60/2,AO64/2),1440)*IF(OR(AQ64="",AQ64="　"),1,VALUE(MID(AQ64,2,1)/4)),MIN(SUM(VALUE(AR64)*60,AT64,VALUE(AV64)*60/2,AX64/2),1440)*IF(OR(AZ64="",AZ64="　"),1,VALUE(MID(AZ64,2,1)/4)),MIN(SUM(VALUE(BA64)*60,BC64,VALUE(BE64)*60/2,BG64/2),1440)*IF(OR(BI64="",BI64="　"),1,VALUE(MID(BI64,2,1)/4)),MIN(SUM(VALUE(BJ64)*60,BL64,VALUE(BN64)*60/2,BP64/2),1440)*IF(OR(BR64="",BR64="　"),1,VALUE(MID(BR64,2,1)/4)),MIN(SUM(VALUE(BS64)*60,BU64,VALUE(BW64)*60/2,BY64/2),1440)*IF(OR(CA64="",CA64="　"),1,VALUE(MID(CA64,2,1)/4))),'01_勤務時間入力'!$B$7*60,10080))))</f>
        <v/>
      </c>
      <c r="CE64" s="17" t="str">
        <f>IF(CB64="","",IF('01_勤務時間入力'!$I$7*60&lt;='01_勤務時間入力'!CD64,"常勤","非常勤"))</f>
        <v/>
      </c>
    </row>
    <row r="65" spans="2:83" ht="27.95" customHeight="1" x14ac:dyDescent="0.4">
      <c r="B65" s="131" t="str">
        <f t="shared" si="0"/>
        <v>49人目</v>
      </c>
      <c r="C65" s="29"/>
      <c r="D65" s="69" t="s">
        <v>14</v>
      </c>
      <c r="E65" s="31"/>
      <c r="F65" s="32"/>
      <c r="H65" s="36"/>
      <c r="I65" s="54" t="s">
        <v>11</v>
      </c>
      <c r="J65" s="39"/>
      <c r="K65" s="56" t="s">
        <v>16</v>
      </c>
      <c r="L65" s="36"/>
      <c r="M65" s="54" t="s">
        <v>11</v>
      </c>
      <c r="N65" s="39"/>
      <c r="O65" s="56" t="s">
        <v>16</v>
      </c>
      <c r="P65" s="11"/>
      <c r="Q65" s="36"/>
      <c r="R65" s="54" t="s">
        <v>11</v>
      </c>
      <c r="S65" s="39"/>
      <c r="T65" s="54" t="s">
        <v>16</v>
      </c>
      <c r="U65" s="36"/>
      <c r="V65" s="54" t="s">
        <v>11</v>
      </c>
      <c r="W65" s="39"/>
      <c r="X65" s="56" t="s">
        <v>16</v>
      </c>
      <c r="Y65" s="48"/>
      <c r="Z65" s="36"/>
      <c r="AA65" s="54" t="s">
        <v>11</v>
      </c>
      <c r="AB65" s="39"/>
      <c r="AC65" s="54" t="s">
        <v>16</v>
      </c>
      <c r="AD65" s="36"/>
      <c r="AE65" s="54" t="s">
        <v>11</v>
      </c>
      <c r="AF65" s="39"/>
      <c r="AG65" s="56" t="s">
        <v>16</v>
      </c>
      <c r="AH65" s="48"/>
      <c r="AI65" s="36"/>
      <c r="AJ65" s="54" t="s">
        <v>11</v>
      </c>
      <c r="AK65" s="39"/>
      <c r="AL65" s="54" t="s">
        <v>16</v>
      </c>
      <c r="AM65" s="36"/>
      <c r="AN65" s="54" t="s">
        <v>11</v>
      </c>
      <c r="AO65" s="39"/>
      <c r="AP65" s="56" t="s">
        <v>16</v>
      </c>
      <c r="AQ65" s="48"/>
      <c r="AR65" s="36"/>
      <c r="AS65" s="54" t="s">
        <v>11</v>
      </c>
      <c r="AT65" s="39"/>
      <c r="AU65" s="54" t="s">
        <v>16</v>
      </c>
      <c r="AV65" s="36"/>
      <c r="AW65" s="54" t="s">
        <v>11</v>
      </c>
      <c r="AX65" s="39"/>
      <c r="AY65" s="56" t="s">
        <v>16</v>
      </c>
      <c r="AZ65" s="48"/>
      <c r="BA65" s="36"/>
      <c r="BB65" s="54" t="s">
        <v>11</v>
      </c>
      <c r="BC65" s="39"/>
      <c r="BD65" s="54" t="s">
        <v>16</v>
      </c>
      <c r="BE65" s="36"/>
      <c r="BF65" s="54" t="s">
        <v>11</v>
      </c>
      <c r="BG65" s="39"/>
      <c r="BH65" s="56" t="s">
        <v>16</v>
      </c>
      <c r="BI65" s="48"/>
      <c r="BJ65" s="36"/>
      <c r="BK65" s="54" t="s">
        <v>11</v>
      </c>
      <c r="BL65" s="39"/>
      <c r="BM65" s="54" t="s">
        <v>16</v>
      </c>
      <c r="BN65" s="36"/>
      <c r="BO65" s="54" t="s">
        <v>11</v>
      </c>
      <c r="BP65" s="39"/>
      <c r="BQ65" s="56" t="s">
        <v>16</v>
      </c>
      <c r="BR65" s="48"/>
      <c r="BS65" s="36"/>
      <c r="BT65" s="54" t="s">
        <v>11</v>
      </c>
      <c r="BU65" s="39"/>
      <c r="BV65" s="54" t="s">
        <v>16</v>
      </c>
      <c r="BW65" s="36"/>
      <c r="BX65" s="54" t="s">
        <v>11</v>
      </c>
      <c r="BY65" s="39"/>
      <c r="BZ65" s="56" t="s">
        <v>16</v>
      </c>
      <c r="CA65" s="51"/>
      <c r="CB65" s="17" t="str">
        <f t="shared" si="1"/>
        <v/>
      </c>
      <c r="CC65" s="17" t="str">
        <f>IF(CB65="","",INDEX('99_職種リスト'!$A:$A,MATCH($E65,'99_職種リスト'!$B:$B,0)))</f>
        <v/>
      </c>
      <c r="CD65" s="18" t="str">
        <f>IF(CB65="","",IF(F65="○",'01_勤務時間入力'!$B$7*60,IF(SUM(H65,J65,L65,N65)&gt;0,MIN(SUM(VALUE(H65)*60,J65,VALUE(L65)*60/2,N65/2),'01_勤務時間入力'!$B$7*60,10080),MIN(SUM(MIN(SUM(VALUE(Q65)*60,S65,VALUE(U65)*60/2,W65/2),1440)*IF(OR(Y65="",Y65="　"),1,VALUE(MID(Y65,2,1)/4)),MIN(SUM(VALUE(Z65)*60,AB65,VALUE(AD65)*60/2,AF65/2),1440)*IF(OR(AH65="",AH65="　"),1,VALUE(MID(AH65,2,1)/4)),MIN(SUM(VALUE(AI65)*60,AK65,VALUE(AM65)*60/2,AO65/2),1440)*IF(OR(AQ65="",AQ65="　"),1,VALUE(MID(AQ65,2,1)/4)),MIN(SUM(VALUE(AR65)*60,AT65,VALUE(AV65)*60/2,AX65/2),1440)*IF(OR(AZ65="",AZ65="　"),1,VALUE(MID(AZ65,2,1)/4)),MIN(SUM(VALUE(BA65)*60,BC65,VALUE(BE65)*60/2,BG65/2),1440)*IF(OR(BI65="",BI65="　"),1,VALUE(MID(BI65,2,1)/4)),MIN(SUM(VALUE(BJ65)*60,BL65,VALUE(BN65)*60/2,BP65/2),1440)*IF(OR(BR65="",BR65="　"),1,VALUE(MID(BR65,2,1)/4)),MIN(SUM(VALUE(BS65)*60,BU65,VALUE(BW65)*60/2,BY65/2),1440)*IF(OR(CA65="",CA65="　"),1,VALUE(MID(CA65,2,1)/4))),'01_勤務時間入力'!$B$7*60,10080))))</f>
        <v/>
      </c>
      <c r="CE65" s="17" t="str">
        <f>IF(CB65="","",IF('01_勤務時間入力'!$I$7*60&lt;='01_勤務時間入力'!CD65,"常勤","非常勤"))</f>
        <v/>
      </c>
    </row>
    <row r="66" spans="2:83" ht="27.95" customHeight="1" x14ac:dyDescent="0.4">
      <c r="B66" s="131" t="str">
        <f t="shared" si="0"/>
        <v>50人目</v>
      </c>
      <c r="C66" s="29"/>
      <c r="D66" s="69" t="s">
        <v>14</v>
      </c>
      <c r="E66" s="31"/>
      <c r="F66" s="32"/>
      <c r="H66" s="36"/>
      <c r="I66" s="54" t="s">
        <v>11</v>
      </c>
      <c r="J66" s="39"/>
      <c r="K66" s="56" t="s">
        <v>16</v>
      </c>
      <c r="L66" s="36"/>
      <c r="M66" s="54" t="s">
        <v>11</v>
      </c>
      <c r="N66" s="39"/>
      <c r="O66" s="56" t="s">
        <v>16</v>
      </c>
      <c r="P66" s="11"/>
      <c r="Q66" s="36"/>
      <c r="R66" s="54" t="s">
        <v>11</v>
      </c>
      <c r="S66" s="39"/>
      <c r="T66" s="54" t="s">
        <v>16</v>
      </c>
      <c r="U66" s="36"/>
      <c r="V66" s="54" t="s">
        <v>11</v>
      </c>
      <c r="W66" s="39"/>
      <c r="X66" s="56" t="s">
        <v>16</v>
      </c>
      <c r="Y66" s="48"/>
      <c r="Z66" s="36"/>
      <c r="AA66" s="54" t="s">
        <v>11</v>
      </c>
      <c r="AB66" s="39"/>
      <c r="AC66" s="54" t="s">
        <v>16</v>
      </c>
      <c r="AD66" s="36"/>
      <c r="AE66" s="54" t="s">
        <v>11</v>
      </c>
      <c r="AF66" s="39"/>
      <c r="AG66" s="56" t="s">
        <v>16</v>
      </c>
      <c r="AH66" s="48"/>
      <c r="AI66" s="36"/>
      <c r="AJ66" s="54" t="s">
        <v>11</v>
      </c>
      <c r="AK66" s="39"/>
      <c r="AL66" s="54" t="s">
        <v>16</v>
      </c>
      <c r="AM66" s="36"/>
      <c r="AN66" s="54" t="s">
        <v>11</v>
      </c>
      <c r="AO66" s="39"/>
      <c r="AP66" s="56" t="s">
        <v>16</v>
      </c>
      <c r="AQ66" s="48"/>
      <c r="AR66" s="36"/>
      <c r="AS66" s="54" t="s">
        <v>11</v>
      </c>
      <c r="AT66" s="39"/>
      <c r="AU66" s="54" t="s">
        <v>16</v>
      </c>
      <c r="AV66" s="36"/>
      <c r="AW66" s="54" t="s">
        <v>11</v>
      </c>
      <c r="AX66" s="39"/>
      <c r="AY66" s="56" t="s">
        <v>16</v>
      </c>
      <c r="AZ66" s="48"/>
      <c r="BA66" s="36"/>
      <c r="BB66" s="54" t="s">
        <v>11</v>
      </c>
      <c r="BC66" s="39"/>
      <c r="BD66" s="54" t="s">
        <v>16</v>
      </c>
      <c r="BE66" s="36"/>
      <c r="BF66" s="54" t="s">
        <v>11</v>
      </c>
      <c r="BG66" s="39"/>
      <c r="BH66" s="56" t="s">
        <v>16</v>
      </c>
      <c r="BI66" s="48"/>
      <c r="BJ66" s="36"/>
      <c r="BK66" s="54" t="s">
        <v>11</v>
      </c>
      <c r="BL66" s="39"/>
      <c r="BM66" s="54" t="s">
        <v>16</v>
      </c>
      <c r="BN66" s="36"/>
      <c r="BO66" s="54" t="s">
        <v>11</v>
      </c>
      <c r="BP66" s="39"/>
      <c r="BQ66" s="56" t="s">
        <v>16</v>
      </c>
      <c r="BR66" s="48"/>
      <c r="BS66" s="36"/>
      <c r="BT66" s="54" t="s">
        <v>11</v>
      </c>
      <c r="BU66" s="39"/>
      <c r="BV66" s="54" t="s">
        <v>16</v>
      </c>
      <c r="BW66" s="36"/>
      <c r="BX66" s="54" t="s">
        <v>11</v>
      </c>
      <c r="BY66" s="39"/>
      <c r="BZ66" s="56" t="s">
        <v>16</v>
      </c>
      <c r="CA66" s="51"/>
      <c r="CB66" s="17" t="str">
        <f t="shared" si="1"/>
        <v/>
      </c>
      <c r="CC66" s="17" t="str">
        <f>IF(CB66="","",INDEX('99_職種リスト'!$A:$A,MATCH($E66,'99_職種リスト'!$B:$B,0)))</f>
        <v/>
      </c>
      <c r="CD66" s="18" t="str">
        <f>IF(CB66="","",IF(F66="○",'01_勤務時間入力'!$B$7*60,IF(SUM(H66,J66,L66,N66)&gt;0,MIN(SUM(VALUE(H66)*60,J66,VALUE(L66)*60/2,N66/2),'01_勤務時間入力'!$B$7*60,10080),MIN(SUM(MIN(SUM(VALUE(Q66)*60,S66,VALUE(U66)*60/2,W66/2),1440)*IF(OR(Y66="",Y66="　"),1,VALUE(MID(Y66,2,1)/4)),MIN(SUM(VALUE(Z66)*60,AB66,VALUE(AD66)*60/2,AF66/2),1440)*IF(OR(AH66="",AH66="　"),1,VALUE(MID(AH66,2,1)/4)),MIN(SUM(VALUE(AI66)*60,AK66,VALUE(AM66)*60/2,AO66/2),1440)*IF(OR(AQ66="",AQ66="　"),1,VALUE(MID(AQ66,2,1)/4)),MIN(SUM(VALUE(AR66)*60,AT66,VALUE(AV66)*60/2,AX66/2),1440)*IF(OR(AZ66="",AZ66="　"),1,VALUE(MID(AZ66,2,1)/4)),MIN(SUM(VALUE(BA66)*60,BC66,VALUE(BE66)*60/2,BG66/2),1440)*IF(OR(BI66="",BI66="　"),1,VALUE(MID(BI66,2,1)/4)),MIN(SUM(VALUE(BJ66)*60,BL66,VALUE(BN66)*60/2,BP66/2),1440)*IF(OR(BR66="",BR66="　"),1,VALUE(MID(BR66,2,1)/4)),MIN(SUM(VALUE(BS66)*60,BU66,VALUE(BW66)*60/2,BY66/2),1440)*IF(OR(CA66="",CA66="　"),1,VALUE(MID(CA66,2,1)/4))),'01_勤務時間入力'!$B$7*60,10080))))</f>
        <v/>
      </c>
      <c r="CE66" s="17" t="str">
        <f>IF(CB66="","",IF('01_勤務時間入力'!$I$7*60&lt;='01_勤務時間入力'!CD66,"常勤","非常勤"))</f>
        <v/>
      </c>
    </row>
    <row r="67" spans="2:83" ht="27.95" customHeight="1" x14ac:dyDescent="0.4">
      <c r="B67" s="131" t="str">
        <f t="shared" si="0"/>
        <v>51人目</v>
      </c>
      <c r="C67" s="29"/>
      <c r="D67" s="69" t="s">
        <v>14</v>
      </c>
      <c r="E67" s="31"/>
      <c r="F67" s="32"/>
      <c r="H67" s="36"/>
      <c r="I67" s="54" t="s">
        <v>11</v>
      </c>
      <c r="J67" s="39"/>
      <c r="K67" s="56" t="s">
        <v>16</v>
      </c>
      <c r="L67" s="36"/>
      <c r="M67" s="54" t="s">
        <v>11</v>
      </c>
      <c r="N67" s="39"/>
      <c r="O67" s="56" t="s">
        <v>16</v>
      </c>
      <c r="P67" s="11"/>
      <c r="Q67" s="36"/>
      <c r="R67" s="54" t="s">
        <v>11</v>
      </c>
      <c r="S67" s="39"/>
      <c r="T67" s="54" t="s">
        <v>16</v>
      </c>
      <c r="U67" s="36"/>
      <c r="V67" s="54" t="s">
        <v>11</v>
      </c>
      <c r="W67" s="39"/>
      <c r="X67" s="56" t="s">
        <v>16</v>
      </c>
      <c r="Y67" s="48"/>
      <c r="Z67" s="36"/>
      <c r="AA67" s="54" t="s">
        <v>11</v>
      </c>
      <c r="AB67" s="39"/>
      <c r="AC67" s="54" t="s">
        <v>16</v>
      </c>
      <c r="AD67" s="36"/>
      <c r="AE67" s="54" t="s">
        <v>11</v>
      </c>
      <c r="AF67" s="39"/>
      <c r="AG67" s="56" t="s">
        <v>16</v>
      </c>
      <c r="AH67" s="48"/>
      <c r="AI67" s="36"/>
      <c r="AJ67" s="54" t="s">
        <v>11</v>
      </c>
      <c r="AK67" s="39"/>
      <c r="AL67" s="54" t="s">
        <v>16</v>
      </c>
      <c r="AM67" s="36"/>
      <c r="AN67" s="54" t="s">
        <v>11</v>
      </c>
      <c r="AO67" s="39"/>
      <c r="AP67" s="56" t="s">
        <v>16</v>
      </c>
      <c r="AQ67" s="48"/>
      <c r="AR67" s="36"/>
      <c r="AS67" s="54" t="s">
        <v>11</v>
      </c>
      <c r="AT67" s="39"/>
      <c r="AU67" s="54" t="s">
        <v>16</v>
      </c>
      <c r="AV67" s="36"/>
      <c r="AW67" s="54" t="s">
        <v>11</v>
      </c>
      <c r="AX67" s="39"/>
      <c r="AY67" s="56" t="s">
        <v>16</v>
      </c>
      <c r="AZ67" s="48"/>
      <c r="BA67" s="36"/>
      <c r="BB67" s="54" t="s">
        <v>11</v>
      </c>
      <c r="BC67" s="39"/>
      <c r="BD67" s="54" t="s">
        <v>16</v>
      </c>
      <c r="BE67" s="36"/>
      <c r="BF67" s="54" t="s">
        <v>11</v>
      </c>
      <c r="BG67" s="39"/>
      <c r="BH67" s="56" t="s">
        <v>16</v>
      </c>
      <c r="BI67" s="48"/>
      <c r="BJ67" s="36"/>
      <c r="BK67" s="54" t="s">
        <v>11</v>
      </c>
      <c r="BL67" s="39"/>
      <c r="BM67" s="54" t="s">
        <v>16</v>
      </c>
      <c r="BN67" s="36"/>
      <c r="BO67" s="54" t="s">
        <v>11</v>
      </c>
      <c r="BP67" s="39"/>
      <c r="BQ67" s="56" t="s">
        <v>16</v>
      </c>
      <c r="BR67" s="48"/>
      <c r="BS67" s="36"/>
      <c r="BT67" s="54" t="s">
        <v>11</v>
      </c>
      <c r="BU67" s="39"/>
      <c r="BV67" s="54" t="s">
        <v>16</v>
      </c>
      <c r="BW67" s="36"/>
      <c r="BX67" s="54" t="s">
        <v>11</v>
      </c>
      <c r="BY67" s="39"/>
      <c r="BZ67" s="56" t="s">
        <v>16</v>
      </c>
      <c r="CA67" s="51"/>
      <c r="CB67" s="17" t="str">
        <f t="shared" si="1"/>
        <v/>
      </c>
      <c r="CC67" s="17" t="str">
        <f>IF(CB67="","",INDEX('99_職種リスト'!$A:$A,MATCH($E67,'99_職種リスト'!$B:$B,0)))</f>
        <v/>
      </c>
      <c r="CD67" s="18" t="str">
        <f>IF(CB67="","",IF(F67="○",'01_勤務時間入力'!$B$7*60,IF(SUM(H67,J67,L67,N67)&gt;0,MIN(SUM(VALUE(H67)*60,J67,VALUE(L67)*60/2,N67/2),'01_勤務時間入力'!$B$7*60,10080),MIN(SUM(MIN(SUM(VALUE(Q67)*60,S67,VALUE(U67)*60/2,W67/2),1440)*IF(OR(Y67="",Y67="　"),1,VALUE(MID(Y67,2,1)/4)),MIN(SUM(VALUE(Z67)*60,AB67,VALUE(AD67)*60/2,AF67/2),1440)*IF(OR(AH67="",AH67="　"),1,VALUE(MID(AH67,2,1)/4)),MIN(SUM(VALUE(AI67)*60,AK67,VALUE(AM67)*60/2,AO67/2),1440)*IF(OR(AQ67="",AQ67="　"),1,VALUE(MID(AQ67,2,1)/4)),MIN(SUM(VALUE(AR67)*60,AT67,VALUE(AV67)*60/2,AX67/2),1440)*IF(OR(AZ67="",AZ67="　"),1,VALUE(MID(AZ67,2,1)/4)),MIN(SUM(VALUE(BA67)*60,BC67,VALUE(BE67)*60/2,BG67/2),1440)*IF(OR(BI67="",BI67="　"),1,VALUE(MID(BI67,2,1)/4)),MIN(SUM(VALUE(BJ67)*60,BL67,VALUE(BN67)*60/2,BP67/2),1440)*IF(OR(BR67="",BR67="　"),1,VALUE(MID(BR67,2,1)/4)),MIN(SUM(VALUE(BS67)*60,BU67,VALUE(BW67)*60/2,BY67/2),1440)*IF(OR(CA67="",CA67="　"),1,VALUE(MID(CA67,2,1)/4))),'01_勤務時間入力'!$B$7*60,10080))))</f>
        <v/>
      </c>
      <c r="CE67" s="17" t="str">
        <f>IF(CB67="","",IF('01_勤務時間入力'!$I$7*60&lt;='01_勤務時間入力'!CD67,"常勤","非常勤"))</f>
        <v/>
      </c>
    </row>
    <row r="68" spans="2:83" ht="27.95" customHeight="1" x14ac:dyDescent="0.4">
      <c r="B68" s="131" t="str">
        <f t="shared" si="0"/>
        <v>52人目</v>
      </c>
      <c r="C68" s="29"/>
      <c r="D68" s="69" t="s">
        <v>14</v>
      </c>
      <c r="E68" s="31"/>
      <c r="F68" s="32"/>
      <c r="H68" s="36"/>
      <c r="I68" s="54" t="s">
        <v>11</v>
      </c>
      <c r="J68" s="39"/>
      <c r="K68" s="56" t="s">
        <v>16</v>
      </c>
      <c r="L68" s="36"/>
      <c r="M68" s="54" t="s">
        <v>11</v>
      </c>
      <c r="N68" s="39"/>
      <c r="O68" s="56" t="s">
        <v>16</v>
      </c>
      <c r="P68" s="11"/>
      <c r="Q68" s="36"/>
      <c r="R68" s="54" t="s">
        <v>11</v>
      </c>
      <c r="S68" s="39"/>
      <c r="T68" s="54" t="s">
        <v>16</v>
      </c>
      <c r="U68" s="36"/>
      <c r="V68" s="54" t="s">
        <v>11</v>
      </c>
      <c r="W68" s="39"/>
      <c r="X68" s="56" t="s">
        <v>16</v>
      </c>
      <c r="Y68" s="48"/>
      <c r="Z68" s="36"/>
      <c r="AA68" s="54" t="s">
        <v>11</v>
      </c>
      <c r="AB68" s="39"/>
      <c r="AC68" s="54" t="s">
        <v>16</v>
      </c>
      <c r="AD68" s="36"/>
      <c r="AE68" s="54" t="s">
        <v>11</v>
      </c>
      <c r="AF68" s="39"/>
      <c r="AG68" s="56" t="s">
        <v>16</v>
      </c>
      <c r="AH68" s="48"/>
      <c r="AI68" s="36"/>
      <c r="AJ68" s="54" t="s">
        <v>11</v>
      </c>
      <c r="AK68" s="39"/>
      <c r="AL68" s="54" t="s">
        <v>16</v>
      </c>
      <c r="AM68" s="36"/>
      <c r="AN68" s="54" t="s">
        <v>11</v>
      </c>
      <c r="AO68" s="39"/>
      <c r="AP68" s="56" t="s">
        <v>16</v>
      </c>
      <c r="AQ68" s="48"/>
      <c r="AR68" s="36"/>
      <c r="AS68" s="54" t="s">
        <v>11</v>
      </c>
      <c r="AT68" s="39"/>
      <c r="AU68" s="54" t="s">
        <v>16</v>
      </c>
      <c r="AV68" s="36"/>
      <c r="AW68" s="54" t="s">
        <v>11</v>
      </c>
      <c r="AX68" s="39"/>
      <c r="AY68" s="56" t="s">
        <v>16</v>
      </c>
      <c r="AZ68" s="48"/>
      <c r="BA68" s="36"/>
      <c r="BB68" s="54" t="s">
        <v>11</v>
      </c>
      <c r="BC68" s="39"/>
      <c r="BD68" s="54" t="s">
        <v>16</v>
      </c>
      <c r="BE68" s="36"/>
      <c r="BF68" s="54" t="s">
        <v>11</v>
      </c>
      <c r="BG68" s="39"/>
      <c r="BH68" s="56" t="s">
        <v>16</v>
      </c>
      <c r="BI68" s="48"/>
      <c r="BJ68" s="36"/>
      <c r="BK68" s="54" t="s">
        <v>11</v>
      </c>
      <c r="BL68" s="39"/>
      <c r="BM68" s="54" t="s">
        <v>16</v>
      </c>
      <c r="BN68" s="36"/>
      <c r="BO68" s="54" t="s">
        <v>11</v>
      </c>
      <c r="BP68" s="39"/>
      <c r="BQ68" s="56" t="s">
        <v>16</v>
      </c>
      <c r="BR68" s="48"/>
      <c r="BS68" s="36"/>
      <c r="BT68" s="54" t="s">
        <v>11</v>
      </c>
      <c r="BU68" s="39"/>
      <c r="BV68" s="54" t="s">
        <v>16</v>
      </c>
      <c r="BW68" s="36"/>
      <c r="BX68" s="54" t="s">
        <v>11</v>
      </c>
      <c r="BY68" s="39"/>
      <c r="BZ68" s="56" t="s">
        <v>16</v>
      </c>
      <c r="CA68" s="51"/>
      <c r="CB68" s="17" t="str">
        <f t="shared" si="1"/>
        <v/>
      </c>
      <c r="CC68" s="17" t="str">
        <f>IF(CB68="","",INDEX('99_職種リスト'!$A:$A,MATCH($E68,'99_職種リスト'!$B:$B,0)))</f>
        <v/>
      </c>
      <c r="CD68" s="18" t="str">
        <f>IF(CB68="","",IF(F68="○",'01_勤務時間入力'!$B$7*60,IF(SUM(H68,J68,L68,N68)&gt;0,MIN(SUM(VALUE(H68)*60,J68,VALUE(L68)*60/2,N68/2),'01_勤務時間入力'!$B$7*60,10080),MIN(SUM(MIN(SUM(VALUE(Q68)*60,S68,VALUE(U68)*60/2,W68/2),1440)*IF(OR(Y68="",Y68="　"),1,VALUE(MID(Y68,2,1)/4)),MIN(SUM(VALUE(Z68)*60,AB68,VALUE(AD68)*60/2,AF68/2),1440)*IF(OR(AH68="",AH68="　"),1,VALUE(MID(AH68,2,1)/4)),MIN(SUM(VALUE(AI68)*60,AK68,VALUE(AM68)*60/2,AO68/2),1440)*IF(OR(AQ68="",AQ68="　"),1,VALUE(MID(AQ68,2,1)/4)),MIN(SUM(VALUE(AR68)*60,AT68,VALUE(AV68)*60/2,AX68/2),1440)*IF(OR(AZ68="",AZ68="　"),1,VALUE(MID(AZ68,2,1)/4)),MIN(SUM(VALUE(BA68)*60,BC68,VALUE(BE68)*60/2,BG68/2),1440)*IF(OR(BI68="",BI68="　"),1,VALUE(MID(BI68,2,1)/4)),MIN(SUM(VALUE(BJ68)*60,BL68,VALUE(BN68)*60/2,BP68/2),1440)*IF(OR(BR68="",BR68="　"),1,VALUE(MID(BR68,2,1)/4)),MIN(SUM(VALUE(BS68)*60,BU68,VALUE(BW68)*60/2,BY68/2),1440)*IF(OR(CA68="",CA68="　"),1,VALUE(MID(CA68,2,1)/4))),'01_勤務時間入力'!$B$7*60,10080))))</f>
        <v/>
      </c>
      <c r="CE68" s="17" t="str">
        <f>IF(CB68="","",IF('01_勤務時間入力'!$I$7*60&lt;='01_勤務時間入力'!CD68,"常勤","非常勤"))</f>
        <v/>
      </c>
    </row>
    <row r="69" spans="2:83" ht="27.95" customHeight="1" x14ac:dyDescent="0.4">
      <c r="B69" s="131" t="str">
        <f t="shared" si="0"/>
        <v>53人目</v>
      </c>
      <c r="C69" s="29"/>
      <c r="D69" s="69" t="s">
        <v>14</v>
      </c>
      <c r="E69" s="31"/>
      <c r="F69" s="32"/>
      <c r="H69" s="36"/>
      <c r="I69" s="54" t="s">
        <v>11</v>
      </c>
      <c r="J69" s="39"/>
      <c r="K69" s="56" t="s">
        <v>16</v>
      </c>
      <c r="L69" s="36"/>
      <c r="M69" s="54" t="s">
        <v>11</v>
      </c>
      <c r="N69" s="39"/>
      <c r="O69" s="56" t="s">
        <v>16</v>
      </c>
      <c r="P69" s="11"/>
      <c r="Q69" s="36"/>
      <c r="R69" s="54" t="s">
        <v>11</v>
      </c>
      <c r="S69" s="39"/>
      <c r="T69" s="54" t="s">
        <v>16</v>
      </c>
      <c r="U69" s="36"/>
      <c r="V69" s="54" t="s">
        <v>11</v>
      </c>
      <c r="W69" s="39"/>
      <c r="X69" s="56" t="s">
        <v>16</v>
      </c>
      <c r="Y69" s="48"/>
      <c r="Z69" s="36"/>
      <c r="AA69" s="54" t="s">
        <v>11</v>
      </c>
      <c r="AB69" s="39"/>
      <c r="AC69" s="54" t="s">
        <v>16</v>
      </c>
      <c r="AD69" s="36"/>
      <c r="AE69" s="54" t="s">
        <v>11</v>
      </c>
      <c r="AF69" s="39"/>
      <c r="AG69" s="56" t="s">
        <v>16</v>
      </c>
      <c r="AH69" s="48"/>
      <c r="AI69" s="36"/>
      <c r="AJ69" s="54" t="s">
        <v>11</v>
      </c>
      <c r="AK69" s="39"/>
      <c r="AL69" s="54" t="s">
        <v>16</v>
      </c>
      <c r="AM69" s="36"/>
      <c r="AN69" s="54" t="s">
        <v>11</v>
      </c>
      <c r="AO69" s="39"/>
      <c r="AP69" s="56" t="s">
        <v>16</v>
      </c>
      <c r="AQ69" s="48"/>
      <c r="AR69" s="36"/>
      <c r="AS69" s="54" t="s">
        <v>11</v>
      </c>
      <c r="AT69" s="39"/>
      <c r="AU69" s="54" t="s">
        <v>16</v>
      </c>
      <c r="AV69" s="36"/>
      <c r="AW69" s="54" t="s">
        <v>11</v>
      </c>
      <c r="AX69" s="39"/>
      <c r="AY69" s="56" t="s">
        <v>16</v>
      </c>
      <c r="AZ69" s="48"/>
      <c r="BA69" s="36"/>
      <c r="BB69" s="54" t="s">
        <v>11</v>
      </c>
      <c r="BC69" s="39"/>
      <c r="BD69" s="54" t="s">
        <v>16</v>
      </c>
      <c r="BE69" s="36"/>
      <c r="BF69" s="54" t="s">
        <v>11</v>
      </c>
      <c r="BG69" s="39"/>
      <c r="BH69" s="56" t="s">
        <v>16</v>
      </c>
      <c r="BI69" s="48"/>
      <c r="BJ69" s="36"/>
      <c r="BK69" s="54" t="s">
        <v>11</v>
      </c>
      <c r="BL69" s="39"/>
      <c r="BM69" s="54" t="s">
        <v>16</v>
      </c>
      <c r="BN69" s="36"/>
      <c r="BO69" s="54" t="s">
        <v>11</v>
      </c>
      <c r="BP69" s="39"/>
      <c r="BQ69" s="56" t="s">
        <v>16</v>
      </c>
      <c r="BR69" s="48"/>
      <c r="BS69" s="36"/>
      <c r="BT69" s="54" t="s">
        <v>11</v>
      </c>
      <c r="BU69" s="39"/>
      <c r="BV69" s="54" t="s">
        <v>16</v>
      </c>
      <c r="BW69" s="36"/>
      <c r="BX69" s="54" t="s">
        <v>11</v>
      </c>
      <c r="BY69" s="39"/>
      <c r="BZ69" s="56" t="s">
        <v>16</v>
      </c>
      <c r="CA69" s="51"/>
      <c r="CB69" s="17" t="str">
        <f t="shared" si="1"/>
        <v/>
      </c>
      <c r="CC69" s="17" t="str">
        <f>IF(CB69="","",INDEX('99_職種リスト'!$A:$A,MATCH($E69,'99_職種リスト'!$B:$B,0)))</f>
        <v/>
      </c>
      <c r="CD69" s="18" t="str">
        <f>IF(CB69="","",IF(F69="○",'01_勤務時間入力'!$B$7*60,IF(SUM(H69,J69,L69,N69)&gt;0,MIN(SUM(VALUE(H69)*60,J69,VALUE(L69)*60/2,N69/2),'01_勤務時間入力'!$B$7*60,10080),MIN(SUM(MIN(SUM(VALUE(Q69)*60,S69,VALUE(U69)*60/2,W69/2),1440)*IF(OR(Y69="",Y69="　"),1,VALUE(MID(Y69,2,1)/4)),MIN(SUM(VALUE(Z69)*60,AB69,VALUE(AD69)*60/2,AF69/2),1440)*IF(OR(AH69="",AH69="　"),1,VALUE(MID(AH69,2,1)/4)),MIN(SUM(VALUE(AI69)*60,AK69,VALUE(AM69)*60/2,AO69/2),1440)*IF(OR(AQ69="",AQ69="　"),1,VALUE(MID(AQ69,2,1)/4)),MIN(SUM(VALUE(AR69)*60,AT69,VALUE(AV69)*60/2,AX69/2),1440)*IF(OR(AZ69="",AZ69="　"),1,VALUE(MID(AZ69,2,1)/4)),MIN(SUM(VALUE(BA69)*60,BC69,VALUE(BE69)*60/2,BG69/2),1440)*IF(OR(BI69="",BI69="　"),1,VALUE(MID(BI69,2,1)/4)),MIN(SUM(VALUE(BJ69)*60,BL69,VALUE(BN69)*60/2,BP69/2),1440)*IF(OR(BR69="",BR69="　"),1,VALUE(MID(BR69,2,1)/4)),MIN(SUM(VALUE(BS69)*60,BU69,VALUE(BW69)*60/2,BY69/2),1440)*IF(OR(CA69="",CA69="　"),1,VALUE(MID(CA69,2,1)/4))),'01_勤務時間入力'!$B$7*60,10080))))</f>
        <v/>
      </c>
      <c r="CE69" s="17" t="str">
        <f>IF(CB69="","",IF('01_勤務時間入力'!$I$7*60&lt;='01_勤務時間入力'!CD69,"常勤","非常勤"))</f>
        <v/>
      </c>
    </row>
    <row r="70" spans="2:83" ht="27.95" customHeight="1" x14ac:dyDescent="0.4">
      <c r="B70" s="131" t="str">
        <f t="shared" si="0"/>
        <v>54人目</v>
      </c>
      <c r="C70" s="29"/>
      <c r="D70" s="69" t="s">
        <v>14</v>
      </c>
      <c r="E70" s="31"/>
      <c r="F70" s="32"/>
      <c r="H70" s="36"/>
      <c r="I70" s="54" t="s">
        <v>11</v>
      </c>
      <c r="J70" s="39"/>
      <c r="K70" s="56" t="s">
        <v>16</v>
      </c>
      <c r="L70" s="36"/>
      <c r="M70" s="54" t="s">
        <v>11</v>
      </c>
      <c r="N70" s="39"/>
      <c r="O70" s="56" t="s">
        <v>16</v>
      </c>
      <c r="P70" s="11"/>
      <c r="Q70" s="36"/>
      <c r="R70" s="54" t="s">
        <v>11</v>
      </c>
      <c r="S70" s="39"/>
      <c r="T70" s="54" t="s">
        <v>16</v>
      </c>
      <c r="U70" s="36"/>
      <c r="V70" s="54" t="s">
        <v>11</v>
      </c>
      <c r="W70" s="39"/>
      <c r="X70" s="56" t="s">
        <v>16</v>
      </c>
      <c r="Y70" s="48"/>
      <c r="Z70" s="36"/>
      <c r="AA70" s="54" t="s">
        <v>11</v>
      </c>
      <c r="AB70" s="39"/>
      <c r="AC70" s="54" t="s">
        <v>16</v>
      </c>
      <c r="AD70" s="36"/>
      <c r="AE70" s="54" t="s">
        <v>11</v>
      </c>
      <c r="AF70" s="39"/>
      <c r="AG70" s="56" t="s">
        <v>16</v>
      </c>
      <c r="AH70" s="48"/>
      <c r="AI70" s="36"/>
      <c r="AJ70" s="54" t="s">
        <v>11</v>
      </c>
      <c r="AK70" s="39"/>
      <c r="AL70" s="54" t="s">
        <v>16</v>
      </c>
      <c r="AM70" s="36"/>
      <c r="AN70" s="54" t="s">
        <v>11</v>
      </c>
      <c r="AO70" s="39"/>
      <c r="AP70" s="56" t="s">
        <v>16</v>
      </c>
      <c r="AQ70" s="48"/>
      <c r="AR70" s="36"/>
      <c r="AS70" s="54" t="s">
        <v>11</v>
      </c>
      <c r="AT70" s="39"/>
      <c r="AU70" s="54" t="s">
        <v>16</v>
      </c>
      <c r="AV70" s="36"/>
      <c r="AW70" s="54" t="s">
        <v>11</v>
      </c>
      <c r="AX70" s="39"/>
      <c r="AY70" s="56" t="s">
        <v>16</v>
      </c>
      <c r="AZ70" s="48"/>
      <c r="BA70" s="36"/>
      <c r="BB70" s="54" t="s">
        <v>11</v>
      </c>
      <c r="BC70" s="39"/>
      <c r="BD70" s="54" t="s">
        <v>16</v>
      </c>
      <c r="BE70" s="36"/>
      <c r="BF70" s="54" t="s">
        <v>11</v>
      </c>
      <c r="BG70" s="39"/>
      <c r="BH70" s="56" t="s">
        <v>16</v>
      </c>
      <c r="BI70" s="48"/>
      <c r="BJ70" s="36"/>
      <c r="BK70" s="54" t="s">
        <v>11</v>
      </c>
      <c r="BL70" s="39"/>
      <c r="BM70" s="54" t="s">
        <v>16</v>
      </c>
      <c r="BN70" s="36"/>
      <c r="BO70" s="54" t="s">
        <v>11</v>
      </c>
      <c r="BP70" s="39"/>
      <c r="BQ70" s="56" t="s">
        <v>16</v>
      </c>
      <c r="BR70" s="48"/>
      <c r="BS70" s="36"/>
      <c r="BT70" s="54" t="s">
        <v>11</v>
      </c>
      <c r="BU70" s="39"/>
      <c r="BV70" s="54" t="s">
        <v>16</v>
      </c>
      <c r="BW70" s="36"/>
      <c r="BX70" s="54" t="s">
        <v>11</v>
      </c>
      <c r="BY70" s="39"/>
      <c r="BZ70" s="56" t="s">
        <v>16</v>
      </c>
      <c r="CA70" s="51"/>
      <c r="CB70" s="17" t="str">
        <f t="shared" si="1"/>
        <v/>
      </c>
      <c r="CC70" s="17" t="str">
        <f>IF(CB70="","",INDEX('99_職種リスト'!$A:$A,MATCH($E70,'99_職種リスト'!$B:$B,0)))</f>
        <v/>
      </c>
      <c r="CD70" s="18" t="str">
        <f>IF(CB70="","",IF(F70="○",'01_勤務時間入力'!$B$7*60,IF(SUM(H70,J70,L70,N70)&gt;0,MIN(SUM(VALUE(H70)*60,J70,VALUE(L70)*60/2,N70/2),'01_勤務時間入力'!$B$7*60,10080),MIN(SUM(MIN(SUM(VALUE(Q70)*60,S70,VALUE(U70)*60/2,W70/2),1440)*IF(OR(Y70="",Y70="　"),1,VALUE(MID(Y70,2,1)/4)),MIN(SUM(VALUE(Z70)*60,AB70,VALUE(AD70)*60/2,AF70/2),1440)*IF(OR(AH70="",AH70="　"),1,VALUE(MID(AH70,2,1)/4)),MIN(SUM(VALUE(AI70)*60,AK70,VALUE(AM70)*60/2,AO70/2),1440)*IF(OR(AQ70="",AQ70="　"),1,VALUE(MID(AQ70,2,1)/4)),MIN(SUM(VALUE(AR70)*60,AT70,VALUE(AV70)*60/2,AX70/2),1440)*IF(OR(AZ70="",AZ70="　"),1,VALUE(MID(AZ70,2,1)/4)),MIN(SUM(VALUE(BA70)*60,BC70,VALUE(BE70)*60/2,BG70/2),1440)*IF(OR(BI70="",BI70="　"),1,VALUE(MID(BI70,2,1)/4)),MIN(SUM(VALUE(BJ70)*60,BL70,VALUE(BN70)*60/2,BP70/2),1440)*IF(OR(BR70="",BR70="　"),1,VALUE(MID(BR70,2,1)/4)),MIN(SUM(VALUE(BS70)*60,BU70,VALUE(BW70)*60/2,BY70/2),1440)*IF(OR(CA70="",CA70="　"),1,VALUE(MID(CA70,2,1)/4))),'01_勤務時間入力'!$B$7*60,10080))))</f>
        <v/>
      </c>
      <c r="CE70" s="17" t="str">
        <f>IF(CB70="","",IF('01_勤務時間入力'!$I$7*60&lt;='01_勤務時間入力'!CD70,"常勤","非常勤"))</f>
        <v/>
      </c>
    </row>
    <row r="71" spans="2:83" ht="27.95" customHeight="1" x14ac:dyDescent="0.4">
      <c r="B71" s="131" t="str">
        <f t="shared" si="0"/>
        <v>55人目</v>
      </c>
      <c r="C71" s="29"/>
      <c r="D71" s="69" t="s">
        <v>14</v>
      </c>
      <c r="E71" s="31"/>
      <c r="F71" s="32"/>
      <c r="H71" s="36"/>
      <c r="I71" s="54" t="s">
        <v>11</v>
      </c>
      <c r="J71" s="39"/>
      <c r="K71" s="56" t="s">
        <v>16</v>
      </c>
      <c r="L71" s="36"/>
      <c r="M71" s="54" t="s">
        <v>11</v>
      </c>
      <c r="N71" s="39"/>
      <c r="O71" s="56" t="s">
        <v>16</v>
      </c>
      <c r="P71" s="11"/>
      <c r="Q71" s="36"/>
      <c r="R71" s="54" t="s">
        <v>11</v>
      </c>
      <c r="S71" s="39"/>
      <c r="T71" s="54" t="s">
        <v>16</v>
      </c>
      <c r="U71" s="36"/>
      <c r="V71" s="54" t="s">
        <v>11</v>
      </c>
      <c r="W71" s="39"/>
      <c r="X71" s="56" t="s">
        <v>16</v>
      </c>
      <c r="Y71" s="48"/>
      <c r="Z71" s="36"/>
      <c r="AA71" s="54" t="s">
        <v>11</v>
      </c>
      <c r="AB71" s="39"/>
      <c r="AC71" s="54" t="s">
        <v>16</v>
      </c>
      <c r="AD71" s="36"/>
      <c r="AE71" s="54" t="s">
        <v>11</v>
      </c>
      <c r="AF71" s="39"/>
      <c r="AG71" s="56" t="s">
        <v>16</v>
      </c>
      <c r="AH71" s="48"/>
      <c r="AI71" s="36"/>
      <c r="AJ71" s="54" t="s">
        <v>11</v>
      </c>
      <c r="AK71" s="39"/>
      <c r="AL71" s="54" t="s">
        <v>16</v>
      </c>
      <c r="AM71" s="36"/>
      <c r="AN71" s="54" t="s">
        <v>11</v>
      </c>
      <c r="AO71" s="39"/>
      <c r="AP71" s="56" t="s">
        <v>16</v>
      </c>
      <c r="AQ71" s="48"/>
      <c r="AR71" s="36"/>
      <c r="AS71" s="54" t="s">
        <v>11</v>
      </c>
      <c r="AT71" s="39"/>
      <c r="AU71" s="54" t="s">
        <v>16</v>
      </c>
      <c r="AV71" s="36"/>
      <c r="AW71" s="54" t="s">
        <v>11</v>
      </c>
      <c r="AX71" s="39"/>
      <c r="AY71" s="56" t="s">
        <v>16</v>
      </c>
      <c r="AZ71" s="48"/>
      <c r="BA71" s="36"/>
      <c r="BB71" s="54" t="s">
        <v>11</v>
      </c>
      <c r="BC71" s="39"/>
      <c r="BD71" s="54" t="s">
        <v>16</v>
      </c>
      <c r="BE71" s="36"/>
      <c r="BF71" s="54" t="s">
        <v>11</v>
      </c>
      <c r="BG71" s="39"/>
      <c r="BH71" s="56" t="s">
        <v>16</v>
      </c>
      <c r="BI71" s="48"/>
      <c r="BJ71" s="36"/>
      <c r="BK71" s="54" t="s">
        <v>11</v>
      </c>
      <c r="BL71" s="39"/>
      <c r="BM71" s="54" t="s">
        <v>16</v>
      </c>
      <c r="BN71" s="36"/>
      <c r="BO71" s="54" t="s">
        <v>11</v>
      </c>
      <c r="BP71" s="39"/>
      <c r="BQ71" s="56" t="s">
        <v>16</v>
      </c>
      <c r="BR71" s="48"/>
      <c r="BS71" s="36"/>
      <c r="BT71" s="54" t="s">
        <v>11</v>
      </c>
      <c r="BU71" s="39"/>
      <c r="BV71" s="54" t="s">
        <v>16</v>
      </c>
      <c r="BW71" s="36"/>
      <c r="BX71" s="54" t="s">
        <v>11</v>
      </c>
      <c r="BY71" s="39"/>
      <c r="BZ71" s="56" t="s">
        <v>16</v>
      </c>
      <c r="CA71" s="51"/>
      <c r="CB71" s="17" t="str">
        <f t="shared" si="1"/>
        <v/>
      </c>
      <c r="CC71" s="17" t="str">
        <f>IF(CB71="","",INDEX('99_職種リスト'!$A:$A,MATCH($E71,'99_職種リスト'!$B:$B,0)))</f>
        <v/>
      </c>
      <c r="CD71" s="18" t="str">
        <f>IF(CB71="","",IF(F71="○",'01_勤務時間入力'!$B$7*60,IF(SUM(H71,J71,L71,N71)&gt;0,MIN(SUM(VALUE(H71)*60,J71,VALUE(L71)*60/2,N71/2),'01_勤務時間入力'!$B$7*60,10080),MIN(SUM(MIN(SUM(VALUE(Q71)*60,S71,VALUE(U71)*60/2,W71/2),1440)*IF(OR(Y71="",Y71="　"),1,VALUE(MID(Y71,2,1)/4)),MIN(SUM(VALUE(Z71)*60,AB71,VALUE(AD71)*60/2,AF71/2),1440)*IF(OR(AH71="",AH71="　"),1,VALUE(MID(AH71,2,1)/4)),MIN(SUM(VALUE(AI71)*60,AK71,VALUE(AM71)*60/2,AO71/2),1440)*IF(OR(AQ71="",AQ71="　"),1,VALUE(MID(AQ71,2,1)/4)),MIN(SUM(VALUE(AR71)*60,AT71,VALUE(AV71)*60/2,AX71/2),1440)*IF(OR(AZ71="",AZ71="　"),1,VALUE(MID(AZ71,2,1)/4)),MIN(SUM(VALUE(BA71)*60,BC71,VALUE(BE71)*60/2,BG71/2),1440)*IF(OR(BI71="",BI71="　"),1,VALUE(MID(BI71,2,1)/4)),MIN(SUM(VALUE(BJ71)*60,BL71,VALUE(BN71)*60/2,BP71/2),1440)*IF(OR(BR71="",BR71="　"),1,VALUE(MID(BR71,2,1)/4)),MIN(SUM(VALUE(BS71)*60,BU71,VALUE(BW71)*60/2,BY71/2),1440)*IF(OR(CA71="",CA71="　"),1,VALUE(MID(CA71,2,1)/4))),'01_勤務時間入力'!$B$7*60,10080))))</f>
        <v/>
      </c>
      <c r="CE71" s="17" t="str">
        <f>IF(CB71="","",IF('01_勤務時間入力'!$I$7*60&lt;='01_勤務時間入力'!CD71,"常勤","非常勤"))</f>
        <v/>
      </c>
    </row>
    <row r="72" spans="2:83" ht="27.95" customHeight="1" x14ac:dyDescent="0.4">
      <c r="B72" s="131" t="str">
        <f t="shared" si="0"/>
        <v>56人目</v>
      </c>
      <c r="C72" s="29"/>
      <c r="D72" s="69" t="s">
        <v>14</v>
      </c>
      <c r="E72" s="31"/>
      <c r="F72" s="32"/>
      <c r="H72" s="36"/>
      <c r="I72" s="54" t="s">
        <v>11</v>
      </c>
      <c r="J72" s="39"/>
      <c r="K72" s="56" t="s">
        <v>16</v>
      </c>
      <c r="L72" s="36"/>
      <c r="M72" s="54" t="s">
        <v>11</v>
      </c>
      <c r="N72" s="39"/>
      <c r="O72" s="56" t="s">
        <v>16</v>
      </c>
      <c r="P72" s="11"/>
      <c r="Q72" s="36"/>
      <c r="R72" s="54" t="s">
        <v>11</v>
      </c>
      <c r="S72" s="39"/>
      <c r="T72" s="54" t="s">
        <v>16</v>
      </c>
      <c r="U72" s="36"/>
      <c r="V72" s="54" t="s">
        <v>11</v>
      </c>
      <c r="W72" s="39"/>
      <c r="X72" s="56" t="s">
        <v>16</v>
      </c>
      <c r="Y72" s="48"/>
      <c r="Z72" s="36"/>
      <c r="AA72" s="54" t="s">
        <v>11</v>
      </c>
      <c r="AB72" s="39"/>
      <c r="AC72" s="54" t="s">
        <v>16</v>
      </c>
      <c r="AD72" s="36"/>
      <c r="AE72" s="54" t="s">
        <v>11</v>
      </c>
      <c r="AF72" s="39"/>
      <c r="AG72" s="56" t="s">
        <v>16</v>
      </c>
      <c r="AH72" s="48"/>
      <c r="AI72" s="36"/>
      <c r="AJ72" s="54" t="s">
        <v>11</v>
      </c>
      <c r="AK72" s="39"/>
      <c r="AL72" s="54" t="s">
        <v>16</v>
      </c>
      <c r="AM72" s="36"/>
      <c r="AN72" s="54" t="s">
        <v>11</v>
      </c>
      <c r="AO72" s="39"/>
      <c r="AP72" s="56" t="s">
        <v>16</v>
      </c>
      <c r="AQ72" s="48"/>
      <c r="AR72" s="36"/>
      <c r="AS72" s="54" t="s">
        <v>11</v>
      </c>
      <c r="AT72" s="39"/>
      <c r="AU72" s="54" t="s">
        <v>16</v>
      </c>
      <c r="AV72" s="36"/>
      <c r="AW72" s="54" t="s">
        <v>11</v>
      </c>
      <c r="AX72" s="39"/>
      <c r="AY72" s="56" t="s">
        <v>16</v>
      </c>
      <c r="AZ72" s="48"/>
      <c r="BA72" s="36"/>
      <c r="BB72" s="54" t="s">
        <v>11</v>
      </c>
      <c r="BC72" s="39"/>
      <c r="BD72" s="54" t="s">
        <v>16</v>
      </c>
      <c r="BE72" s="36"/>
      <c r="BF72" s="54" t="s">
        <v>11</v>
      </c>
      <c r="BG72" s="39"/>
      <c r="BH72" s="56" t="s">
        <v>16</v>
      </c>
      <c r="BI72" s="48"/>
      <c r="BJ72" s="36"/>
      <c r="BK72" s="54" t="s">
        <v>11</v>
      </c>
      <c r="BL72" s="39"/>
      <c r="BM72" s="54" t="s">
        <v>16</v>
      </c>
      <c r="BN72" s="36"/>
      <c r="BO72" s="54" t="s">
        <v>11</v>
      </c>
      <c r="BP72" s="39"/>
      <c r="BQ72" s="56" t="s">
        <v>16</v>
      </c>
      <c r="BR72" s="48"/>
      <c r="BS72" s="36"/>
      <c r="BT72" s="54" t="s">
        <v>11</v>
      </c>
      <c r="BU72" s="39"/>
      <c r="BV72" s="54" t="s">
        <v>16</v>
      </c>
      <c r="BW72" s="36"/>
      <c r="BX72" s="54" t="s">
        <v>11</v>
      </c>
      <c r="BY72" s="39"/>
      <c r="BZ72" s="56" t="s">
        <v>16</v>
      </c>
      <c r="CA72" s="51"/>
      <c r="CB72" s="17" t="str">
        <f t="shared" si="1"/>
        <v/>
      </c>
      <c r="CC72" s="17" t="str">
        <f>IF(CB72="","",INDEX('99_職種リスト'!$A:$A,MATCH($E72,'99_職種リスト'!$B:$B,0)))</f>
        <v/>
      </c>
      <c r="CD72" s="18" t="str">
        <f>IF(CB72="","",IF(F72="○",'01_勤務時間入力'!$B$7*60,IF(SUM(H72,J72,L72,N72)&gt;0,MIN(SUM(VALUE(H72)*60,J72,VALUE(L72)*60/2,N72/2),'01_勤務時間入力'!$B$7*60,10080),MIN(SUM(MIN(SUM(VALUE(Q72)*60,S72,VALUE(U72)*60/2,W72/2),1440)*IF(OR(Y72="",Y72="　"),1,VALUE(MID(Y72,2,1)/4)),MIN(SUM(VALUE(Z72)*60,AB72,VALUE(AD72)*60/2,AF72/2),1440)*IF(OR(AH72="",AH72="　"),1,VALUE(MID(AH72,2,1)/4)),MIN(SUM(VALUE(AI72)*60,AK72,VALUE(AM72)*60/2,AO72/2),1440)*IF(OR(AQ72="",AQ72="　"),1,VALUE(MID(AQ72,2,1)/4)),MIN(SUM(VALUE(AR72)*60,AT72,VALUE(AV72)*60/2,AX72/2),1440)*IF(OR(AZ72="",AZ72="　"),1,VALUE(MID(AZ72,2,1)/4)),MIN(SUM(VALUE(BA72)*60,BC72,VALUE(BE72)*60/2,BG72/2),1440)*IF(OR(BI72="",BI72="　"),1,VALUE(MID(BI72,2,1)/4)),MIN(SUM(VALUE(BJ72)*60,BL72,VALUE(BN72)*60/2,BP72/2),1440)*IF(OR(BR72="",BR72="　"),1,VALUE(MID(BR72,2,1)/4)),MIN(SUM(VALUE(BS72)*60,BU72,VALUE(BW72)*60/2,BY72/2),1440)*IF(OR(CA72="",CA72="　"),1,VALUE(MID(CA72,2,1)/4))),'01_勤務時間入力'!$B$7*60,10080))))</f>
        <v/>
      </c>
      <c r="CE72" s="17" t="str">
        <f>IF(CB72="","",IF('01_勤務時間入力'!$I$7*60&lt;='01_勤務時間入力'!CD72,"常勤","非常勤"))</f>
        <v/>
      </c>
    </row>
    <row r="73" spans="2:83" ht="27.95" customHeight="1" x14ac:dyDescent="0.4">
      <c r="B73" s="131" t="str">
        <f t="shared" si="0"/>
        <v>57人目</v>
      </c>
      <c r="C73" s="29"/>
      <c r="D73" s="69" t="s">
        <v>14</v>
      </c>
      <c r="E73" s="31"/>
      <c r="F73" s="32"/>
      <c r="H73" s="36"/>
      <c r="I73" s="54" t="s">
        <v>11</v>
      </c>
      <c r="J73" s="39"/>
      <c r="K73" s="56" t="s">
        <v>16</v>
      </c>
      <c r="L73" s="36"/>
      <c r="M73" s="54" t="s">
        <v>11</v>
      </c>
      <c r="N73" s="39"/>
      <c r="O73" s="56" t="s">
        <v>16</v>
      </c>
      <c r="P73" s="11"/>
      <c r="Q73" s="36"/>
      <c r="R73" s="54" t="s">
        <v>11</v>
      </c>
      <c r="S73" s="39"/>
      <c r="T73" s="54" t="s">
        <v>16</v>
      </c>
      <c r="U73" s="36"/>
      <c r="V73" s="54" t="s">
        <v>11</v>
      </c>
      <c r="W73" s="39"/>
      <c r="X73" s="56" t="s">
        <v>16</v>
      </c>
      <c r="Y73" s="48"/>
      <c r="Z73" s="36"/>
      <c r="AA73" s="54" t="s">
        <v>11</v>
      </c>
      <c r="AB73" s="39"/>
      <c r="AC73" s="54" t="s">
        <v>16</v>
      </c>
      <c r="AD73" s="36"/>
      <c r="AE73" s="54" t="s">
        <v>11</v>
      </c>
      <c r="AF73" s="39"/>
      <c r="AG73" s="56" t="s">
        <v>16</v>
      </c>
      <c r="AH73" s="48"/>
      <c r="AI73" s="36"/>
      <c r="AJ73" s="54" t="s">
        <v>11</v>
      </c>
      <c r="AK73" s="39"/>
      <c r="AL73" s="54" t="s">
        <v>16</v>
      </c>
      <c r="AM73" s="36"/>
      <c r="AN73" s="54" t="s">
        <v>11</v>
      </c>
      <c r="AO73" s="39"/>
      <c r="AP73" s="56" t="s">
        <v>16</v>
      </c>
      <c r="AQ73" s="48"/>
      <c r="AR73" s="36"/>
      <c r="AS73" s="54" t="s">
        <v>11</v>
      </c>
      <c r="AT73" s="39"/>
      <c r="AU73" s="54" t="s">
        <v>16</v>
      </c>
      <c r="AV73" s="36"/>
      <c r="AW73" s="54" t="s">
        <v>11</v>
      </c>
      <c r="AX73" s="39"/>
      <c r="AY73" s="56" t="s">
        <v>16</v>
      </c>
      <c r="AZ73" s="48"/>
      <c r="BA73" s="36"/>
      <c r="BB73" s="54" t="s">
        <v>11</v>
      </c>
      <c r="BC73" s="39"/>
      <c r="BD73" s="54" t="s">
        <v>16</v>
      </c>
      <c r="BE73" s="36"/>
      <c r="BF73" s="54" t="s">
        <v>11</v>
      </c>
      <c r="BG73" s="39"/>
      <c r="BH73" s="56" t="s">
        <v>16</v>
      </c>
      <c r="BI73" s="48"/>
      <c r="BJ73" s="36"/>
      <c r="BK73" s="54" t="s">
        <v>11</v>
      </c>
      <c r="BL73" s="39"/>
      <c r="BM73" s="54" t="s">
        <v>16</v>
      </c>
      <c r="BN73" s="36"/>
      <c r="BO73" s="54" t="s">
        <v>11</v>
      </c>
      <c r="BP73" s="39"/>
      <c r="BQ73" s="56" t="s">
        <v>16</v>
      </c>
      <c r="BR73" s="48"/>
      <c r="BS73" s="36"/>
      <c r="BT73" s="54" t="s">
        <v>11</v>
      </c>
      <c r="BU73" s="39"/>
      <c r="BV73" s="54" t="s">
        <v>16</v>
      </c>
      <c r="BW73" s="36"/>
      <c r="BX73" s="54" t="s">
        <v>11</v>
      </c>
      <c r="BY73" s="39"/>
      <c r="BZ73" s="56" t="s">
        <v>16</v>
      </c>
      <c r="CA73" s="51"/>
      <c r="CB73" s="17" t="str">
        <f t="shared" si="1"/>
        <v/>
      </c>
      <c r="CC73" s="17" t="str">
        <f>IF(CB73="","",INDEX('99_職種リスト'!$A:$A,MATCH($E73,'99_職種リスト'!$B:$B,0)))</f>
        <v/>
      </c>
      <c r="CD73" s="18" t="str">
        <f>IF(CB73="","",IF(F73="○",'01_勤務時間入力'!$B$7*60,IF(SUM(H73,J73,L73,N73)&gt;0,MIN(SUM(VALUE(H73)*60,J73,VALUE(L73)*60/2,N73/2),'01_勤務時間入力'!$B$7*60,10080),MIN(SUM(MIN(SUM(VALUE(Q73)*60,S73,VALUE(U73)*60/2,W73/2),1440)*IF(OR(Y73="",Y73="　"),1,VALUE(MID(Y73,2,1)/4)),MIN(SUM(VALUE(Z73)*60,AB73,VALUE(AD73)*60/2,AF73/2),1440)*IF(OR(AH73="",AH73="　"),1,VALUE(MID(AH73,2,1)/4)),MIN(SUM(VALUE(AI73)*60,AK73,VALUE(AM73)*60/2,AO73/2),1440)*IF(OR(AQ73="",AQ73="　"),1,VALUE(MID(AQ73,2,1)/4)),MIN(SUM(VALUE(AR73)*60,AT73,VALUE(AV73)*60/2,AX73/2),1440)*IF(OR(AZ73="",AZ73="　"),1,VALUE(MID(AZ73,2,1)/4)),MIN(SUM(VALUE(BA73)*60,BC73,VALUE(BE73)*60/2,BG73/2),1440)*IF(OR(BI73="",BI73="　"),1,VALUE(MID(BI73,2,1)/4)),MIN(SUM(VALUE(BJ73)*60,BL73,VALUE(BN73)*60/2,BP73/2),1440)*IF(OR(BR73="",BR73="　"),1,VALUE(MID(BR73,2,1)/4)),MIN(SUM(VALUE(BS73)*60,BU73,VALUE(BW73)*60/2,BY73/2),1440)*IF(OR(CA73="",CA73="　"),1,VALUE(MID(CA73,2,1)/4))),'01_勤務時間入力'!$B$7*60,10080))))</f>
        <v/>
      </c>
      <c r="CE73" s="17" t="str">
        <f>IF(CB73="","",IF('01_勤務時間入力'!$I$7*60&lt;='01_勤務時間入力'!CD73,"常勤","非常勤"))</f>
        <v/>
      </c>
    </row>
    <row r="74" spans="2:83" ht="27.95" customHeight="1" x14ac:dyDescent="0.4">
      <c r="B74" s="131" t="str">
        <f t="shared" si="0"/>
        <v>58人目</v>
      </c>
      <c r="C74" s="29"/>
      <c r="D74" s="69" t="s">
        <v>14</v>
      </c>
      <c r="E74" s="31"/>
      <c r="F74" s="32"/>
      <c r="H74" s="36"/>
      <c r="I74" s="54" t="s">
        <v>11</v>
      </c>
      <c r="J74" s="39"/>
      <c r="K74" s="56" t="s">
        <v>16</v>
      </c>
      <c r="L74" s="36"/>
      <c r="M74" s="54" t="s">
        <v>11</v>
      </c>
      <c r="N74" s="39"/>
      <c r="O74" s="56" t="s">
        <v>16</v>
      </c>
      <c r="P74" s="11"/>
      <c r="Q74" s="36"/>
      <c r="R74" s="54" t="s">
        <v>11</v>
      </c>
      <c r="S74" s="39"/>
      <c r="T74" s="54" t="s">
        <v>16</v>
      </c>
      <c r="U74" s="36"/>
      <c r="V74" s="54" t="s">
        <v>11</v>
      </c>
      <c r="W74" s="39"/>
      <c r="X74" s="56" t="s">
        <v>16</v>
      </c>
      <c r="Y74" s="48"/>
      <c r="Z74" s="36"/>
      <c r="AA74" s="54" t="s">
        <v>11</v>
      </c>
      <c r="AB74" s="39"/>
      <c r="AC74" s="54" t="s">
        <v>16</v>
      </c>
      <c r="AD74" s="36"/>
      <c r="AE74" s="54" t="s">
        <v>11</v>
      </c>
      <c r="AF74" s="39"/>
      <c r="AG74" s="56" t="s">
        <v>16</v>
      </c>
      <c r="AH74" s="48"/>
      <c r="AI74" s="36"/>
      <c r="AJ74" s="54" t="s">
        <v>11</v>
      </c>
      <c r="AK74" s="39"/>
      <c r="AL74" s="54" t="s">
        <v>16</v>
      </c>
      <c r="AM74" s="36"/>
      <c r="AN74" s="54" t="s">
        <v>11</v>
      </c>
      <c r="AO74" s="39"/>
      <c r="AP74" s="56" t="s">
        <v>16</v>
      </c>
      <c r="AQ74" s="48"/>
      <c r="AR74" s="36"/>
      <c r="AS74" s="54" t="s">
        <v>11</v>
      </c>
      <c r="AT74" s="39"/>
      <c r="AU74" s="54" t="s">
        <v>16</v>
      </c>
      <c r="AV74" s="36"/>
      <c r="AW74" s="54" t="s">
        <v>11</v>
      </c>
      <c r="AX74" s="39"/>
      <c r="AY74" s="56" t="s">
        <v>16</v>
      </c>
      <c r="AZ74" s="48"/>
      <c r="BA74" s="36"/>
      <c r="BB74" s="54" t="s">
        <v>11</v>
      </c>
      <c r="BC74" s="39"/>
      <c r="BD74" s="54" t="s">
        <v>16</v>
      </c>
      <c r="BE74" s="36"/>
      <c r="BF74" s="54" t="s">
        <v>11</v>
      </c>
      <c r="BG74" s="39"/>
      <c r="BH74" s="56" t="s">
        <v>16</v>
      </c>
      <c r="BI74" s="48"/>
      <c r="BJ74" s="36"/>
      <c r="BK74" s="54" t="s">
        <v>11</v>
      </c>
      <c r="BL74" s="39"/>
      <c r="BM74" s="54" t="s">
        <v>16</v>
      </c>
      <c r="BN74" s="36"/>
      <c r="BO74" s="54" t="s">
        <v>11</v>
      </c>
      <c r="BP74" s="39"/>
      <c r="BQ74" s="56" t="s">
        <v>16</v>
      </c>
      <c r="BR74" s="48"/>
      <c r="BS74" s="36"/>
      <c r="BT74" s="54" t="s">
        <v>11</v>
      </c>
      <c r="BU74" s="39"/>
      <c r="BV74" s="54" t="s">
        <v>16</v>
      </c>
      <c r="BW74" s="36"/>
      <c r="BX74" s="54" t="s">
        <v>11</v>
      </c>
      <c r="BY74" s="39"/>
      <c r="BZ74" s="56" t="s">
        <v>16</v>
      </c>
      <c r="CA74" s="51"/>
      <c r="CB74" s="17" t="str">
        <f t="shared" si="1"/>
        <v/>
      </c>
      <c r="CC74" s="17" t="str">
        <f>IF(CB74="","",INDEX('99_職種リスト'!$A:$A,MATCH($E74,'99_職種リスト'!$B:$B,0)))</f>
        <v/>
      </c>
      <c r="CD74" s="18" t="str">
        <f>IF(CB74="","",IF(F74="○",'01_勤務時間入力'!$B$7*60,IF(SUM(H74,J74,L74,N74)&gt;0,MIN(SUM(VALUE(H74)*60,J74,VALUE(L74)*60/2,N74/2),'01_勤務時間入力'!$B$7*60,10080),MIN(SUM(MIN(SUM(VALUE(Q74)*60,S74,VALUE(U74)*60/2,W74/2),1440)*IF(OR(Y74="",Y74="　"),1,VALUE(MID(Y74,2,1)/4)),MIN(SUM(VALUE(Z74)*60,AB74,VALUE(AD74)*60/2,AF74/2),1440)*IF(OR(AH74="",AH74="　"),1,VALUE(MID(AH74,2,1)/4)),MIN(SUM(VALUE(AI74)*60,AK74,VALUE(AM74)*60/2,AO74/2),1440)*IF(OR(AQ74="",AQ74="　"),1,VALUE(MID(AQ74,2,1)/4)),MIN(SUM(VALUE(AR74)*60,AT74,VALUE(AV74)*60/2,AX74/2),1440)*IF(OR(AZ74="",AZ74="　"),1,VALUE(MID(AZ74,2,1)/4)),MIN(SUM(VALUE(BA74)*60,BC74,VALUE(BE74)*60/2,BG74/2),1440)*IF(OR(BI74="",BI74="　"),1,VALUE(MID(BI74,2,1)/4)),MIN(SUM(VALUE(BJ74)*60,BL74,VALUE(BN74)*60/2,BP74/2),1440)*IF(OR(BR74="",BR74="　"),1,VALUE(MID(BR74,2,1)/4)),MIN(SUM(VALUE(BS74)*60,BU74,VALUE(BW74)*60/2,BY74/2),1440)*IF(OR(CA74="",CA74="　"),1,VALUE(MID(CA74,2,1)/4))),'01_勤務時間入力'!$B$7*60,10080))))</f>
        <v/>
      </c>
      <c r="CE74" s="17" t="str">
        <f>IF(CB74="","",IF('01_勤務時間入力'!$I$7*60&lt;='01_勤務時間入力'!CD74,"常勤","非常勤"))</f>
        <v/>
      </c>
    </row>
    <row r="75" spans="2:83" ht="27.95" customHeight="1" x14ac:dyDescent="0.4">
      <c r="B75" s="131" t="str">
        <f t="shared" si="0"/>
        <v>59人目</v>
      </c>
      <c r="C75" s="29"/>
      <c r="D75" s="69" t="s">
        <v>14</v>
      </c>
      <c r="E75" s="31"/>
      <c r="F75" s="32"/>
      <c r="H75" s="36"/>
      <c r="I75" s="54" t="s">
        <v>11</v>
      </c>
      <c r="J75" s="39"/>
      <c r="K75" s="56" t="s">
        <v>16</v>
      </c>
      <c r="L75" s="36"/>
      <c r="M75" s="54" t="s">
        <v>11</v>
      </c>
      <c r="N75" s="39"/>
      <c r="O75" s="56" t="s">
        <v>16</v>
      </c>
      <c r="P75" s="11"/>
      <c r="Q75" s="36"/>
      <c r="R75" s="54" t="s">
        <v>11</v>
      </c>
      <c r="S75" s="39"/>
      <c r="T75" s="54" t="s">
        <v>16</v>
      </c>
      <c r="U75" s="36"/>
      <c r="V75" s="54" t="s">
        <v>11</v>
      </c>
      <c r="W75" s="39"/>
      <c r="X75" s="56" t="s">
        <v>16</v>
      </c>
      <c r="Y75" s="48"/>
      <c r="Z75" s="36"/>
      <c r="AA75" s="54" t="s">
        <v>11</v>
      </c>
      <c r="AB75" s="39"/>
      <c r="AC75" s="54" t="s">
        <v>16</v>
      </c>
      <c r="AD75" s="36"/>
      <c r="AE75" s="54" t="s">
        <v>11</v>
      </c>
      <c r="AF75" s="39"/>
      <c r="AG75" s="56" t="s">
        <v>16</v>
      </c>
      <c r="AH75" s="48"/>
      <c r="AI75" s="36"/>
      <c r="AJ75" s="54" t="s">
        <v>11</v>
      </c>
      <c r="AK75" s="39"/>
      <c r="AL75" s="54" t="s">
        <v>16</v>
      </c>
      <c r="AM75" s="36"/>
      <c r="AN75" s="54" t="s">
        <v>11</v>
      </c>
      <c r="AO75" s="39"/>
      <c r="AP75" s="56" t="s">
        <v>16</v>
      </c>
      <c r="AQ75" s="48"/>
      <c r="AR75" s="36"/>
      <c r="AS75" s="54" t="s">
        <v>11</v>
      </c>
      <c r="AT75" s="39"/>
      <c r="AU75" s="54" t="s">
        <v>16</v>
      </c>
      <c r="AV75" s="36"/>
      <c r="AW75" s="54" t="s">
        <v>11</v>
      </c>
      <c r="AX75" s="39"/>
      <c r="AY75" s="56" t="s">
        <v>16</v>
      </c>
      <c r="AZ75" s="48"/>
      <c r="BA75" s="36"/>
      <c r="BB75" s="54" t="s">
        <v>11</v>
      </c>
      <c r="BC75" s="39"/>
      <c r="BD75" s="54" t="s">
        <v>16</v>
      </c>
      <c r="BE75" s="36"/>
      <c r="BF75" s="54" t="s">
        <v>11</v>
      </c>
      <c r="BG75" s="39"/>
      <c r="BH75" s="56" t="s">
        <v>16</v>
      </c>
      <c r="BI75" s="48"/>
      <c r="BJ75" s="36"/>
      <c r="BK75" s="54" t="s">
        <v>11</v>
      </c>
      <c r="BL75" s="39"/>
      <c r="BM75" s="54" t="s">
        <v>16</v>
      </c>
      <c r="BN75" s="36"/>
      <c r="BO75" s="54" t="s">
        <v>11</v>
      </c>
      <c r="BP75" s="39"/>
      <c r="BQ75" s="56" t="s">
        <v>16</v>
      </c>
      <c r="BR75" s="48"/>
      <c r="BS75" s="36"/>
      <c r="BT75" s="54" t="s">
        <v>11</v>
      </c>
      <c r="BU75" s="39"/>
      <c r="BV75" s="54" t="s">
        <v>16</v>
      </c>
      <c r="BW75" s="36"/>
      <c r="BX75" s="54" t="s">
        <v>11</v>
      </c>
      <c r="BY75" s="39"/>
      <c r="BZ75" s="56" t="s">
        <v>16</v>
      </c>
      <c r="CA75" s="51"/>
      <c r="CB75" s="17" t="str">
        <f t="shared" si="1"/>
        <v/>
      </c>
      <c r="CC75" s="17" t="str">
        <f>IF(CB75="","",INDEX('99_職種リスト'!$A:$A,MATCH($E75,'99_職種リスト'!$B:$B,0)))</f>
        <v/>
      </c>
      <c r="CD75" s="18" t="str">
        <f>IF(CB75="","",IF(F75="○",'01_勤務時間入力'!$B$7*60,IF(SUM(H75,J75,L75,N75)&gt;0,MIN(SUM(VALUE(H75)*60,J75,VALUE(L75)*60/2,N75/2),'01_勤務時間入力'!$B$7*60,10080),MIN(SUM(MIN(SUM(VALUE(Q75)*60,S75,VALUE(U75)*60/2,W75/2),1440)*IF(OR(Y75="",Y75="　"),1,VALUE(MID(Y75,2,1)/4)),MIN(SUM(VALUE(Z75)*60,AB75,VALUE(AD75)*60/2,AF75/2),1440)*IF(OR(AH75="",AH75="　"),1,VALUE(MID(AH75,2,1)/4)),MIN(SUM(VALUE(AI75)*60,AK75,VALUE(AM75)*60/2,AO75/2),1440)*IF(OR(AQ75="",AQ75="　"),1,VALUE(MID(AQ75,2,1)/4)),MIN(SUM(VALUE(AR75)*60,AT75,VALUE(AV75)*60/2,AX75/2),1440)*IF(OR(AZ75="",AZ75="　"),1,VALUE(MID(AZ75,2,1)/4)),MIN(SUM(VALUE(BA75)*60,BC75,VALUE(BE75)*60/2,BG75/2),1440)*IF(OR(BI75="",BI75="　"),1,VALUE(MID(BI75,2,1)/4)),MIN(SUM(VALUE(BJ75)*60,BL75,VALUE(BN75)*60/2,BP75/2),1440)*IF(OR(BR75="",BR75="　"),1,VALUE(MID(BR75,2,1)/4)),MIN(SUM(VALUE(BS75)*60,BU75,VALUE(BW75)*60/2,BY75/2),1440)*IF(OR(CA75="",CA75="　"),1,VALUE(MID(CA75,2,1)/4))),'01_勤務時間入力'!$B$7*60,10080))))</f>
        <v/>
      </c>
      <c r="CE75" s="17" t="str">
        <f>IF(CB75="","",IF('01_勤務時間入力'!$I$7*60&lt;='01_勤務時間入力'!CD75,"常勤","非常勤"))</f>
        <v/>
      </c>
    </row>
    <row r="76" spans="2:83" ht="27.95" customHeight="1" x14ac:dyDescent="0.4">
      <c r="B76" s="131" t="str">
        <f t="shared" si="0"/>
        <v>60人目</v>
      </c>
      <c r="C76" s="29"/>
      <c r="D76" s="69" t="s">
        <v>14</v>
      </c>
      <c r="E76" s="31"/>
      <c r="F76" s="32"/>
      <c r="H76" s="36"/>
      <c r="I76" s="54" t="s">
        <v>11</v>
      </c>
      <c r="J76" s="39"/>
      <c r="K76" s="56" t="s">
        <v>16</v>
      </c>
      <c r="L76" s="36"/>
      <c r="M76" s="54" t="s">
        <v>11</v>
      </c>
      <c r="N76" s="39"/>
      <c r="O76" s="56" t="s">
        <v>16</v>
      </c>
      <c r="P76" s="11"/>
      <c r="Q76" s="36"/>
      <c r="R76" s="54" t="s">
        <v>11</v>
      </c>
      <c r="S76" s="39"/>
      <c r="T76" s="54" t="s">
        <v>16</v>
      </c>
      <c r="U76" s="36"/>
      <c r="V76" s="54" t="s">
        <v>11</v>
      </c>
      <c r="W76" s="39"/>
      <c r="X76" s="56" t="s">
        <v>16</v>
      </c>
      <c r="Y76" s="48"/>
      <c r="Z76" s="36"/>
      <c r="AA76" s="54" t="s">
        <v>11</v>
      </c>
      <c r="AB76" s="39"/>
      <c r="AC76" s="54" t="s">
        <v>16</v>
      </c>
      <c r="AD76" s="36"/>
      <c r="AE76" s="54" t="s">
        <v>11</v>
      </c>
      <c r="AF76" s="39"/>
      <c r="AG76" s="56" t="s">
        <v>16</v>
      </c>
      <c r="AH76" s="48"/>
      <c r="AI76" s="36"/>
      <c r="AJ76" s="54" t="s">
        <v>11</v>
      </c>
      <c r="AK76" s="39"/>
      <c r="AL76" s="54" t="s">
        <v>16</v>
      </c>
      <c r="AM76" s="36"/>
      <c r="AN76" s="54" t="s">
        <v>11</v>
      </c>
      <c r="AO76" s="39"/>
      <c r="AP76" s="56" t="s">
        <v>16</v>
      </c>
      <c r="AQ76" s="48"/>
      <c r="AR76" s="36"/>
      <c r="AS76" s="54" t="s">
        <v>11</v>
      </c>
      <c r="AT76" s="39"/>
      <c r="AU76" s="54" t="s">
        <v>16</v>
      </c>
      <c r="AV76" s="36"/>
      <c r="AW76" s="54" t="s">
        <v>11</v>
      </c>
      <c r="AX76" s="39"/>
      <c r="AY76" s="56" t="s">
        <v>16</v>
      </c>
      <c r="AZ76" s="48"/>
      <c r="BA76" s="36"/>
      <c r="BB76" s="54" t="s">
        <v>11</v>
      </c>
      <c r="BC76" s="39"/>
      <c r="BD76" s="54" t="s">
        <v>16</v>
      </c>
      <c r="BE76" s="36"/>
      <c r="BF76" s="54" t="s">
        <v>11</v>
      </c>
      <c r="BG76" s="39"/>
      <c r="BH76" s="56" t="s">
        <v>16</v>
      </c>
      <c r="BI76" s="48"/>
      <c r="BJ76" s="36"/>
      <c r="BK76" s="54" t="s">
        <v>11</v>
      </c>
      <c r="BL76" s="39"/>
      <c r="BM76" s="54" t="s">
        <v>16</v>
      </c>
      <c r="BN76" s="36"/>
      <c r="BO76" s="54" t="s">
        <v>11</v>
      </c>
      <c r="BP76" s="39"/>
      <c r="BQ76" s="56" t="s">
        <v>16</v>
      </c>
      <c r="BR76" s="48"/>
      <c r="BS76" s="36"/>
      <c r="BT76" s="54" t="s">
        <v>11</v>
      </c>
      <c r="BU76" s="39"/>
      <c r="BV76" s="54" t="s">
        <v>16</v>
      </c>
      <c r="BW76" s="36"/>
      <c r="BX76" s="54" t="s">
        <v>11</v>
      </c>
      <c r="BY76" s="39"/>
      <c r="BZ76" s="56" t="s">
        <v>16</v>
      </c>
      <c r="CA76" s="51"/>
      <c r="CB76" s="17" t="str">
        <f t="shared" si="1"/>
        <v/>
      </c>
      <c r="CC76" s="17" t="str">
        <f>IF(CB76="","",INDEX('99_職種リスト'!$A:$A,MATCH($E76,'99_職種リスト'!$B:$B,0)))</f>
        <v/>
      </c>
      <c r="CD76" s="18" t="str">
        <f>IF(CB76="","",IF(F76="○",'01_勤務時間入力'!$B$7*60,IF(SUM(H76,J76,L76,N76)&gt;0,MIN(SUM(VALUE(H76)*60,J76,VALUE(L76)*60/2,N76/2),'01_勤務時間入力'!$B$7*60,10080),MIN(SUM(MIN(SUM(VALUE(Q76)*60,S76,VALUE(U76)*60/2,W76/2),1440)*IF(OR(Y76="",Y76="　"),1,VALUE(MID(Y76,2,1)/4)),MIN(SUM(VALUE(Z76)*60,AB76,VALUE(AD76)*60/2,AF76/2),1440)*IF(OR(AH76="",AH76="　"),1,VALUE(MID(AH76,2,1)/4)),MIN(SUM(VALUE(AI76)*60,AK76,VALUE(AM76)*60/2,AO76/2),1440)*IF(OR(AQ76="",AQ76="　"),1,VALUE(MID(AQ76,2,1)/4)),MIN(SUM(VALUE(AR76)*60,AT76,VALUE(AV76)*60/2,AX76/2),1440)*IF(OR(AZ76="",AZ76="　"),1,VALUE(MID(AZ76,2,1)/4)),MIN(SUM(VALUE(BA76)*60,BC76,VALUE(BE76)*60/2,BG76/2),1440)*IF(OR(BI76="",BI76="　"),1,VALUE(MID(BI76,2,1)/4)),MIN(SUM(VALUE(BJ76)*60,BL76,VALUE(BN76)*60/2,BP76/2),1440)*IF(OR(BR76="",BR76="　"),1,VALUE(MID(BR76,2,1)/4)),MIN(SUM(VALUE(BS76)*60,BU76,VALUE(BW76)*60/2,BY76/2),1440)*IF(OR(CA76="",CA76="　"),1,VALUE(MID(CA76,2,1)/4))),'01_勤務時間入力'!$B$7*60,10080))))</f>
        <v/>
      </c>
      <c r="CE76" s="17" t="str">
        <f>IF(CB76="","",IF('01_勤務時間入力'!$I$7*60&lt;='01_勤務時間入力'!CD76,"常勤","非常勤"))</f>
        <v/>
      </c>
    </row>
    <row r="77" spans="2:83" ht="27.95" customHeight="1" x14ac:dyDescent="0.4">
      <c r="B77" s="131" t="str">
        <f t="shared" si="0"/>
        <v>61人目</v>
      </c>
      <c r="C77" s="29"/>
      <c r="D77" s="69" t="s">
        <v>14</v>
      </c>
      <c r="E77" s="31"/>
      <c r="F77" s="32"/>
      <c r="H77" s="36"/>
      <c r="I77" s="54" t="s">
        <v>11</v>
      </c>
      <c r="J77" s="39"/>
      <c r="K77" s="56" t="s">
        <v>16</v>
      </c>
      <c r="L77" s="36"/>
      <c r="M77" s="54" t="s">
        <v>11</v>
      </c>
      <c r="N77" s="39"/>
      <c r="O77" s="56" t="s">
        <v>16</v>
      </c>
      <c r="P77" s="11"/>
      <c r="Q77" s="36"/>
      <c r="R77" s="54" t="s">
        <v>11</v>
      </c>
      <c r="S77" s="39"/>
      <c r="T77" s="54" t="s">
        <v>16</v>
      </c>
      <c r="U77" s="36"/>
      <c r="V77" s="54" t="s">
        <v>11</v>
      </c>
      <c r="W77" s="39"/>
      <c r="X77" s="56" t="s">
        <v>16</v>
      </c>
      <c r="Y77" s="48"/>
      <c r="Z77" s="36"/>
      <c r="AA77" s="54" t="s">
        <v>11</v>
      </c>
      <c r="AB77" s="39"/>
      <c r="AC77" s="54" t="s">
        <v>16</v>
      </c>
      <c r="AD77" s="36"/>
      <c r="AE77" s="54" t="s">
        <v>11</v>
      </c>
      <c r="AF77" s="39"/>
      <c r="AG77" s="56" t="s">
        <v>16</v>
      </c>
      <c r="AH77" s="48"/>
      <c r="AI77" s="36"/>
      <c r="AJ77" s="54" t="s">
        <v>11</v>
      </c>
      <c r="AK77" s="39"/>
      <c r="AL77" s="54" t="s">
        <v>16</v>
      </c>
      <c r="AM77" s="36"/>
      <c r="AN77" s="54" t="s">
        <v>11</v>
      </c>
      <c r="AO77" s="39"/>
      <c r="AP77" s="56" t="s">
        <v>16</v>
      </c>
      <c r="AQ77" s="48"/>
      <c r="AR77" s="36"/>
      <c r="AS77" s="54" t="s">
        <v>11</v>
      </c>
      <c r="AT77" s="39"/>
      <c r="AU77" s="54" t="s">
        <v>16</v>
      </c>
      <c r="AV77" s="36"/>
      <c r="AW77" s="54" t="s">
        <v>11</v>
      </c>
      <c r="AX77" s="39"/>
      <c r="AY77" s="56" t="s">
        <v>16</v>
      </c>
      <c r="AZ77" s="48"/>
      <c r="BA77" s="36"/>
      <c r="BB77" s="54" t="s">
        <v>11</v>
      </c>
      <c r="BC77" s="39"/>
      <c r="BD77" s="54" t="s">
        <v>16</v>
      </c>
      <c r="BE77" s="36"/>
      <c r="BF77" s="54" t="s">
        <v>11</v>
      </c>
      <c r="BG77" s="39"/>
      <c r="BH77" s="56" t="s">
        <v>16</v>
      </c>
      <c r="BI77" s="48"/>
      <c r="BJ77" s="36"/>
      <c r="BK77" s="54" t="s">
        <v>11</v>
      </c>
      <c r="BL77" s="39"/>
      <c r="BM77" s="54" t="s">
        <v>16</v>
      </c>
      <c r="BN77" s="36"/>
      <c r="BO77" s="54" t="s">
        <v>11</v>
      </c>
      <c r="BP77" s="39"/>
      <c r="BQ77" s="56" t="s">
        <v>16</v>
      </c>
      <c r="BR77" s="48"/>
      <c r="BS77" s="36"/>
      <c r="BT77" s="54" t="s">
        <v>11</v>
      </c>
      <c r="BU77" s="39"/>
      <c r="BV77" s="54" t="s">
        <v>16</v>
      </c>
      <c r="BW77" s="36"/>
      <c r="BX77" s="54" t="s">
        <v>11</v>
      </c>
      <c r="BY77" s="39"/>
      <c r="BZ77" s="56" t="s">
        <v>16</v>
      </c>
      <c r="CA77" s="51"/>
      <c r="CB77" s="17" t="str">
        <f t="shared" si="1"/>
        <v/>
      </c>
      <c r="CC77" s="17" t="str">
        <f>IF(CB77="","",INDEX('99_職種リスト'!$A:$A,MATCH($E77,'99_職種リスト'!$B:$B,0)))</f>
        <v/>
      </c>
      <c r="CD77" s="18" t="str">
        <f>IF(CB77="","",IF(F77="○",'01_勤務時間入力'!$B$7*60,IF(SUM(H77,J77,L77,N77)&gt;0,MIN(SUM(VALUE(H77)*60,J77,VALUE(L77)*60/2,N77/2),'01_勤務時間入力'!$B$7*60,10080),MIN(SUM(MIN(SUM(VALUE(Q77)*60,S77,VALUE(U77)*60/2,W77/2),1440)*IF(OR(Y77="",Y77="　"),1,VALUE(MID(Y77,2,1)/4)),MIN(SUM(VALUE(Z77)*60,AB77,VALUE(AD77)*60/2,AF77/2),1440)*IF(OR(AH77="",AH77="　"),1,VALUE(MID(AH77,2,1)/4)),MIN(SUM(VALUE(AI77)*60,AK77,VALUE(AM77)*60/2,AO77/2),1440)*IF(OR(AQ77="",AQ77="　"),1,VALUE(MID(AQ77,2,1)/4)),MIN(SUM(VALUE(AR77)*60,AT77,VALUE(AV77)*60/2,AX77/2),1440)*IF(OR(AZ77="",AZ77="　"),1,VALUE(MID(AZ77,2,1)/4)),MIN(SUM(VALUE(BA77)*60,BC77,VALUE(BE77)*60/2,BG77/2),1440)*IF(OR(BI77="",BI77="　"),1,VALUE(MID(BI77,2,1)/4)),MIN(SUM(VALUE(BJ77)*60,BL77,VALUE(BN77)*60/2,BP77/2),1440)*IF(OR(BR77="",BR77="　"),1,VALUE(MID(BR77,2,1)/4)),MIN(SUM(VALUE(BS77)*60,BU77,VALUE(BW77)*60/2,BY77/2),1440)*IF(OR(CA77="",CA77="　"),1,VALUE(MID(CA77,2,1)/4))),'01_勤務時間入力'!$B$7*60,10080))))</f>
        <v/>
      </c>
      <c r="CE77" s="17" t="str">
        <f>IF(CB77="","",IF('01_勤務時間入力'!$I$7*60&lt;='01_勤務時間入力'!CD77,"常勤","非常勤"))</f>
        <v/>
      </c>
    </row>
    <row r="78" spans="2:83" ht="27.95" customHeight="1" x14ac:dyDescent="0.4">
      <c r="B78" s="131" t="str">
        <f t="shared" si="0"/>
        <v>62人目</v>
      </c>
      <c r="C78" s="29"/>
      <c r="D78" s="69" t="s">
        <v>14</v>
      </c>
      <c r="E78" s="31"/>
      <c r="F78" s="32"/>
      <c r="H78" s="36"/>
      <c r="I78" s="54" t="s">
        <v>11</v>
      </c>
      <c r="J78" s="39"/>
      <c r="K78" s="56" t="s">
        <v>16</v>
      </c>
      <c r="L78" s="36"/>
      <c r="M78" s="54" t="s">
        <v>11</v>
      </c>
      <c r="N78" s="39"/>
      <c r="O78" s="56" t="s">
        <v>16</v>
      </c>
      <c r="P78" s="11"/>
      <c r="Q78" s="36"/>
      <c r="R78" s="54" t="s">
        <v>11</v>
      </c>
      <c r="S78" s="39"/>
      <c r="T78" s="54" t="s">
        <v>16</v>
      </c>
      <c r="U78" s="36"/>
      <c r="V78" s="54" t="s">
        <v>11</v>
      </c>
      <c r="W78" s="39"/>
      <c r="X78" s="56" t="s">
        <v>16</v>
      </c>
      <c r="Y78" s="48"/>
      <c r="Z78" s="36"/>
      <c r="AA78" s="54" t="s">
        <v>11</v>
      </c>
      <c r="AB78" s="39"/>
      <c r="AC78" s="54" t="s">
        <v>16</v>
      </c>
      <c r="AD78" s="36"/>
      <c r="AE78" s="54" t="s">
        <v>11</v>
      </c>
      <c r="AF78" s="39"/>
      <c r="AG78" s="56" t="s">
        <v>16</v>
      </c>
      <c r="AH78" s="48"/>
      <c r="AI78" s="36"/>
      <c r="AJ78" s="54" t="s">
        <v>11</v>
      </c>
      <c r="AK78" s="39"/>
      <c r="AL78" s="54" t="s">
        <v>16</v>
      </c>
      <c r="AM78" s="36"/>
      <c r="AN78" s="54" t="s">
        <v>11</v>
      </c>
      <c r="AO78" s="39"/>
      <c r="AP78" s="56" t="s">
        <v>16</v>
      </c>
      <c r="AQ78" s="48"/>
      <c r="AR78" s="36"/>
      <c r="AS78" s="54" t="s">
        <v>11</v>
      </c>
      <c r="AT78" s="39"/>
      <c r="AU78" s="54" t="s">
        <v>16</v>
      </c>
      <c r="AV78" s="36"/>
      <c r="AW78" s="54" t="s">
        <v>11</v>
      </c>
      <c r="AX78" s="39"/>
      <c r="AY78" s="56" t="s">
        <v>16</v>
      </c>
      <c r="AZ78" s="48"/>
      <c r="BA78" s="36"/>
      <c r="BB78" s="54" t="s">
        <v>11</v>
      </c>
      <c r="BC78" s="39"/>
      <c r="BD78" s="54" t="s">
        <v>16</v>
      </c>
      <c r="BE78" s="36"/>
      <c r="BF78" s="54" t="s">
        <v>11</v>
      </c>
      <c r="BG78" s="39"/>
      <c r="BH78" s="56" t="s">
        <v>16</v>
      </c>
      <c r="BI78" s="48"/>
      <c r="BJ78" s="36"/>
      <c r="BK78" s="54" t="s">
        <v>11</v>
      </c>
      <c r="BL78" s="39"/>
      <c r="BM78" s="54" t="s">
        <v>16</v>
      </c>
      <c r="BN78" s="36"/>
      <c r="BO78" s="54" t="s">
        <v>11</v>
      </c>
      <c r="BP78" s="39"/>
      <c r="BQ78" s="56" t="s">
        <v>16</v>
      </c>
      <c r="BR78" s="48"/>
      <c r="BS78" s="36"/>
      <c r="BT78" s="54" t="s">
        <v>11</v>
      </c>
      <c r="BU78" s="39"/>
      <c r="BV78" s="54" t="s">
        <v>16</v>
      </c>
      <c r="BW78" s="36"/>
      <c r="BX78" s="54" t="s">
        <v>11</v>
      </c>
      <c r="BY78" s="39"/>
      <c r="BZ78" s="56" t="s">
        <v>16</v>
      </c>
      <c r="CA78" s="51"/>
      <c r="CB78" s="17" t="str">
        <f t="shared" si="1"/>
        <v/>
      </c>
      <c r="CC78" s="17" t="str">
        <f>IF(CB78="","",INDEX('99_職種リスト'!$A:$A,MATCH($E78,'99_職種リスト'!$B:$B,0)))</f>
        <v/>
      </c>
      <c r="CD78" s="18" t="str">
        <f>IF(CB78="","",IF(F78="○",'01_勤務時間入力'!$B$7*60,IF(SUM(H78,J78,L78,N78)&gt;0,MIN(SUM(VALUE(H78)*60,J78,VALUE(L78)*60/2,N78/2),'01_勤務時間入力'!$B$7*60,10080),MIN(SUM(MIN(SUM(VALUE(Q78)*60,S78,VALUE(U78)*60/2,W78/2),1440)*IF(OR(Y78="",Y78="　"),1,VALUE(MID(Y78,2,1)/4)),MIN(SUM(VALUE(Z78)*60,AB78,VALUE(AD78)*60/2,AF78/2),1440)*IF(OR(AH78="",AH78="　"),1,VALUE(MID(AH78,2,1)/4)),MIN(SUM(VALUE(AI78)*60,AK78,VALUE(AM78)*60/2,AO78/2),1440)*IF(OR(AQ78="",AQ78="　"),1,VALUE(MID(AQ78,2,1)/4)),MIN(SUM(VALUE(AR78)*60,AT78,VALUE(AV78)*60/2,AX78/2),1440)*IF(OR(AZ78="",AZ78="　"),1,VALUE(MID(AZ78,2,1)/4)),MIN(SUM(VALUE(BA78)*60,BC78,VALUE(BE78)*60/2,BG78/2),1440)*IF(OR(BI78="",BI78="　"),1,VALUE(MID(BI78,2,1)/4)),MIN(SUM(VALUE(BJ78)*60,BL78,VALUE(BN78)*60/2,BP78/2),1440)*IF(OR(BR78="",BR78="　"),1,VALUE(MID(BR78,2,1)/4)),MIN(SUM(VALUE(BS78)*60,BU78,VALUE(BW78)*60/2,BY78/2),1440)*IF(OR(CA78="",CA78="　"),1,VALUE(MID(CA78,2,1)/4))),'01_勤務時間入力'!$B$7*60,10080))))</f>
        <v/>
      </c>
      <c r="CE78" s="17" t="str">
        <f>IF(CB78="","",IF('01_勤務時間入力'!$I$7*60&lt;='01_勤務時間入力'!CD78,"常勤","非常勤"))</f>
        <v/>
      </c>
    </row>
    <row r="79" spans="2:83" ht="27.95" customHeight="1" x14ac:dyDescent="0.4">
      <c r="B79" s="131" t="str">
        <f t="shared" si="0"/>
        <v>63人目</v>
      </c>
      <c r="C79" s="29"/>
      <c r="D79" s="69" t="s">
        <v>14</v>
      </c>
      <c r="E79" s="31"/>
      <c r="F79" s="32"/>
      <c r="H79" s="36"/>
      <c r="I79" s="54" t="s">
        <v>11</v>
      </c>
      <c r="J79" s="39"/>
      <c r="K79" s="56" t="s">
        <v>16</v>
      </c>
      <c r="L79" s="36"/>
      <c r="M79" s="54" t="s">
        <v>11</v>
      </c>
      <c r="N79" s="39"/>
      <c r="O79" s="56" t="s">
        <v>16</v>
      </c>
      <c r="P79" s="11"/>
      <c r="Q79" s="36"/>
      <c r="R79" s="54" t="s">
        <v>11</v>
      </c>
      <c r="S79" s="39"/>
      <c r="T79" s="54" t="s">
        <v>16</v>
      </c>
      <c r="U79" s="36"/>
      <c r="V79" s="54" t="s">
        <v>11</v>
      </c>
      <c r="W79" s="39"/>
      <c r="X79" s="56" t="s">
        <v>16</v>
      </c>
      <c r="Y79" s="48"/>
      <c r="Z79" s="36"/>
      <c r="AA79" s="54" t="s">
        <v>11</v>
      </c>
      <c r="AB79" s="39"/>
      <c r="AC79" s="54" t="s">
        <v>16</v>
      </c>
      <c r="AD79" s="36"/>
      <c r="AE79" s="54" t="s">
        <v>11</v>
      </c>
      <c r="AF79" s="39"/>
      <c r="AG79" s="56" t="s">
        <v>16</v>
      </c>
      <c r="AH79" s="48"/>
      <c r="AI79" s="36"/>
      <c r="AJ79" s="54" t="s">
        <v>11</v>
      </c>
      <c r="AK79" s="39"/>
      <c r="AL79" s="54" t="s">
        <v>16</v>
      </c>
      <c r="AM79" s="36"/>
      <c r="AN79" s="54" t="s">
        <v>11</v>
      </c>
      <c r="AO79" s="39"/>
      <c r="AP79" s="56" t="s">
        <v>16</v>
      </c>
      <c r="AQ79" s="48"/>
      <c r="AR79" s="36"/>
      <c r="AS79" s="54" t="s">
        <v>11</v>
      </c>
      <c r="AT79" s="39"/>
      <c r="AU79" s="54" t="s">
        <v>16</v>
      </c>
      <c r="AV79" s="36"/>
      <c r="AW79" s="54" t="s">
        <v>11</v>
      </c>
      <c r="AX79" s="39"/>
      <c r="AY79" s="56" t="s">
        <v>16</v>
      </c>
      <c r="AZ79" s="48"/>
      <c r="BA79" s="36"/>
      <c r="BB79" s="54" t="s">
        <v>11</v>
      </c>
      <c r="BC79" s="39"/>
      <c r="BD79" s="54" t="s">
        <v>16</v>
      </c>
      <c r="BE79" s="36"/>
      <c r="BF79" s="54" t="s">
        <v>11</v>
      </c>
      <c r="BG79" s="39"/>
      <c r="BH79" s="56" t="s">
        <v>16</v>
      </c>
      <c r="BI79" s="48"/>
      <c r="BJ79" s="36"/>
      <c r="BK79" s="54" t="s">
        <v>11</v>
      </c>
      <c r="BL79" s="39"/>
      <c r="BM79" s="54" t="s">
        <v>16</v>
      </c>
      <c r="BN79" s="36"/>
      <c r="BO79" s="54" t="s">
        <v>11</v>
      </c>
      <c r="BP79" s="39"/>
      <c r="BQ79" s="56" t="s">
        <v>16</v>
      </c>
      <c r="BR79" s="48"/>
      <c r="BS79" s="36"/>
      <c r="BT79" s="54" t="s">
        <v>11</v>
      </c>
      <c r="BU79" s="39"/>
      <c r="BV79" s="54" t="s">
        <v>16</v>
      </c>
      <c r="BW79" s="36"/>
      <c r="BX79" s="54" t="s">
        <v>11</v>
      </c>
      <c r="BY79" s="39"/>
      <c r="BZ79" s="56" t="s">
        <v>16</v>
      </c>
      <c r="CA79" s="51"/>
      <c r="CB79" s="17" t="str">
        <f t="shared" si="1"/>
        <v/>
      </c>
      <c r="CC79" s="17" t="str">
        <f>IF(CB79="","",INDEX('99_職種リスト'!$A:$A,MATCH($E79,'99_職種リスト'!$B:$B,0)))</f>
        <v/>
      </c>
      <c r="CD79" s="18" t="str">
        <f>IF(CB79="","",IF(F79="○",'01_勤務時間入力'!$B$7*60,IF(SUM(H79,J79,L79,N79)&gt;0,MIN(SUM(VALUE(H79)*60,J79,VALUE(L79)*60/2,N79/2),'01_勤務時間入力'!$B$7*60,10080),MIN(SUM(MIN(SUM(VALUE(Q79)*60,S79,VALUE(U79)*60/2,W79/2),1440)*IF(OR(Y79="",Y79="　"),1,VALUE(MID(Y79,2,1)/4)),MIN(SUM(VALUE(Z79)*60,AB79,VALUE(AD79)*60/2,AF79/2),1440)*IF(OR(AH79="",AH79="　"),1,VALUE(MID(AH79,2,1)/4)),MIN(SUM(VALUE(AI79)*60,AK79,VALUE(AM79)*60/2,AO79/2),1440)*IF(OR(AQ79="",AQ79="　"),1,VALUE(MID(AQ79,2,1)/4)),MIN(SUM(VALUE(AR79)*60,AT79,VALUE(AV79)*60/2,AX79/2),1440)*IF(OR(AZ79="",AZ79="　"),1,VALUE(MID(AZ79,2,1)/4)),MIN(SUM(VALUE(BA79)*60,BC79,VALUE(BE79)*60/2,BG79/2),1440)*IF(OR(BI79="",BI79="　"),1,VALUE(MID(BI79,2,1)/4)),MIN(SUM(VALUE(BJ79)*60,BL79,VALUE(BN79)*60/2,BP79/2),1440)*IF(OR(BR79="",BR79="　"),1,VALUE(MID(BR79,2,1)/4)),MIN(SUM(VALUE(BS79)*60,BU79,VALUE(BW79)*60/2,BY79/2),1440)*IF(OR(CA79="",CA79="　"),1,VALUE(MID(CA79,2,1)/4))),'01_勤務時間入力'!$B$7*60,10080))))</f>
        <v/>
      </c>
      <c r="CE79" s="17" t="str">
        <f>IF(CB79="","",IF('01_勤務時間入力'!$I$7*60&lt;='01_勤務時間入力'!CD79,"常勤","非常勤"))</f>
        <v/>
      </c>
    </row>
    <row r="80" spans="2:83" ht="27.95" customHeight="1" x14ac:dyDescent="0.4">
      <c r="B80" s="131" t="str">
        <f t="shared" si="0"/>
        <v>64人目</v>
      </c>
      <c r="C80" s="29"/>
      <c r="D80" s="69" t="s">
        <v>14</v>
      </c>
      <c r="E80" s="31"/>
      <c r="F80" s="32"/>
      <c r="H80" s="36"/>
      <c r="I80" s="54" t="s">
        <v>11</v>
      </c>
      <c r="J80" s="39"/>
      <c r="K80" s="56" t="s">
        <v>16</v>
      </c>
      <c r="L80" s="36"/>
      <c r="M80" s="54" t="s">
        <v>11</v>
      </c>
      <c r="N80" s="39"/>
      <c r="O80" s="56" t="s">
        <v>16</v>
      </c>
      <c r="P80" s="11"/>
      <c r="Q80" s="36"/>
      <c r="R80" s="54" t="s">
        <v>11</v>
      </c>
      <c r="S80" s="39"/>
      <c r="T80" s="54" t="s">
        <v>16</v>
      </c>
      <c r="U80" s="36"/>
      <c r="V80" s="54" t="s">
        <v>11</v>
      </c>
      <c r="W80" s="39"/>
      <c r="X80" s="56" t="s">
        <v>16</v>
      </c>
      <c r="Y80" s="48"/>
      <c r="Z80" s="36"/>
      <c r="AA80" s="54" t="s">
        <v>11</v>
      </c>
      <c r="AB80" s="39"/>
      <c r="AC80" s="54" t="s">
        <v>16</v>
      </c>
      <c r="AD80" s="36"/>
      <c r="AE80" s="54" t="s">
        <v>11</v>
      </c>
      <c r="AF80" s="39"/>
      <c r="AG80" s="56" t="s">
        <v>16</v>
      </c>
      <c r="AH80" s="48"/>
      <c r="AI80" s="36"/>
      <c r="AJ80" s="54" t="s">
        <v>11</v>
      </c>
      <c r="AK80" s="39"/>
      <c r="AL80" s="54" t="s">
        <v>16</v>
      </c>
      <c r="AM80" s="36"/>
      <c r="AN80" s="54" t="s">
        <v>11</v>
      </c>
      <c r="AO80" s="39"/>
      <c r="AP80" s="56" t="s">
        <v>16</v>
      </c>
      <c r="AQ80" s="48"/>
      <c r="AR80" s="36"/>
      <c r="AS80" s="54" t="s">
        <v>11</v>
      </c>
      <c r="AT80" s="39"/>
      <c r="AU80" s="54" t="s">
        <v>16</v>
      </c>
      <c r="AV80" s="36"/>
      <c r="AW80" s="54" t="s">
        <v>11</v>
      </c>
      <c r="AX80" s="39"/>
      <c r="AY80" s="56" t="s">
        <v>16</v>
      </c>
      <c r="AZ80" s="48"/>
      <c r="BA80" s="36"/>
      <c r="BB80" s="54" t="s">
        <v>11</v>
      </c>
      <c r="BC80" s="39"/>
      <c r="BD80" s="54" t="s">
        <v>16</v>
      </c>
      <c r="BE80" s="36"/>
      <c r="BF80" s="54" t="s">
        <v>11</v>
      </c>
      <c r="BG80" s="39"/>
      <c r="BH80" s="56" t="s">
        <v>16</v>
      </c>
      <c r="BI80" s="48"/>
      <c r="BJ80" s="36"/>
      <c r="BK80" s="54" t="s">
        <v>11</v>
      </c>
      <c r="BL80" s="39"/>
      <c r="BM80" s="54" t="s">
        <v>16</v>
      </c>
      <c r="BN80" s="36"/>
      <c r="BO80" s="54" t="s">
        <v>11</v>
      </c>
      <c r="BP80" s="39"/>
      <c r="BQ80" s="56" t="s">
        <v>16</v>
      </c>
      <c r="BR80" s="48"/>
      <c r="BS80" s="36"/>
      <c r="BT80" s="54" t="s">
        <v>11</v>
      </c>
      <c r="BU80" s="39"/>
      <c r="BV80" s="54" t="s">
        <v>16</v>
      </c>
      <c r="BW80" s="36"/>
      <c r="BX80" s="54" t="s">
        <v>11</v>
      </c>
      <c r="BY80" s="39"/>
      <c r="BZ80" s="56" t="s">
        <v>16</v>
      </c>
      <c r="CA80" s="51"/>
      <c r="CB80" s="17" t="str">
        <f t="shared" si="1"/>
        <v/>
      </c>
      <c r="CC80" s="17" t="str">
        <f>IF(CB80="","",INDEX('99_職種リスト'!$A:$A,MATCH($E80,'99_職種リスト'!$B:$B,0)))</f>
        <v/>
      </c>
      <c r="CD80" s="18" t="str">
        <f>IF(CB80="","",IF(F80="○",'01_勤務時間入力'!$B$7*60,IF(SUM(H80,J80,L80,N80)&gt;0,MIN(SUM(VALUE(H80)*60,J80,VALUE(L80)*60/2,N80/2),'01_勤務時間入力'!$B$7*60,10080),MIN(SUM(MIN(SUM(VALUE(Q80)*60,S80,VALUE(U80)*60/2,W80/2),1440)*IF(OR(Y80="",Y80="　"),1,VALUE(MID(Y80,2,1)/4)),MIN(SUM(VALUE(Z80)*60,AB80,VALUE(AD80)*60/2,AF80/2),1440)*IF(OR(AH80="",AH80="　"),1,VALUE(MID(AH80,2,1)/4)),MIN(SUM(VALUE(AI80)*60,AK80,VALUE(AM80)*60/2,AO80/2),1440)*IF(OR(AQ80="",AQ80="　"),1,VALUE(MID(AQ80,2,1)/4)),MIN(SUM(VALUE(AR80)*60,AT80,VALUE(AV80)*60/2,AX80/2),1440)*IF(OR(AZ80="",AZ80="　"),1,VALUE(MID(AZ80,2,1)/4)),MIN(SUM(VALUE(BA80)*60,BC80,VALUE(BE80)*60/2,BG80/2),1440)*IF(OR(BI80="",BI80="　"),1,VALUE(MID(BI80,2,1)/4)),MIN(SUM(VALUE(BJ80)*60,BL80,VALUE(BN80)*60/2,BP80/2),1440)*IF(OR(BR80="",BR80="　"),1,VALUE(MID(BR80,2,1)/4)),MIN(SUM(VALUE(BS80)*60,BU80,VALUE(BW80)*60/2,BY80/2),1440)*IF(OR(CA80="",CA80="　"),1,VALUE(MID(CA80,2,1)/4))),'01_勤務時間入力'!$B$7*60,10080))))</f>
        <v/>
      </c>
      <c r="CE80" s="17" t="str">
        <f>IF(CB80="","",IF('01_勤務時間入力'!$I$7*60&lt;='01_勤務時間入力'!CD80,"常勤","非常勤"))</f>
        <v/>
      </c>
    </row>
    <row r="81" spans="2:83" ht="27.95" customHeight="1" x14ac:dyDescent="0.4">
      <c r="B81" s="131" t="str">
        <f t="shared" si="0"/>
        <v>65人目</v>
      </c>
      <c r="C81" s="29"/>
      <c r="D81" s="69" t="s">
        <v>14</v>
      </c>
      <c r="E81" s="31"/>
      <c r="F81" s="32"/>
      <c r="H81" s="36"/>
      <c r="I81" s="54" t="s">
        <v>11</v>
      </c>
      <c r="J81" s="39"/>
      <c r="K81" s="56" t="s">
        <v>16</v>
      </c>
      <c r="L81" s="36"/>
      <c r="M81" s="54" t="s">
        <v>11</v>
      </c>
      <c r="N81" s="39"/>
      <c r="O81" s="56" t="s">
        <v>16</v>
      </c>
      <c r="P81" s="11"/>
      <c r="Q81" s="36"/>
      <c r="R81" s="54" t="s">
        <v>11</v>
      </c>
      <c r="S81" s="39"/>
      <c r="T81" s="54" t="s">
        <v>16</v>
      </c>
      <c r="U81" s="36"/>
      <c r="V81" s="54" t="s">
        <v>11</v>
      </c>
      <c r="W81" s="39"/>
      <c r="X81" s="56" t="s">
        <v>16</v>
      </c>
      <c r="Y81" s="48"/>
      <c r="Z81" s="36"/>
      <c r="AA81" s="54" t="s">
        <v>11</v>
      </c>
      <c r="AB81" s="39"/>
      <c r="AC81" s="54" t="s">
        <v>16</v>
      </c>
      <c r="AD81" s="36"/>
      <c r="AE81" s="54" t="s">
        <v>11</v>
      </c>
      <c r="AF81" s="39"/>
      <c r="AG81" s="56" t="s">
        <v>16</v>
      </c>
      <c r="AH81" s="48"/>
      <c r="AI81" s="36"/>
      <c r="AJ81" s="54" t="s">
        <v>11</v>
      </c>
      <c r="AK81" s="39"/>
      <c r="AL81" s="54" t="s">
        <v>16</v>
      </c>
      <c r="AM81" s="36"/>
      <c r="AN81" s="54" t="s">
        <v>11</v>
      </c>
      <c r="AO81" s="39"/>
      <c r="AP81" s="56" t="s">
        <v>16</v>
      </c>
      <c r="AQ81" s="48"/>
      <c r="AR81" s="36"/>
      <c r="AS81" s="54" t="s">
        <v>11</v>
      </c>
      <c r="AT81" s="39"/>
      <c r="AU81" s="54" t="s">
        <v>16</v>
      </c>
      <c r="AV81" s="36"/>
      <c r="AW81" s="54" t="s">
        <v>11</v>
      </c>
      <c r="AX81" s="39"/>
      <c r="AY81" s="56" t="s">
        <v>16</v>
      </c>
      <c r="AZ81" s="48"/>
      <c r="BA81" s="36"/>
      <c r="BB81" s="54" t="s">
        <v>11</v>
      </c>
      <c r="BC81" s="39"/>
      <c r="BD81" s="54" t="s">
        <v>16</v>
      </c>
      <c r="BE81" s="36"/>
      <c r="BF81" s="54" t="s">
        <v>11</v>
      </c>
      <c r="BG81" s="39"/>
      <c r="BH81" s="56" t="s">
        <v>16</v>
      </c>
      <c r="BI81" s="48"/>
      <c r="BJ81" s="36"/>
      <c r="BK81" s="54" t="s">
        <v>11</v>
      </c>
      <c r="BL81" s="39"/>
      <c r="BM81" s="54" t="s">
        <v>16</v>
      </c>
      <c r="BN81" s="36"/>
      <c r="BO81" s="54" t="s">
        <v>11</v>
      </c>
      <c r="BP81" s="39"/>
      <c r="BQ81" s="56" t="s">
        <v>16</v>
      </c>
      <c r="BR81" s="48"/>
      <c r="BS81" s="36"/>
      <c r="BT81" s="54" t="s">
        <v>11</v>
      </c>
      <c r="BU81" s="39"/>
      <c r="BV81" s="54" t="s">
        <v>16</v>
      </c>
      <c r="BW81" s="36"/>
      <c r="BX81" s="54" t="s">
        <v>11</v>
      </c>
      <c r="BY81" s="39"/>
      <c r="BZ81" s="56" t="s">
        <v>16</v>
      </c>
      <c r="CA81" s="51"/>
      <c r="CB81" s="17" t="str">
        <f t="shared" si="1"/>
        <v/>
      </c>
      <c r="CC81" s="17" t="str">
        <f>IF(CB81="","",INDEX('99_職種リスト'!$A:$A,MATCH($E81,'99_職種リスト'!$B:$B,0)))</f>
        <v/>
      </c>
      <c r="CD81" s="18" t="str">
        <f>IF(CB81="","",IF(F81="○",'01_勤務時間入力'!$B$7*60,IF(SUM(H81,J81,L81,N81)&gt;0,MIN(SUM(VALUE(H81)*60,J81,VALUE(L81)*60/2,N81/2),'01_勤務時間入力'!$B$7*60,10080),MIN(SUM(MIN(SUM(VALUE(Q81)*60,S81,VALUE(U81)*60/2,W81/2),1440)*IF(OR(Y81="",Y81="　"),1,VALUE(MID(Y81,2,1)/4)),MIN(SUM(VALUE(Z81)*60,AB81,VALUE(AD81)*60/2,AF81/2),1440)*IF(OR(AH81="",AH81="　"),1,VALUE(MID(AH81,2,1)/4)),MIN(SUM(VALUE(AI81)*60,AK81,VALUE(AM81)*60/2,AO81/2),1440)*IF(OR(AQ81="",AQ81="　"),1,VALUE(MID(AQ81,2,1)/4)),MIN(SUM(VALUE(AR81)*60,AT81,VALUE(AV81)*60/2,AX81/2),1440)*IF(OR(AZ81="",AZ81="　"),1,VALUE(MID(AZ81,2,1)/4)),MIN(SUM(VALUE(BA81)*60,BC81,VALUE(BE81)*60/2,BG81/2),1440)*IF(OR(BI81="",BI81="　"),1,VALUE(MID(BI81,2,1)/4)),MIN(SUM(VALUE(BJ81)*60,BL81,VALUE(BN81)*60/2,BP81/2),1440)*IF(OR(BR81="",BR81="　"),1,VALUE(MID(BR81,2,1)/4)),MIN(SUM(VALUE(BS81)*60,BU81,VALUE(BW81)*60/2,BY81/2),1440)*IF(OR(CA81="",CA81="　"),1,VALUE(MID(CA81,2,1)/4))),'01_勤務時間入力'!$B$7*60,10080))))</f>
        <v/>
      </c>
      <c r="CE81" s="17" t="str">
        <f>IF(CB81="","",IF('01_勤務時間入力'!$I$7*60&lt;='01_勤務時間入力'!CD81,"常勤","非常勤"))</f>
        <v/>
      </c>
    </row>
    <row r="82" spans="2:83" ht="27.95" customHeight="1" x14ac:dyDescent="0.4">
      <c r="B82" s="131" t="str">
        <f t="shared" ref="B82:B145" si="2">CONCATENATE(ROW()-16,"人目")</f>
        <v>66人目</v>
      </c>
      <c r="C82" s="29"/>
      <c r="D82" s="69" t="s">
        <v>14</v>
      </c>
      <c r="E82" s="31"/>
      <c r="F82" s="32"/>
      <c r="H82" s="36"/>
      <c r="I82" s="54" t="s">
        <v>11</v>
      </c>
      <c r="J82" s="39"/>
      <c r="K82" s="56" t="s">
        <v>16</v>
      </c>
      <c r="L82" s="36"/>
      <c r="M82" s="54" t="s">
        <v>11</v>
      </c>
      <c r="N82" s="39"/>
      <c r="O82" s="56" t="s">
        <v>16</v>
      </c>
      <c r="P82" s="11"/>
      <c r="Q82" s="36"/>
      <c r="R82" s="54" t="s">
        <v>11</v>
      </c>
      <c r="S82" s="39"/>
      <c r="T82" s="54" t="s">
        <v>16</v>
      </c>
      <c r="U82" s="36"/>
      <c r="V82" s="54" t="s">
        <v>11</v>
      </c>
      <c r="W82" s="39"/>
      <c r="X82" s="56" t="s">
        <v>16</v>
      </c>
      <c r="Y82" s="48"/>
      <c r="Z82" s="36"/>
      <c r="AA82" s="54" t="s">
        <v>11</v>
      </c>
      <c r="AB82" s="39"/>
      <c r="AC82" s="54" t="s">
        <v>16</v>
      </c>
      <c r="AD82" s="36"/>
      <c r="AE82" s="54" t="s">
        <v>11</v>
      </c>
      <c r="AF82" s="39"/>
      <c r="AG82" s="56" t="s">
        <v>16</v>
      </c>
      <c r="AH82" s="48"/>
      <c r="AI82" s="36"/>
      <c r="AJ82" s="54" t="s">
        <v>11</v>
      </c>
      <c r="AK82" s="39"/>
      <c r="AL82" s="54" t="s">
        <v>16</v>
      </c>
      <c r="AM82" s="36"/>
      <c r="AN82" s="54" t="s">
        <v>11</v>
      </c>
      <c r="AO82" s="39"/>
      <c r="AP82" s="56" t="s">
        <v>16</v>
      </c>
      <c r="AQ82" s="48"/>
      <c r="AR82" s="36"/>
      <c r="AS82" s="54" t="s">
        <v>11</v>
      </c>
      <c r="AT82" s="39"/>
      <c r="AU82" s="54" t="s">
        <v>16</v>
      </c>
      <c r="AV82" s="36"/>
      <c r="AW82" s="54" t="s">
        <v>11</v>
      </c>
      <c r="AX82" s="39"/>
      <c r="AY82" s="56" t="s">
        <v>16</v>
      </c>
      <c r="AZ82" s="48"/>
      <c r="BA82" s="36"/>
      <c r="BB82" s="54" t="s">
        <v>11</v>
      </c>
      <c r="BC82" s="39"/>
      <c r="BD82" s="54" t="s">
        <v>16</v>
      </c>
      <c r="BE82" s="36"/>
      <c r="BF82" s="54" t="s">
        <v>11</v>
      </c>
      <c r="BG82" s="39"/>
      <c r="BH82" s="56" t="s">
        <v>16</v>
      </c>
      <c r="BI82" s="48"/>
      <c r="BJ82" s="36"/>
      <c r="BK82" s="54" t="s">
        <v>11</v>
      </c>
      <c r="BL82" s="39"/>
      <c r="BM82" s="54" t="s">
        <v>16</v>
      </c>
      <c r="BN82" s="36"/>
      <c r="BO82" s="54" t="s">
        <v>11</v>
      </c>
      <c r="BP82" s="39"/>
      <c r="BQ82" s="56" t="s">
        <v>16</v>
      </c>
      <c r="BR82" s="48"/>
      <c r="BS82" s="36"/>
      <c r="BT82" s="54" t="s">
        <v>11</v>
      </c>
      <c r="BU82" s="39"/>
      <c r="BV82" s="54" t="s">
        <v>16</v>
      </c>
      <c r="BW82" s="36"/>
      <c r="BX82" s="54" t="s">
        <v>11</v>
      </c>
      <c r="BY82" s="39"/>
      <c r="BZ82" s="56" t="s">
        <v>16</v>
      </c>
      <c r="CA82" s="51"/>
      <c r="CB82" s="17" t="str">
        <f t="shared" ref="CB82:CB145" si="3">IF(AND(E82&lt;&gt;"",OR(F82="○",SUM(H82,J82,L82,N82,Q82,S82,U82,W82,Z82,AB82,AD82,AF82,AI82,AK82,AM82,AO82,AR82,AT82,AV82,AX82,BA82,BC82,BE82,BG82,BJ82,BL82,BN82,BP82,BS82,BU82,BW82,BY82)&gt;0)),"入力あり","")</f>
        <v/>
      </c>
      <c r="CC82" s="17" t="str">
        <f>IF(CB82="","",INDEX('99_職種リスト'!$A:$A,MATCH($E82,'99_職種リスト'!$B:$B,0)))</f>
        <v/>
      </c>
      <c r="CD82" s="18" t="str">
        <f>IF(CB82="","",IF(F82="○",'01_勤務時間入力'!$B$7*60,IF(SUM(H82,J82,L82,N82)&gt;0,MIN(SUM(VALUE(H82)*60,J82,VALUE(L82)*60/2,N82/2),'01_勤務時間入力'!$B$7*60,10080),MIN(SUM(MIN(SUM(VALUE(Q82)*60,S82,VALUE(U82)*60/2,W82/2),1440)*IF(OR(Y82="",Y82="　"),1,VALUE(MID(Y82,2,1)/4)),MIN(SUM(VALUE(Z82)*60,AB82,VALUE(AD82)*60/2,AF82/2),1440)*IF(OR(AH82="",AH82="　"),1,VALUE(MID(AH82,2,1)/4)),MIN(SUM(VALUE(AI82)*60,AK82,VALUE(AM82)*60/2,AO82/2),1440)*IF(OR(AQ82="",AQ82="　"),1,VALUE(MID(AQ82,2,1)/4)),MIN(SUM(VALUE(AR82)*60,AT82,VALUE(AV82)*60/2,AX82/2),1440)*IF(OR(AZ82="",AZ82="　"),1,VALUE(MID(AZ82,2,1)/4)),MIN(SUM(VALUE(BA82)*60,BC82,VALUE(BE82)*60/2,BG82/2),1440)*IF(OR(BI82="",BI82="　"),1,VALUE(MID(BI82,2,1)/4)),MIN(SUM(VALUE(BJ82)*60,BL82,VALUE(BN82)*60/2,BP82/2),1440)*IF(OR(BR82="",BR82="　"),1,VALUE(MID(BR82,2,1)/4)),MIN(SUM(VALUE(BS82)*60,BU82,VALUE(BW82)*60/2,BY82/2),1440)*IF(OR(CA82="",CA82="　"),1,VALUE(MID(CA82,2,1)/4))),'01_勤務時間入力'!$B$7*60,10080))))</f>
        <v/>
      </c>
      <c r="CE82" s="17" t="str">
        <f>IF(CB82="","",IF('01_勤務時間入力'!$I$7*60&lt;='01_勤務時間入力'!CD82,"常勤","非常勤"))</f>
        <v/>
      </c>
    </row>
    <row r="83" spans="2:83" ht="27.95" customHeight="1" x14ac:dyDescent="0.4">
      <c r="B83" s="131" t="str">
        <f t="shared" si="2"/>
        <v>67人目</v>
      </c>
      <c r="C83" s="29"/>
      <c r="D83" s="69" t="s">
        <v>14</v>
      </c>
      <c r="E83" s="31"/>
      <c r="F83" s="32"/>
      <c r="H83" s="36"/>
      <c r="I83" s="54" t="s">
        <v>11</v>
      </c>
      <c r="J83" s="39"/>
      <c r="K83" s="56" t="s">
        <v>16</v>
      </c>
      <c r="L83" s="36"/>
      <c r="M83" s="54" t="s">
        <v>11</v>
      </c>
      <c r="N83" s="39"/>
      <c r="O83" s="56" t="s">
        <v>16</v>
      </c>
      <c r="P83" s="11"/>
      <c r="Q83" s="36"/>
      <c r="R83" s="54" t="s">
        <v>11</v>
      </c>
      <c r="S83" s="39"/>
      <c r="T83" s="54" t="s">
        <v>16</v>
      </c>
      <c r="U83" s="36"/>
      <c r="V83" s="54" t="s">
        <v>11</v>
      </c>
      <c r="W83" s="39"/>
      <c r="X83" s="56" t="s">
        <v>16</v>
      </c>
      <c r="Y83" s="48"/>
      <c r="Z83" s="36"/>
      <c r="AA83" s="54" t="s">
        <v>11</v>
      </c>
      <c r="AB83" s="39"/>
      <c r="AC83" s="54" t="s">
        <v>16</v>
      </c>
      <c r="AD83" s="36"/>
      <c r="AE83" s="54" t="s">
        <v>11</v>
      </c>
      <c r="AF83" s="39"/>
      <c r="AG83" s="56" t="s">
        <v>16</v>
      </c>
      <c r="AH83" s="48"/>
      <c r="AI83" s="36"/>
      <c r="AJ83" s="54" t="s">
        <v>11</v>
      </c>
      <c r="AK83" s="39"/>
      <c r="AL83" s="54" t="s">
        <v>16</v>
      </c>
      <c r="AM83" s="36"/>
      <c r="AN83" s="54" t="s">
        <v>11</v>
      </c>
      <c r="AO83" s="39"/>
      <c r="AP83" s="56" t="s">
        <v>16</v>
      </c>
      <c r="AQ83" s="48"/>
      <c r="AR83" s="36"/>
      <c r="AS83" s="54" t="s">
        <v>11</v>
      </c>
      <c r="AT83" s="39"/>
      <c r="AU83" s="54" t="s">
        <v>16</v>
      </c>
      <c r="AV83" s="36"/>
      <c r="AW83" s="54" t="s">
        <v>11</v>
      </c>
      <c r="AX83" s="39"/>
      <c r="AY83" s="56" t="s">
        <v>16</v>
      </c>
      <c r="AZ83" s="48"/>
      <c r="BA83" s="36"/>
      <c r="BB83" s="54" t="s">
        <v>11</v>
      </c>
      <c r="BC83" s="39"/>
      <c r="BD83" s="54" t="s">
        <v>16</v>
      </c>
      <c r="BE83" s="36"/>
      <c r="BF83" s="54" t="s">
        <v>11</v>
      </c>
      <c r="BG83" s="39"/>
      <c r="BH83" s="56" t="s">
        <v>16</v>
      </c>
      <c r="BI83" s="48"/>
      <c r="BJ83" s="36"/>
      <c r="BK83" s="54" t="s">
        <v>11</v>
      </c>
      <c r="BL83" s="39"/>
      <c r="BM83" s="54" t="s">
        <v>16</v>
      </c>
      <c r="BN83" s="36"/>
      <c r="BO83" s="54" t="s">
        <v>11</v>
      </c>
      <c r="BP83" s="39"/>
      <c r="BQ83" s="56" t="s">
        <v>16</v>
      </c>
      <c r="BR83" s="48"/>
      <c r="BS83" s="36"/>
      <c r="BT83" s="54" t="s">
        <v>11</v>
      </c>
      <c r="BU83" s="39"/>
      <c r="BV83" s="54" t="s">
        <v>16</v>
      </c>
      <c r="BW83" s="36"/>
      <c r="BX83" s="54" t="s">
        <v>11</v>
      </c>
      <c r="BY83" s="39"/>
      <c r="BZ83" s="56" t="s">
        <v>16</v>
      </c>
      <c r="CA83" s="51"/>
      <c r="CB83" s="17" t="str">
        <f t="shared" si="3"/>
        <v/>
      </c>
      <c r="CC83" s="17" t="str">
        <f>IF(CB83="","",INDEX('99_職種リスト'!$A:$A,MATCH($E83,'99_職種リスト'!$B:$B,0)))</f>
        <v/>
      </c>
      <c r="CD83" s="18" t="str">
        <f>IF(CB83="","",IF(F83="○",'01_勤務時間入力'!$B$7*60,IF(SUM(H83,J83,L83,N83)&gt;0,MIN(SUM(VALUE(H83)*60,J83,VALUE(L83)*60/2,N83/2),'01_勤務時間入力'!$B$7*60,10080),MIN(SUM(MIN(SUM(VALUE(Q83)*60,S83,VALUE(U83)*60/2,W83/2),1440)*IF(OR(Y83="",Y83="　"),1,VALUE(MID(Y83,2,1)/4)),MIN(SUM(VALUE(Z83)*60,AB83,VALUE(AD83)*60/2,AF83/2),1440)*IF(OR(AH83="",AH83="　"),1,VALUE(MID(AH83,2,1)/4)),MIN(SUM(VALUE(AI83)*60,AK83,VALUE(AM83)*60/2,AO83/2),1440)*IF(OR(AQ83="",AQ83="　"),1,VALUE(MID(AQ83,2,1)/4)),MIN(SUM(VALUE(AR83)*60,AT83,VALUE(AV83)*60/2,AX83/2),1440)*IF(OR(AZ83="",AZ83="　"),1,VALUE(MID(AZ83,2,1)/4)),MIN(SUM(VALUE(BA83)*60,BC83,VALUE(BE83)*60/2,BG83/2),1440)*IF(OR(BI83="",BI83="　"),1,VALUE(MID(BI83,2,1)/4)),MIN(SUM(VALUE(BJ83)*60,BL83,VALUE(BN83)*60/2,BP83/2),1440)*IF(OR(BR83="",BR83="　"),1,VALUE(MID(BR83,2,1)/4)),MIN(SUM(VALUE(BS83)*60,BU83,VALUE(BW83)*60/2,BY83/2),1440)*IF(OR(CA83="",CA83="　"),1,VALUE(MID(CA83,2,1)/4))),'01_勤務時間入力'!$B$7*60,10080))))</f>
        <v/>
      </c>
      <c r="CE83" s="17" t="str">
        <f>IF(CB83="","",IF('01_勤務時間入力'!$I$7*60&lt;='01_勤務時間入力'!CD83,"常勤","非常勤"))</f>
        <v/>
      </c>
    </row>
    <row r="84" spans="2:83" ht="27.95" customHeight="1" x14ac:dyDescent="0.4">
      <c r="B84" s="131" t="str">
        <f t="shared" si="2"/>
        <v>68人目</v>
      </c>
      <c r="C84" s="29"/>
      <c r="D84" s="69" t="s">
        <v>14</v>
      </c>
      <c r="E84" s="31"/>
      <c r="F84" s="32"/>
      <c r="H84" s="36"/>
      <c r="I84" s="54" t="s">
        <v>11</v>
      </c>
      <c r="J84" s="39"/>
      <c r="K84" s="56" t="s">
        <v>16</v>
      </c>
      <c r="L84" s="36"/>
      <c r="M84" s="54" t="s">
        <v>11</v>
      </c>
      <c r="N84" s="39"/>
      <c r="O84" s="56" t="s">
        <v>16</v>
      </c>
      <c r="P84" s="11"/>
      <c r="Q84" s="36"/>
      <c r="R84" s="54" t="s">
        <v>11</v>
      </c>
      <c r="S84" s="39"/>
      <c r="T84" s="54" t="s">
        <v>16</v>
      </c>
      <c r="U84" s="36"/>
      <c r="V84" s="54" t="s">
        <v>11</v>
      </c>
      <c r="W84" s="39"/>
      <c r="X84" s="56" t="s">
        <v>16</v>
      </c>
      <c r="Y84" s="48"/>
      <c r="Z84" s="36"/>
      <c r="AA84" s="54" t="s">
        <v>11</v>
      </c>
      <c r="AB84" s="39"/>
      <c r="AC84" s="54" t="s">
        <v>16</v>
      </c>
      <c r="AD84" s="36"/>
      <c r="AE84" s="54" t="s">
        <v>11</v>
      </c>
      <c r="AF84" s="39"/>
      <c r="AG84" s="56" t="s">
        <v>16</v>
      </c>
      <c r="AH84" s="48"/>
      <c r="AI84" s="36"/>
      <c r="AJ84" s="54" t="s">
        <v>11</v>
      </c>
      <c r="AK84" s="39"/>
      <c r="AL84" s="54" t="s">
        <v>16</v>
      </c>
      <c r="AM84" s="36"/>
      <c r="AN84" s="54" t="s">
        <v>11</v>
      </c>
      <c r="AO84" s="39"/>
      <c r="AP84" s="56" t="s">
        <v>16</v>
      </c>
      <c r="AQ84" s="48"/>
      <c r="AR84" s="36"/>
      <c r="AS84" s="54" t="s">
        <v>11</v>
      </c>
      <c r="AT84" s="39"/>
      <c r="AU84" s="54" t="s">
        <v>16</v>
      </c>
      <c r="AV84" s="36"/>
      <c r="AW84" s="54" t="s">
        <v>11</v>
      </c>
      <c r="AX84" s="39"/>
      <c r="AY84" s="56" t="s">
        <v>16</v>
      </c>
      <c r="AZ84" s="48"/>
      <c r="BA84" s="36"/>
      <c r="BB84" s="54" t="s">
        <v>11</v>
      </c>
      <c r="BC84" s="39"/>
      <c r="BD84" s="54" t="s">
        <v>16</v>
      </c>
      <c r="BE84" s="36"/>
      <c r="BF84" s="54" t="s">
        <v>11</v>
      </c>
      <c r="BG84" s="39"/>
      <c r="BH84" s="56" t="s">
        <v>16</v>
      </c>
      <c r="BI84" s="48"/>
      <c r="BJ84" s="36"/>
      <c r="BK84" s="54" t="s">
        <v>11</v>
      </c>
      <c r="BL84" s="39"/>
      <c r="BM84" s="54" t="s">
        <v>16</v>
      </c>
      <c r="BN84" s="36"/>
      <c r="BO84" s="54" t="s">
        <v>11</v>
      </c>
      <c r="BP84" s="39"/>
      <c r="BQ84" s="56" t="s">
        <v>16</v>
      </c>
      <c r="BR84" s="48"/>
      <c r="BS84" s="36"/>
      <c r="BT84" s="54" t="s">
        <v>11</v>
      </c>
      <c r="BU84" s="39"/>
      <c r="BV84" s="54" t="s">
        <v>16</v>
      </c>
      <c r="BW84" s="36"/>
      <c r="BX84" s="54" t="s">
        <v>11</v>
      </c>
      <c r="BY84" s="39"/>
      <c r="BZ84" s="56" t="s">
        <v>16</v>
      </c>
      <c r="CA84" s="51"/>
      <c r="CB84" s="17" t="str">
        <f t="shared" si="3"/>
        <v/>
      </c>
      <c r="CC84" s="17" t="str">
        <f>IF(CB84="","",INDEX('99_職種リスト'!$A:$A,MATCH($E84,'99_職種リスト'!$B:$B,0)))</f>
        <v/>
      </c>
      <c r="CD84" s="18" t="str">
        <f>IF(CB84="","",IF(F84="○",'01_勤務時間入力'!$B$7*60,IF(SUM(H84,J84,L84,N84)&gt;0,MIN(SUM(VALUE(H84)*60,J84,VALUE(L84)*60/2,N84/2),'01_勤務時間入力'!$B$7*60,10080),MIN(SUM(MIN(SUM(VALUE(Q84)*60,S84,VALUE(U84)*60/2,W84/2),1440)*IF(OR(Y84="",Y84="　"),1,VALUE(MID(Y84,2,1)/4)),MIN(SUM(VALUE(Z84)*60,AB84,VALUE(AD84)*60/2,AF84/2),1440)*IF(OR(AH84="",AH84="　"),1,VALUE(MID(AH84,2,1)/4)),MIN(SUM(VALUE(AI84)*60,AK84,VALUE(AM84)*60/2,AO84/2),1440)*IF(OR(AQ84="",AQ84="　"),1,VALUE(MID(AQ84,2,1)/4)),MIN(SUM(VALUE(AR84)*60,AT84,VALUE(AV84)*60/2,AX84/2),1440)*IF(OR(AZ84="",AZ84="　"),1,VALUE(MID(AZ84,2,1)/4)),MIN(SUM(VALUE(BA84)*60,BC84,VALUE(BE84)*60/2,BG84/2),1440)*IF(OR(BI84="",BI84="　"),1,VALUE(MID(BI84,2,1)/4)),MIN(SUM(VALUE(BJ84)*60,BL84,VALUE(BN84)*60/2,BP84/2),1440)*IF(OR(BR84="",BR84="　"),1,VALUE(MID(BR84,2,1)/4)),MIN(SUM(VALUE(BS84)*60,BU84,VALUE(BW84)*60/2,BY84/2),1440)*IF(OR(CA84="",CA84="　"),1,VALUE(MID(CA84,2,1)/4))),'01_勤務時間入力'!$B$7*60,10080))))</f>
        <v/>
      </c>
      <c r="CE84" s="17" t="str">
        <f>IF(CB84="","",IF('01_勤務時間入力'!$I$7*60&lt;='01_勤務時間入力'!CD84,"常勤","非常勤"))</f>
        <v/>
      </c>
    </row>
    <row r="85" spans="2:83" ht="27.95" customHeight="1" x14ac:dyDescent="0.4">
      <c r="B85" s="131" t="str">
        <f t="shared" si="2"/>
        <v>69人目</v>
      </c>
      <c r="C85" s="29"/>
      <c r="D85" s="69" t="s">
        <v>14</v>
      </c>
      <c r="E85" s="31"/>
      <c r="F85" s="32"/>
      <c r="H85" s="36"/>
      <c r="I85" s="54" t="s">
        <v>11</v>
      </c>
      <c r="J85" s="39"/>
      <c r="K85" s="56" t="s">
        <v>16</v>
      </c>
      <c r="L85" s="36"/>
      <c r="M85" s="54" t="s">
        <v>11</v>
      </c>
      <c r="N85" s="39"/>
      <c r="O85" s="56" t="s">
        <v>16</v>
      </c>
      <c r="P85" s="11"/>
      <c r="Q85" s="36"/>
      <c r="R85" s="54" t="s">
        <v>11</v>
      </c>
      <c r="S85" s="39"/>
      <c r="T85" s="54" t="s">
        <v>16</v>
      </c>
      <c r="U85" s="36"/>
      <c r="V85" s="54" t="s">
        <v>11</v>
      </c>
      <c r="W85" s="39"/>
      <c r="X85" s="56" t="s">
        <v>16</v>
      </c>
      <c r="Y85" s="48"/>
      <c r="Z85" s="36"/>
      <c r="AA85" s="54" t="s">
        <v>11</v>
      </c>
      <c r="AB85" s="39"/>
      <c r="AC85" s="54" t="s">
        <v>16</v>
      </c>
      <c r="AD85" s="36"/>
      <c r="AE85" s="54" t="s">
        <v>11</v>
      </c>
      <c r="AF85" s="39"/>
      <c r="AG85" s="56" t="s">
        <v>16</v>
      </c>
      <c r="AH85" s="48"/>
      <c r="AI85" s="36"/>
      <c r="AJ85" s="54" t="s">
        <v>11</v>
      </c>
      <c r="AK85" s="39"/>
      <c r="AL85" s="54" t="s">
        <v>16</v>
      </c>
      <c r="AM85" s="36"/>
      <c r="AN85" s="54" t="s">
        <v>11</v>
      </c>
      <c r="AO85" s="39"/>
      <c r="AP85" s="56" t="s">
        <v>16</v>
      </c>
      <c r="AQ85" s="48"/>
      <c r="AR85" s="36"/>
      <c r="AS85" s="54" t="s">
        <v>11</v>
      </c>
      <c r="AT85" s="39"/>
      <c r="AU85" s="54" t="s">
        <v>16</v>
      </c>
      <c r="AV85" s="36"/>
      <c r="AW85" s="54" t="s">
        <v>11</v>
      </c>
      <c r="AX85" s="39"/>
      <c r="AY85" s="56" t="s">
        <v>16</v>
      </c>
      <c r="AZ85" s="48"/>
      <c r="BA85" s="36"/>
      <c r="BB85" s="54" t="s">
        <v>11</v>
      </c>
      <c r="BC85" s="39"/>
      <c r="BD85" s="54" t="s">
        <v>16</v>
      </c>
      <c r="BE85" s="36"/>
      <c r="BF85" s="54" t="s">
        <v>11</v>
      </c>
      <c r="BG85" s="39"/>
      <c r="BH85" s="56" t="s">
        <v>16</v>
      </c>
      <c r="BI85" s="48"/>
      <c r="BJ85" s="36"/>
      <c r="BK85" s="54" t="s">
        <v>11</v>
      </c>
      <c r="BL85" s="39"/>
      <c r="BM85" s="54" t="s">
        <v>16</v>
      </c>
      <c r="BN85" s="36"/>
      <c r="BO85" s="54" t="s">
        <v>11</v>
      </c>
      <c r="BP85" s="39"/>
      <c r="BQ85" s="56" t="s">
        <v>16</v>
      </c>
      <c r="BR85" s="48"/>
      <c r="BS85" s="36"/>
      <c r="BT85" s="54" t="s">
        <v>11</v>
      </c>
      <c r="BU85" s="39"/>
      <c r="BV85" s="54" t="s">
        <v>16</v>
      </c>
      <c r="BW85" s="36"/>
      <c r="BX85" s="54" t="s">
        <v>11</v>
      </c>
      <c r="BY85" s="39"/>
      <c r="BZ85" s="56" t="s">
        <v>16</v>
      </c>
      <c r="CA85" s="51"/>
      <c r="CB85" s="17" t="str">
        <f t="shared" si="3"/>
        <v/>
      </c>
      <c r="CC85" s="17" t="str">
        <f>IF(CB85="","",INDEX('99_職種リスト'!$A:$A,MATCH($E85,'99_職種リスト'!$B:$B,0)))</f>
        <v/>
      </c>
      <c r="CD85" s="18" t="str">
        <f>IF(CB85="","",IF(F85="○",'01_勤務時間入力'!$B$7*60,IF(SUM(H85,J85,L85,N85)&gt;0,MIN(SUM(VALUE(H85)*60,J85,VALUE(L85)*60/2,N85/2),'01_勤務時間入力'!$B$7*60,10080),MIN(SUM(MIN(SUM(VALUE(Q85)*60,S85,VALUE(U85)*60/2,W85/2),1440)*IF(OR(Y85="",Y85="　"),1,VALUE(MID(Y85,2,1)/4)),MIN(SUM(VALUE(Z85)*60,AB85,VALUE(AD85)*60/2,AF85/2),1440)*IF(OR(AH85="",AH85="　"),1,VALUE(MID(AH85,2,1)/4)),MIN(SUM(VALUE(AI85)*60,AK85,VALUE(AM85)*60/2,AO85/2),1440)*IF(OR(AQ85="",AQ85="　"),1,VALUE(MID(AQ85,2,1)/4)),MIN(SUM(VALUE(AR85)*60,AT85,VALUE(AV85)*60/2,AX85/2),1440)*IF(OR(AZ85="",AZ85="　"),1,VALUE(MID(AZ85,2,1)/4)),MIN(SUM(VALUE(BA85)*60,BC85,VALUE(BE85)*60/2,BG85/2),1440)*IF(OR(BI85="",BI85="　"),1,VALUE(MID(BI85,2,1)/4)),MIN(SUM(VALUE(BJ85)*60,BL85,VALUE(BN85)*60/2,BP85/2),1440)*IF(OR(BR85="",BR85="　"),1,VALUE(MID(BR85,2,1)/4)),MIN(SUM(VALUE(BS85)*60,BU85,VALUE(BW85)*60/2,BY85/2),1440)*IF(OR(CA85="",CA85="　"),1,VALUE(MID(CA85,2,1)/4))),'01_勤務時間入力'!$B$7*60,10080))))</f>
        <v/>
      </c>
      <c r="CE85" s="17" t="str">
        <f>IF(CB85="","",IF('01_勤務時間入力'!$I$7*60&lt;='01_勤務時間入力'!CD85,"常勤","非常勤"))</f>
        <v/>
      </c>
    </row>
    <row r="86" spans="2:83" ht="27.95" customHeight="1" x14ac:dyDescent="0.4">
      <c r="B86" s="131" t="str">
        <f t="shared" si="2"/>
        <v>70人目</v>
      </c>
      <c r="C86" s="29"/>
      <c r="D86" s="69" t="s">
        <v>14</v>
      </c>
      <c r="E86" s="31"/>
      <c r="F86" s="32"/>
      <c r="H86" s="36"/>
      <c r="I86" s="54" t="s">
        <v>11</v>
      </c>
      <c r="J86" s="39"/>
      <c r="K86" s="56" t="s">
        <v>16</v>
      </c>
      <c r="L86" s="36"/>
      <c r="M86" s="54" t="s">
        <v>11</v>
      </c>
      <c r="N86" s="39"/>
      <c r="O86" s="56" t="s">
        <v>16</v>
      </c>
      <c r="P86" s="11"/>
      <c r="Q86" s="36"/>
      <c r="R86" s="54" t="s">
        <v>11</v>
      </c>
      <c r="S86" s="39"/>
      <c r="T86" s="54" t="s">
        <v>16</v>
      </c>
      <c r="U86" s="36"/>
      <c r="V86" s="54" t="s">
        <v>11</v>
      </c>
      <c r="W86" s="39"/>
      <c r="X86" s="56" t="s">
        <v>16</v>
      </c>
      <c r="Y86" s="48"/>
      <c r="Z86" s="36"/>
      <c r="AA86" s="54" t="s">
        <v>11</v>
      </c>
      <c r="AB86" s="39"/>
      <c r="AC86" s="54" t="s">
        <v>16</v>
      </c>
      <c r="AD86" s="36"/>
      <c r="AE86" s="54" t="s">
        <v>11</v>
      </c>
      <c r="AF86" s="39"/>
      <c r="AG86" s="56" t="s">
        <v>16</v>
      </c>
      <c r="AH86" s="48"/>
      <c r="AI86" s="36"/>
      <c r="AJ86" s="54" t="s">
        <v>11</v>
      </c>
      <c r="AK86" s="39"/>
      <c r="AL86" s="54" t="s">
        <v>16</v>
      </c>
      <c r="AM86" s="36"/>
      <c r="AN86" s="54" t="s">
        <v>11</v>
      </c>
      <c r="AO86" s="39"/>
      <c r="AP86" s="56" t="s">
        <v>16</v>
      </c>
      <c r="AQ86" s="48"/>
      <c r="AR86" s="36"/>
      <c r="AS86" s="54" t="s">
        <v>11</v>
      </c>
      <c r="AT86" s="39"/>
      <c r="AU86" s="54" t="s">
        <v>16</v>
      </c>
      <c r="AV86" s="36"/>
      <c r="AW86" s="54" t="s">
        <v>11</v>
      </c>
      <c r="AX86" s="39"/>
      <c r="AY86" s="56" t="s">
        <v>16</v>
      </c>
      <c r="AZ86" s="48"/>
      <c r="BA86" s="36"/>
      <c r="BB86" s="54" t="s">
        <v>11</v>
      </c>
      <c r="BC86" s="39"/>
      <c r="BD86" s="54" t="s">
        <v>16</v>
      </c>
      <c r="BE86" s="36"/>
      <c r="BF86" s="54" t="s">
        <v>11</v>
      </c>
      <c r="BG86" s="39"/>
      <c r="BH86" s="56" t="s">
        <v>16</v>
      </c>
      <c r="BI86" s="48"/>
      <c r="BJ86" s="36"/>
      <c r="BK86" s="54" t="s">
        <v>11</v>
      </c>
      <c r="BL86" s="39"/>
      <c r="BM86" s="54" t="s">
        <v>16</v>
      </c>
      <c r="BN86" s="36"/>
      <c r="BO86" s="54" t="s">
        <v>11</v>
      </c>
      <c r="BP86" s="39"/>
      <c r="BQ86" s="56" t="s">
        <v>16</v>
      </c>
      <c r="BR86" s="48"/>
      <c r="BS86" s="36"/>
      <c r="BT86" s="54" t="s">
        <v>11</v>
      </c>
      <c r="BU86" s="39"/>
      <c r="BV86" s="54" t="s">
        <v>16</v>
      </c>
      <c r="BW86" s="36"/>
      <c r="BX86" s="54" t="s">
        <v>11</v>
      </c>
      <c r="BY86" s="39"/>
      <c r="BZ86" s="56" t="s">
        <v>16</v>
      </c>
      <c r="CA86" s="51"/>
      <c r="CB86" s="17" t="str">
        <f t="shared" si="3"/>
        <v/>
      </c>
      <c r="CC86" s="17" t="str">
        <f>IF(CB86="","",INDEX('99_職種リスト'!$A:$A,MATCH($E86,'99_職種リスト'!$B:$B,0)))</f>
        <v/>
      </c>
      <c r="CD86" s="18" t="str">
        <f>IF(CB86="","",IF(F86="○",'01_勤務時間入力'!$B$7*60,IF(SUM(H86,J86,L86,N86)&gt;0,MIN(SUM(VALUE(H86)*60,J86,VALUE(L86)*60/2,N86/2),'01_勤務時間入力'!$B$7*60,10080),MIN(SUM(MIN(SUM(VALUE(Q86)*60,S86,VALUE(U86)*60/2,W86/2),1440)*IF(OR(Y86="",Y86="　"),1,VALUE(MID(Y86,2,1)/4)),MIN(SUM(VALUE(Z86)*60,AB86,VALUE(AD86)*60/2,AF86/2),1440)*IF(OR(AH86="",AH86="　"),1,VALUE(MID(AH86,2,1)/4)),MIN(SUM(VALUE(AI86)*60,AK86,VALUE(AM86)*60/2,AO86/2),1440)*IF(OR(AQ86="",AQ86="　"),1,VALUE(MID(AQ86,2,1)/4)),MIN(SUM(VALUE(AR86)*60,AT86,VALUE(AV86)*60/2,AX86/2),1440)*IF(OR(AZ86="",AZ86="　"),1,VALUE(MID(AZ86,2,1)/4)),MIN(SUM(VALUE(BA86)*60,BC86,VALUE(BE86)*60/2,BG86/2),1440)*IF(OR(BI86="",BI86="　"),1,VALUE(MID(BI86,2,1)/4)),MIN(SUM(VALUE(BJ86)*60,BL86,VALUE(BN86)*60/2,BP86/2),1440)*IF(OR(BR86="",BR86="　"),1,VALUE(MID(BR86,2,1)/4)),MIN(SUM(VALUE(BS86)*60,BU86,VALUE(BW86)*60/2,BY86/2),1440)*IF(OR(CA86="",CA86="　"),1,VALUE(MID(CA86,2,1)/4))),'01_勤務時間入力'!$B$7*60,10080))))</f>
        <v/>
      </c>
      <c r="CE86" s="17" t="str">
        <f>IF(CB86="","",IF('01_勤務時間入力'!$I$7*60&lt;='01_勤務時間入力'!CD86,"常勤","非常勤"))</f>
        <v/>
      </c>
    </row>
    <row r="87" spans="2:83" ht="27.95" customHeight="1" x14ac:dyDescent="0.4">
      <c r="B87" s="131" t="str">
        <f t="shared" si="2"/>
        <v>71人目</v>
      </c>
      <c r="C87" s="29"/>
      <c r="D87" s="69" t="s">
        <v>14</v>
      </c>
      <c r="E87" s="31"/>
      <c r="F87" s="32"/>
      <c r="H87" s="36"/>
      <c r="I87" s="54" t="s">
        <v>11</v>
      </c>
      <c r="J87" s="39"/>
      <c r="K87" s="56" t="s">
        <v>16</v>
      </c>
      <c r="L87" s="36"/>
      <c r="M87" s="54" t="s">
        <v>11</v>
      </c>
      <c r="N87" s="39"/>
      <c r="O87" s="56" t="s">
        <v>16</v>
      </c>
      <c r="P87" s="11"/>
      <c r="Q87" s="36"/>
      <c r="R87" s="54" t="s">
        <v>11</v>
      </c>
      <c r="S87" s="39"/>
      <c r="T87" s="54" t="s">
        <v>16</v>
      </c>
      <c r="U87" s="36"/>
      <c r="V87" s="54" t="s">
        <v>11</v>
      </c>
      <c r="W87" s="39"/>
      <c r="X87" s="56" t="s">
        <v>16</v>
      </c>
      <c r="Y87" s="48"/>
      <c r="Z87" s="36"/>
      <c r="AA87" s="54" t="s">
        <v>11</v>
      </c>
      <c r="AB87" s="39"/>
      <c r="AC87" s="54" t="s">
        <v>16</v>
      </c>
      <c r="AD87" s="36"/>
      <c r="AE87" s="54" t="s">
        <v>11</v>
      </c>
      <c r="AF87" s="39"/>
      <c r="AG87" s="56" t="s">
        <v>16</v>
      </c>
      <c r="AH87" s="48"/>
      <c r="AI87" s="36"/>
      <c r="AJ87" s="54" t="s">
        <v>11</v>
      </c>
      <c r="AK87" s="39"/>
      <c r="AL87" s="54" t="s">
        <v>16</v>
      </c>
      <c r="AM87" s="36"/>
      <c r="AN87" s="54" t="s">
        <v>11</v>
      </c>
      <c r="AO87" s="39"/>
      <c r="AP87" s="56" t="s">
        <v>16</v>
      </c>
      <c r="AQ87" s="48"/>
      <c r="AR87" s="36"/>
      <c r="AS87" s="54" t="s">
        <v>11</v>
      </c>
      <c r="AT87" s="39"/>
      <c r="AU87" s="54" t="s">
        <v>16</v>
      </c>
      <c r="AV87" s="36"/>
      <c r="AW87" s="54" t="s">
        <v>11</v>
      </c>
      <c r="AX87" s="39"/>
      <c r="AY87" s="56" t="s">
        <v>16</v>
      </c>
      <c r="AZ87" s="48"/>
      <c r="BA87" s="36"/>
      <c r="BB87" s="54" t="s">
        <v>11</v>
      </c>
      <c r="BC87" s="39"/>
      <c r="BD87" s="54" t="s">
        <v>16</v>
      </c>
      <c r="BE87" s="36"/>
      <c r="BF87" s="54" t="s">
        <v>11</v>
      </c>
      <c r="BG87" s="39"/>
      <c r="BH87" s="56" t="s">
        <v>16</v>
      </c>
      <c r="BI87" s="48"/>
      <c r="BJ87" s="36"/>
      <c r="BK87" s="54" t="s">
        <v>11</v>
      </c>
      <c r="BL87" s="39"/>
      <c r="BM87" s="54" t="s">
        <v>16</v>
      </c>
      <c r="BN87" s="36"/>
      <c r="BO87" s="54" t="s">
        <v>11</v>
      </c>
      <c r="BP87" s="39"/>
      <c r="BQ87" s="56" t="s">
        <v>16</v>
      </c>
      <c r="BR87" s="48"/>
      <c r="BS87" s="36"/>
      <c r="BT87" s="54" t="s">
        <v>11</v>
      </c>
      <c r="BU87" s="39"/>
      <c r="BV87" s="54" t="s">
        <v>16</v>
      </c>
      <c r="BW87" s="36"/>
      <c r="BX87" s="54" t="s">
        <v>11</v>
      </c>
      <c r="BY87" s="39"/>
      <c r="BZ87" s="56" t="s">
        <v>16</v>
      </c>
      <c r="CA87" s="51"/>
      <c r="CB87" s="17" t="str">
        <f t="shared" si="3"/>
        <v/>
      </c>
      <c r="CC87" s="17" t="str">
        <f>IF(CB87="","",INDEX('99_職種リスト'!$A:$A,MATCH($E87,'99_職種リスト'!$B:$B,0)))</f>
        <v/>
      </c>
      <c r="CD87" s="18" t="str">
        <f>IF(CB87="","",IF(F87="○",'01_勤務時間入力'!$B$7*60,IF(SUM(H87,J87,L87,N87)&gt;0,MIN(SUM(VALUE(H87)*60,J87,VALUE(L87)*60/2,N87/2),'01_勤務時間入力'!$B$7*60,10080),MIN(SUM(MIN(SUM(VALUE(Q87)*60,S87,VALUE(U87)*60/2,W87/2),1440)*IF(OR(Y87="",Y87="　"),1,VALUE(MID(Y87,2,1)/4)),MIN(SUM(VALUE(Z87)*60,AB87,VALUE(AD87)*60/2,AF87/2),1440)*IF(OR(AH87="",AH87="　"),1,VALUE(MID(AH87,2,1)/4)),MIN(SUM(VALUE(AI87)*60,AK87,VALUE(AM87)*60/2,AO87/2),1440)*IF(OR(AQ87="",AQ87="　"),1,VALUE(MID(AQ87,2,1)/4)),MIN(SUM(VALUE(AR87)*60,AT87,VALUE(AV87)*60/2,AX87/2),1440)*IF(OR(AZ87="",AZ87="　"),1,VALUE(MID(AZ87,2,1)/4)),MIN(SUM(VALUE(BA87)*60,BC87,VALUE(BE87)*60/2,BG87/2),1440)*IF(OR(BI87="",BI87="　"),1,VALUE(MID(BI87,2,1)/4)),MIN(SUM(VALUE(BJ87)*60,BL87,VALUE(BN87)*60/2,BP87/2),1440)*IF(OR(BR87="",BR87="　"),1,VALUE(MID(BR87,2,1)/4)),MIN(SUM(VALUE(BS87)*60,BU87,VALUE(BW87)*60/2,BY87/2),1440)*IF(OR(CA87="",CA87="　"),1,VALUE(MID(CA87,2,1)/4))),'01_勤務時間入力'!$B$7*60,10080))))</f>
        <v/>
      </c>
      <c r="CE87" s="17" t="str">
        <f>IF(CB87="","",IF('01_勤務時間入力'!$I$7*60&lt;='01_勤務時間入力'!CD87,"常勤","非常勤"))</f>
        <v/>
      </c>
    </row>
    <row r="88" spans="2:83" ht="27.95" customHeight="1" x14ac:dyDescent="0.4">
      <c r="B88" s="131" t="str">
        <f t="shared" si="2"/>
        <v>72人目</v>
      </c>
      <c r="C88" s="29"/>
      <c r="D88" s="69" t="s">
        <v>14</v>
      </c>
      <c r="E88" s="31"/>
      <c r="F88" s="32"/>
      <c r="H88" s="36"/>
      <c r="I88" s="54" t="s">
        <v>11</v>
      </c>
      <c r="J88" s="39"/>
      <c r="K88" s="56" t="s">
        <v>16</v>
      </c>
      <c r="L88" s="36"/>
      <c r="M88" s="54" t="s">
        <v>11</v>
      </c>
      <c r="N88" s="39"/>
      <c r="O88" s="56" t="s">
        <v>16</v>
      </c>
      <c r="P88" s="11"/>
      <c r="Q88" s="36"/>
      <c r="R88" s="54" t="s">
        <v>11</v>
      </c>
      <c r="S88" s="39"/>
      <c r="T88" s="54" t="s">
        <v>16</v>
      </c>
      <c r="U88" s="36"/>
      <c r="V88" s="54" t="s">
        <v>11</v>
      </c>
      <c r="W88" s="39"/>
      <c r="X88" s="56" t="s">
        <v>16</v>
      </c>
      <c r="Y88" s="48"/>
      <c r="Z88" s="36"/>
      <c r="AA88" s="54" t="s">
        <v>11</v>
      </c>
      <c r="AB88" s="39"/>
      <c r="AC88" s="54" t="s">
        <v>16</v>
      </c>
      <c r="AD88" s="36"/>
      <c r="AE88" s="54" t="s">
        <v>11</v>
      </c>
      <c r="AF88" s="39"/>
      <c r="AG88" s="56" t="s">
        <v>16</v>
      </c>
      <c r="AH88" s="48"/>
      <c r="AI88" s="36"/>
      <c r="AJ88" s="54" t="s">
        <v>11</v>
      </c>
      <c r="AK88" s="39"/>
      <c r="AL88" s="54" t="s">
        <v>16</v>
      </c>
      <c r="AM88" s="36"/>
      <c r="AN88" s="54" t="s">
        <v>11</v>
      </c>
      <c r="AO88" s="39"/>
      <c r="AP88" s="56" t="s">
        <v>16</v>
      </c>
      <c r="AQ88" s="48"/>
      <c r="AR88" s="36"/>
      <c r="AS88" s="54" t="s">
        <v>11</v>
      </c>
      <c r="AT88" s="39"/>
      <c r="AU88" s="54" t="s">
        <v>16</v>
      </c>
      <c r="AV88" s="36"/>
      <c r="AW88" s="54" t="s">
        <v>11</v>
      </c>
      <c r="AX88" s="39"/>
      <c r="AY88" s="56" t="s">
        <v>16</v>
      </c>
      <c r="AZ88" s="48"/>
      <c r="BA88" s="36"/>
      <c r="BB88" s="54" t="s">
        <v>11</v>
      </c>
      <c r="BC88" s="39"/>
      <c r="BD88" s="54" t="s">
        <v>16</v>
      </c>
      <c r="BE88" s="36"/>
      <c r="BF88" s="54" t="s">
        <v>11</v>
      </c>
      <c r="BG88" s="39"/>
      <c r="BH88" s="56" t="s">
        <v>16</v>
      </c>
      <c r="BI88" s="48"/>
      <c r="BJ88" s="36"/>
      <c r="BK88" s="54" t="s">
        <v>11</v>
      </c>
      <c r="BL88" s="39"/>
      <c r="BM88" s="54" t="s">
        <v>16</v>
      </c>
      <c r="BN88" s="36"/>
      <c r="BO88" s="54" t="s">
        <v>11</v>
      </c>
      <c r="BP88" s="39"/>
      <c r="BQ88" s="56" t="s">
        <v>16</v>
      </c>
      <c r="BR88" s="48"/>
      <c r="BS88" s="36"/>
      <c r="BT88" s="54" t="s">
        <v>11</v>
      </c>
      <c r="BU88" s="39"/>
      <c r="BV88" s="54" t="s">
        <v>16</v>
      </c>
      <c r="BW88" s="36"/>
      <c r="BX88" s="54" t="s">
        <v>11</v>
      </c>
      <c r="BY88" s="39"/>
      <c r="BZ88" s="56" t="s">
        <v>16</v>
      </c>
      <c r="CA88" s="51"/>
      <c r="CB88" s="17" t="str">
        <f t="shared" si="3"/>
        <v/>
      </c>
      <c r="CC88" s="17" t="str">
        <f>IF(CB88="","",INDEX('99_職種リスト'!$A:$A,MATCH($E88,'99_職種リスト'!$B:$B,0)))</f>
        <v/>
      </c>
      <c r="CD88" s="18" t="str">
        <f>IF(CB88="","",IF(F88="○",'01_勤務時間入力'!$B$7*60,IF(SUM(H88,J88,L88,N88)&gt;0,MIN(SUM(VALUE(H88)*60,J88,VALUE(L88)*60/2,N88/2),'01_勤務時間入力'!$B$7*60,10080),MIN(SUM(MIN(SUM(VALUE(Q88)*60,S88,VALUE(U88)*60/2,W88/2),1440)*IF(OR(Y88="",Y88="　"),1,VALUE(MID(Y88,2,1)/4)),MIN(SUM(VALUE(Z88)*60,AB88,VALUE(AD88)*60/2,AF88/2),1440)*IF(OR(AH88="",AH88="　"),1,VALUE(MID(AH88,2,1)/4)),MIN(SUM(VALUE(AI88)*60,AK88,VALUE(AM88)*60/2,AO88/2),1440)*IF(OR(AQ88="",AQ88="　"),1,VALUE(MID(AQ88,2,1)/4)),MIN(SUM(VALUE(AR88)*60,AT88,VALUE(AV88)*60/2,AX88/2),1440)*IF(OR(AZ88="",AZ88="　"),1,VALUE(MID(AZ88,2,1)/4)),MIN(SUM(VALUE(BA88)*60,BC88,VALUE(BE88)*60/2,BG88/2),1440)*IF(OR(BI88="",BI88="　"),1,VALUE(MID(BI88,2,1)/4)),MIN(SUM(VALUE(BJ88)*60,BL88,VALUE(BN88)*60/2,BP88/2),1440)*IF(OR(BR88="",BR88="　"),1,VALUE(MID(BR88,2,1)/4)),MIN(SUM(VALUE(BS88)*60,BU88,VALUE(BW88)*60/2,BY88/2),1440)*IF(OR(CA88="",CA88="　"),1,VALUE(MID(CA88,2,1)/4))),'01_勤務時間入力'!$B$7*60,10080))))</f>
        <v/>
      </c>
      <c r="CE88" s="17" t="str">
        <f>IF(CB88="","",IF('01_勤務時間入力'!$I$7*60&lt;='01_勤務時間入力'!CD88,"常勤","非常勤"))</f>
        <v/>
      </c>
    </row>
    <row r="89" spans="2:83" ht="27.95" customHeight="1" x14ac:dyDescent="0.4">
      <c r="B89" s="131" t="str">
        <f t="shared" si="2"/>
        <v>73人目</v>
      </c>
      <c r="C89" s="29"/>
      <c r="D89" s="69" t="s">
        <v>14</v>
      </c>
      <c r="E89" s="31"/>
      <c r="F89" s="32"/>
      <c r="H89" s="36"/>
      <c r="I89" s="54" t="s">
        <v>11</v>
      </c>
      <c r="J89" s="39"/>
      <c r="K89" s="56" t="s">
        <v>16</v>
      </c>
      <c r="L89" s="36"/>
      <c r="M89" s="54" t="s">
        <v>11</v>
      </c>
      <c r="N89" s="39"/>
      <c r="O89" s="56" t="s">
        <v>16</v>
      </c>
      <c r="P89" s="11"/>
      <c r="Q89" s="36"/>
      <c r="R89" s="54" t="s">
        <v>11</v>
      </c>
      <c r="S89" s="39"/>
      <c r="T89" s="54" t="s">
        <v>16</v>
      </c>
      <c r="U89" s="36"/>
      <c r="V89" s="54" t="s">
        <v>11</v>
      </c>
      <c r="W89" s="39"/>
      <c r="X89" s="56" t="s">
        <v>16</v>
      </c>
      <c r="Y89" s="48"/>
      <c r="Z89" s="36"/>
      <c r="AA89" s="54" t="s">
        <v>11</v>
      </c>
      <c r="AB89" s="39"/>
      <c r="AC89" s="54" t="s">
        <v>16</v>
      </c>
      <c r="AD89" s="36"/>
      <c r="AE89" s="54" t="s">
        <v>11</v>
      </c>
      <c r="AF89" s="39"/>
      <c r="AG89" s="56" t="s">
        <v>16</v>
      </c>
      <c r="AH89" s="48"/>
      <c r="AI89" s="36"/>
      <c r="AJ89" s="54" t="s">
        <v>11</v>
      </c>
      <c r="AK89" s="39"/>
      <c r="AL89" s="54" t="s">
        <v>16</v>
      </c>
      <c r="AM89" s="36"/>
      <c r="AN89" s="54" t="s">
        <v>11</v>
      </c>
      <c r="AO89" s="39"/>
      <c r="AP89" s="56" t="s">
        <v>16</v>
      </c>
      <c r="AQ89" s="48"/>
      <c r="AR89" s="36"/>
      <c r="AS89" s="54" t="s">
        <v>11</v>
      </c>
      <c r="AT89" s="39"/>
      <c r="AU89" s="54" t="s">
        <v>16</v>
      </c>
      <c r="AV89" s="36"/>
      <c r="AW89" s="54" t="s">
        <v>11</v>
      </c>
      <c r="AX89" s="39"/>
      <c r="AY89" s="56" t="s">
        <v>16</v>
      </c>
      <c r="AZ89" s="48"/>
      <c r="BA89" s="36"/>
      <c r="BB89" s="54" t="s">
        <v>11</v>
      </c>
      <c r="BC89" s="39"/>
      <c r="BD89" s="54" t="s">
        <v>16</v>
      </c>
      <c r="BE89" s="36"/>
      <c r="BF89" s="54" t="s">
        <v>11</v>
      </c>
      <c r="BG89" s="39"/>
      <c r="BH89" s="56" t="s">
        <v>16</v>
      </c>
      <c r="BI89" s="48"/>
      <c r="BJ89" s="36"/>
      <c r="BK89" s="54" t="s">
        <v>11</v>
      </c>
      <c r="BL89" s="39"/>
      <c r="BM89" s="54" t="s">
        <v>16</v>
      </c>
      <c r="BN89" s="36"/>
      <c r="BO89" s="54" t="s">
        <v>11</v>
      </c>
      <c r="BP89" s="39"/>
      <c r="BQ89" s="56" t="s">
        <v>16</v>
      </c>
      <c r="BR89" s="48"/>
      <c r="BS89" s="36"/>
      <c r="BT89" s="54" t="s">
        <v>11</v>
      </c>
      <c r="BU89" s="39"/>
      <c r="BV89" s="54" t="s">
        <v>16</v>
      </c>
      <c r="BW89" s="36"/>
      <c r="BX89" s="54" t="s">
        <v>11</v>
      </c>
      <c r="BY89" s="39"/>
      <c r="BZ89" s="56" t="s">
        <v>16</v>
      </c>
      <c r="CA89" s="51"/>
      <c r="CB89" s="17" t="str">
        <f t="shared" si="3"/>
        <v/>
      </c>
      <c r="CC89" s="17" t="str">
        <f>IF(CB89="","",INDEX('99_職種リスト'!$A:$A,MATCH($E89,'99_職種リスト'!$B:$B,0)))</f>
        <v/>
      </c>
      <c r="CD89" s="18" t="str">
        <f>IF(CB89="","",IF(F89="○",'01_勤務時間入力'!$B$7*60,IF(SUM(H89,J89,L89,N89)&gt;0,MIN(SUM(VALUE(H89)*60,J89,VALUE(L89)*60/2,N89/2),'01_勤務時間入力'!$B$7*60,10080),MIN(SUM(MIN(SUM(VALUE(Q89)*60,S89,VALUE(U89)*60/2,W89/2),1440)*IF(OR(Y89="",Y89="　"),1,VALUE(MID(Y89,2,1)/4)),MIN(SUM(VALUE(Z89)*60,AB89,VALUE(AD89)*60/2,AF89/2),1440)*IF(OR(AH89="",AH89="　"),1,VALUE(MID(AH89,2,1)/4)),MIN(SUM(VALUE(AI89)*60,AK89,VALUE(AM89)*60/2,AO89/2),1440)*IF(OR(AQ89="",AQ89="　"),1,VALUE(MID(AQ89,2,1)/4)),MIN(SUM(VALUE(AR89)*60,AT89,VALUE(AV89)*60/2,AX89/2),1440)*IF(OR(AZ89="",AZ89="　"),1,VALUE(MID(AZ89,2,1)/4)),MIN(SUM(VALUE(BA89)*60,BC89,VALUE(BE89)*60/2,BG89/2),1440)*IF(OR(BI89="",BI89="　"),1,VALUE(MID(BI89,2,1)/4)),MIN(SUM(VALUE(BJ89)*60,BL89,VALUE(BN89)*60/2,BP89/2),1440)*IF(OR(BR89="",BR89="　"),1,VALUE(MID(BR89,2,1)/4)),MIN(SUM(VALUE(BS89)*60,BU89,VALUE(BW89)*60/2,BY89/2),1440)*IF(OR(CA89="",CA89="　"),1,VALUE(MID(CA89,2,1)/4))),'01_勤務時間入力'!$B$7*60,10080))))</f>
        <v/>
      </c>
      <c r="CE89" s="17" t="str">
        <f>IF(CB89="","",IF('01_勤務時間入力'!$I$7*60&lt;='01_勤務時間入力'!CD89,"常勤","非常勤"))</f>
        <v/>
      </c>
    </row>
    <row r="90" spans="2:83" ht="27.95" customHeight="1" x14ac:dyDescent="0.4">
      <c r="B90" s="131" t="str">
        <f t="shared" si="2"/>
        <v>74人目</v>
      </c>
      <c r="C90" s="29"/>
      <c r="D90" s="69" t="s">
        <v>14</v>
      </c>
      <c r="E90" s="31"/>
      <c r="F90" s="32"/>
      <c r="H90" s="36"/>
      <c r="I90" s="54" t="s">
        <v>11</v>
      </c>
      <c r="J90" s="39"/>
      <c r="K90" s="56" t="s">
        <v>16</v>
      </c>
      <c r="L90" s="36"/>
      <c r="M90" s="54" t="s">
        <v>11</v>
      </c>
      <c r="N90" s="39"/>
      <c r="O90" s="56" t="s">
        <v>16</v>
      </c>
      <c r="P90" s="11"/>
      <c r="Q90" s="36"/>
      <c r="R90" s="54" t="s">
        <v>11</v>
      </c>
      <c r="S90" s="39"/>
      <c r="T90" s="54" t="s">
        <v>16</v>
      </c>
      <c r="U90" s="36"/>
      <c r="V90" s="54" t="s">
        <v>11</v>
      </c>
      <c r="W90" s="39"/>
      <c r="X90" s="56" t="s">
        <v>16</v>
      </c>
      <c r="Y90" s="48"/>
      <c r="Z90" s="36"/>
      <c r="AA90" s="54" t="s">
        <v>11</v>
      </c>
      <c r="AB90" s="39"/>
      <c r="AC90" s="54" t="s">
        <v>16</v>
      </c>
      <c r="AD90" s="36"/>
      <c r="AE90" s="54" t="s">
        <v>11</v>
      </c>
      <c r="AF90" s="39"/>
      <c r="AG90" s="56" t="s">
        <v>16</v>
      </c>
      <c r="AH90" s="48"/>
      <c r="AI90" s="36"/>
      <c r="AJ90" s="54" t="s">
        <v>11</v>
      </c>
      <c r="AK90" s="39"/>
      <c r="AL90" s="54" t="s">
        <v>16</v>
      </c>
      <c r="AM90" s="36"/>
      <c r="AN90" s="54" t="s">
        <v>11</v>
      </c>
      <c r="AO90" s="39"/>
      <c r="AP90" s="56" t="s">
        <v>16</v>
      </c>
      <c r="AQ90" s="48"/>
      <c r="AR90" s="36"/>
      <c r="AS90" s="54" t="s">
        <v>11</v>
      </c>
      <c r="AT90" s="39"/>
      <c r="AU90" s="54" t="s">
        <v>16</v>
      </c>
      <c r="AV90" s="36"/>
      <c r="AW90" s="54" t="s">
        <v>11</v>
      </c>
      <c r="AX90" s="39"/>
      <c r="AY90" s="56" t="s">
        <v>16</v>
      </c>
      <c r="AZ90" s="48"/>
      <c r="BA90" s="36"/>
      <c r="BB90" s="54" t="s">
        <v>11</v>
      </c>
      <c r="BC90" s="39"/>
      <c r="BD90" s="54" t="s">
        <v>16</v>
      </c>
      <c r="BE90" s="36"/>
      <c r="BF90" s="54" t="s">
        <v>11</v>
      </c>
      <c r="BG90" s="39"/>
      <c r="BH90" s="56" t="s">
        <v>16</v>
      </c>
      <c r="BI90" s="48"/>
      <c r="BJ90" s="36"/>
      <c r="BK90" s="54" t="s">
        <v>11</v>
      </c>
      <c r="BL90" s="39"/>
      <c r="BM90" s="54" t="s">
        <v>16</v>
      </c>
      <c r="BN90" s="36"/>
      <c r="BO90" s="54" t="s">
        <v>11</v>
      </c>
      <c r="BP90" s="39"/>
      <c r="BQ90" s="56" t="s">
        <v>16</v>
      </c>
      <c r="BR90" s="48"/>
      <c r="BS90" s="36"/>
      <c r="BT90" s="54" t="s">
        <v>11</v>
      </c>
      <c r="BU90" s="39"/>
      <c r="BV90" s="54" t="s">
        <v>16</v>
      </c>
      <c r="BW90" s="36"/>
      <c r="BX90" s="54" t="s">
        <v>11</v>
      </c>
      <c r="BY90" s="39"/>
      <c r="BZ90" s="56" t="s">
        <v>16</v>
      </c>
      <c r="CA90" s="51"/>
      <c r="CB90" s="17" t="str">
        <f t="shared" si="3"/>
        <v/>
      </c>
      <c r="CC90" s="17" t="str">
        <f>IF(CB90="","",INDEX('99_職種リスト'!$A:$A,MATCH($E90,'99_職種リスト'!$B:$B,0)))</f>
        <v/>
      </c>
      <c r="CD90" s="18" t="str">
        <f>IF(CB90="","",IF(F90="○",'01_勤務時間入力'!$B$7*60,IF(SUM(H90,J90,L90,N90)&gt;0,MIN(SUM(VALUE(H90)*60,J90,VALUE(L90)*60/2,N90/2),'01_勤務時間入力'!$B$7*60,10080),MIN(SUM(MIN(SUM(VALUE(Q90)*60,S90,VALUE(U90)*60/2,W90/2),1440)*IF(OR(Y90="",Y90="　"),1,VALUE(MID(Y90,2,1)/4)),MIN(SUM(VALUE(Z90)*60,AB90,VALUE(AD90)*60/2,AF90/2),1440)*IF(OR(AH90="",AH90="　"),1,VALUE(MID(AH90,2,1)/4)),MIN(SUM(VALUE(AI90)*60,AK90,VALUE(AM90)*60/2,AO90/2),1440)*IF(OR(AQ90="",AQ90="　"),1,VALUE(MID(AQ90,2,1)/4)),MIN(SUM(VALUE(AR90)*60,AT90,VALUE(AV90)*60/2,AX90/2),1440)*IF(OR(AZ90="",AZ90="　"),1,VALUE(MID(AZ90,2,1)/4)),MIN(SUM(VALUE(BA90)*60,BC90,VALUE(BE90)*60/2,BG90/2),1440)*IF(OR(BI90="",BI90="　"),1,VALUE(MID(BI90,2,1)/4)),MIN(SUM(VALUE(BJ90)*60,BL90,VALUE(BN90)*60/2,BP90/2),1440)*IF(OR(BR90="",BR90="　"),1,VALUE(MID(BR90,2,1)/4)),MIN(SUM(VALUE(BS90)*60,BU90,VALUE(BW90)*60/2,BY90/2),1440)*IF(OR(CA90="",CA90="　"),1,VALUE(MID(CA90,2,1)/4))),'01_勤務時間入力'!$B$7*60,10080))))</f>
        <v/>
      </c>
      <c r="CE90" s="17" t="str">
        <f>IF(CB90="","",IF('01_勤務時間入力'!$I$7*60&lt;='01_勤務時間入力'!CD90,"常勤","非常勤"))</f>
        <v/>
      </c>
    </row>
    <row r="91" spans="2:83" ht="27.95" customHeight="1" x14ac:dyDescent="0.4">
      <c r="B91" s="131" t="str">
        <f t="shared" si="2"/>
        <v>75人目</v>
      </c>
      <c r="C91" s="29"/>
      <c r="D91" s="69" t="s">
        <v>14</v>
      </c>
      <c r="E91" s="31"/>
      <c r="F91" s="32"/>
      <c r="H91" s="36"/>
      <c r="I91" s="54" t="s">
        <v>11</v>
      </c>
      <c r="J91" s="39"/>
      <c r="K91" s="56" t="s">
        <v>16</v>
      </c>
      <c r="L91" s="36"/>
      <c r="M91" s="54" t="s">
        <v>11</v>
      </c>
      <c r="N91" s="39"/>
      <c r="O91" s="56" t="s">
        <v>16</v>
      </c>
      <c r="P91" s="11"/>
      <c r="Q91" s="36"/>
      <c r="R91" s="54" t="s">
        <v>11</v>
      </c>
      <c r="S91" s="39"/>
      <c r="T91" s="54" t="s">
        <v>16</v>
      </c>
      <c r="U91" s="36"/>
      <c r="V91" s="54" t="s">
        <v>11</v>
      </c>
      <c r="W91" s="39"/>
      <c r="X91" s="56" t="s">
        <v>16</v>
      </c>
      <c r="Y91" s="48"/>
      <c r="Z91" s="36"/>
      <c r="AA91" s="54" t="s">
        <v>11</v>
      </c>
      <c r="AB91" s="39"/>
      <c r="AC91" s="54" t="s">
        <v>16</v>
      </c>
      <c r="AD91" s="36"/>
      <c r="AE91" s="54" t="s">
        <v>11</v>
      </c>
      <c r="AF91" s="39"/>
      <c r="AG91" s="56" t="s">
        <v>16</v>
      </c>
      <c r="AH91" s="48"/>
      <c r="AI91" s="36"/>
      <c r="AJ91" s="54" t="s">
        <v>11</v>
      </c>
      <c r="AK91" s="39"/>
      <c r="AL91" s="54" t="s">
        <v>16</v>
      </c>
      <c r="AM91" s="36"/>
      <c r="AN91" s="54" t="s">
        <v>11</v>
      </c>
      <c r="AO91" s="39"/>
      <c r="AP91" s="56" t="s">
        <v>16</v>
      </c>
      <c r="AQ91" s="48"/>
      <c r="AR91" s="36"/>
      <c r="AS91" s="54" t="s">
        <v>11</v>
      </c>
      <c r="AT91" s="39"/>
      <c r="AU91" s="54" t="s">
        <v>16</v>
      </c>
      <c r="AV91" s="36"/>
      <c r="AW91" s="54" t="s">
        <v>11</v>
      </c>
      <c r="AX91" s="39"/>
      <c r="AY91" s="56" t="s">
        <v>16</v>
      </c>
      <c r="AZ91" s="48"/>
      <c r="BA91" s="36"/>
      <c r="BB91" s="54" t="s">
        <v>11</v>
      </c>
      <c r="BC91" s="39"/>
      <c r="BD91" s="54" t="s">
        <v>16</v>
      </c>
      <c r="BE91" s="36"/>
      <c r="BF91" s="54" t="s">
        <v>11</v>
      </c>
      <c r="BG91" s="39"/>
      <c r="BH91" s="56" t="s">
        <v>16</v>
      </c>
      <c r="BI91" s="48"/>
      <c r="BJ91" s="36"/>
      <c r="BK91" s="54" t="s">
        <v>11</v>
      </c>
      <c r="BL91" s="39"/>
      <c r="BM91" s="54" t="s">
        <v>16</v>
      </c>
      <c r="BN91" s="36"/>
      <c r="BO91" s="54" t="s">
        <v>11</v>
      </c>
      <c r="BP91" s="39"/>
      <c r="BQ91" s="56" t="s">
        <v>16</v>
      </c>
      <c r="BR91" s="48"/>
      <c r="BS91" s="36"/>
      <c r="BT91" s="54" t="s">
        <v>11</v>
      </c>
      <c r="BU91" s="39"/>
      <c r="BV91" s="54" t="s">
        <v>16</v>
      </c>
      <c r="BW91" s="36"/>
      <c r="BX91" s="54" t="s">
        <v>11</v>
      </c>
      <c r="BY91" s="39"/>
      <c r="BZ91" s="56" t="s">
        <v>16</v>
      </c>
      <c r="CA91" s="51"/>
      <c r="CB91" s="17" t="str">
        <f t="shared" si="3"/>
        <v/>
      </c>
      <c r="CC91" s="17" t="str">
        <f>IF(CB91="","",INDEX('99_職種リスト'!$A:$A,MATCH($E91,'99_職種リスト'!$B:$B,0)))</f>
        <v/>
      </c>
      <c r="CD91" s="18" t="str">
        <f>IF(CB91="","",IF(F91="○",'01_勤務時間入力'!$B$7*60,IF(SUM(H91,J91,L91,N91)&gt;0,MIN(SUM(VALUE(H91)*60,J91,VALUE(L91)*60/2,N91/2),'01_勤務時間入力'!$B$7*60,10080),MIN(SUM(MIN(SUM(VALUE(Q91)*60,S91,VALUE(U91)*60/2,W91/2),1440)*IF(OR(Y91="",Y91="　"),1,VALUE(MID(Y91,2,1)/4)),MIN(SUM(VALUE(Z91)*60,AB91,VALUE(AD91)*60/2,AF91/2),1440)*IF(OR(AH91="",AH91="　"),1,VALUE(MID(AH91,2,1)/4)),MIN(SUM(VALUE(AI91)*60,AK91,VALUE(AM91)*60/2,AO91/2),1440)*IF(OR(AQ91="",AQ91="　"),1,VALUE(MID(AQ91,2,1)/4)),MIN(SUM(VALUE(AR91)*60,AT91,VALUE(AV91)*60/2,AX91/2),1440)*IF(OR(AZ91="",AZ91="　"),1,VALUE(MID(AZ91,2,1)/4)),MIN(SUM(VALUE(BA91)*60,BC91,VALUE(BE91)*60/2,BG91/2),1440)*IF(OR(BI91="",BI91="　"),1,VALUE(MID(BI91,2,1)/4)),MIN(SUM(VALUE(BJ91)*60,BL91,VALUE(BN91)*60/2,BP91/2),1440)*IF(OR(BR91="",BR91="　"),1,VALUE(MID(BR91,2,1)/4)),MIN(SUM(VALUE(BS91)*60,BU91,VALUE(BW91)*60/2,BY91/2),1440)*IF(OR(CA91="",CA91="　"),1,VALUE(MID(CA91,2,1)/4))),'01_勤務時間入力'!$B$7*60,10080))))</f>
        <v/>
      </c>
      <c r="CE91" s="17" t="str">
        <f>IF(CB91="","",IF('01_勤務時間入力'!$I$7*60&lt;='01_勤務時間入力'!CD91,"常勤","非常勤"))</f>
        <v/>
      </c>
    </row>
    <row r="92" spans="2:83" ht="27.95" customHeight="1" x14ac:dyDescent="0.4">
      <c r="B92" s="131" t="str">
        <f t="shared" si="2"/>
        <v>76人目</v>
      </c>
      <c r="C92" s="29"/>
      <c r="D92" s="69" t="s">
        <v>14</v>
      </c>
      <c r="E92" s="31"/>
      <c r="F92" s="32"/>
      <c r="H92" s="36"/>
      <c r="I92" s="54" t="s">
        <v>11</v>
      </c>
      <c r="J92" s="39"/>
      <c r="K92" s="56" t="s">
        <v>16</v>
      </c>
      <c r="L92" s="36"/>
      <c r="M92" s="54" t="s">
        <v>11</v>
      </c>
      <c r="N92" s="39"/>
      <c r="O92" s="56" t="s">
        <v>16</v>
      </c>
      <c r="P92" s="11"/>
      <c r="Q92" s="36"/>
      <c r="R92" s="54" t="s">
        <v>11</v>
      </c>
      <c r="S92" s="39"/>
      <c r="T92" s="54" t="s">
        <v>16</v>
      </c>
      <c r="U92" s="36"/>
      <c r="V92" s="54" t="s">
        <v>11</v>
      </c>
      <c r="W92" s="39"/>
      <c r="X92" s="56" t="s">
        <v>16</v>
      </c>
      <c r="Y92" s="48"/>
      <c r="Z92" s="36"/>
      <c r="AA92" s="54" t="s">
        <v>11</v>
      </c>
      <c r="AB92" s="39"/>
      <c r="AC92" s="54" t="s">
        <v>16</v>
      </c>
      <c r="AD92" s="36"/>
      <c r="AE92" s="54" t="s">
        <v>11</v>
      </c>
      <c r="AF92" s="39"/>
      <c r="AG92" s="56" t="s">
        <v>16</v>
      </c>
      <c r="AH92" s="48"/>
      <c r="AI92" s="36"/>
      <c r="AJ92" s="54" t="s">
        <v>11</v>
      </c>
      <c r="AK92" s="39"/>
      <c r="AL92" s="54" t="s">
        <v>16</v>
      </c>
      <c r="AM92" s="36"/>
      <c r="AN92" s="54" t="s">
        <v>11</v>
      </c>
      <c r="AO92" s="39"/>
      <c r="AP92" s="56" t="s">
        <v>16</v>
      </c>
      <c r="AQ92" s="48"/>
      <c r="AR92" s="36"/>
      <c r="AS92" s="54" t="s">
        <v>11</v>
      </c>
      <c r="AT92" s="39"/>
      <c r="AU92" s="54" t="s">
        <v>16</v>
      </c>
      <c r="AV92" s="36"/>
      <c r="AW92" s="54" t="s">
        <v>11</v>
      </c>
      <c r="AX92" s="39"/>
      <c r="AY92" s="56" t="s">
        <v>16</v>
      </c>
      <c r="AZ92" s="48"/>
      <c r="BA92" s="36"/>
      <c r="BB92" s="54" t="s">
        <v>11</v>
      </c>
      <c r="BC92" s="39"/>
      <c r="BD92" s="54" t="s">
        <v>16</v>
      </c>
      <c r="BE92" s="36"/>
      <c r="BF92" s="54" t="s">
        <v>11</v>
      </c>
      <c r="BG92" s="39"/>
      <c r="BH92" s="56" t="s">
        <v>16</v>
      </c>
      <c r="BI92" s="48"/>
      <c r="BJ92" s="36"/>
      <c r="BK92" s="54" t="s">
        <v>11</v>
      </c>
      <c r="BL92" s="39"/>
      <c r="BM92" s="54" t="s">
        <v>16</v>
      </c>
      <c r="BN92" s="36"/>
      <c r="BO92" s="54" t="s">
        <v>11</v>
      </c>
      <c r="BP92" s="39"/>
      <c r="BQ92" s="56" t="s">
        <v>16</v>
      </c>
      <c r="BR92" s="48"/>
      <c r="BS92" s="36"/>
      <c r="BT92" s="54" t="s">
        <v>11</v>
      </c>
      <c r="BU92" s="39"/>
      <c r="BV92" s="54" t="s">
        <v>16</v>
      </c>
      <c r="BW92" s="36"/>
      <c r="BX92" s="54" t="s">
        <v>11</v>
      </c>
      <c r="BY92" s="39"/>
      <c r="BZ92" s="56" t="s">
        <v>16</v>
      </c>
      <c r="CA92" s="51"/>
      <c r="CB92" s="17" t="str">
        <f t="shared" si="3"/>
        <v/>
      </c>
      <c r="CC92" s="17" t="str">
        <f>IF(CB92="","",INDEX('99_職種リスト'!$A:$A,MATCH($E92,'99_職種リスト'!$B:$B,0)))</f>
        <v/>
      </c>
      <c r="CD92" s="18" t="str">
        <f>IF(CB92="","",IF(F92="○",'01_勤務時間入力'!$B$7*60,IF(SUM(H92,J92,L92,N92)&gt;0,MIN(SUM(VALUE(H92)*60,J92,VALUE(L92)*60/2,N92/2),'01_勤務時間入力'!$B$7*60,10080),MIN(SUM(MIN(SUM(VALUE(Q92)*60,S92,VALUE(U92)*60/2,W92/2),1440)*IF(OR(Y92="",Y92="　"),1,VALUE(MID(Y92,2,1)/4)),MIN(SUM(VALUE(Z92)*60,AB92,VALUE(AD92)*60/2,AF92/2),1440)*IF(OR(AH92="",AH92="　"),1,VALUE(MID(AH92,2,1)/4)),MIN(SUM(VALUE(AI92)*60,AK92,VALUE(AM92)*60/2,AO92/2),1440)*IF(OR(AQ92="",AQ92="　"),1,VALUE(MID(AQ92,2,1)/4)),MIN(SUM(VALUE(AR92)*60,AT92,VALUE(AV92)*60/2,AX92/2),1440)*IF(OR(AZ92="",AZ92="　"),1,VALUE(MID(AZ92,2,1)/4)),MIN(SUM(VALUE(BA92)*60,BC92,VALUE(BE92)*60/2,BG92/2),1440)*IF(OR(BI92="",BI92="　"),1,VALUE(MID(BI92,2,1)/4)),MIN(SUM(VALUE(BJ92)*60,BL92,VALUE(BN92)*60/2,BP92/2),1440)*IF(OR(BR92="",BR92="　"),1,VALUE(MID(BR92,2,1)/4)),MIN(SUM(VALUE(BS92)*60,BU92,VALUE(BW92)*60/2,BY92/2),1440)*IF(OR(CA92="",CA92="　"),1,VALUE(MID(CA92,2,1)/4))),'01_勤務時間入力'!$B$7*60,10080))))</f>
        <v/>
      </c>
      <c r="CE92" s="17" t="str">
        <f>IF(CB92="","",IF('01_勤務時間入力'!$I$7*60&lt;='01_勤務時間入力'!CD92,"常勤","非常勤"))</f>
        <v/>
      </c>
    </row>
    <row r="93" spans="2:83" ht="27.95" customHeight="1" x14ac:dyDescent="0.4">
      <c r="B93" s="131" t="str">
        <f t="shared" si="2"/>
        <v>77人目</v>
      </c>
      <c r="C93" s="29"/>
      <c r="D93" s="69" t="s">
        <v>14</v>
      </c>
      <c r="E93" s="31"/>
      <c r="F93" s="32"/>
      <c r="H93" s="36"/>
      <c r="I93" s="54" t="s">
        <v>11</v>
      </c>
      <c r="J93" s="39"/>
      <c r="K93" s="56" t="s">
        <v>16</v>
      </c>
      <c r="L93" s="36"/>
      <c r="M93" s="54" t="s">
        <v>11</v>
      </c>
      <c r="N93" s="39"/>
      <c r="O93" s="56" t="s">
        <v>16</v>
      </c>
      <c r="P93" s="11"/>
      <c r="Q93" s="36"/>
      <c r="R93" s="54" t="s">
        <v>11</v>
      </c>
      <c r="S93" s="39"/>
      <c r="T93" s="54" t="s">
        <v>16</v>
      </c>
      <c r="U93" s="36"/>
      <c r="V93" s="54" t="s">
        <v>11</v>
      </c>
      <c r="W93" s="39"/>
      <c r="X93" s="56" t="s">
        <v>16</v>
      </c>
      <c r="Y93" s="48"/>
      <c r="Z93" s="36"/>
      <c r="AA93" s="54" t="s">
        <v>11</v>
      </c>
      <c r="AB93" s="39"/>
      <c r="AC93" s="54" t="s">
        <v>16</v>
      </c>
      <c r="AD93" s="36"/>
      <c r="AE93" s="54" t="s">
        <v>11</v>
      </c>
      <c r="AF93" s="39"/>
      <c r="AG93" s="56" t="s">
        <v>16</v>
      </c>
      <c r="AH93" s="48"/>
      <c r="AI93" s="36"/>
      <c r="AJ93" s="54" t="s">
        <v>11</v>
      </c>
      <c r="AK93" s="39"/>
      <c r="AL93" s="54" t="s">
        <v>16</v>
      </c>
      <c r="AM93" s="36"/>
      <c r="AN93" s="54" t="s">
        <v>11</v>
      </c>
      <c r="AO93" s="39"/>
      <c r="AP93" s="56" t="s">
        <v>16</v>
      </c>
      <c r="AQ93" s="48"/>
      <c r="AR93" s="36"/>
      <c r="AS93" s="54" t="s">
        <v>11</v>
      </c>
      <c r="AT93" s="39"/>
      <c r="AU93" s="54" t="s">
        <v>16</v>
      </c>
      <c r="AV93" s="36"/>
      <c r="AW93" s="54" t="s">
        <v>11</v>
      </c>
      <c r="AX93" s="39"/>
      <c r="AY93" s="56" t="s">
        <v>16</v>
      </c>
      <c r="AZ93" s="48"/>
      <c r="BA93" s="36"/>
      <c r="BB93" s="54" t="s">
        <v>11</v>
      </c>
      <c r="BC93" s="39"/>
      <c r="BD93" s="54" t="s">
        <v>16</v>
      </c>
      <c r="BE93" s="36"/>
      <c r="BF93" s="54" t="s">
        <v>11</v>
      </c>
      <c r="BG93" s="39"/>
      <c r="BH93" s="56" t="s">
        <v>16</v>
      </c>
      <c r="BI93" s="48"/>
      <c r="BJ93" s="36"/>
      <c r="BK93" s="54" t="s">
        <v>11</v>
      </c>
      <c r="BL93" s="39"/>
      <c r="BM93" s="54" t="s">
        <v>16</v>
      </c>
      <c r="BN93" s="36"/>
      <c r="BO93" s="54" t="s">
        <v>11</v>
      </c>
      <c r="BP93" s="39"/>
      <c r="BQ93" s="56" t="s">
        <v>16</v>
      </c>
      <c r="BR93" s="48"/>
      <c r="BS93" s="36"/>
      <c r="BT93" s="54" t="s">
        <v>11</v>
      </c>
      <c r="BU93" s="39"/>
      <c r="BV93" s="54" t="s">
        <v>16</v>
      </c>
      <c r="BW93" s="36"/>
      <c r="BX93" s="54" t="s">
        <v>11</v>
      </c>
      <c r="BY93" s="39"/>
      <c r="BZ93" s="56" t="s">
        <v>16</v>
      </c>
      <c r="CA93" s="51"/>
      <c r="CB93" s="17" t="str">
        <f t="shared" si="3"/>
        <v/>
      </c>
      <c r="CC93" s="17" t="str">
        <f>IF(CB93="","",INDEX('99_職種リスト'!$A:$A,MATCH($E93,'99_職種リスト'!$B:$B,0)))</f>
        <v/>
      </c>
      <c r="CD93" s="18" t="str">
        <f>IF(CB93="","",IF(F93="○",'01_勤務時間入力'!$B$7*60,IF(SUM(H93,J93,L93,N93)&gt;0,MIN(SUM(VALUE(H93)*60,J93,VALUE(L93)*60/2,N93/2),'01_勤務時間入力'!$B$7*60,10080),MIN(SUM(MIN(SUM(VALUE(Q93)*60,S93,VALUE(U93)*60/2,W93/2),1440)*IF(OR(Y93="",Y93="　"),1,VALUE(MID(Y93,2,1)/4)),MIN(SUM(VALUE(Z93)*60,AB93,VALUE(AD93)*60/2,AF93/2),1440)*IF(OR(AH93="",AH93="　"),1,VALUE(MID(AH93,2,1)/4)),MIN(SUM(VALUE(AI93)*60,AK93,VALUE(AM93)*60/2,AO93/2),1440)*IF(OR(AQ93="",AQ93="　"),1,VALUE(MID(AQ93,2,1)/4)),MIN(SUM(VALUE(AR93)*60,AT93,VALUE(AV93)*60/2,AX93/2),1440)*IF(OR(AZ93="",AZ93="　"),1,VALUE(MID(AZ93,2,1)/4)),MIN(SUM(VALUE(BA93)*60,BC93,VALUE(BE93)*60/2,BG93/2),1440)*IF(OR(BI93="",BI93="　"),1,VALUE(MID(BI93,2,1)/4)),MIN(SUM(VALUE(BJ93)*60,BL93,VALUE(BN93)*60/2,BP93/2),1440)*IF(OR(BR93="",BR93="　"),1,VALUE(MID(BR93,2,1)/4)),MIN(SUM(VALUE(BS93)*60,BU93,VALUE(BW93)*60/2,BY93/2),1440)*IF(OR(CA93="",CA93="　"),1,VALUE(MID(CA93,2,1)/4))),'01_勤務時間入力'!$B$7*60,10080))))</f>
        <v/>
      </c>
      <c r="CE93" s="17" t="str">
        <f>IF(CB93="","",IF('01_勤務時間入力'!$I$7*60&lt;='01_勤務時間入力'!CD93,"常勤","非常勤"))</f>
        <v/>
      </c>
    </row>
    <row r="94" spans="2:83" ht="27.95" customHeight="1" x14ac:dyDescent="0.4">
      <c r="B94" s="131" t="str">
        <f t="shared" si="2"/>
        <v>78人目</v>
      </c>
      <c r="C94" s="29"/>
      <c r="D94" s="69" t="s">
        <v>14</v>
      </c>
      <c r="E94" s="31"/>
      <c r="F94" s="32"/>
      <c r="H94" s="36"/>
      <c r="I94" s="54" t="s">
        <v>11</v>
      </c>
      <c r="J94" s="39"/>
      <c r="K94" s="56" t="s">
        <v>16</v>
      </c>
      <c r="L94" s="36"/>
      <c r="M94" s="54" t="s">
        <v>11</v>
      </c>
      <c r="N94" s="39"/>
      <c r="O94" s="56" t="s">
        <v>16</v>
      </c>
      <c r="P94" s="11"/>
      <c r="Q94" s="36"/>
      <c r="R94" s="54" t="s">
        <v>11</v>
      </c>
      <c r="S94" s="39"/>
      <c r="T94" s="54" t="s">
        <v>16</v>
      </c>
      <c r="U94" s="36"/>
      <c r="V94" s="54" t="s">
        <v>11</v>
      </c>
      <c r="W94" s="39"/>
      <c r="X94" s="56" t="s">
        <v>16</v>
      </c>
      <c r="Y94" s="48"/>
      <c r="Z94" s="36"/>
      <c r="AA94" s="54" t="s">
        <v>11</v>
      </c>
      <c r="AB94" s="39"/>
      <c r="AC94" s="54" t="s">
        <v>16</v>
      </c>
      <c r="AD94" s="36"/>
      <c r="AE94" s="54" t="s">
        <v>11</v>
      </c>
      <c r="AF94" s="39"/>
      <c r="AG94" s="56" t="s">
        <v>16</v>
      </c>
      <c r="AH94" s="48"/>
      <c r="AI94" s="36"/>
      <c r="AJ94" s="54" t="s">
        <v>11</v>
      </c>
      <c r="AK94" s="39"/>
      <c r="AL94" s="54" t="s">
        <v>16</v>
      </c>
      <c r="AM94" s="36"/>
      <c r="AN94" s="54" t="s">
        <v>11</v>
      </c>
      <c r="AO94" s="39"/>
      <c r="AP94" s="56" t="s">
        <v>16</v>
      </c>
      <c r="AQ94" s="48"/>
      <c r="AR94" s="36"/>
      <c r="AS94" s="54" t="s">
        <v>11</v>
      </c>
      <c r="AT94" s="39"/>
      <c r="AU94" s="54" t="s">
        <v>16</v>
      </c>
      <c r="AV94" s="36"/>
      <c r="AW94" s="54" t="s">
        <v>11</v>
      </c>
      <c r="AX94" s="39"/>
      <c r="AY94" s="56" t="s">
        <v>16</v>
      </c>
      <c r="AZ94" s="48"/>
      <c r="BA94" s="36"/>
      <c r="BB94" s="54" t="s">
        <v>11</v>
      </c>
      <c r="BC94" s="39"/>
      <c r="BD94" s="54" t="s">
        <v>16</v>
      </c>
      <c r="BE94" s="36"/>
      <c r="BF94" s="54" t="s">
        <v>11</v>
      </c>
      <c r="BG94" s="39"/>
      <c r="BH94" s="56" t="s">
        <v>16</v>
      </c>
      <c r="BI94" s="48"/>
      <c r="BJ94" s="36"/>
      <c r="BK94" s="54" t="s">
        <v>11</v>
      </c>
      <c r="BL94" s="39"/>
      <c r="BM94" s="54" t="s">
        <v>16</v>
      </c>
      <c r="BN94" s="36"/>
      <c r="BO94" s="54" t="s">
        <v>11</v>
      </c>
      <c r="BP94" s="39"/>
      <c r="BQ94" s="56" t="s">
        <v>16</v>
      </c>
      <c r="BR94" s="48"/>
      <c r="BS94" s="36"/>
      <c r="BT94" s="54" t="s">
        <v>11</v>
      </c>
      <c r="BU94" s="39"/>
      <c r="BV94" s="54" t="s">
        <v>16</v>
      </c>
      <c r="BW94" s="36"/>
      <c r="BX94" s="54" t="s">
        <v>11</v>
      </c>
      <c r="BY94" s="39"/>
      <c r="BZ94" s="56" t="s">
        <v>16</v>
      </c>
      <c r="CA94" s="51"/>
      <c r="CB94" s="17" t="str">
        <f t="shared" si="3"/>
        <v/>
      </c>
      <c r="CC94" s="17" t="str">
        <f>IF(CB94="","",INDEX('99_職種リスト'!$A:$A,MATCH($E94,'99_職種リスト'!$B:$B,0)))</f>
        <v/>
      </c>
      <c r="CD94" s="18" t="str">
        <f>IF(CB94="","",IF(F94="○",'01_勤務時間入力'!$B$7*60,IF(SUM(H94,J94,L94,N94)&gt;0,MIN(SUM(VALUE(H94)*60,J94,VALUE(L94)*60/2,N94/2),'01_勤務時間入力'!$B$7*60,10080),MIN(SUM(MIN(SUM(VALUE(Q94)*60,S94,VALUE(U94)*60/2,W94/2),1440)*IF(OR(Y94="",Y94="　"),1,VALUE(MID(Y94,2,1)/4)),MIN(SUM(VALUE(Z94)*60,AB94,VALUE(AD94)*60/2,AF94/2),1440)*IF(OR(AH94="",AH94="　"),1,VALUE(MID(AH94,2,1)/4)),MIN(SUM(VALUE(AI94)*60,AK94,VALUE(AM94)*60/2,AO94/2),1440)*IF(OR(AQ94="",AQ94="　"),1,VALUE(MID(AQ94,2,1)/4)),MIN(SUM(VALUE(AR94)*60,AT94,VALUE(AV94)*60/2,AX94/2),1440)*IF(OR(AZ94="",AZ94="　"),1,VALUE(MID(AZ94,2,1)/4)),MIN(SUM(VALUE(BA94)*60,BC94,VALUE(BE94)*60/2,BG94/2),1440)*IF(OR(BI94="",BI94="　"),1,VALUE(MID(BI94,2,1)/4)),MIN(SUM(VALUE(BJ94)*60,BL94,VALUE(BN94)*60/2,BP94/2),1440)*IF(OR(BR94="",BR94="　"),1,VALUE(MID(BR94,2,1)/4)),MIN(SUM(VALUE(BS94)*60,BU94,VALUE(BW94)*60/2,BY94/2),1440)*IF(OR(CA94="",CA94="　"),1,VALUE(MID(CA94,2,1)/4))),'01_勤務時間入力'!$B$7*60,10080))))</f>
        <v/>
      </c>
      <c r="CE94" s="17" t="str">
        <f>IF(CB94="","",IF('01_勤務時間入力'!$I$7*60&lt;='01_勤務時間入力'!CD94,"常勤","非常勤"))</f>
        <v/>
      </c>
    </row>
    <row r="95" spans="2:83" ht="27.95" customHeight="1" x14ac:dyDescent="0.4">
      <c r="B95" s="131" t="str">
        <f t="shared" si="2"/>
        <v>79人目</v>
      </c>
      <c r="C95" s="29"/>
      <c r="D95" s="69" t="s">
        <v>14</v>
      </c>
      <c r="E95" s="31"/>
      <c r="F95" s="32"/>
      <c r="H95" s="36"/>
      <c r="I95" s="54" t="s">
        <v>11</v>
      </c>
      <c r="J95" s="39"/>
      <c r="K95" s="56" t="s">
        <v>16</v>
      </c>
      <c r="L95" s="36"/>
      <c r="M95" s="54" t="s">
        <v>11</v>
      </c>
      <c r="N95" s="39"/>
      <c r="O95" s="56" t="s">
        <v>16</v>
      </c>
      <c r="P95" s="11"/>
      <c r="Q95" s="36"/>
      <c r="R95" s="54" t="s">
        <v>11</v>
      </c>
      <c r="S95" s="39"/>
      <c r="T95" s="54" t="s">
        <v>16</v>
      </c>
      <c r="U95" s="36"/>
      <c r="V95" s="54" t="s">
        <v>11</v>
      </c>
      <c r="W95" s="39"/>
      <c r="X95" s="56" t="s">
        <v>16</v>
      </c>
      <c r="Y95" s="48"/>
      <c r="Z95" s="36"/>
      <c r="AA95" s="54" t="s">
        <v>11</v>
      </c>
      <c r="AB95" s="39"/>
      <c r="AC95" s="54" t="s">
        <v>16</v>
      </c>
      <c r="AD95" s="36"/>
      <c r="AE95" s="54" t="s">
        <v>11</v>
      </c>
      <c r="AF95" s="39"/>
      <c r="AG95" s="56" t="s">
        <v>16</v>
      </c>
      <c r="AH95" s="48"/>
      <c r="AI95" s="36"/>
      <c r="AJ95" s="54" t="s">
        <v>11</v>
      </c>
      <c r="AK95" s="39"/>
      <c r="AL95" s="54" t="s">
        <v>16</v>
      </c>
      <c r="AM95" s="36"/>
      <c r="AN95" s="54" t="s">
        <v>11</v>
      </c>
      <c r="AO95" s="39"/>
      <c r="AP95" s="56" t="s">
        <v>16</v>
      </c>
      <c r="AQ95" s="48"/>
      <c r="AR95" s="36"/>
      <c r="AS95" s="54" t="s">
        <v>11</v>
      </c>
      <c r="AT95" s="39"/>
      <c r="AU95" s="54" t="s">
        <v>16</v>
      </c>
      <c r="AV95" s="36"/>
      <c r="AW95" s="54" t="s">
        <v>11</v>
      </c>
      <c r="AX95" s="39"/>
      <c r="AY95" s="56" t="s">
        <v>16</v>
      </c>
      <c r="AZ95" s="48"/>
      <c r="BA95" s="36"/>
      <c r="BB95" s="54" t="s">
        <v>11</v>
      </c>
      <c r="BC95" s="39"/>
      <c r="BD95" s="54" t="s">
        <v>16</v>
      </c>
      <c r="BE95" s="36"/>
      <c r="BF95" s="54" t="s">
        <v>11</v>
      </c>
      <c r="BG95" s="39"/>
      <c r="BH95" s="56" t="s">
        <v>16</v>
      </c>
      <c r="BI95" s="48"/>
      <c r="BJ95" s="36"/>
      <c r="BK95" s="54" t="s">
        <v>11</v>
      </c>
      <c r="BL95" s="39"/>
      <c r="BM95" s="54" t="s">
        <v>16</v>
      </c>
      <c r="BN95" s="36"/>
      <c r="BO95" s="54" t="s">
        <v>11</v>
      </c>
      <c r="BP95" s="39"/>
      <c r="BQ95" s="56" t="s">
        <v>16</v>
      </c>
      <c r="BR95" s="48"/>
      <c r="BS95" s="36"/>
      <c r="BT95" s="54" t="s">
        <v>11</v>
      </c>
      <c r="BU95" s="39"/>
      <c r="BV95" s="54" t="s">
        <v>16</v>
      </c>
      <c r="BW95" s="36"/>
      <c r="BX95" s="54" t="s">
        <v>11</v>
      </c>
      <c r="BY95" s="39"/>
      <c r="BZ95" s="56" t="s">
        <v>16</v>
      </c>
      <c r="CA95" s="51"/>
      <c r="CB95" s="17" t="str">
        <f t="shared" si="3"/>
        <v/>
      </c>
      <c r="CC95" s="17" t="str">
        <f>IF(CB95="","",INDEX('99_職種リスト'!$A:$A,MATCH($E95,'99_職種リスト'!$B:$B,0)))</f>
        <v/>
      </c>
      <c r="CD95" s="18" t="str">
        <f>IF(CB95="","",IF(F95="○",'01_勤務時間入力'!$B$7*60,IF(SUM(H95,J95,L95,N95)&gt;0,MIN(SUM(VALUE(H95)*60,J95,VALUE(L95)*60/2,N95/2),'01_勤務時間入力'!$B$7*60,10080),MIN(SUM(MIN(SUM(VALUE(Q95)*60,S95,VALUE(U95)*60/2,W95/2),1440)*IF(OR(Y95="",Y95="　"),1,VALUE(MID(Y95,2,1)/4)),MIN(SUM(VALUE(Z95)*60,AB95,VALUE(AD95)*60/2,AF95/2),1440)*IF(OR(AH95="",AH95="　"),1,VALUE(MID(AH95,2,1)/4)),MIN(SUM(VALUE(AI95)*60,AK95,VALUE(AM95)*60/2,AO95/2),1440)*IF(OR(AQ95="",AQ95="　"),1,VALUE(MID(AQ95,2,1)/4)),MIN(SUM(VALUE(AR95)*60,AT95,VALUE(AV95)*60/2,AX95/2),1440)*IF(OR(AZ95="",AZ95="　"),1,VALUE(MID(AZ95,2,1)/4)),MIN(SUM(VALUE(BA95)*60,BC95,VALUE(BE95)*60/2,BG95/2),1440)*IF(OR(BI95="",BI95="　"),1,VALUE(MID(BI95,2,1)/4)),MIN(SUM(VALUE(BJ95)*60,BL95,VALUE(BN95)*60/2,BP95/2),1440)*IF(OR(BR95="",BR95="　"),1,VALUE(MID(BR95,2,1)/4)),MIN(SUM(VALUE(BS95)*60,BU95,VALUE(BW95)*60/2,BY95/2),1440)*IF(OR(CA95="",CA95="　"),1,VALUE(MID(CA95,2,1)/4))),'01_勤務時間入力'!$B$7*60,10080))))</f>
        <v/>
      </c>
      <c r="CE95" s="17" t="str">
        <f>IF(CB95="","",IF('01_勤務時間入力'!$I$7*60&lt;='01_勤務時間入力'!CD95,"常勤","非常勤"))</f>
        <v/>
      </c>
    </row>
    <row r="96" spans="2:83" ht="27.95" customHeight="1" x14ac:dyDescent="0.4">
      <c r="B96" s="131" t="str">
        <f t="shared" si="2"/>
        <v>80人目</v>
      </c>
      <c r="C96" s="29"/>
      <c r="D96" s="69" t="s">
        <v>14</v>
      </c>
      <c r="E96" s="31"/>
      <c r="F96" s="32"/>
      <c r="H96" s="36"/>
      <c r="I96" s="54" t="s">
        <v>11</v>
      </c>
      <c r="J96" s="39"/>
      <c r="K96" s="56" t="s">
        <v>16</v>
      </c>
      <c r="L96" s="36"/>
      <c r="M96" s="54" t="s">
        <v>11</v>
      </c>
      <c r="N96" s="39"/>
      <c r="O96" s="56" t="s">
        <v>16</v>
      </c>
      <c r="P96" s="11"/>
      <c r="Q96" s="36"/>
      <c r="R96" s="54" t="s">
        <v>11</v>
      </c>
      <c r="S96" s="39"/>
      <c r="T96" s="54" t="s">
        <v>16</v>
      </c>
      <c r="U96" s="36"/>
      <c r="V96" s="54" t="s">
        <v>11</v>
      </c>
      <c r="W96" s="39"/>
      <c r="X96" s="56" t="s">
        <v>16</v>
      </c>
      <c r="Y96" s="48"/>
      <c r="Z96" s="36"/>
      <c r="AA96" s="54" t="s">
        <v>11</v>
      </c>
      <c r="AB96" s="39"/>
      <c r="AC96" s="54" t="s">
        <v>16</v>
      </c>
      <c r="AD96" s="36"/>
      <c r="AE96" s="54" t="s">
        <v>11</v>
      </c>
      <c r="AF96" s="39"/>
      <c r="AG96" s="56" t="s">
        <v>16</v>
      </c>
      <c r="AH96" s="48"/>
      <c r="AI96" s="36"/>
      <c r="AJ96" s="54" t="s">
        <v>11</v>
      </c>
      <c r="AK96" s="39"/>
      <c r="AL96" s="54" t="s">
        <v>16</v>
      </c>
      <c r="AM96" s="36"/>
      <c r="AN96" s="54" t="s">
        <v>11</v>
      </c>
      <c r="AO96" s="39"/>
      <c r="AP96" s="56" t="s">
        <v>16</v>
      </c>
      <c r="AQ96" s="48"/>
      <c r="AR96" s="36"/>
      <c r="AS96" s="54" t="s">
        <v>11</v>
      </c>
      <c r="AT96" s="39"/>
      <c r="AU96" s="54" t="s">
        <v>16</v>
      </c>
      <c r="AV96" s="36"/>
      <c r="AW96" s="54" t="s">
        <v>11</v>
      </c>
      <c r="AX96" s="39"/>
      <c r="AY96" s="56" t="s">
        <v>16</v>
      </c>
      <c r="AZ96" s="48"/>
      <c r="BA96" s="36"/>
      <c r="BB96" s="54" t="s">
        <v>11</v>
      </c>
      <c r="BC96" s="39"/>
      <c r="BD96" s="54" t="s">
        <v>16</v>
      </c>
      <c r="BE96" s="36"/>
      <c r="BF96" s="54" t="s">
        <v>11</v>
      </c>
      <c r="BG96" s="39"/>
      <c r="BH96" s="56" t="s">
        <v>16</v>
      </c>
      <c r="BI96" s="48"/>
      <c r="BJ96" s="36"/>
      <c r="BK96" s="54" t="s">
        <v>11</v>
      </c>
      <c r="BL96" s="39"/>
      <c r="BM96" s="54" t="s">
        <v>16</v>
      </c>
      <c r="BN96" s="36"/>
      <c r="BO96" s="54" t="s">
        <v>11</v>
      </c>
      <c r="BP96" s="39"/>
      <c r="BQ96" s="56" t="s">
        <v>16</v>
      </c>
      <c r="BR96" s="48"/>
      <c r="BS96" s="36"/>
      <c r="BT96" s="54" t="s">
        <v>11</v>
      </c>
      <c r="BU96" s="39"/>
      <c r="BV96" s="54" t="s">
        <v>16</v>
      </c>
      <c r="BW96" s="36"/>
      <c r="BX96" s="54" t="s">
        <v>11</v>
      </c>
      <c r="BY96" s="39"/>
      <c r="BZ96" s="56" t="s">
        <v>16</v>
      </c>
      <c r="CA96" s="51"/>
      <c r="CB96" s="17" t="str">
        <f t="shared" si="3"/>
        <v/>
      </c>
      <c r="CC96" s="17" t="str">
        <f>IF(CB96="","",INDEX('99_職種リスト'!$A:$A,MATCH($E96,'99_職種リスト'!$B:$B,0)))</f>
        <v/>
      </c>
      <c r="CD96" s="18" t="str">
        <f>IF(CB96="","",IF(F96="○",'01_勤務時間入力'!$B$7*60,IF(SUM(H96,J96,L96,N96)&gt;0,MIN(SUM(VALUE(H96)*60,J96,VALUE(L96)*60/2,N96/2),'01_勤務時間入力'!$B$7*60,10080),MIN(SUM(MIN(SUM(VALUE(Q96)*60,S96,VALUE(U96)*60/2,W96/2),1440)*IF(OR(Y96="",Y96="　"),1,VALUE(MID(Y96,2,1)/4)),MIN(SUM(VALUE(Z96)*60,AB96,VALUE(AD96)*60/2,AF96/2),1440)*IF(OR(AH96="",AH96="　"),1,VALUE(MID(AH96,2,1)/4)),MIN(SUM(VALUE(AI96)*60,AK96,VALUE(AM96)*60/2,AO96/2),1440)*IF(OR(AQ96="",AQ96="　"),1,VALUE(MID(AQ96,2,1)/4)),MIN(SUM(VALUE(AR96)*60,AT96,VALUE(AV96)*60/2,AX96/2),1440)*IF(OR(AZ96="",AZ96="　"),1,VALUE(MID(AZ96,2,1)/4)),MIN(SUM(VALUE(BA96)*60,BC96,VALUE(BE96)*60/2,BG96/2),1440)*IF(OR(BI96="",BI96="　"),1,VALUE(MID(BI96,2,1)/4)),MIN(SUM(VALUE(BJ96)*60,BL96,VALUE(BN96)*60/2,BP96/2),1440)*IF(OR(BR96="",BR96="　"),1,VALUE(MID(BR96,2,1)/4)),MIN(SUM(VALUE(BS96)*60,BU96,VALUE(BW96)*60/2,BY96/2),1440)*IF(OR(CA96="",CA96="　"),1,VALUE(MID(CA96,2,1)/4))),'01_勤務時間入力'!$B$7*60,10080))))</f>
        <v/>
      </c>
      <c r="CE96" s="17" t="str">
        <f>IF(CB96="","",IF('01_勤務時間入力'!$I$7*60&lt;='01_勤務時間入力'!CD96,"常勤","非常勤"))</f>
        <v/>
      </c>
    </row>
    <row r="97" spans="2:83" ht="27.95" customHeight="1" x14ac:dyDescent="0.4">
      <c r="B97" s="131" t="str">
        <f t="shared" si="2"/>
        <v>81人目</v>
      </c>
      <c r="C97" s="29"/>
      <c r="D97" s="69" t="s">
        <v>14</v>
      </c>
      <c r="E97" s="31"/>
      <c r="F97" s="32"/>
      <c r="H97" s="36"/>
      <c r="I97" s="54" t="s">
        <v>11</v>
      </c>
      <c r="J97" s="39"/>
      <c r="K97" s="56" t="s">
        <v>16</v>
      </c>
      <c r="L97" s="36"/>
      <c r="M97" s="54" t="s">
        <v>11</v>
      </c>
      <c r="N97" s="39"/>
      <c r="O97" s="56" t="s">
        <v>16</v>
      </c>
      <c r="P97" s="11"/>
      <c r="Q97" s="36"/>
      <c r="R97" s="54" t="s">
        <v>11</v>
      </c>
      <c r="S97" s="39"/>
      <c r="T97" s="54" t="s">
        <v>16</v>
      </c>
      <c r="U97" s="36"/>
      <c r="V97" s="54" t="s">
        <v>11</v>
      </c>
      <c r="W97" s="39"/>
      <c r="X97" s="56" t="s">
        <v>16</v>
      </c>
      <c r="Y97" s="48"/>
      <c r="Z97" s="36"/>
      <c r="AA97" s="54" t="s">
        <v>11</v>
      </c>
      <c r="AB97" s="39"/>
      <c r="AC97" s="54" t="s">
        <v>16</v>
      </c>
      <c r="AD97" s="36"/>
      <c r="AE97" s="54" t="s">
        <v>11</v>
      </c>
      <c r="AF97" s="39"/>
      <c r="AG97" s="56" t="s">
        <v>16</v>
      </c>
      <c r="AH97" s="48"/>
      <c r="AI97" s="36"/>
      <c r="AJ97" s="54" t="s">
        <v>11</v>
      </c>
      <c r="AK97" s="39"/>
      <c r="AL97" s="54" t="s">
        <v>16</v>
      </c>
      <c r="AM97" s="36"/>
      <c r="AN97" s="54" t="s">
        <v>11</v>
      </c>
      <c r="AO97" s="39"/>
      <c r="AP97" s="56" t="s">
        <v>16</v>
      </c>
      <c r="AQ97" s="48"/>
      <c r="AR97" s="36"/>
      <c r="AS97" s="54" t="s">
        <v>11</v>
      </c>
      <c r="AT97" s="39"/>
      <c r="AU97" s="54" t="s">
        <v>16</v>
      </c>
      <c r="AV97" s="36"/>
      <c r="AW97" s="54" t="s">
        <v>11</v>
      </c>
      <c r="AX97" s="39"/>
      <c r="AY97" s="56" t="s">
        <v>16</v>
      </c>
      <c r="AZ97" s="48"/>
      <c r="BA97" s="36"/>
      <c r="BB97" s="54" t="s">
        <v>11</v>
      </c>
      <c r="BC97" s="39"/>
      <c r="BD97" s="54" t="s">
        <v>16</v>
      </c>
      <c r="BE97" s="36"/>
      <c r="BF97" s="54" t="s">
        <v>11</v>
      </c>
      <c r="BG97" s="39"/>
      <c r="BH97" s="56" t="s">
        <v>16</v>
      </c>
      <c r="BI97" s="48"/>
      <c r="BJ97" s="36"/>
      <c r="BK97" s="54" t="s">
        <v>11</v>
      </c>
      <c r="BL97" s="39"/>
      <c r="BM97" s="54" t="s">
        <v>16</v>
      </c>
      <c r="BN97" s="36"/>
      <c r="BO97" s="54" t="s">
        <v>11</v>
      </c>
      <c r="BP97" s="39"/>
      <c r="BQ97" s="56" t="s">
        <v>16</v>
      </c>
      <c r="BR97" s="48"/>
      <c r="BS97" s="36"/>
      <c r="BT97" s="54" t="s">
        <v>11</v>
      </c>
      <c r="BU97" s="39"/>
      <c r="BV97" s="54" t="s">
        <v>16</v>
      </c>
      <c r="BW97" s="36"/>
      <c r="BX97" s="54" t="s">
        <v>11</v>
      </c>
      <c r="BY97" s="39"/>
      <c r="BZ97" s="56" t="s">
        <v>16</v>
      </c>
      <c r="CA97" s="51"/>
      <c r="CB97" s="17" t="str">
        <f t="shared" si="3"/>
        <v/>
      </c>
      <c r="CC97" s="17" t="str">
        <f>IF(CB97="","",INDEX('99_職種リスト'!$A:$A,MATCH($E97,'99_職種リスト'!$B:$B,0)))</f>
        <v/>
      </c>
      <c r="CD97" s="18" t="str">
        <f>IF(CB97="","",IF(F97="○",'01_勤務時間入力'!$B$7*60,IF(SUM(H97,J97,L97,N97)&gt;0,MIN(SUM(VALUE(H97)*60,J97,VALUE(L97)*60/2,N97/2),'01_勤務時間入力'!$B$7*60,10080),MIN(SUM(MIN(SUM(VALUE(Q97)*60,S97,VALUE(U97)*60/2,W97/2),1440)*IF(OR(Y97="",Y97="　"),1,VALUE(MID(Y97,2,1)/4)),MIN(SUM(VALUE(Z97)*60,AB97,VALUE(AD97)*60/2,AF97/2),1440)*IF(OR(AH97="",AH97="　"),1,VALUE(MID(AH97,2,1)/4)),MIN(SUM(VALUE(AI97)*60,AK97,VALUE(AM97)*60/2,AO97/2),1440)*IF(OR(AQ97="",AQ97="　"),1,VALUE(MID(AQ97,2,1)/4)),MIN(SUM(VALUE(AR97)*60,AT97,VALUE(AV97)*60/2,AX97/2),1440)*IF(OR(AZ97="",AZ97="　"),1,VALUE(MID(AZ97,2,1)/4)),MIN(SUM(VALUE(BA97)*60,BC97,VALUE(BE97)*60/2,BG97/2),1440)*IF(OR(BI97="",BI97="　"),1,VALUE(MID(BI97,2,1)/4)),MIN(SUM(VALUE(BJ97)*60,BL97,VALUE(BN97)*60/2,BP97/2),1440)*IF(OR(BR97="",BR97="　"),1,VALUE(MID(BR97,2,1)/4)),MIN(SUM(VALUE(BS97)*60,BU97,VALUE(BW97)*60/2,BY97/2),1440)*IF(OR(CA97="",CA97="　"),1,VALUE(MID(CA97,2,1)/4))),'01_勤務時間入力'!$B$7*60,10080))))</f>
        <v/>
      </c>
      <c r="CE97" s="17" t="str">
        <f>IF(CB97="","",IF('01_勤務時間入力'!$I$7*60&lt;='01_勤務時間入力'!CD97,"常勤","非常勤"))</f>
        <v/>
      </c>
    </row>
    <row r="98" spans="2:83" ht="27.95" customHeight="1" x14ac:dyDescent="0.4">
      <c r="B98" s="131" t="str">
        <f t="shared" si="2"/>
        <v>82人目</v>
      </c>
      <c r="C98" s="29"/>
      <c r="D98" s="69" t="s">
        <v>14</v>
      </c>
      <c r="E98" s="31"/>
      <c r="F98" s="32"/>
      <c r="H98" s="36"/>
      <c r="I98" s="54" t="s">
        <v>11</v>
      </c>
      <c r="J98" s="39"/>
      <c r="K98" s="56" t="s">
        <v>16</v>
      </c>
      <c r="L98" s="36"/>
      <c r="M98" s="54" t="s">
        <v>11</v>
      </c>
      <c r="N98" s="39"/>
      <c r="O98" s="56" t="s">
        <v>16</v>
      </c>
      <c r="P98" s="11"/>
      <c r="Q98" s="36"/>
      <c r="R98" s="54" t="s">
        <v>11</v>
      </c>
      <c r="S98" s="39"/>
      <c r="T98" s="54" t="s">
        <v>16</v>
      </c>
      <c r="U98" s="36"/>
      <c r="V98" s="54" t="s">
        <v>11</v>
      </c>
      <c r="W98" s="39"/>
      <c r="X98" s="56" t="s">
        <v>16</v>
      </c>
      <c r="Y98" s="48"/>
      <c r="Z98" s="36"/>
      <c r="AA98" s="54" t="s">
        <v>11</v>
      </c>
      <c r="AB98" s="39"/>
      <c r="AC98" s="54" t="s">
        <v>16</v>
      </c>
      <c r="AD98" s="36"/>
      <c r="AE98" s="54" t="s">
        <v>11</v>
      </c>
      <c r="AF98" s="39"/>
      <c r="AG98" s="56" t="s">
        <v>16</v>
      </c>
      <c r="AH98" s="48"/>
      <c r="AI98" s="36"/>
      <c r="AJ98" s="54" t="s">
        <v>11</v>
      </c>
      <c r="AK98" s="39"/>
      <c r="AL98" s="54" t="s">
        <v>16</v>
      </c>
      <c r="AM98" s="36"/>
      <c r="AN98" s="54" t="s">
        <v>11</v>
      </c>
      <c r="AO98" s="39"/>
      <c r="AP98" s="56" t="s">
        <v>16</v>
      </c>
      <c r="AQ98" s="48"/>
      <c r="AR98" s="36"/>
      <c r="AS98" s="54" t="s">
        <v>11</v>
      </c>
      <c r="AT98" s="39"/>
      <c r="AU98" s="54" t="s">
        <v>16</v>
      </c>
      <c r="AV98" s="36"/>
      <c r="AW98" s="54" t="s">
        <v>11</v>
      </c>
      <c r="AX98" s="39"/>
      <c r="AY98" s="56" t="s">
        <v>16</v>
      </c>
      <c r="AZ98" s="48"/>
      <c r="BA98" s="36"/>
      <c r="BB98" s="54" t="s">
        <v>11</v>
      </c>
      <c r="BC98" s="39"/>
      <c r="BD98" s="54" t="s">
        <v>16</v>
      </c>
      <c r="BE98" s="36"/>
      <c r="BF98" s="54" t="s">
        <v>11</v>
      </c>
      <c r="BG98" s="39"/>
      <c r="BH98" s="56" t="s">
        <v>16</v>
      </c>
      <c r="BI98" s="48"/>
      <c r="BJ98" s="36"/>
      <c r="BK98" s="54" t="s">
        <v>11</v>
      </c>
      <c r="BL98" s="39"/>
      <c r="BM98" s="54" t="s">
        <v>16</v>
      </c>
      <c r="BN98" s="36"/>
      <c r="BO98" s="54" t="s">
        <v>11</v>
      </c>
      <c r="BP98" s="39"/>
      <c r="BQ98" s="56" t="s">
        <v>16</v>
      </c>
      <c r="BR98" s="48"/>
      <c r="BS98" s="36"/>
      <c r="BT98" s="54" t="s">
        <v>11</v>
      </c>
      <c r="BU98" s="39"/>
      <c r="BV98" s="54" t="s">
        <v>16</v>
      </c>
      <c r="BW98" s="36"/>
      <c r="BX98" s="54" t="s">
        <v>11</v>
      </c>
      <c r="BY98" s="39"/>
      <c r="BZ98" s="56" t="s">
        <v>16</v>
      </c>
      <c r="CA98" s="51"/>
      <c r="CB98" s="17" t="str">
        <f t="shared" si="3"/>
        <v/>
      </c>
      <c r="CC98" s="17" t="str">
        <f>IF(CB98="","",INDEX('99_職種リスト'!$A:$A,MATCH($E98,'99_職種リスト'!$B:$B,0)))</f>
        <v/>
      </c>
      <c r="CD98" s="18" t="str">
        <f>IF(CB98="","",IF(F98="○",'01_勤務時間入力'!$B$7*60,IF(SUM(H98,J98,L98,N98)&gt;0,MIN(SUM(VALUE(H98)*60,J98,VALUE(L98)*60/2,N98/2),'01_勤務時間入力'!$B$7*60,10080),MIN(SUM(MIN(SUM(VALUE(Q98)*60,S98,VALUE(U98)*60/2,W98/2),1440)*IF(OR(Y98="",Y98="　"),1,VALUE(MID(Y98,2,1)/4)),MIN(SUM(VALUE(Z98)*60,AB98,VALUE(AD98)*60/2,AF98/2),1440)*IF(OR(AH98="",AH98="　"),1,VALUE(MID(AH98,2,1)/4)),MIN(SUM(VALUE(AI98)*60,AK98,VALUE(AM98)*60/2,AO98/2),1440)*IF(OR(AQ98="",AQ98="　"),1,VALUE(MID(AQ98,2,1)/4)),MIN(SUM(VALUE(AR98)*60,AT98,VALUE(AV98)*60/2,AX98/2),1440)*IF(OR(AZ98="",AZ98="　"),1,VALUE(MID(AZ98,2,1)/4)),MIN(SUM(VALUE(BA98)*60,BC98,VALUE(BE98)*60/2,BG98/2),1440)*IF(OR(BI98="",BI98="　"),1,VALUE(MID(BI98,2,1)/4)),MIN(SUM(VALUE(BJ98)*60,BL98,VALUE(BN98)*60/2,BP98/2),1440)*IF(OR(BR98="",BR98="　"),1,VALUE(MID(BR98,2,1)/4)),MIN(SUM(VALUE(BS98)*60,BU98,VALUE(BW98)*60/2,BY98/2),1440)*IF(OR(CA98="",CA98="　"),1,VALUE(MID(CA98,2,1)/4))),'01_勤務時間入力'!$B$7*60,10080))))</f>
        <v/>
      </c>
      <c r="CE98" s="17" t="str">
        <f>IF(CB98="","",IF('01_勤務時間入力'!$I$7*60&lt;='01_勤務時間入力'!CD98,"常勤","非常勤"))</f>
        <v/>
      </c>
    </row>
    <row r="99" spans="2:83" ht="27.95" customHeight="1" x14ac:dyDescent="0.4">
      <c r="B99" s="131" t="str">
        <f t="shared" si="2"/>
        <v>83人目</v>
      </c>
      <c r="C99" s="29"/>
      <c r="D99" s="69" t="s">
        <v>14</v>
      </c>
      <c r="E99" s="31"/>
      <c r="F99" s="32"/>
      <c r="H99" s="36"/>
      <c r="I99" s="54" t="s">
        <v>11</v>
      </c>
      <c r="J99" s="39"/>
      <c r="K99" s="56" t="s">
        <v>16</v>
      </c>
      <c r="L99" s="36"/>
      <c r="M99" s="54" t="s">
        <v>11</v>
      </c>
      <c r="N99" s="39"/>
      <c r="O99" s="56" t="s">
        <v>16</v>
      </c>
      <c r="P99" s="11"/>
      <c r="Q99" s="36"/>
      <c r="R99" s="54" t="s">
        <v>11</v>
      </c>
      <c r="S99" s="39"/>
      <c r="T99" s="54" t="s">
        <v>16</v>
      </c>
      <c r="U99" s="36"/>
      <c r="V99" s="54" t="s">
        <v>11</v>
      </c>
      <c r="W99" s="39"/>
      <c r="X99" s="56" t="s">
        <v>16</v>
      </c>
      <c r="Y99" s="48"/>
      <c r="Z99" s="36"/>
      <c r="AA99" s="54" t="s">
        <v>11</v>
      </c>
      <c r="AB99" s="39"/>
      <c r="AC99" s="54" t="s">
        <v>16</v>
      </c>
      <c r="AD99" s="36"/>
      <c r="AE99" s="54" t="s">
        <v>11</v>
      </c>
      <c r="AF99" s="39"/>
      <c r="AG99" s="56" t="s">
        <v>16</v>
      </c>
      <c r="AH99" s="48"/>
      <c r="AI99" s="36"/>
      <c r="AJ99" s="54" t="s">
        <v>11</v>
      </c>
      <c r="AK99" s="39"/>
      <c r="AL99" s="54" t="s">
        <v>16</v>
      </c>
      <c r="AM99" s="36"/>
      <c r="AN99" s="54" t="s">
        <v>11</v>
      </c>
      <c r="AO99" s="39"/>
      <c r="AP99" s="56" t="s">
        <v>16</v>
      </c>
      <c r="AQ99" s="48"/>
      <c r="AR99" s="36"/>
      <c r="AS99" s="54" t="s">
        <v>11</v>
      </c>
      <c r="AT99" s="39"/>
      <c r="AU99" s="54" t="s">
        <v>16</v>
      </c>
      <c r="AV99" s="36"/>
      <c r="AW99" s="54" t="s">
        <v>11</v>
      </c>
      <c r="AX99" s="39"/>
      <c r="AY99" s="56" t="s">
        <v>16</v>
      </c>
      <c r="AZ99" s="48"/>
      <c r="BA99" s="36"/>
      <c r="BB99" s="54" t="s">
        <v>11</v>
      </c>
      <c r="BC99" s="39"/>
      <c r="BD99" s="54" t="s">
        <v>16</v>
      </c>
      <c r="BE99" s="36"/>
      <c r="BF99" s="54" t="s">
        <v>11</v>
      </c>
      <c r="BG99" s="39"/>
      <c r="BH99" s="56" t="s">
        <v>16</v>
      </c>
      <c r="BI99" s="48"/>
      <c r="BJ99" s="36"/>
      <c r="BK99" s="54" t="s">
        <v>11</v>
      </c>
      <c r="BL99" s="39"/>
      <c r="BM99" s="54" t="s">
        <v>16</v>
      </c>
      <c r="BN99" s="36"/>
      <c r="BO99" s="54" t="s">
        <v>11</v>
      </c>
      <c r="BP99" s="39"/>
      <c r="BQ99" s="56" t="s">
        <v>16</v>
      </c>
      <c r="BR99" s="48"/>
      <c r="BS99" s="36"/>
      <c r="BT99" s="54" t="s">
        <v>11</v>
      </c>
      <c r="BU99" s="39"/>
      <c r="BV99" s="54" t="s">
        <v>16</v>
      </c>
      <c r="BW99" s="36"/>
      <c r="BX99" s="54" t="s">
        <v>11</v>
      </c>
      <c r="BY99" s="39"/>
      <c r="BZ99" s="56" t="s">
        <v>16</v>
      </c>
      <c r="CA99" s="51"/>
      <c r="CB99" s="17" t="str">
        <f t="shared" si="3"/>
        <v/>
      </c>
      <c r="CC99" s="17" t="str">
        <f>IF(CB99="","",INDEX('99_職種リスト'!$A:$A,MATCH($E99,'99_職種リスト'!$B:$B,0)))</f>
        <v/>
      </c>
      <c r="CD99" s="18" t="str">
        <f>IF(CB99="","",IF(F99="○",'01_勤務時間入力'!$B$7*60,IF(SUM(H99,J99,L99,N99)&gt;0,MIN(SUM(VALUE(H99)*60,J99,VALUE(L99)*60/2,N99/2),'01_勤務時間入力'!$B$7*60,10080),MIN(SUM(MIN(SUM(VALUE(Q99)*60,S99,VALUE(U99)*60/2,W99/2),1440)*IF(OR(Y99="",Y99="　"),1,VALUE(MID(Y99,2,1)/4)),MIN(SUM(VALUE(Z99)*60,AB99,VALUE(AD99)*60/2,AF99/2),1440)*IF(OR(AH99="",AH99="　"),1,VALUE(MID(AH99,2,1)/4)),MIN(SUM(VALUE(AI99)*60,AK99,VALUE(AM99)*60/2,AO99/2),1440)*IF(OR(AQ99="",AQ99="　"),1,VALUE(MID(AQ99,2,1)/4)),MIN(SUM(VALUE(AR99)*60,AT99,VALUE(AV99)*60/2,AX99/2),1440)*IF(OR(AZ99="",AZ99="　"),1,VALUE(MID(AZ99,2,1)/4)),MIN(SUM(VALUE(BA99)*60,BC99,VALUE(BE99)*60/2,BG99/2),1440)*IF(OR(BI99="",BI99="　"),1,VALUE(MID(BI99,2,1)/4)),MIN(SUM(VALUE(BJ99)*60,BL99,VALUE(BN99)*60/2,BP99/2),1440)*IF(OR(BR99="",BR99="　"),1,VALUE(MID(BR99,2,1)/4)),MIN(SUM(VALUE(BS99)*60,BU99,VALUE(BW99)*60/2,BY99/2),1440)*IF(OR(CA99="",CA99="　"),1,VALUE(MID(CA99,2,1)/4))),'01_勤務時間入力'!$B$7*60,10080))))</f>
        <v/>
      </c>
      <c r="CE99" s="17" t="str">
        <f>IF(CB99="","",IF('01_勤務時間入力'!$I$7*60&lt;='01_勤務時間入力'!CD99,"常勤","非常勤"))</f>
        <v/>
      </c>
    </row>
    <row r="100" spans="2:83" ht="27.95" customHeight="1" x14ac:dyDescent="0.4">
      <c r="B100" s="131" t="str">
        <f t="shared" si="2"/>
        <v>84人目</v>
      </c>
      <c r="C100" s="29"/>
      <c r="D100" s="69" t="s">
        <v>14</v>
      </c>
      <c r="E100" s="31"/>
      <c r="F100" s="32"/>
      <c r="H100" s="36"/>
      <c r="I100" s="54" t="s">
        <v>11</v>
      </c>
      <c r="J100" s="39"/>
      <c r="K100" s="56" t="s">
        <v>16</v>
      </c>
      <c r="L100" s="36"/>
      <c r="M100" s="54" t="s">
        <v>11</v>
      </c>
      <c r="N100" s="39"/>
      <c r="O100" s="56" t="s">
        <v>16</v>
      </c>
      <c r="P100" s="11"/>
      <c r="Q100" s="36"/>
      <c r="R100" s="54" t="s">
        <v>11</v>
      </c>
      <c r="S100" s="39"/>
      <c r="T100" s="54" t="s">
        <v>16</v>
      </c>
      <c r="U100" s="36"/>
      <c r="V100" s="54" t="s">
        <v>11</v>
      </c>
      <c r="W100" s="39"/>
      <c r="X100" s="56" t="s">
        <v>16</v>
      </c>
      <c r="Y100" s="48"/>
      <c r="Z100" s="36"/>
      <c r="AA100" s="54" t="s">
        <v>11</v>
      </c>
      <c r="AB100" s="39"/>
      <c r="AC100" s="54" t="s">
        <v>16</v>
      </c>
      <c r="AD100" s="36"/>
      <c r="AE100" s="54" t="s">
        <v>11</v>
      </c>
      <c r="AF100" s="39"/>
      <c r="AG100" s="56" t="s">
        <v>16</v>
      </c>
      <c r="AH100" s="48"/>
      <c r="AI100" s="36"/>
      <c r="AJ100" s="54" t="s">
        <v>11</v>
      </c>
      <c r="AK100" s="39"/>
      <c r="AL100" s="54" t="s">
        <v>16</v>
      </c>
      <c r="AM100" s="36"/>
      <c r="AN100" s="54" t="s">
        <v>11</v>
      </c>
      <c r="AO100" s="39"/>
      <c r="AP100" s="56" t="s">
        <v>16</v>
      </c>
      <c r="AQ100" s="48"/>
      <c r="AR100" s="36"/>
      <c r="AS100" s="54" t="s">
        <v>11</v>
      </c>
      <c r="AT100" s="39"/>
      <c r="AU100" s="54" t="s">
        <v>16</v>
      </c>
      <c r="AV100" s="36"/>
      <c r="AW100" s="54" t="s">
        <v>11</v>
      </c>
      <c r="AX100" s="39"/>
      <c r="AY100" s="56" t="s">
        <v>16</v>
      </c>
      <c r="AZ100" s="48"/>
      <c r="BA100" s="36"/>
      <c r="BB100" s="54" t="s">
        <v>11</v>
      </c>
      <c r="BC100" s="39"/>
      <c r="BD100" s="54" t="s">
        <v>16</v>
      </c>
      <c r="BE100" s="36"/>
      <c r="BF100" s="54" t="s">
        <v>11</v>
      </c>
      <c r="BG100" s="39"/>
      <c r="BH100" s="56" t="s">
        <v>16</v>
      </c>
      <c r="BI100" s="48"/>
      <c r="BJ100" s="36"/>
      <c r="BK100" s="54" t="s">
        <v>11</v>
      </c>
      <c r="BL100" s="39"/>
      <c r="BM100" s="54" t="s">
        <v>16</v>
      </c>
      <c r="BN100" s="36"/>
      <c r="BO100" s="54" t="s">
        <v>11</v>
      </c>
      <c r="BP100" s="39"/>
      <c r="BQ100" s="56" t="s">
        <v>16</v>
      </c>
      <c r="BR100" s="48"/>
      <c r="BS100" s="36"/>
      <c r="BT100" s="54" t="s">
        <v>11</v>
      </c>
      <c r="BU100" s="39"/>
      <c r="BV100" s="54" t="s">
        <v>16</v>
      </c>
      <c r="BW100" s="36"/>
      <c r="BX100" s="54" t="s">
        <v>11</v>
      </c>
      <c r="BY100" s="39"/>
      <c r="BZ100" s="56" t="s">
        <v>16</v>
      </c>
      <c r="CA100" s="51"/>
      <c r="CB100" s="17" t="str">
        <f t="shared" si="3"/>
        <v/>
      </c>
      <c r="CC100" s="17" t="str">
        <f>IF(CB100="","",INDEX('99_職種リスト'!$A:$A,MATCH($E100,'99_職種リスト'!$B:$B,0)))</f>
        <v/>
      </c>
      <c r="CD100" s="18" t="str">
        <f>IF(CB100="","",IF(F100="○",'01_勤務時間入力'!$B$7*60,IF(SUM(H100,J100,L100,N100)&gt;0,MIN(SUM(VALUE(H100)*60,J100,VALUE(L100)*60/2,N100/2),'01_勤務時間入力'!$B$7*60,10080),MIN(SUM(MIN(SUM(VALUE(Q100)*60,S100,VALUE(U100)*60/2,W100/2),1440)*IF(OR(Y100="",Y100="　"),1,VALUE(MID(Y100,2,1)/4)),MIN(SUM(VALUE(Z100)*60,AB100,VALUE(AD100)*60/2,AF100/2),1440)*IF(OR(AH100="",AH100="　"),1,VALUE(MID(AH100,2,1)/4)),MIN(SUM(VALUE(AI100)*60,AK100,VALUE(AM100)*60/2,AO100/2),1440)*IF(OR(AQ100="",AQ100="　"),1,VALUE(MID(AQ100,2,1)/4)),MIN(SUM(VALUE(AR100)*60,AT100,VALUE(AV100)*60/2,AX100/2),1440)*IF(OR(AZ100="",AZ100="　"),1,VALUE(MID(AZ100,2,1)/4)),MIN(SUM(VALUE(BA100)*60,BC100,VALUE(BE100)*60/2,BG100/2),1440)*IF(OR(BI100="",BI100="　"),1,VALUE(MID(BI100,2,1)/4)),MIN(SUM(VALUE(BJ100)*60,BL100,VALUE(BN100)*60/2,BP100/2),1440)*IF(OR(BR100="",BR100="　"),1,VALUE(MID(BR100,2,1)/4)),MIN(SUM(VALUE(BS100)*60,BU100,VALUE(BW100)*60/2,BY100/2),1440)*IF(OR(CA100="",CA100="　"),1,VALUE(MID(CA100,2,1)/4))),'01_勤務時間入力'!$B$7*60,10080))))</f>
        <v/>
      </c>
      <c r="CE100" s="17" t="str">
        <f>IF(CB100="","",IF('01_勤務時間入力'!$I$7*60&lt;='01_勤務時間入力'!CD100,"常勤","非常勤"))</f>
        <v/>
      </c>
    </row>
    <row r="101" spans="2:83" ht="27.95" customHeight="1" x14ac:dyDescent="0.4">
      <c r="B101" s="131" t="str">
        <f t="shared" si="2"/>
        <v>85人目</v>
      </c>
      <c r="C101" s="29"/>
      <c r="D101" s="69" t="s">
        <v>14</v>
      </c>
      <c r="E101" s="31"/>
      <c r="F101" s="32"/>
      <c r="H101" s="36"/>
      <c r="I101" s="54" t="s">
        <v>11</v>
      </c>
      <c r="J101" s="39"/>
      <c r="K101" s="56" t="s">
        <v>16</v>
      </c>
      <c r="L101" s="36"/>
      <c r="M101" s="54" t="s">
        <v>11</v>
      </c>
      <c r="N101" s="39"/>
      <c r="O101" s="56" t="s">
        <v>16</v>
      </c>
      <c r="P101" s="11"/>
      <c r="Q101" s="36"/>
      <c r="R101" s="54" t="s">
        <v>11</v>
      </c>
      <c r="S101" s="39"/>
      <c r="T101" s="54" t="s">
        <v>16</v>
      </c>
      <c r="U101" s="36"/>
      <c r="V101" s="54" t="s">
        <v>11</v>
      </c>
      <c r="W101" s="39"/>
      <c r="X101" s="56" t="s">
        <v>16</v>
      </c>
      <c r="Y101" s="48"/>
      <c r="Z101" s="36"/>
      <c r="AA101" s="54" t="s">
        <v>11</v>
      </c>
      <c r="AB101" s="39"/>
      <c r="AC101" s="54" t="s">
        <v>16</v>
      </c>
      <c r="AD101" s="36"/>
      <c r="AE101" s="54" t="s">
        <v>11</v>
      </c>
      <c r="AF101" s="39"/>
      <c r="AG101" s="56" t="s">
        <v>16</v>
      </c>
      <c r="AH101" s="48"/>
      <c r="AI101" s="36"/>
      <c r="AJ101" s="54" t="s">
        <v>11</v>
      </c>
      <c r="AK101" s="39"/>
      <c r="AL101" s="54" t="s">
        <v>16</v>
      </c>
      <c r="AM101" s="36"/>
      <c r="AN101" s="54" t="s">
        <v>11</v>
      </c>
      <c r="AO101" s="39"/>
      <c r="AP101" s="56" t="s">
        <v>16</v>
      </c>
      <c r="AQ101" s="48"/>
      <c r="AR101" s="36"/>
      <c r="AS101" s="54" t="s">
        <v>11</v>
      </c>
      <c r="AT101" s="39"/>
      <c r="AU101" s="54" t="s">
        <v>16</v>
      </c>
      <c r="AV101" s="36"/>
      <c r="AW101" s="54" t="s">
        <v>11</v>
      </c>
      <c r="AX101" s="39"/>
      <c r="AY101" s="56" t="s">
        <v>16</v>
      </c>
      <c r="AZ101" s="48"/>
      <c r="BA101" s="36"/>
      <c r="BB101" s="54" t="s">
        <v>11</v>
      </c>
      <c r="BC101" s="39"/>
      <c r="BD101" s="54" t="s">
        <v>16</v>
      </c>
      <c r="BE101" s="36"/>
      <c r="BF101" s="54" t="s">
        <v>11</v>
      </c>
      <c r="BG101" s="39"/>
      <c r="BH101" s="56" t="s">
        <v>16</v>
      </c>
      <c r="BI101" s="48"/>
      <c r="BJ101" s="36"/>
      <c r="BK101" s="54" t="s">
        <v>11</v>
      </c>
      <c r="BL101" s="39"/>
      <c r="BM101" s="54" t="s">
        <v>16</v>
      </c>
      <c r="BN101" s="36"/>
      <c r="BO101" s="54" t="s">
        <v>11</v>
      </c>
      <c r="BP101" s="39"/>
      <c r="BQ101" s="56" t="s">
        <v>16</v>
      </c>
      <c r="BR101" s="48"/>
      <c r="BS101" s="36"/>
      <c r="BT101" s="54" t="s">
        <v>11</v>
      </c>
      <c r="BU101" s="39"/>
      <c r="BV101" s="54" t="s">
        <v>16</v>
      </c>
      <c r="BW101" s="36"/>
      <c r="BX101" s="54" t="s">
        <v>11</v>
      </c>
      <c r="BY101" s="39"/>
      <c r="BZ101" s="56" t="s">
        <v>16</v>
      </c>
      <c r="CA101" s="51"/>
      <c r="CB101" s="17" t="str">
        <f t="shared" si="3"/>
        <v/>
      </c>
      <c r="CC101" s="17" t="str">
        <f>IF(CB101="","",INDEX('99_職種リスト'!$A:$A,MATCH($E101,'99_職種リスト'!$B:$B,0)))</f>
        <v/>
      </c>
      <c r="CD101" s="18" t="str">
        <f>IF(CB101="","",IF(F101="○",'01_勤務時間入力'!$B$7*60,IF(SUM(H101,J101,L101,N101)&gt;0,MIN(SUM(VALUE(H101)*60,J101,VALUE(L101)*60/2,N101/2),'01_勤務時間入力'!$B$7*60,10080),MIN(SUM(MIN(SUM(VALUE(Q101)*60,S101,VALUE(U101)*60/2,W101/2),1440)*IF(OR(Y101="",Y101="　"),1,VALUE(MID(Y101,2,1)/4)),MIN(SUM(VALUE(Z101)*60,AB101,VALUE(AD101)*60/2,AF101/2),1440)*IF(OR(AH101="",AH101="　"),1,VALUE(MID(AH101,2,1)/4)),MIN(SUM(VALUE(AI101)*60,AK101,VALUE(AM101)*60/2,AO101/2),1440)*IF(OR(AQ101="",AQ101="　"),1,VALUE(MID(AQ101,2,1)/4)),MIN(SUM(VALUE(AR101)*60,AT101,VALUE(AV101)*60/2,AX101/2),1440)*IF(OR(AZ101="",AZ101="　"),1,VALUE(MID(AZ101,2,1)/4)),MIN(SUM(VALUE(BA101)*60,BC101,VALUE(BE101)*60/2,BG101/2),1440)*IF(OR(BI101="",BI101="　"),1,VALUE(MID(BI101,2,1)/4)),MIN(SUM(VALUE(BJ101)*60,BL101,VALUE(BN101)*60/2,BP101/2),1440)*IF(OR(BR101="",BR101="　"),1,VALUE(MID(BR101,2,1)/4)),MIN(SUM(VALUE(BS101)*60,BU101,VALUE(BW101)*60/2,BY101/2),1440)*IF(OR(CA101="",CA101="　"),1,VALUE(MID(CA101,2,1)/4))),'01_勤務時間入力'!$B$7*60,10080))))</f>
        <v/>
      </c>
      <c r="CE101" s="17" t="str">
        <f>IF(CB101="","",IF('01_勤務時間入力'!$I$7*60&lt;='01_勤務時間入力'!CD101,"常勤","非常勤"))</f>
        <v/>
      </c>
    </row>
    <row r="102" spans="2:83" ht="27.95" customHeight="1" x14ac:dyDescent="0.4">
      <c r="B102" s="131" t="str">
        <f t="shared" si="2"/>
        <v>86人目</v>
      </c>
      <c r="C102" s="29"/>
      <c r="D102" s="69" t="s">
        <v>14</v>
      </c>
      <c r="E102" s="31"/>
      <c r="F102" s="32"/>
      <c r="H102" s="36"/>
      <c r="I102" s="54" t="s">
        <v>11</v>
      </c>
      <c r="J102" s="39"/>
      <c r="K102" s="56" t="s">
        <v>16</v>
      </c>
      <c r="L102" s="36"/>
      <c r="M102" s="54" t="s">
        <v>11</v>
      </c>
      <c r="N102" s="39"/>
      <c r="O102" s="56" t="s">
        <v>16</v>
      </c>
      <c r="P102" s="11"/>
      <c r="Q102" s="36"/>
      <c r="R102" s="54" t="s">
        <v>11</v>
      </c>
      <c r="S102" s="39"/>
      <c r="T102" s="54" t="s">
        <v>16</v>
      </c>
      <c r="U102" s="36"/>
      <c r="V102" s="54" t="s">
        <v>11</v>
      </c>
      <c r="W102" s="39"/>
      <c r="X102" s="56" t="s">
        <v>16</v>
      </c>
      <c r="Y102" s="48"/>
      <c r="Z102" s="36"/>
      <c r="AA102" s="54" t="s">
        <v>11</v>
      </c>
      <c r="AB102" s="39"/>
      <c r="AC102" s="54" t="s">
        <v>16</v>
      </c>
      <c r="AD102" s="36"/>
      <c r="AE102" s="54" t="s">
        <v>11</v>
      </c>
      <c r="AF102" s="39"/>
      <c r="AG102" s="56" t="s">
        <v>16</v>
      </c>
      <c r="AH102" s="48"/>
      <c r="AI102" s="36"/>
      <c r="AJ102" s="54" t="s">
        <v>11</v>
      </c>
      <c r="AK102" s="39"/>
      <c r="AL102" s="54" t="s">
        <v>16</v>
      </c>
      <c r="AM102" s="36"/>
      <c r="AN102" s="54" t="s">
        <v>11</v>
      </c>
      <c r="AO102" s="39"/>
      <c r="AP102" s="56" t="s">
        <v>16</v>
      </c>
      <c r="AQ102" s="48"/>
      <c r="AR102" s="36"/>
      <c r="AS102" s="54" t="s">
        <v>11</v>
      </c>
      <c r="AT102" s="39"/>
      <c r="AU102" s="54" t="s">
        <v>16</v>
      </c>
      <c r="AV102" s="36"/>
      <c r="AW102" s="54" t="s">
        <v>11</v>
      </c>
      <c r="AX102" s="39"/>
      <c r="AY102" s="56" t="s">
        <v>16</v>
      </c>
      <c r="AZ102" s="48"/>
      <c r="BA102" s="36"/>
      <c r="BB102" s="54" t="s">
        <v>11</v>
      </c>
      <c r="BC102" s="39"/>
      <c r="BD102" s="54" t="s">
        <v>16</v>
      </c>
      <c r="BE102" s="36"/>
      <c r="BF102" s="54" t="s">
        <v>11</v>
      </c>
      <c r="BG102" s="39"/>
      <c r="BH102" s="56" t="s">
        <v>16</v>
      </c>
      <c r="BI102" s="48"/>
      <c r="BJ102" s="36"/>
      <c r="BK102" s="54" t="s">
        <v>11</v>
      </c>
      <c r="BL102" s="39"/>
      <c r="BM102" s="54" t="s">
        <v>16</v>
      </c>
      <c r="BN102" s="36"/>
      <c r="BO102" s="54" t="s">
        <v>11</v>
      </c>
      <c r="BP102" s="39"/>
      <c r="BQ102" s="56" t="s">
        <v>16</v>
      </c>
      <c r="BR102" s="48"/>
      <c r="BS102" s="36"/>
      <c r="BT102" s="54" t="s">
        <v>11</v>
      </c>
      <c r="BU102" s="39"/>
      <c r="BV102" s="54" t="s">
        <v>16</v>
      </c>
      <c r="BW102" s="36"/>
      <c r="BX102" s="54" t="s">
        <v>11</v>
      </c>
      <c r="BY102" s="39"/>
      <c r="BZ102" s="56" t="s">
        <v>16</v>
      </c>
      <c r="CA102" s="51"/>
      <c r="CB102" s="17" t="str">
        <f t="shared" si="3"/>
        <v/>
      </c>
      <c r="CC102" s="17" t="str">
        <f>IF(CB102="","",INDEX('99_職種リスト'!$A:$A,MATCH($E102,'99_職種リスト'!$B:$B,0)))</f>
        <v/>
      </c>
      <c r="CD102" s="18" t="str">
        <f>IF(CB102="","",IF(F102="○",'01_勤務時間入力'!$B$7*60,IF(SUM(H102,J102,L102,N102)&gt;0,MIN(SUM(VALUE(H102)*60,J102,VALUE(L102)*60/2,N102/2),'01_勤務時間入力'!$B$7*60,10080),MIN(SUM(MIN(SUM(VALUE(Q102)*60,S102,VALUE(U102)*60/2,W102/2),1440)*IF(OR(Y102="",Y102="　"),1,VALUE(MID(Y102,2,1)/4)),MIN(SUM(VALUE(Z102)*60,AB102,VALUE(AD102)*60/2,AF102/2),1440)*IF(OR(AH102="",AH102="　"),1,VALUE(MID(AH102,2,1)/4)),MIN(SUM(VALUE(AI102)*60,AK102,VALUE(AM102)*60/2,AO102/2),1440)*IF(OR(AQ102="",AQ102="　"),1,VALUE(MID(AQ102,2,1)/4)),MIN(SUM(VALUE(AR102)*60,AT102,VALUE(AV102)*60/2,AX102/2),1440)*IF(OR(AZ102="",AZ102="　"),1,VALUE(MID(AZ102,2,1)/4)),MIN(SUM(VALUE(BA102)*60,BC102,VALUE(BE102)*60/2,BG102/2),1440)*IF(OR(BI102="",BI102="　"),1,VALUE(MID(BI102,2,1)/4)),MIN(SUM(VALUE(BJ102)*60,BL102,VALUE(BN102)*60/2,BP102/2),1440)*IF(OR(BR102="",BR102="　"),1,VALUE(MID(BR102,2,1)/4)),MIN(SUM(VALUE(BS102)*60,BU102,VALUE(BW102)*60/2,BY102/2),1440)*IF(OR(CA102="",CA102="　"),1,VALUE(MID(CA102,2,1)/4))),'01_勤務時間入力'!$B$7*60,10080))))</f>
        <v/>
      </c>
      <c r="CE102" s="17" t="str">
        <f>IF(CB102="","",IF('01_勤務時間入力'!$I$7*60&lt;='01_勤務時間入力'!CD102,"常勤","非常勤"))</f>
        <v/>
      </c>
    </row>
    <row r="103" spans="2:83" ht="27.95" customHeight="1" x14ac:dyDescent="0.4">
      <c r="B103" s="131" t="str">
        <f t="shared" si="2"/>
        <v>87人目</v>
      </c>
      <c r="C103" s="29"/>
      <c r="D103" s="69" t="s">
        <v>14</v>
      </c>
      <c r="E103" s="31"/>
      <c r="F103" s="32"/>
      <c r="H103" s="36"/>
      <c r="I103" s="54" t="s">
        <v>11</v>
      </c>
      <c r="J103" s="39"/>
      <c r="K103" s="56" t="s">
        <v>16</v>
      </c>
      <c r="L103" s="36"/>
      <c r="M103" s="54" t="s">
        <v>11</v>
      </c>
      <c r="N103" s="39"/>
      <c r="O103" s="56" t="s">
        <v>16</v>
      </c>
      <c r="P103" s="11"/>
      <c r="Q103" s="36"/>
      <c r="R103" s="54" t="s">
        <v>11</v>
      </c>
      <c r="S103" s="39"/>
      <c r="T103" s="54" t="s">
        <v>16</v>
      </c>
      <c r="U103" s="36"/>
      <c r="V103" s="54" t="s">
        <v>11</v>
      </c>
      <c r="W103" s="39"/>
      <c r="X103" s="56" t="s">
        <v>16</v>
      </c>
      <c r="Y103" s="48"/>
      <c r="Z103" s="36"/>
      <c r="AA103" s="54" t="s">
        <v>11</v>
      </c>
      <c r="AB103" s="39"/>
      <c r="AC103" s="54" t="s">
        <v>16</v>
      </c>
      <c r="AD103" s="36"/>
      <c r="AE103" s="54" t="s">
        <v>11</v>
      </c>
      <c r="AF103" s="39"/>
      <c r="AG103" s="56" t="s">
        <v>16</v>
      </c>
      <c r="AH103" s="48"/>
      <c r="AI103" s="36"/>
      <c r="AJ103" s="54" t="s">
        <v>11</v>
      </c>
      <c r="AK103" s="39"/>
      <c r="AL103" s="54" t="s">
        <v>16</v>
      </c>
      <c r="AM103" s="36"/>
      <c r="AN103" s="54" t="s">
        <v>11</v>
      </c>
      <c r="AO103" s="39"/>
      <c r="AP103" s="56" t="s">
        <v>16</v>
      </c>
      <c r="AQ103" s="48"/>
      <c r="AR103" s="36"/>
      <c r="AS103" s="54" t="s">
        <v>11</v>
      </c>
      <c r="AT103" s="39"/>
      <c r="AU103" s="54" t="s">
        <v>16</v>
      </c>
      <c r="AV103" s="36"/>
      <c r="AW103" s="54" t="s">
        <v>11</v>
      </c>
      <c r="AX103" s="39"/>
      <c r="AY103" s="56" t="s">
        <v>16</v>
      </c>
      <c r="AZ103" s="48"/>
      <c r="BA103" s="36"/>
      <c r="BB103" s="54" t="s">
        <v>11</v>
      </c>
      <c r="BC103" s="39"/>
      <c r="BD103" s="54" t="s">
        <v>16</v>
      </c>
      <c r="BE103" s="36"/>
      <c r="BF103" s="54" t="s">
        <v>11</v>
      </c>
      <c r="BG103" s="39"/>
      <c r="BH103" s="56" t="s">
        <v>16</v>
      </c>
      <c r="BI103" s="48"/>
      <c r="BJ103" s="36"/>
      <c r="BK103" s="54" t="s">
        <v>11</v>
      </c>
      <c r="BL103" s="39"/>
      <c r="BM103" s="54" t="s">
        <v>16</v>
      </c>
      <c r="BN103" s="36"/>
      <c r="BO103" s="54" t="s">
        <v>11</v>
      </c>
      <c r="BP103" s="39"/>
      <c r="BQ103" s="56" t="s">
        <v>16</v>
      </c>
      <c r="BR103" s="48"/>
      <c r="BS103" s="36"/>
      <c r="BT103" s="54" t="s">
        <v>11</v>
      </c>
      <c r="BU103" s="39"/>
      <c r="BV103" s="54" t="s">
        <v>16</v>
      </c>
      <c r="BW103" s="36"/>
      <c r="BX103" s="54" t="s">
        <v>11</v>
      </c>
      <c r="BY103" s="39"/>
      <c r="BZ103" s="56" t="s">
        <v>16</v>
      </c>
      <c r="CA103" s="51"/>
      <c r="CB103" s="17" t="str">
        <f t="shared" si="3"/>
        <v/>
      </c>
      <c r="CC103" s="17" t="str">
        <f>IF(CB103="","",INDEX('99_職種リスト'!$A:$A,MATCH($E103,'99_職種リスト'!$B:$B,0)))</f>
        <v/>
      </c>
      <c r="CD103" s="18" t="str">
        <f>IF(CB103="","",IF(F103="○",'01_勤務時間入力'!$B$7*60,IF(SUM(H103,J103,L103,N103)&gt;0,MIN(SUM(VALUE(H103)*60,J103,VALUE(L103)*60/2,N103/2),'01_勤務時間入力'!$B$7*60,10080),MIN(SUM(MIN(SUM(VALUE(Q103)*60,S103,VALUE(U103)*60/2,W103/2),1440)*IF(OR(Y103="",Y103="　"),1,VALUE(MID(Y103,2,1)/4)),MIN(SUM(VALUE(Z103)*60,AB103,VALUE(AD103)*60/2,AF103/2),1440)*IF(OR(AH103="",AH103="　"),1,VALUE(MID(AH103,2,1)/4)),MIN(SUM(VALUE(AI103)*60,AK103,VALUE(AM103)*60/2,AO103/2),1440)*IF(OR(AQ103="",AQ103="　"),1,VALUE(MID(AQ103,2,1)/4)),MIN(SUM(VALUE(AR103)*60,AT103,VALUE(AV103)*60/2,AX103/2),1440)*IF(OR(AZ103="",AZ103="　"),1,VALUE(MID(AZ103,2,1)/4)),MIN(SUM(VALUE(BA103)*60,BC103,VALUE(BE103)*60/2,BG103/2),1440)*IF(OR(BI103="",BI103="　"),1,VALUE(MID(BI103,2,1)/4)),MIN(SUM(VALUE(BJ103)*60,BL103,VALUE(BN103)*60/2,BP103/2),1440)*IF(OR(BR103="",BR103="　"),1,VALUE(MID(BR103,2,1)/4)),MIN(SUM(VALUE(BS103)*60,BU103,VALUE(BW103)*60/2,BY103/2),1440)*IF(OR(CA103="",CA103="　"),1,VALUE(MID(CA103,2,1)/4))),'01_勤務時間入力'!$B$7*60,10080))))</f>
        <v/>
      </c>
      <c r="CE103" s="17" t="str">
        <f>IF(CB103="","",IF('01_勤務時間入力'!$I$7*60&lt;='01_勤務時間入力'!CD103,"常勤","非常勤"))</f>
        <v/>
      </c>
    </row>
    <row r="104" spans="2:83" ht="27.95" customHeight="1" x14ac:dyDescent="0.4">
      <c r="B104" s="131" t="str">
        <f t="shared" si="2"/>
        <v>88人目</v>
      </c>
      <c r="C104" s="29"/>
      <c r="D104" s="69" t="s">
        <v>14</v>
      </c>
      <c r="E104" s="31"/>
      <c r="F104" s="32"/>
      <c r="H104" s="36"/>
      <c r="I104" s="54" t="s">
        <v>11</v>
      </c>
      <c r="J104" s="39"/>
      <c r="K104" s="56" t="s">
        <v>16</v>
      </c>
      <c r="L104" s="36"/>
      <c r="M104" s="54" t="s">
        <v>11</v>
      </c>
      <c r="N104" s="39"/>
      <c r="O104" s="56" t="s">
        <v>16</v>
      </c>
      <c r="P104" s="11"/>
      <c r="Q104" s="36"/>
      <c r="R104" s="54" t="s">
        <v>11</v>
      </c>
      <c r="S104" s="39"/>
      <c r="T104" s="54" t="s">
        <v>16</v>
      </c>
      <c r="U104" s="36"/>
      <c r="V104" s="54" t="s">
        <v>11</v>
      </c>
      <c r="W104" s="39"/>
      <c r="X104" s="56" t="s">
        <v>16</v>
      </c>
      <c r="Y104" s="48"/>
      <c r="Z104" s="36"/>
      <c r="AA104" s="54" t="s">
        <v>11</v>
      </c>
      <c r="AB104" s="39"/>
      <c r="AC104" s="54" t="s">
        <v>16</v>
      </c>
      <c r="AD104" s="36"/>
      <c r="AE104" s="54" t="s">
        <v>11</v>
      </c>
      <c r="AF104" s="39"/>
      <c r="AG104" s="56" t="s">
        <v>16</v>
      </c>
      <c r="AH104" s="48"/>
      <c r="AI104" s="36"/>
      <c r="AJ104" s="54" t="s">
        <v>11</v>
      </c>
      <c r="AK104" s="39"/>
      <c r="AL104" s="54" t="s">
        <v>16</v>
      </c>
      <c r="AM104" s="36"/>
      <c r="AN104" s="54" t="s">
        <v>11</v>
      </c>
      <c r="AO104" s="39"/>
      <c r="AP104" s="56" t="s">
        <v>16</v>
      </c>
      <c r="AQ104" s="48"/>
      <c r="AR104" s="36"/>
      <c r="AS104" s="54" t="s">
        <v>11</v>
      </c>
      <c r="AT104" s="39"/>
      <c r="AU104" s="54" t="s">
        <v>16</v>
      </c>
      <c r="AV104" s="36"/>
      <c r="AW104" s="54" t="s">
        <v>11</v>
      </c>
      <c r="AX104" s="39"/>
      <c r="AY104" s="56" t="s">
        <v>16</v>
      </c>
      <c r="AZ104" s="48"/>
      <c r="BA104" s="36"/>
      <c r="BB104" s="54" t="s">
        <v>11</v>
      </c>
      <c r="BC104" s="39"/>
      <c r="BD104" s="54" t="s">
        <v>16</v>
      </c>
      <c r="BE104" s="36"/>
      <c r="BF104" s="54" t="s">
        <v>11</v>
      </c>
      <c r="BG104" s="39"/>
      <c r="BH104" s="56" t="s">
        <v>16</v>
      </c>
      <c r="BI104" s="48"/>
      <c r="BJ104" s="36"/>
      <c r="BK104" s="54" t="s">
        <v>11</v>
      </c>
      <c r="BL104" s="39"/>
      <c r="BM104" s="54" t="s">
        <v>16</v>
      </c>
      <c r="BN104" s="36"/>
      <c r="BO104" s="54" t="s">
        <v>11</v>
      </c>
      <c r="BP104" s="39"/>
      <c r="BQ104" s="56" t="s">
        <v>16</v>
      </c>
      <c r="BR104" s="48"/>
      <c r="BS104" s="36"/>
      <c r="BT104" s="54" t="s">
        <v>11</v>
      </c>
      <c r="BU104" s="39"/>
      <c r="BV104" s="54" t="s">
        <v>16</v>
      </c>
      <c r="BW104" s="36"/>
      <c r="BX104" s="54" t="s">
        <v>11</v>
      </c>
      <c r="BY104" s="39"/>
      <c r="BZ104" s="56" t="s">
        <v>16</v>
      </c>
      <c r="CA104" s="51"/>
      <c r="CB104" s="17" t="str">
        <f t="shared" si="3"/>
        <v/>
      </c>
      <c r="CC104" s="17" t="str">
        <f>IF(CB104="","",INDEX('99_職種リスト'!$A:$A,MATCH($E104,'99_職種リスト'!$B:$B,0)))</f>
        <v/>
      </c>
      <c r="CD104" s="18" t="str">
        <f>IF(CB104="","",IF(F104="○",'01_勤務時間入力'!$B$7*60,IF(SUM(H104,J104,L104,N104)&gt;0,MIN(SUM(VALUE(H104)*60,J104,VALUE(L104)*60/2,N104/2),'01_勤務時間入力'!$B$7*60,10080),MIN(SUM(MIN(SUM(VALUE(Q104)*60,S104,VALUE(U104)*60/2,W104/2),1440)*IF(OR(Y104="",Y104="　"),1,VALUE(MID(Y104,2,1)/4)),MIN(SUM(VALUE(Z104)*60,AB104,VALUE(AD104)*60/2,AF104/2),1440)*IF(OR(AH104="",AH104="　"),1,VALUE(MID(AH104,2,1)/4)),MIN(SUM(VALUE(AI104)*60,AK104,VALUE(AM104)*60/2,AO104/2),1440)*IF(OR(AQ104="",AQ104="　"),1,VALUE(MID(AQ104,2,1)/4)),MIN(SUM(VALUE(AR104)*60,AT104,VALUE(AV104)*60/2,AX104/2),1440)*IF(OR(AZ104="",AZ104="　"),1,VALUE(MID(AZ104,2,1)/4)),MIN(SUM(VALUE(BA104)*60,BC104,VALUE(BE104)*60/2,BG104/2),1440)*IF(OR(BI104="",BI104="　"),1,VALUE(MID(BI104,2,1)/4)),MIN(SUM(VALUE(BJ104)*60,BL104,VALUE(BN104)*60/2,BP104/2),1440)*IF(OR(BR104="",BR104="　"),1,VALUE(MID(BR104,2,1)/4)),MIN(SUM(VALUE(BS104)*60,BU104,VALUE(BW104)*60/2,BY104/2),1440)*IF(OR(CA104="",CA104="　"),1,VALUE(MID(CA104,2,1)/4))),'01_勤務時間入力'!$B$7*60,10080))))</f>
        <v/>
      </c>
      <c r="CE104" s="17" t="str">
        <f>IF(CB104="","",IF('01_勤務時間入力'!$I$7*60&lt;='01_勤務時間入力'!CD104,"常勤","非常勤"))</f>
        <v/>
      </c>
    </row>
    <row r="105" spans="2:83" ht="27.95" customHeight="1" x14ac:dyDescent="0.4">
      <c r="B105" s="131" t="str">
        <f t="shared" si="2"/>
        <v>89人目</v>
      </c>
      <c r="C105" s="29"/>
      <c r="D105" s="69" t="s">
        <v>14</v>
      </c>
      <c r="E105" s="31"/>
      <c r="F105" s="32"/>
      <c r="H105" s="36"/>
      <c r="I105" s="54" t="s">
        <v>11</v>
      </c>
      <c r="J105" s="39"/>
      <c r="K105" s="56" t="s">
        <v>16</v>
      </c>
      <c r="L105" s="36"/>
      <c r="M105" s="54" t="s">
        <v>11</v>
      </c>
      <c r="N105" s="39"/>
      <c r="O105" s="56" t="s">
        <v>16</v>
      </c>
      <c r="P105" s="11"/>
      <c r="Q105" s="36"/>
      <c r="R105" s="54" t="s">
        <v>11</v>
      </c>
      <c r="S105" s="39"/>
      <c r="T105" s="54" t="s">
        <v>16</v>
      </c>
      <c r="U105" s="36"/>
      <c r="V105" s="54" t="s">
        <v>11</v>
      </c>
      <c r="W105" s="39"/>
      <c r="X105" s="56" t="s">
        <v>16</v>
      </c>
      <c r="Y105" s="48"/>
      <c r="Z105" s="36"/>
      <c r="AA105" s="54" t="s">
        <v>11</v>
      </c>
      <c r="AB105" s="39"/>
      <c r="AC105" s="54" t="s">
        <v>16</v>
      </c>
      <c r="AD105" s="36"/>
      <c r="AE105" s="54" t="s">
        <v>11</v>
      </c>
      <c r="AF105" s="39"/>
      <c r="AG105" s="56" t="s">
        <v>16</v>
      </c>
      <c r="AH105" s="48"/>
      <c r="AI105" s="36"/>
      <c r="AJ105" s="54" t="s">
        <v>11</v>
      </c>
      <c r="AK105" s="39"/>
      <c r="AL105" s="54" t="s">
        <v>16</v>
      </c>
      <c r="AM105" s="36"/>
      <c r="AN105" s="54" t="s">
        <v>11</v>
      </c>
      <c r="AO105" s="39"/>
      <c r="AP105" s="56" t="s">
        <v>16</v>
      </c>
      <c r="AQ105" s="48"/>
      <c r="AR105" s="36"/>
      <c r="AS105" s="54" t="s">
        <v>11</v>
      </c>
      <c r="AT105" s="39"/>
      <c r="AU105" s="54" t="s">
        <v>16</v>
      </c>
      <c r="AV105" s="36"/>
      <c r="AW105" s="54" t="s">
        <v>11</v>
      </c>
      <c r="AX105" s="39"/>
      <c r="AY105" s="56" t="s">
        <v>16</v>
      </c>
      <c r="AZ105" s="48"/>
      <c r="BA105" s="36"/>
      <c r="BB105" s="54" t="s">
        <v>11</v>
      </c>
      <c r="BC105" s="39"/>
      <c r="BD105" s="54" t="s">
        <v>16</v>
      </c>
      <c r="BE105" s="36"/>
      <c r="BF105" s="54" t="s">
        <v>11</v>
      </c>
      <c r="BG105" s="39"/>
      <c r="BH105" s="56" t="s">
        <v>16</v>
      </c>
      <c r="BI105" s="48"/>
      <c r="BJ105" s="36"/>
      <c r="BK105" s="54" t="s">
        <v>11</v>
      </c>
      <c r="BL105" s="39"/>
      <c r="BM105" s="54" t="s">
        <v>16</v>
      </c>
      <c r="BN105" s="36"/>
      <c r="BO105" s="54" t="s">
        <v>11</v>
      </c>
      <c r="BP105" s="39"/>
      <c r="BQ105" s="56" t="s">
        <v>16</v>
      </c>
      <c r="BR105" s="48"/>
      <c r="BS105" s="36"/>
      <c r="BT105" s="54" t="s">
        <v>11</v>
      </c>
      <c r="BU105" s="39"/>
      <c r="BV105" s="54" t="s">
        <v>16</v>
      </c>
      <c r="BW105" s="36"/>
      <c r="BX105" s="54" t="s">
        <v>11</v>
      </c>
      <c r="BY105" s="39"/>
      <c r="BZ105" s="56" t="s">
        <v>16</v>
      </c>
      <c r="CA105" s="51"/>
      <c r="CB105" s="17" t="str">
        <f t="shared" si="3"/>
        <v/>
      </c>
      <c r="CC105" s="17" t="str">
        <f>IF(CB105="","",INDEX('99_職種リスト'!$A:$A,MATCH($E105,'99_職種リスト'!$B:$B,0)))</f>
        <v/>
      </c>
      <c r="CD105" s="18" t="str">
        <f>IF(CB105="","",IF(F105="○",'01_勤務時間入力'!$B$7*60,IF(SUM(H105,J105,L105,N105)&gt;0,MIN(SUM(VALUE(H105)*60,J105,VALUE(L105)*60/2,N105/2),'01_勤務時間入力'!$B$7*60,10080),MIN(SUM(MIN(SUM(VALUE(Q105)*60,S105,VALUE(U105)*60/2,W105/2),1440)*IF(OR(Y105="",Y105="　"),1,VALUE(MID(Y105,2,1)/4)),MIN(SUM(VALUE(Z105)*60,AB105,VALUE(AD105)*60/2,AF105/2),1440)*IF(OR(AH105="",AH105="　"),1,VALUE(MID(AH105,2,1)/4)),MIN(SUM(VALUE(AI105)*60,AK105,VALUE(AM105)*60/2,AO105/2),1440)*IF(OR(AQ105="",AQ105="　"),1,VALUE(MID(AQ105,2,1)/4)),MIN(SUM(VALUE(AR105)*60,AT105,VALUE(AV105)*60/2,AX105/2),1440)*IF(OR(AZ105="",AZ105="　"),1,VALUE(MID(AZ105,2,1)/4)),MIN(SUM(VALUE(BA105)*60,BC105,VALUE(BE105)*60/2,BG105/2),1440)*IF(OR(BI105="",BI105="　"),1,VALUE(MID(BI105,2,1)/4)),MIN(SUM(VALUE(BJ105)*60,BL105,VALUE(BN105)*60/2,BP105/2),1440)*IF(OR(BR105="",BR105="　"),1,VALUE(MID(BR105,2,1)/4)),MIN(SUM(VALUE(BS105)*60,BU105,VALUE(BW105)*60/2,BY105/2),1440)*IF(OR(CA105="",CA105="　"),1,VALUE(MID(CA105,2,1)/4))),'01_勤務時間入力'!$B$7*60,10080))))</f>
        <v/>
      </c>
      <c r="CE105" s="17" t="str">
        <f>IF(CB105="","",IF('01_勤務時間入力'!$I$7*60&lt;='01_勤務時間入力'!CD105,"常勤","非常勤"))</f>
        <v/>
      </c>
    </row>
    <row r="106" spans="2:83" ht="27.95" customHeight="1" x14ac:dyDescent="0.4">
      <c r="B106" s="131" t="str">
        <f t="shared" si="2"/>
        <v>90人目</v>
      </c>
      <c r="C106" s="29"/>
      <c r="D106" s="69" t="s">
        <v>14</v>
      </c>
      <c r="E106" s="31"/>
      <c r="F106" s="32"/>
      <c r="H106" s="36"/>
      <c r="I106" s="54" t="s">
        <v>11</v>
      </c>
      <c r="J106" s="39"/>
      <c r="K106" s="56" t="s">
        <v>16</v>
      </c>
      <c r="L106" s="36"/>
      <c r="M106" s="54" t="s">
        <v>11</v>
      </c>
      <c r="N106" s="39"/>
      <c r="O106" s="56" t="s">
        <v>16</v>
      </c>
      <c r="P106" s="11"/>
      <c r="Q106" s="36"/>
      <c r="R106" s="54" t="s">
        <v>11</v>
      </c>
      <c r="S106" s="39"/>
      <c r="T106" s="54" t="s">
        <v>16</v>
      </c>
      <c r="U106" s="36"/>
      <c r="V106" s="54" t="s">
        <v>11</v>
      </c>
      <c r="W106" s="39"/>
      <c r="X106" s="56" t="s">
        <v>16</v>
      </c>
      <c r="Y106" s="48"/>
      <c r="Z106" s="36"/>
      <c r="AA106" s="54" t="s">
        <v>11</v>
      </c>
      <c r="AB106" s="39"/>
      <c r="AC106" s="54" t="s">
        <v>16</v>
      </c>
      <c r="AD106" s="36"/>
      <c r="AE106" s="54" t="s">
        <v>11</v>
      </c>
      <c r="AF106" s="39"/>
      <c r="AG106" s="56" t="s">
        <v>16</v>
      </c>
      <c r="AH106" s="48"/>
      <c r="AI106" s="36"/>
      <c r="AJ106" s="54" t="s">
        <v>11</v>
      </c>
      <c r="AK106" s="39"/>
      <c r="AL106" s="54" t="s">
        <v>16</v>
      </c>
      <c r="AM106" s="36"/>
      <c r="AN106" s="54" t="s">
        <v>11</v>
      </c>
      <c r="AO106" s="39"/>
      <c r="AP106" s="56" t="s">
        <v>16</v>
      </c>
      <c r="AQ106" s="48"/>
      <c r="AR106" s="36"/>
      <c r="AS106" s="54" t="s">
        <v>11</v>
      </c>
      <c r="AT106" s="39"/>
      <c r="AU106" s="54" t="s">
        <v>16</v>
      </c>
      <c r="AV106" s="36"/>
      <c r="AW106" s="54" t="s">
        <v>11</v>
      </c>
      <c r="AX106" s="39"/>
      <c r="AY106" s="56" t="s">
        <v>16</v>
      </c>
      <c r="AZ106" s="48"/>
      <c r="BA106" s="36"/>
      <c r="BB106" s="54" t="s">
        <v>11</v>
      </c>
      <c r="BC106" s="39"/>
      <c r="BD106" s="54" t="s">
        <v>16</v>
      </c>
      <c r="BE106" s="36"/>
      <c r="BF106" s="54" t="s">
        <v>11</v>
      </c>
      <c r="BG106" s="39"/>
      <c r="BH106" s="56" t="s">
        <v>16</v>
      </c>
      <c r="BI106" s="48"/>
      <c r="BJ106" s="36"/>
      <c r="BK106" s="54" t="s">
        <v>11</v>
      </c>
      <c r="BL106" s="39"/>
      <c r="BM106" s="54" t="s">
        <v>16</v>
      </c>
      <c r="BN106" s="36"/>
      <c r="BO106" s="54" t="s">
        <v>11</v>
      </c>
      <c r="BP106" s="39"/>
      <c r="BQ106" s="56" t="s">
        <v>16</v>
      </c>
      <c r="BR106" s="48"/>
      <c r="BS106" s="36"/>
      <c r="BT106" s="54" t="s">
        <v>11</v>
      </c>
      <c r="BU106" s="39"/>
      <c r="BV106" s="54" t="s">
        <v>16</v>
      </c>
      <c r="BW106" s="36"/>
      <c r="BX106" s="54" t="s">
        <v>11</v>
      </c>
      <c r="BY106" s="39"/>
      <c r="BZ106" s="56" t="s">
        <v>16</v>
      </c>
      <c r="CA106" s="51"/>
      <c r="CB106" s="17" t="str">
        <f t="shared" si="3"/>
        <v/>
      </c>
      <c r="CC106" s="17" t="str">
        <f>IF(CB106="","",INDEX('99_職種リスト'!$A:$A,MATCH($E106,'99_職種リスト'!$B:$B,0)))</f>
        <v/>
      </c>
      <c r="CD106" s="18" t="str">
        <f>IF(CB106="","",IF(F106="○",'01_勤務時間入力'!$B$7*60,IF(SUM(H106,J106,L106,N106)&gt;0,MIN(SUM(VALUE(H106)*60,J106,VALUE(L106)*60/2,N106/2),'01_勤務時間入力'!$B$7*60,10080),MIN(SUM(MIN(SUM(VALUE(Q106)*60,S106,VALUE(U106)*60/2,W106/2),1440)*IF(OR(Y106="",Y106="　"),1,VALUE(MID(Y106,2,1)/4)),MIN(SUM(VALUE(Z106)*60,AB106,VALUE(AD106)*60/2,AF106/2),1440)*IF(OR(AH106="",AH106="　"),1,VALUE(MID(AH106,2,1)/4)),MIN(SUM(VALUE(AI106)*60,AK106,VALUE(AM106)*60/2,AO106/2),1440)*IF(OR(AQ106="",AQ106="　"),1,VALUE(MID(AQ106,2,1)/4)),MIN(SUM(VALUE(AR106)*60,AT106,VALUE(AV106)*60/2,AX106/2),1440)*IF(OR(AZ106="",AZ106="　"),1,VALUE(MID(AZ106,2,1)/4)),MIN(SUM(VALUE(BA106)*60,BC106,VALUE(BE106)*60/2,BG106/2),1440)*IF(OR(BI106="",BI106="　"),1,VALUE(MID(BI106,2,1)/4)),MIN(SUM(VALUE(BJ106)*60,BL106,VALUE(BN106)*60/2,BP106/2),1440)*IF(OR(BR106="",BR106="　"),1,VALUE(MID(BR106,2,1)/4)),MIN(SUM(VALUE(BS106)*60,BU106,VALUE(BW106)*60/2,BY106/2),1440)*IF(OR(CA106="",CA106="　"),1,VALUE(MID(CA106,2,1)/4))),'01_勤務時間入力'!$B$7*60,10080))))</f>
        <v/>
      </c>
      <c r="CE106" s="17" t="str">
        <f>IF(CB106="","",IF('01_勤務時間入力'!$I$7*60&lt;='01_勤務時間入力'!CD106,"常勤","非常勤"))</f>
        <v/>
      </c>
    </row>
    <row r="107" spans="2:83" ht="27.95" customHeight="1" x14ac:dyDescent="0.4">
      <c r="B107" s="131" t="str">
        <f t="shared" si="2"/>
        <v>91人目</v>
      </c>
      <c r="C107" s="29"/>
      <c r="D107" s="69" t="s">
        <v>14</v>
      </c>
      <c r="E107" s="31"/>
      <c r="F107" s="32"/>
      <c r="H107" s="36"/>
      <c r="I107" s="54" t="s">
        <v>11</v>
      </c>
      <c r="J107" s="39"/>
      <c r="K107" s="56" t="s">
        <v>16</v>
      </c>
      <c r="L107" s="36"/>
      <c r="M107" s="54" t="s">
        <v>11</v>
      </c>
      <c r="N107" s="39"/>
      <c r="O107" s="56" t="s">
        <v>16</v>
      </c>
      <c r="P107" s="11"/>
      <c r="Q107" s="36"/>
      <c r="R107" s="54" t="s">
        <v>11</v>
      </c>
      <c r="S107" s="39"/>
      <c r="T107" s="54" t="s">
        <v>16</v>
      </c>
      <c r="U107" s="36"/>
      <c r="V107" s="54" t="s">
        <v>11</v>
      </c>
      <c r="W107" s="39"/>
      <c r="X107" s="56" t="s">
        <v>16</v>
      </c>
      <c r="Y107" s="48"/>
      <c r="Z107" s="36"/>
      <c r="AA107" s="54" t="s">
        <v>11</v>
      </c>
      <c r="AB107" s="39"/>
      <c r="AC107" s="54" t="s">
        <v>16</v>
      </c>
      <c r="AD107" s="36"/>
      <c r="AE107" s="54" t="s">
        <v>11</v>
      </c>
      <c r="AF107" s="39"/>
      <c r="AG107" s="56" t="s">
        <v>16</v>
      </c>
      <c r="AH107" s="48"/>
      <c r="AI107" s="36"/>
      <c r="AJ107" s="54" t="s">
        <v>11</v>
      </c>
      <c r="AK107" s="39"/>
      <c r="AL107" s="54" t="s">
        <v>16</v>
      </c>
      <c r="AM107" s="36"/>
      <c r="AN107" s="54" t="s">
        <v>11</v>
      </c>
      <c r="AO107" s="39"/>
      <c r="AP107" s="56" t="s">
        <v>16</v>
      </c>
      <c r="AQ107" s="48"/>
      <c r="AR107" s="36"/>
      <c r="AS107" s="54" t="s">
        <v>11</v>
      </c>
      <c r="AT107" s="39"/>
      <c r="AU107" s="54" t="s">
        <v>16</v>
      </c>
      <c r="AV107" s="36"/>
      <c r="AW107" s="54" t="s">
        <v>11</v>
      </c>
      <c r="AX107" s="39"/>
      <c r="AY107" s="56" t="s">
        <v>16</v>
      </c>
      <c r="AZ107" s="48"/>
      <c r="BA107" s="36"/>
      <c r="BB107" s="54" t="s">
        <v>11</v>
      </c>
      <c r="BC107" s="39"/>
      <c r="BD107" s="54" t="s">
        <v>16</v>
      </c>
      <c r="BE107" s="36"/>
      <c r="BF107" s="54" t="s">
        <v>11</v>
      </c>
      <c r="BG107" s="39"/>
      <c r="BH107" s="56" t="s">
        <v>16</v>
      </c>
      <c r="BI107" s="48"/>
      <c r="BJ107" s="36"/>
      <c r="BK107" s="54" t="s">
        <v>11</v>
      </c>
      <c r="BL107" s="39"/>
      <c r="BM107" s="54" t="s">
        <v>16</v>
      </c>
      <c r="BN107" s="36"/>
      <c r="BO107" s="54" t="s">
        <v>11</v>
      </c>
      <c r="BP107" s="39"/>
      <c r="BQ107" s="56" t="s">
        <v>16</v>
      </c>
      <c r="BR107" s="48"/>
      <c r="BS107" s="36"/>
      <c r="BT107" s="54" t="s">
        <v>11</v>
      </c>
      <c r="BU107" s="39"/>
      <c r="BV107" s="54" t="s">
        <v>16</v>
      </c>
      <c r="BW107" s="36"/>
      <c r="BX107" s="54" t="s">
        <v>11</v>
      </c>
      <c r="BY107" s="39"/>
      <c r="BZ107" s="56" t="s">
        <v>16</v>
      </c>
      <c r="CA107" s="51"/>
      <c r="CB107" s="17" t="str">
        <f t="shared" si="3"/>
        <v/>
      </c>
      <c r="CC107" s="17" t="str">
        <f>IF(CB107="","",INDEX('99_職種リスト'!$A:$A,MATCH($E107,'99_職種リスト'!$B:$B,0)))</f>
        <v/>
      </c>
      <c r="CD107" s="18" t="str">
        <f>IF(CB107="","",IF(F107="○",'01_勤務時間入力'!$B$7*60,IF(SUM(H107,J107,L107,N107)&gt;0,MIN(SUM(VALUE(H107)*60,J107,VALUE(L107)*60/2,N107/2),'01_勤務時間入力'!$B$7*60,10080),MIN(SUM(MIN(SUM(VALUE(Q107)*60,S107,VALUE(U107)*60/2,W107/2),1440)*IF(OR(Y107="",Y107="　"),1,VALUE(MID(Y107,2,1)/4)),MIN(SUM(VALUE(Z107)*60,AB107,VALUE(AD107)*60/2,AF107/2),1440)*IF(OR(AH107="",AH107="　"),1,VALUE(MID(AH107,2,1)/4)),MIN(SUM(VALUE(AI107)*60,AK107,VALUE(AM107)*60/2,AO107/2),1440)*IF(OR(AQ107="",AQ107="　"),1,VALUE(MID(AQ107,2,1)/4)),MIN(SUM(VALUE(AR107)*60,AT107,VALUE(AV107)*60/2,AX107/2),1440)*IF(OR(AZ107="",AZ107="　"),1,VALUE(MID(AZ107,2,1)/4)),MIN(SUM(VALUE(BA107)*60,BC107,VALUE(BE107)*60/2,BG107/2),1440)*IF(OR(BI107="",BI107="　"),1,VALUE(MID(BI107,2,1)/4)),MIN(SUM(VALUE(BJ107)*60,BL107,VALUE(BN107)*60/2,BP107/2),1440)*IF(OR(BR107="",BR107="　"),1,VALUE(MID(BR107,2,1)/4)),MIN(SUM(VALUE(BS107)*60,BU107,VALUE(BW107)*60/2,BY107/2),1440)*IF(OR(CA107="",CA107="　"),1,VALUE(MID(CA107,2,1)/4))),'01_勤務時間入力'!$B$7*60,10080))))</f>
        <v/>
      </c>
      <c r="CE107" s="17" t="str">
        <f>IF(CB107="","",IF('01_勤務時間入力'!$I$7*60&lt;='01_勤務時間入力'!CD107,"常勤","非常勤"))</f>
        <v/>
      </c>
    </row>
    <row r="108" spans="2:83" ht="27.95" customHeight="1" x14ac:dyDescent="0.4">
      <c r="B108" s="131" t="str">
        <f t="shared" si="2"/>
        <v>92人目</v>
      </c>
      <c r="C108" s="29"/>
      <c r="D108" s="69" t="s">
        <v>14</v>
      </c>
      <c r="E108" s="31"/>
      <c r="F108" s="32"/>
      <c r="H108" s="36"/>
      <c r="I108" s="54" t="s">
        <v>11</v>
      </c>
      <c r="J108" s="39"/>
      <c r="K108" s="56" t="s">
        <v>16</v>
      </c>
      <c r="L108" s="36"/>
      <c r="M108" s="54" t="s">
        <v>11</v>
      </c>
      <c r="N108" s="39"/>
      <c r="O108" s="56" t="s">
        <v>16</v>
      </c>
      <c r="P108" s="11"/>
      <c r="Q108" s="36"/>
      <c r="R108" s="54" t="s">
        <v>11</v>
      </c>
      <c r="S108" s="39"/>
      <c r="T108" s="54" t="s">
        <v>16</v>
      </c>
      <c r="U108" s="36"/>
      <c r="V108" s="54" t="s">
        <v>11</v>
      </c>
      <c r="W108" s="39"/>
      <c r="X108" s="56" t="s">
        <v>16</v>
      </c>
      <c r="Y108" s="48"/>
      <c r="Z108" s="36"/>
      <c r="AA108" s="54" t="s">
        <v>11</v>
      </c>
      <c r="AB108" s="39"/>
      <c r="AC108" s="54" t="s">
        <v>16</v>
      </c>
      <c r="AD108" s="36"/>
      <c r="AE108" s="54" t="s">
        <v>11</v>
      </c>
      <c r="AF108" s="39"/>
      <c r="AG108" s="56" t="s">
        <v>16</v>
      </c>
      <c r="AH108" s="48"/>
      <c r="AI108" s="36"/>
      <c r="AJ108" s="54" t="s">
        <v>11</v>
      </c>
      <c r="AK108" s="39"/>
      <c r="AL108" s="54" t="s">
        <v>16</v>
      </c>
      <c r="AM108" s="36"/>
      <c r="AN108" s="54" t="s">
        <v>11</v>
      </c>
      <c r="AO108" s="39"/>
      <c r="AP108" s="56" t="s">
        <v>16</v>
      </c>
      <c r="AQ108" s="48"/>
      <c r="AR108" s="36"/>
      <c r="AS108" s="54" t="s">
        <v>11</v>
      </c>
      <c r="AT108" s="39"/>
      <c r="AU108" s="54" t="s">
        <v>16</v>
      </c>
      <c r="AV108" s="36"/>
      <c r="AW108" s="54" t="s">
        <v>11</v>
      </c>
      <c r="AX108" s="39"/>
      <c r="AY108" s="56" t="s">
        <v>16</v>
      </c>
      <c r="AZ108" s="48"/>
      <c r="BA108" s="36"/>
      <c r="BB108" s="54" t="s">
        <v>11</v>
      </c>
      <c r="BC108" s="39"/>
      <c r="BD108" s="54" t="s">
        <v>16</v>
      </c>
      <c r="BE108" s="36"/>
      <c r="BF108" s="54" t="s">
        <v>11</v>
      </c>
      <c r="BG108" s="39"/>
      <c r="BH108" s="56" t="s">
        <v>16</v>
      </c>
      <c r="BI108" s="48"/>
      <c r="BJ108" s="36"/>
      <c r="BK108" s="54" t="s">
        <v>11</v>
      </c>
      <c r="BL108" s="39"/>
      <c r="BM108" s="54" t="s">
        <v>16</v>
      </c>
      <c r="BN108" s="36"/>
      <c r="BO108" s="54" t="s">
        <v>11</v>
      </c>
      <c r="BP108" s="39"/>
      <c r="BQ108" s="56" t="s">
        <v>16</v>
      </c>
      <c r="BR108" s="48"/>
      <c r="BS108" s="36"/>
      <c r="BT108" s="54" t="s">
        <v>11</v>
      </c>
      <c r="BU108" s="39"/>
      <c r="BV108" s="54" t="s">
        <v>16</v>
      </c>
      <c r="BW108" s="36"/>
      <c r="BX108" s="54" t="s">
        <v>11</v>
      </c>
      <c r="BY108" s="39"/>
      <c r="BZ108" s="56" t="s">
        <v>16</v>
      </c>
      <c r="CA108" s="51"/>
      <c r="CB108" s="17" t="str">
        <f t="shared" si="3"/>
        <v/>
      </c>
      <c r="CC108" s="17" t="str">
        <f>IF(CB108="","",INDEX('99_職種リスト'!$A:$A,MATCH($E108,'99_職種リスト'!$B:$B,0)))</f>
        <v/>
      </c>
      <c r="CD108" s="18" t="str">
        <f>IF(CB108="","",IF(F108="○",'01_勤務時間入力'!$B$7*60,IF(SUM(H108,J108,L108,N108)&gt;0,MIN(SUM(VALUE(H108)*60,J108,VALUE(L108)*60/2,N108/2),'01_勤務時間入力'!$B$7*60,10080),MIN(SUM(MIN(SUM(VALUE(Q108)*60,S108,VALUE(U108)*60/2,W108/2),1440)*IF(OR(Y108="",Y108="　"),1,VALUE(MID(Y108,2,1)/4)),MIN(SUM(VALUE(Z108)*60,AB108,VALUE(AD108)*60/2,AF108/2),1440)*IF(OR(AH108="",AH108="　"),1,VALUE(MID(AH108,2,1)/4)),MIN(SUM(VALUE(AI108)*60,AK108,VALUE(AM108)*60/2,AO108/2),1440)*IF(OR(AQ108="",AQ108="　"),1,VALUE(MID(AQ108,2,1)/4)),MIN(SUM(VALUE(AR108)*60,AT108,VALUE(AV108)*60/2,AX108/2),1440)*IF(OR(AZ108="",AZ108="　"),1,VALUE(MID(AZ108,2,1)/4)),MIN(SUM(VALUE(BA108)*60,BC108,VALUE(BE108)*60/2,BG108/2),1440)*IF(OR(BI108="",BI108="　"),1,VALUE(MID(BI108,2,1)/4)),MIN(SUM(VALUE(BJ108)*60,BL108,VALUE(BN108)*60/2,BP108/2),1440)*IF(OR(BR108="",BR108="　"),1,VALUE(MID(BR108,2,1)/4)),MIN(SUM(VALUE(BS108)*60,BU108,VALUE(BW108)*60/2,BY108/2),1440)*IF(OR(CA108="",CA108="　"),1,VALUE(MID(CA108,2,1)/4))),'01_勤務時間入力'!$B$7*60,10080))))</f>
        <v/>
      </c>
      <c r="CE108" s="17" t="str">
        <f>IF(CB108="","",IF('01_勤務時間入力'!$I$7*60&lt;='01_勤務時間入力'!CD108,"常勤","非常勤"))</f>
        <v/>
      </c>
    </row>
    <row r="109" spans="2:83" ht="27.95" customHeight="1" x14ac:dyDescent="0.4">
      <c r="B109" s="131" t="str">
        <f t="shared" si="2"/>
        <v>93人目</v>
      </c>
      <c r="C109" s="29"/>
      <c r="D109" s="69" t="s">
        <v>14</v>
      </c>
      <c r="E109" s="31"/>
      <c r="F109" s="32"/>
      <c r="H109" s="36"/>
      <c r="I109" s="54" t="s">
        <v>11</v>
      </c>
      <c r="J109" s="39"/>
      <c r="K109" s="56" t="s">
        <v>16</v>
      </c>
      <c r="L109" s="36"/>
      <c r="M109" s="54" t="s">
        <v>11</v>
      </c>
      <c r="N109" s="39"/>
      <c r="O109" s="56" t="s">
        <v>16</v>
      </c>
      <c r="P109" s="11"/>
      <c r="Q109" s="36"/>
      <c r="R109" s="54" t="s">
        <v>11</v>
      </c>
      <c r="S109" s="39"/>
      <c r="T109" s="54" t="s">
        <v>16</v>
      </c>
      <c r="U109" s="36"/>
      <c r="V109" s="54" t="s">
        <v>11</v>
      </c>
      <c r="W109" s="39"/>
      <c r="X109" s="56" t="s">
        <v>16</v>
      </c>
      <c r="Y109" s="48"/>
      <c r="Z109" s="36"/>
      <c r="AA109" s="54" t="s">
        <v>11</v>
      </c>
      <c r="AB109" s="39"/>
      <c r="AC109" s="54" t="s">
        <v>16</v>
      </c>
      <c r="AD109" s="36"/>
      <c r="AE109" s="54" t="s">
        <v>11</v>
      </c>
      <c r="AF109" s="39"/>
      <c r="AG109" s="56" t="s">
        <v>16</v>
      </c>
      <c r="AH109" s="48"/>
      <c r="AI109" s="36"/>
      <c r="AJ109" s="54" t="s">
        <v>11</v>
      </c>
      <c r="AK109" s="39"/>
      <c r="AL109" s="54" t="s">
        <v>16</v>
      </c>
      <c r="AM109" s="36"/>
      <c r="AN109" s="54" t="s">
        <v>11</v>
      </c>
      <c r="AO109" s="39"/>
      <c r="AP109" s="56" t="s">
        <v>16</v>
      </c>
      <c r="AQ109" s="48"/>
      <c r="AR109" s="36"/>
      <c r="AS109" s="54" t="s">
        <v>11</v>
      </c>
      <c r="AT109" s="39"/>
      <c r="AU109" s="54" t="s">
        <v>16</v>
      </c>
      <c r="AV109" s="36"/>
      <c r="AW109" s="54" t="s">
        <v>11</v>
      </c>
      <c r="AX109" s="39"/>
      <c r="AY109" s="56" t="s">
        <v>16</v>
      </c>
      <c r="AZ109" s="48"/>
      <c r="BA109" s="36"/>
      <c r="BB109" s="54" t="s">
        <v>11</v>
      </c>
      <c r="BC109" s="39"/>
      <c r="BD109" s="54" t="s">
        <v>16</v>
      </c>
      <c r="BE109" s="36"/>
      <c r="BF109" s="54" t="s">
        <v>11</v>
      </c>
      <c r="BG109" s="39"/>
      <c r="BH109" s="56" t="s">
        <v>16</v>
      </c>
      <c r="BI109" s="48"/>
      <c r="BJ109" s="36"/>
      <c r="BK109" s="54" t="s">
        <v>11</v>
      </c>
      <c r="BL109" s="39"/>
      <c r="BM109" s="54" t="s">
        <v>16</v>
      </c>
      <c r="BN109" s="36"/>
      <c r="BO109" s="54" t="s">
        <v>11</v>
      </c>
      <c r="BP109" s="39"/>
      <c r="BQ109" s="56" t="s">
        <v>16</v>
      </c>
      <c r="BR109" s="48"/>
      <c r="BS109" s="36"/>
      <c r="BT109" s="54" t="s">
        <v>11</v>
      </c>
      <c r="BU109" s="39"/>
      <c r="BV109" s="54" t="s">
        <v>16</v>
      </c>
      <c r="BW109" s="36"/>
      <c r="BX109" s="54" t="s">
        <v>11</v>
      </c>
      <c r="BY109" s="39"/>
      <c r="BZ109" s="56" t="s">
        <v>16</v>
      </c>
      <c r="CA109" s="51"/>
      <c r="CB109" s="17" t="str">
        <f t="shared" si="3"/>
        <v/>
      </c>
      <c r="CC109" s="17" t="str">
        <f>IF(CB109="","",INDEX('99_職種リスト'!$A:$A,MATCH($E109,'99_職種リスト'!$B:$B,0)))</f>
        <v/>
      </c>
      <c r="CD109" s="18" t="str">
        <f>IF(CB109="","",IF(F109="○",'01_勤務時間入力'!$B$7*60,IF(SUM(H109,J109,L109,N109)&gt;0,MIN(SUM(VALUE(H109)*60,J109,VALUE(L109)*60/2,N109/2),'01_勤務時間入力'!$B$7*60,10080),MIN(SUM(MIN(SUM(VALUE(Q109)*60,S109,VALUE(U109)*60/2,W109/2),1440)*IF(OR(Y109="",Y109="　"),1,VALUE(MID(Y109,2,1)/4)),MIN(SUM(VALUE(Z109)*60,AB109,VALUE(AD109)*60/2,AF109/2),1440)*IF(OR(AH109="",AH109="　"),1,VALUE(MID(AH109,2,1)/4)),MIN(SUM(VALUE(AI109)*60,AK109,VALUE(AM109)*60/2,AO109/2),1440)*IF(OR(AQ109="",AQ109="　"),1,VALUE(MID(AQ109,2,1)/4)),MIN(SUM(VALUE(AR109)*60,AT109,VALUE(AV109)*60/2,AX109/2),1440)*IF(OR(AZ109="",AZ109="　"),1,VALUE(MID(AZ109,2,1)/4)),MIN(SUM(VALUE(BA109)*60,BC109,VALUE(BE109)*60/2,BG109/2),1440)*IF(OR(BI109="",BI109="　"),1,VALUE(MID(BI109,2,1)/4)),MIN(SUM(VALUE(BJ109)*60,BL109,VALUE(BN109)*60/2,BP109/2),1440)*IF(OR(BR109="",BR109="　"),1,VALUE(MID(BR109,2,1)/4)),MIN(SUM(VALUE(BS109)*60,BU109,VALUE(BW109)*60/2,BY109/2),1440)*IF(OR(CA109="",CA109="　"),1,VALUE(MID(CA109,2,1)/4))),'01_勤務時間入力'!$B$7*60,10080))))</f>
        <v/>
      </c>
      <c r="CE109" s="17" t="str">
        <f>IF(CB109="","",IF('01_勤務時間入力'!$I$7*60&lt;='01_勤務時間入力'!CD109,"常勤","非常勤"))</f>
        <v/>
      </c>
    </row>
    <row r="110" spans="2:83" ht="27.95" customHeight="1" x14ac:dyDescent="0.4">
      <c r="B110" s="131" t="str">
        <f t="shared" si="2"/>
        <v>94人目</v>
      </c>
      <c r="C110" s="29"/>
      <c r="D110" s="69" t="s">
        <v>14</v>
      </c>
      <c r="E110" s="31"/>
      <c r="F110" s="32"/>
      <c r="H110" s="36"/>
      <c r="I110" s="54" t="s">
        <v>11</v>
      </c>
      <c r="J110" s="39"/>
      <c r="K110" s="56" t="s">
        <v>16</v>
      </c>
      <c r="L110" s="36"/>
      <c r="M110" s="54" t="s">
        <v>11</v>
      </c>
      <c r="N110" s="39"/>
      <c r="O110" s="56" t="s">
        <v>16</v>
      </c>
      <c r="P110" s="11"/>
      <c r="Q110" s="36"/>
      <c r="R110" s="54" t="s">
        <v>11</v>
      </c>
      <c r="S110" s="39"/>
      <c r="T110" s="54" t="s">
        <v>16</v>
      </c>
      <c r="U110" s="36"/>
      <c r="V110" s="54" t="s">
        <v>11</v>
      </c>
      <c r="W110" s="39"/>
      <c r="X110" s="56" t="s">
        <v>16</v>
      </c>
      <c r="Y110" s="48"/>
      <c r="Z110" s="36"/>
      <c r="AA110" s="54" t="s">
        <v>11</v>
      </c>
      <c r="AB110" s="39"/>
      <c r="AC110" s="54" t="s">
        <v>16</v>
      </c>
      <c r="AD110" s="36"/>
      <c r="AE110" s="54" t="s">
        <v>11</v>
      </c>
      <c r="AF110" s="39"/>
      <c r="AG110" s="56" t="s">
        <v>16</v>
      </c>
      <c r="AH110" s="48"/>
      <c r="AI110" s="36"/>
      <c r="AJ110" s="54" t="s">
        <v>11</v>
      </c>
      <c r="AK110" s="39"/>
      <c r="AL110" s="54" t="s">
        <v>16</v>
      </c>
      <c r="AM110" s="36"/>
      <c r="AN110" s="54" t="s">
        <v>11</v>
      </c>
      <c r="AO110" s="39"/>
      <c r="AP110" s="56" t="s">
        <v>16</v>
      </c>
      <c r="AQ110" s="48"/>
      <c r="AR110" s="36"/>
      <c r="AS110" s="54" t="s">
        <v>11</v>
      </c>
      <c r="AT110" s="39"/>
      <c r="AU110" s="54" t="s">
        <v>16</v>
      </c>
      <c r="AV110" s="36"/>
      <c r="AW110" s="54" t="s">
        <v>11</v>
      </c>
      <c r="AX110" s="39"/>
      <c r="AY110" s="56" t="s">
        <v>16</v>
      </c>
      <c r="AZ110" s="48"/>
      <c r="BA110" s="36"/>
      <c r="BB110" s="54" t="s">
        <v>11</v>
      </c>
      <c r="BC110" s="39"/>
      <c r="BD110" s="54" t="s">
        <v>16</v>
      </c>
      <c r="BE110" s="36"/>
      <c r="BF110" s="54" t="s">
        <v>11</v>
      </c>
      <c r="BG110" s="39"/>
      <c r="BH110" s="56" t="s">
        <v>16</v>
      </c>
      <c r="BI110" s="48"/>
      <c r="BJ110" s="36"/>
      <c r="BK110" s="54" t="s">
        <v>11</v>
      </c>
      <c r="BL110" s="39"/>
      <c r="BM110" s="54" t="s">
        <v>16</v>
      </c>
      <c r="BN110" s="36"/>
      <c r="BO110" s="54" t="s">
        <v>11</v>
      </c>
      <c r="BP110" s="39"/>
      <c r="BQ110" s="56" t="s">
        <v>16</v>
      </c>
      <c r="BR110" s="48"/>
      <c r="BS110" s="36"/>
      <c r="BT110" s="54" t="s">
        <v>11</v>
      </c>
      <c r="BU110" s="39"/>
      <c r="BV110" s="54" t="s">
        <v>16</v>
      </c>
      <c r="BW110" s="36"/>
      <c r="BX110" s="54" t="s">
        <v>11</v>
      </c>
      <c r="BY110" s="39"/>
      <c r="BZ110" s="56" t="s">
        <v>16</v>
      </c>
      <c r="CA110" s="51"/>
      <c r="CB110" s="17" t="str">
        <f t="shared" si="3"/>
        <v/>
      </c>
      <c r="CC110" s="17" t="str">
        <f>IF(CB110="","",INDEX('99_職種リスト'!$A:$A,MATCH($E110,'99_職種リスト'!$B:$B,0)))</f>
        <v/>
      </c>
      <c r="CD110" s="18" t="str">
        <f>IF(CB110="","",IF(F110="○",'01_勤務時間入力'!$B$7*60,IF(SUM(H110,J110,L110,N110)&gt;0,MIN(SUM(VALUE(H110)*60,J110,VALUE(L110)*60/2,N110/2),'01_勤務時間入力'!$B$7*60,10080),MIN(SUM(MIN(SUM(VALUE(Q110)*60,S110,VALUE(U110)*60/2,W110/2),1440)*IF(OR(Y110="",Y110="　"),1,VALUE(MID(Y110,2,1)/4)),MIN(SUM(VALUE(Z110)*60,AB110,VALUE(AD110)*60/2,AF110/2),1440)*IF(OR(AH110="",AH110="　"),1,VALUE(MID(AH110,2,1)/4)),MIN(SUM(VALUE(AI110)*60,AK110,VALUE(AM110)*60/2,AO110/2),1440)*IF(OR(AQ110="",AQ110="　"),1,VALUE(MID(AQ110,2,1)/4)),MIN(SUM(VALUE(AR110)*60,AT110,VALUE(AV110)*60/2,AX110/2),1440)*IF(OR(AZ110="",AZ110="　"),1,VALUE(MID(AZ110,2,1)/4)),MIN(SUM(VALUE(BA110)*60,BC110,VALUE(BE110)*60/2,BG110/2),1440)*IF(OR(BI110="",BI110="　"),1,VALUE(MID(BI110,2,1)/4)),MIN(SUM(VALUE(BJ110)*60,BL110,VALUE(BN110)*60/2,BP110/2),1440)*IF(OR(BR110="",BR110="　"),1,VALUE(MID(BR110,2,1)/4)),MIN(SUM(VALUE(BS110)*60,BU110,VALUE(BW110)*60/2,BY110/2),1440)*IF(OR(CA110="",CA110="　"),1,VALUE(MID(CA110,2,1)/4))),'01_勤務時間入力'!$B$7*60,10080))))</f>
        <v/>
      </c>
      <c r="CE110" s="17" t="str">
        <f>IF(CB110="","",IF('01_勤務時間入力'!$I$7*60&lt;='01_勤務時間入力'!CD110,"常勤","非常勤"))</f>
        <v/>
      </c>
    </row>
    <row r="111" spans="2:83" ht="27.95" customHeight="1" x14ac:dyDescent="0.4">
      <c r="B111" s="131" t="str">
        <f t="shared" si="2"/>
        <v>95人目</v>
      </c>
      <c r="C111" s="29"/>
      <c r="D111" s="69" t="s">
        <v>14</v>
      </c>
      <c r="E111" s="31"/>
      <c r="F111" s="32"/>
      <c r="H111" s="36"/>
      <c r="I111" s="54" t="s">
        <v>11</v>
      </c>
      <c r="J111" s="39"/>
      <c r="K111" s="56" t="s">
        <v>16</v>
      </c>
      <c r="L111" s="36"/>
      <c r="M111" s="54" t="s">
        <v>11</v>
      </c>
      <c r="N111" s="39"/>
      <c r="O111" s="56" t="s">
        <v>16</v>
      </c>
      <c r="P111" s="11"/>
      <c r="Q111" s="36"/>
      <c r="R111" s="54" t="s">
        <v>11</v>
      </c>
      <c r="S111" s="39"/>
      <c r="T111" s="54" t="s">
        <v>16</v>
      </c>
      <c r="U111" s="36"/>
      <c r="V111" s="54" t="s">
        <v>11</v>
      </c>
      <c r="W111" s="39"/>
      <c r="X111" s="56" t="s">
        <v>16</v>
      </c>
      <c r="Y111" s="48"/>
      <c r="Z111" s="36"/>
      <c r="AA111" s="54" t="s">
        <v>11</v>
      </c>
      <c r="AB111" s="39"/>
      <c r="AC111" s="54" t="s">
        <v>16</v>
      </c>
      <c r="AD111" s="36"/>
      <c r="AE111" s="54" t="s">
        <v>11</v>
      </c>
      <c r="AF111" s="39"/>
      <c r="AG111" s="56" t="s">
        <v>16</v>
      </c>
      <c r="AH111" s="48"/>
      <c r="AI111" s="36"/>
      <c r="AJ111" s="54" t="s">
        <v>11</v>
      </c>
      <c r="AK111" s="39"/>
      <c r="AL111" s="54" t="s">
        <v>16</v>
      </c>
      <c r="AM111" s="36"/>
      <c r="AN111" s="54" t="s">
        <v>11</v>
      </c>
      <c r="AO111" s="39"/>
      <c r="AP111" s="56" t="s">
        <v>16</v>
      </c>
      <c r="AQ111" s="48"/>
      <c r="AR111" s="36"/>
      <c r="AS111" s="54" t="s">
        <v>11</v>
      </c>
      <c r="AT111" s="39"/>
      <c r="AU111" s="54" t="s">
        <v>16</v>
      </c>
      <c r="AV111" s="36"/>
      <c r="AW111" s="54" t="s">
        <v>11</v>
      </c>
      <c r="AX111" s="39"/>
      <c r="AY111" s="56" t="s">
        <v>16</v>
      </c>
      <c r="AZ111" s="48"/>
      <c r="BA111" s="36"/>
      <c r="BB111" s="54" t="s">
        <v>11</v>
      </c>
      <c r="BC111" s="39"/>
      <c r="BD111" s="54" t="s">
        <v>16</v>
      </c>
      <c r="BE111" s="36"/>
      <c r="BF111" s="54" t="s">
        <v>11</v>
      </c>
      <c r="BG111" s="39"/>
      <c r="BH111" s="56" t="s">
        <v>16</v>
      </c>
      <c r="BI111" s="48"/>
      <c r="BJ111" s="36"/>
      <c r="BK111" s="54" t="s">
        <v>11</v>
      </c>
      <c r="BL111" s="39"/>
      <c r="BM111" s="54" t="s">
        <v>16</v>
      </c>
      <c r="BN111" s="36"/>
      <c r="BO111" s="54" t="s">
        <v>11</v>
      </c>
      <c r="BP111" s="39"/>
      <c r="BQ111" s="56" t="s">
        <v>16</v>
      </c>
      <c r="BR111" s="48"/>
      <c r="BS111" s="36"/>
      <c r="BT111" s="54" t="s">
        <v>11</v>
      </c>
      <c r="BU111" s="39"/>
      <c r="BV111" s="54" t="s">
        <v>16</v>
      </c>
      <c r="BW111" s="36"/>
      <c r="BX111" s="54" t="s">
        <v>11</v>
      </c>
      <c r="BY111" s="39"/>
      <c r="BZ111" s="56" t="s">
        <v>16</v>
      </c>
      <c r="CA111" s="51"/>
      <c r="CB111" s="17" t="str">
        <f t="shared" si="3"/>
        <v/>
      </c>
      <c r="CC111" s="17" t="str">
        <f>IF(CB111="","",INDEX('99_職種リスト'!$A:$A,MATCH($E111,'99_職種リスト'!$B:$B,0)))</f>
        <v/>
      </c>
      <c r="CD111" s="18" t="str">
        <f>IF(CB111="","",IF(F111="○",'01_勤務時間入力'!$B$7*60,IF(SUM(H111,J111,L111,N111)&gt;0,MIN(SUM(VALUE(H111)*60,J111,VALUE(L111)*60/2,N111/2),'01_勤務時間入力'!$B$7*60,10080),MIN(SUM(MIN(SUM(VALUE(Q111)*60,S111,VALUE(U111)*60/2,W111/2),1440)*IF(OR(Y111="",Y111="　"),1,VALUE(MID(Y111,2,1)/4)),MIN(SUM(VALUE(Z111)*60,AB111,VALUE(AD111)*60/2,AF111/2),1440)*IF(OR(AH111="",AH111="　"),1,VALUE(MID(AH111,2,1)/4)),MIN(SUM(VALUE(AI111)*60,AK111,VALUE(AM111)*60/2,AO111/2),1440)*IF(OR(AQ111="",AQ111="　"),1,VALUE(MID(AQ111,2,1)/4)),MIN(SUM(VALUE(AR111)*60,AT111,VALUE(AV111)*60/2,AX111/2),1440)*IF(OR(AZ111="",AZ111="　"),1,VALUE(MID(AZ111,2,1)/4)),MIN(SUM(VALUE(BA111)*60,BC111,VALUE(BE111)*60/2,BG111/2),1440)*IF(OR(BI111="",BI111="　"),1,VALUE(MID(BI111,2,1)/4)),MIN(SUM(VALUE(BJ111)*60,BL111,VALUE(BN111)*60/2,BP111/2),1440)*IF(OR(BR111="",BR111="　"),1,VALUE(MID(BR111,2,1)/4)),MIN(SUM(VALUE(BS111)*60,BU111,VALUE(BW111)*60/2,BY111/2),1440)*IF(OR(CA111="",CA111="　"),1,VALUE(MID(CA111,2,1)/4))),'01_勤務時間入力'!$B$7*60,10080))))</f>
        <v/>
      </c>
      <c r="CE111" s="17" t="str">
        <f>IF(CB111="","",IF('01_勤務時間入力'!$I$7*60&lt;='01_勤務時間入力'!CD111,"常勤","非常勤"))</f>
        <v/>
      </c>
    </row>
    <row r="112" spans="2:83" ht="27.95" customHeight="1" x14ac:dyDescent="0.4">
      <c r="B112" s="131" t="str">
        <f t="shared" si="2"/>
        <v>96人目</v>
      </c>
      <c r="C112" s="29"/>
      <c r="D112" s="69" t="s">
        <v>14</v>
      </c>
      <c r="E112" s="31"/>
      <c r="F112" s="32"/>
      <c r="H112" s="36"/>
      <c r="I112" s="54" t="s">
        <v>11</v>
      </c>
      <c r="J112" s="39"/>
      <c r="K112" s="56" t="s">
        <v>16</v>
      </c>
      <c r="L112" s="36"/>
      <c r="M112" s="54" t="s">
        <v>11</v>
      </c>
      <c r="N112" s="39"/>
      <c r="O112" s="56" t="s">
        <v>16</v>
      </c>
      <c r="P112" s="11"/>
      <c r="Q112" s="36"/>
      <c r="R112" s="54" t="s">
        <v>11</v>
      </c>
      <c r="S112" s="39"/>
      <c r="T112" s="54" t="s">
        <v>16</v>
      </c>
      <c r="U112" s="36"/>
      <c r="V112" s="54" t="s">
        <v>11</v>
      </c>
      <c r="W112" s="39"/>
      <c r="X112" s="56" t="s">
        <v>16</v>
      </c>
      <c r="Y112" s="48"/>
      <c r="Z112" s="36"/>
      <c r="AA112" s="54" t="s">
        <v>11</v>
      </c>
      <c r="AB112" s="39"/>
      <c r="AC112" s="54" t="s">
        <v>16</v>
      </c>
      <c r="AD112" s="36"/>
      <c r="AE112" s="54" t="s">
        <v>11</v>
      </c>
      <c r="AF112" s="39"/>
      <c r="AG112" s="56" t="s">
        <v>16</v>
      </c>
      <c r="AH112" s="48"/>
      <c r="AI112" s="36"/>
      <c r="AJ112" s="54" t="s">
        <v>11</v>
      </c>
      <c r="AK112" s="39"/>
      <c r="AL112" s="54" t="s">
        <v>16</v>
      </c>
      <c r="AM112" s="36"/>
      <c r="AN112" s="54" t="s">
        <v>11</v>
      </c>
      <c r="AO112" s="39"/>
      <c r="AP112" s="56" t="s">
        <v>16</v>
      </c>
      <c r="AQ112" s="48"/>
      <c r="AR112" s="36"/>
      <c r="AS112" s="54" t="s">
        <v>11</v>
      </c>
      <c r="AT112" s="39"/>
      <c r="AU112" s="54" t="s">
        <v>16</v>
      </c>
      <c r="AV112" s="36"/>
      <c r="AW112" s="54" t="s">
        <v>11</v>
      </c>
      <c r="AX112" s="39"/>
      <c r="AY112" s="56" t="s">
        <v>16</v>
      </c>
      <c r="AZ112" s="48"/>
      <c r="BA112" s="36"/>
      <c r="BB112" s="54" t="s">
        <v>11</v>
      </c>
      <c r="BC112" s="39"/>
      <c r="BD112" s="54" t="s">
        <v>16</v>
      </c>
      <c r="BE112" s="36"/>
      <c r="BF112" s="54" t="s">
        <v>11</v>
      </c>
      <c r="BG112" s="39"/>
      <c r="BH112" s="56" t="s">
        <v>16</v>
      </c>
      <c r="BI112" s="48"/>
      <c r="BJ112" s="36"/>
      <c r="BK112" s="54" t="s">
        <v>11</v>
      </c>
      <c r="BL112" s="39"/>
      <c r="BM112" s="54" t="s">
        <v>16</v>
      </c>
      <c r="BN112" s="36"/>
      <c r="BO112" s="54" t="s">
        <v>11</v>
      </c>
      <c r="BP112" s="39"/>
      <c r="BQ112" s="56" t="s">
        <v>16</v>
      </c>
      <c r="BR112" s="48"/>
      <c r="BS112" s="36"/>
      <c r="BT112" s="54" t="s">
        <v>11</v>
      </c>
      <c r="BU112" s="39"/>
      <c r="BV112" s="54" t="s">
        <v>16</v>
      </c>
      <c r="BW112" s="36"/>
      <c r="BX112" s="54" t="s">
        <v>11</v>
      </c>
      <c r="BY112" s="39"/>
      <c r="BZ112" s="56" t="s">
        <v>16</v>
      </c>
      <c r="CA112" s="51"/>
      <c r="CB112" s="17" t="str">
        <f t="shared" si="3"/>
        <v/>
      </c>
      <c r="CC112" s="17" t="str">
        <f>IF(CB112="","",INDEX('99_職種リスト'!$A:$A,MATCH($E112,'99_職種リスト'!$B:$B,0)))</f>
        <v/>
      </c>
      <c r="CD112" s="18" t="str">
        <f>IF(CB112="","",IF(F112="○",'01_勤務時間入力'!$B$7*60,IF(SUM(H112,J112,L112,N112)&gt;0,MIN(SUM(VALUE(H112)*60,J112,VALUE(L112)*60/2,N112/2),'01_勤務時間入力'!$B$7*60,10080),MIN(SUM(MIN(SUM(VALUE(Q112)*60,S112,VALUE(U112)*60/2,W112/2),1440)*IF(OR(Y112="",Y112="　"),1,VALUE(MID(Y112,2,1)/4)),MIN(SUM(VALUE(Z112)*60,AB112,VALUE(AD112)*60/2,AF112/2),1440)*IF(OR(AH112="",AH112="　"),1,VALUE(MID(AH112,2,1)/4)),MIN(SUM(VALUE(AI112)*60,AK112,VALUE(AM112)*60/2,AO112/2),1440)*IF(OR(AQ112="",AQ112="　"),1,VALUE(MID(AQ112,2,1)/4)),MIN(SUM(VALUE(AR112)*60,AT112,VALUE(AV112)*60/2,AX112/2),1440)*IF(OR(AZ112="",AZ112="　"),1,VALUE(MID(AZ112,2,1)/4)),MIN(SUM(VALUE(BA112)*60,BC112,VALUE(BE112)*60/2,BG112/2),1440)*IF(OR(BI112="",BI112="　"),1,VALUE(MID(BI112,2,1)/4)),MIN(SUM(VALUE(BJ112)*60,BL112,VALUE(BN112)*60/2,BP112/2),1440)*IF(OR(BR112="",BR112="　"),1,VALUE(MID(BR112,2,1)/4)),MIN(SUM(VALUE(BS112)*60,BU112,VALUE(BW112)*60/2,BY112/2),1440)*IF(OR(CA112="",CA112="　"),1,VALUE(MID(CA112,2,1)/4))),'01_勤務時間入力'!$B$7*60,10080))))</f>
        <v/>
      </c>
      <c r="CE112" s="17" t="str">
        <f>IF(CB112="","",IF('01_勤務時間入力'!$I$7*60&lt;='01_勤務時間入力'!CD112,"常勤","非常勤"))</f>
        <v/>
      </c>
    </row>
    <row r="113" spans="2:83" ht="27.95" customHeight="1" x14ac:dyDescent="0.4">
      <c r="B113" s="131" t="str">
        <f t="shared" si="2"/>
        <v>97人目</v>
      </c>
      <c r="C113" s="29"/>
      <c r="D113" s="69" t="s">
        <v>14</v>
      </c>
      <c r="E113" s="31"/>
      <c r="F113" s="32"/>
      <c r="H113" s="36"/>
      <c r="I113" s="54" t="s">
        <v>11</v>
      </c>
      <c r="J113" s="39"/>
      <c r="K113" s="56" t="s">
        <v>16</v>
      </c>
      <c r="L113" s="36"/>
      <c r="M113" s="54" t="s">
        <v>11</v>
      </c>
      <c r="N113" s="39"/>
      <c r="O113" s="56" t="s">
        <v>16</v>
      </c>
      <c r="P113" s="11"/>
      <c r="Q113" s="36"/>
      <c r="R113" s="54" t="s">
        <v>11</v>
      </c>
      <c r="S113" s="39"/>
      <c r="T113" s="54" t="s">
        <v>16</v>
      </c>
      <c r="U113" s="36"/>
      <c r="V113" s="54" t="s">
        <v>11</v>
      </c>
      <c r="W113" s="39"/>
      <c r="X113" s="56" t="s">
        <v>16</v>
      </c>
      <c r="Y113" s="48"/>
      <c r="Z113" s="36"/>
      <c r="AA113" s="54" t="s">
        <v>11</v>
      </c>
      <c r="AB113" s="39"/>
      <c r="AC113" s="54" t="s">
        <v>16</v>
      </c>
      <c r="AD113" s="36"/>
      <c r="AE113" s="54" t="s">
        <v>11</v>
      </c>
      <c r="AF113" s="39"/>
      <c r="AG113" s="56" t="s">
        <v>16</v>
      </c>
      <c r="AH113" s="48"/>
      <c r="AI113" s="36"/>
      <c r="AJ113" s="54" t="s">
        <v>11</v>
      </c>
      <c r="AK113" s="39"/>
      <c r="AL113" s="54" t="s">
        <v>16</v>
      </c>
      <c r="AM113" s="36"/>
      <c r="AN113" s="54" t="s">
        <v>11</v>
      </c>
      <c r="AO113" s="39"/>
      <c r="AP113" s="56" t="s">
        <v>16</v>
      </c>
      <c r="AQ113" s="48"/>
      <c r="AR113" s="36"/>
      <c r="AS113" s="54" t="s">
        <v>11</v>
      </c>
      <c r="AT113" s="39"/>
      <c r="AU113" s="54" t="s">
        <v>16</v>
      </c>
      <c r="AV113" s="36"/>
      <c r="AW113" s="54" t="s">
        <v>11</v>
      </c>
      <c r="AX113" s="39"/>
      <c r="AY113" s="56" t="s">
        <v>16</v>
      </c>
      <c r="AZ113" s="48"/>
      <c r="BA113" s="36"/>
      <c r="BB113" s="54" t="s">
        <v>11</v>
      </c>
      <c r="BC113" s="39"/>
      <c r="BD113" s="54" t="s">
        <v>16</v>
      </c>
      <c r="BE113" s="36"/>
      <c r="BF113" s="54" t="s">
        <v>11</v>
      </c>
      <c r="BG113" s="39"/>
      <c r="BH113" s="56" t="s">
        <v>16</v>
      </c>
      <c r="BI113" s="48"/>
      <c r="BJ113" s="36"/>
      <c r="BK113" s="54" t="s">
        <v>11</v>
      </c>
      <c r="BL113" s="39"/>
      <c r="BM113" s="54" t="s">
        <v>16</v>
      </c>
      <c r="BN113" s="36"/>
      <c r="BO113" s="54" t="s">
        <v>11</v>
      </c>
      <c r="BP113" s="39"/>
      <c r="BQ113" s="56" t="s">
        <v>16</v>
      </c>
      <c r="BR113" s="48"/>
      <c r="BS113" s="36"/>
      <c r="BT113" s="54" t="s">
        <v>11</v>
      </c>
      <c r="BU113" s="39"/>
      <c r="BV113" s="54" t="s">
        <v>16</v>
      </c>
      <c r="BW113" s="36"/>
      <c r="BX113" s="54" t="s">
        <v>11</v>
      </c>
      <c r="BY113" s="39"/>
      <c r="BZ113" s="56" t="s">
        <v>16</v>
      </c>
      <c r="CA113" s="51"/>
      <c r="CB113" s="17" t="str">
        <f t="shared" si="3"/>
        <v/>
      </c>
      <c r="CC113" s="17" t="str">
        <f>IF(CB113="","",INDEX('99_職種リスト'!$A:$A,MATCH($E113,'99_職種リスト'!$B:$B,0)))</f>
        <v/>
      </c>
      <c r="CD113" s="18" t="str">
        <f>IF(CB113="","",IF(F113="○",'01_勤務時間入力'!$B$7*60,IF(SUM(H113,J113,L113,N113)&gt;0,MIN(SUM(VALUE(H113)*60,J113,VALUE(L113)*60/2,N113/2),'01_勤務時間入力'!$B$7*60,10080),MIN(SUM(MIN(SUM(VALUE(Q113)*60,S113,VALUE(U113)*60/2,W113/2),1440)*IF(OR(Y113="",Y113="　"),1,VALUE(MID(Y113,2,1)/4)),MIN(SUM(VALUE(Z113)*60,AB113,VALUE(AD113)*60/2,AF113/2),1440)*IF(OR(AH113="",AH113="　"),1,VALUE(MID(AH113,2,1)/4)),MIN(SUM(VALUE(AI113)*60,AK113,VALUE(AM113)*60/2,AO113/2),1440)*IF(OR(AQ113="",AQ113="　"),1,VALUE(MID(AQ113,2,1)/4)),MIN(SUM(VALUE(AR113)*60,AT113,VALUE(AV113)*60/2,AX113/2),1440)*IF(OR(AZ113="",AZ113="　"),1,VALUE(MID(AZ113,2,1)/4)),MIN(SUM(VALUE(BA113)*60,BC113,VALUE(BE113)*60/2,BG113/2),1440)*IF(OR(BI113="",BI113="　"),1,VALUE(MID(BI113,2,1)/4)),MIN(SUM(VALUE(BJ113)*60,BL113,VALUE(BN113)*60/2,BP113/2),1440)*IF(OR(BR113="",BR113="　"),1,VALUE(MID(BR113,2,1)/4)),MIN(SUM(VALUE(BS113)*60,BU113,VALUE(BW113)*60/2,BY113/2),1440)*IF(OR(CA113="",CA113="　"),1,VALUE(MID(CA113,2,1)/4))),'01_勤務時間入力'!$B$7*60,10080))))</f>
        <v/>
      </c>
      <c r="CE113" s="17" t="str">
        <f>IF(CB113="","",IF('01_勤務時間入力'!$I$7*60&lt;='01_勤務時間入力'!CD113,"常勤","非常勤"))</f>
        <v/>
      </c>
    </row>
    <row r="114" spans="2:83" ht="27.95" customHeight="1" x14ac:dyDescent="0.4">
      <c r="B114" s="131" t="str">
        <f t="shared" si="2"/>
        <v>98人目</v>
      </c>
      <c r="C114" s="29"/>
      <c r="D114" s="69" t="s">
        <v>14</v>
      </c>
      <c r="E114" s="31"/>
      <c r="F114" s="32"/>
      <c r="H114" s="36"/>
      <c r="I114" s="54" t="s">
        <v>11</v>
      </c>
      <c r="J114" s="39"/>
      <c r="K114" s="56" t="s">
        <v>16</v>
      </c>
      <c r="L114" s="36"/>
      <c r="M114" s="54" t="s">
        <v>11</v>
      </c>
      <c r="N114" s="39"/>
      <c r="O114" s="56" t="s">
        <v>16</v>
      </c>
      <c r="P114" s="11"/>
      <c r="Q114" s="36"/>
      <c r="R114" s="54" t="s">
        <v>11</v>
      </c>
      <c r="S114" s="39"/>
      <c r="T114" s="54" t="s">
        <v>16</v>
      </c>
      <c r="U114" s="36"/>
      <c r="V114" s="54" t="s">
        <v>11</v>
      </c>
      <c r="W114" s="39"/>
      <c r="X114" s="56" t="s">
        <v>16</v>
      </c>
      <c r="Y114" s="48"/>
      <c r="Z114" s="36"/>
      <c r="AA114" s="54" t="s">
        <v>11</v>
      </c>
      <c r="AB114" s="39"/>
      <c r="AC114" s="54" t="s">
        <v>16</v>
      </c>
      <c r="AD114" s="36"/>
      <c r="AE114" s="54" t="s">
        <v>11</v>
      </c>
      <c r="AF114" s="39"/>
      <c r="AG114" s="56" t="s">
        <v>16</v>
      </c>
      <c r="AH114" s="48"/>
      <c r="AI114" s="36"/>
      <c r="AJ114" s="54" t="s">
        <v>11</v>
      </c>
      <c r="AK114" s="39"/>
      <c r="AL114" s="54" t="s">
        <v>16</v>
      </c>
      <c r="AM114" s="36"/>
      <c r="AN114" s="54" t="s">
        <v>11</v>
      </c>
      <c r="AO114" s="39"/>
      <c r="AP114" s="56" t="s">
        <v>16</v>
      </c>
      <c r="AQ114" s="48"/>
      <c r="AR114" s="36"/>
      <c r="AS114" s="54" t="s">
        <v>11</v>
      </c>
      <c r="AT114" s="39"/>
      <c r="AU114" s="54" t="s">
        <v>16</v>
      </c>
      <c r="AV114" s="36"/>
      <c r="AW114" s="54" t="s">
        <v>11</v>
      </c>
      <c r="AX114" s="39"/>
      <c r="AY114" s="56" t="s">
        <v>16</v>
      </c>
      <c r="AZ114" s="48"/>
      <c r="BA114" s="36"/>
      <c r="BB114" s="54" t="s">
        <v>11</v>
      </c>
      <c r="BC114" s="39"/>
      <c r="BD114" s="54" t="s">
        <v>16</v>
      </c>
      <c r="BE114" s="36"/>
      <c r="BF114" s="54" t="s">
        <v>11</v>
      </c>
      <c r="BG114" s="39"/>
      <c r="BH114" s="56" t="s">
        <v>16</v>
      </c>
      <c r="BI114" s="48"/>
      <c r="BJ114" s="36"/>
      <c r="BK114" s="54" t="s">
        <v>11</v>
      </c>
      <c r="BL114" s="39"/>
      <c r="BM114" s="54" t="s">
        <v>16</v>
      </c>
      <c r="BN114" s="36"/>
      <c r="BO114" s="54" t="s">
        <v>11</v>
      </c>
      <c r="BP114" s="39"/>
      <c r="BQ114" s="56" t="s">
        <v>16</v>
      </c>
      <c r="BR114" s="48"/>
      <c r="BS114" s="36"/>
      <c r="BT114" s="54" t="s">
        <v>11</v>
      </c>
      <c r="BU114" s="39"/>
      <c r="BV114" s="54" t="s">
        <v>16</v>
      </c>
      <c r="BW114" s="36"/>
      <c r="BX114" s="54" t="s">
        <v>11</v>
      </c>
      <c r="BY114" s="39"/>
      <c r="BZ114" s="56" t="s">
        <v>16</v>
      </c>
      <c r="CA114" s="51"/>
      <c r="CB114" s="17" t="str">
        <f t="shared" si="3"/>
        <v/>
      </c>
      <c r="CC114" s="17" t="str">
        <f>IF(CB114="","",INDEX('99_職種リスト'!$A:$A,MATCH($E114,'99_職種リスト'!$B:$B,0)))</f>
        <v/>
      </c>
      <c r="CD114" s="18" t="str">
        <f>IF(CB114="","",IF(F114="○",'01_勤務時間入力'!$B$7*60,IF(SUM(H114,J114,L114,N114)&gt;0,MIN(SUM(VALUE(H114)*60,J114,VALUE(L114)*60/2,N114/2),'01_勤務時間入力'!$B$7*60,10080),MIN(SUM(MIN(SUM(VALUE(Q114)*60,S114,VALUE(U114)*60/2,W114/2),1440)*IF(OR(Y114="",Y114="　"),1,VALUE(MID(Y114,2,1)/4)),MIN(SUM(VALUE(Z114)*60,AB114,VALUE(AD114)*60/2,AF114/2),1440)*IF(OR(AH114="",AH114="　"),1,VALUE(MID(AH114,2,1)/4)),MIN(SUM(VALUE(AI114)*60,AK114,VALUE(AM114)*60/2,AO114/2),1440)*IF(OR(AQ114="",AQ114="　"),1,VALUE(MID(AQ114,2,1)/4)),MIN(SUM(VALUE(AR114)*60,AT114,VALUE(AV114)*60/2,AX114/2),1440)*IF(OR(AZ114="",AZ114="　"),1,VALUE(MID(AZ114,2,1)/4)),MIN(SUM(VALUE(BA114)*60,BC114,VALUE(BE114)*60/2,BG114/2),1440)*IF(OR(BI114="",BI114="　"),1,VALUE(MID(BI114,2,1)/4)),MIN(SUM(VALUE(BJ114)*60,BL114,VALUE(BN114)*60/2,BP114/2),1440)*IF(OR(BR114="",BR114="　"),1,VALUE(MID(BR114,2,1)/4)),MIN(SUM(VALUE(BS114)*60,BU114,VALUE(BW114)*60/2,BY114/2),1440)*IF(OR(CA114="",CA114="　"),1,VALUE(MID(CA114,2,1)/4))),'01_勤務時間入力'!$B$7*60,10080))))</f>
        <v/>
      </c>
      <c r="CE114" s="17" t="str">
        <f>IF(CB114="","",IF('01_勤務時間入力'!$I$7*60&lt;='01_勤務時間入力'!CD114,"常勤","非常勤"))</f>
        <v/>
      </c>
    </row>
    <row r="115" spans="2:83" ht="27.95" customHeight="1" x14ac:dyDescent="0.4">
      <c r="B115" s="131" t="str">
        <f t="shared" si="2"/>
        <v>99人目</v>
      </c>
      <c r="C115" s="29"/>
      <c r="D115" s="69" t="s">
        <v>14</v>
      </c>
      <c r="E115" s="31"/>
      <c r="F115" s="32"/>
      <c r="H115" s="36"/>
      <c r="I115" s="54" t="s">
        <v>11</v>
      </c>
      <c r="J115" s="39"/>
      <c r="K115" s="56" t="s">
        <v>16</v>
      </c>
      <c r="L115" s="36"/>
      <c r="M115" s="54" t="s">
        <v>11</v>
      </c>
      <c r="N115" s="39"/>
      <c r="O115" s="56" t="s">
        <v>16</v>
      </c>
      <c r="P115" s="11"/>
      <c r="Q115" s="36"/>
      <c r="R115" s="54" t="s">
        <v>11</v>
      </c>
      <c r="S115" s="39"/>
      <c r="T115" s="54" t="s">
        <v>16</v>
      </c>
      <c r="U115" s="36"/>
      <c r="V115" s="54" t="s">
        <v>11</v>
      </c>
      <c r="W115" s="39"/>
      <c r="X115" s="56" t="s">
        <v>16</v>
      </c>
      <c r="Y115" s="48"/>
      <c r="Z115" s="36"/>
      <c r="AA115" s="54" t="s">
        <v>11</v>
      </c>
      <c r="AB115" s="39"/>
      <c r="AC115" s="54" t="s">
        <v>16</v>
      </c>
      <c r="AD115" s="36"/>
      <c r="AE115" s="54" t="s">
        <v>11</v>
      </c>
      <c r="AF115" s="39"/>
      <c r="AG115" s="56" t="s">
        <v>16</v>
      </c>
      <c r="AH115" s="48"/>
      <c r="AI115" s="36"/>
      <c r="AJ115" s="54" t="s">
        <v>11</v>
      </c>
      <c r="AK115" s="39"/>
      <c r="AL115" s="54" t="s">
        <v>16</v>
      </c>
      <c r="AM115" s="36"/>
      <c r="AN115" s="54" t="s">
        <v>11</v>
      </c>
      <c r="AO115" s="39"/>
      <c r="AP115" s="56" t="s">
        <v>16</v>
      </c>
      <c r="AQ115" s="48"/>
      <c r="AR115" s="36"/>
      <c r="AS115" s="54" t="s">
        <v>11</v>
      </c>
      <c r="AT115" s="39"/>
      <c r="AU115" s="54" t="s">
        <v>16</v>
      </c>
      <c r="AV115" s="36"/>
      <c r="AW115" s="54" t="s">
        <v>11</v>
      </c>
      <c r="AX115" s="39"/>
      <c r="AY115" s="56" t="s">
        <v>16</v>
      </c>
      <c r="AZ115" s="48"/>
      <c r="BA115" s="36"/>
      <c r="BB115" s="54" t="s">
        <v>11</v>
      </c>
      <c r="BC115" s="39"/>
      <c r="BD115" s="54" t="s">
        <v>16</v>
      </c>
      <c r="BE115" s="36"/>
      <c r="BF115" s="54" t="s">
        <v>11</v>
      </c>
      <c r="BG115" s="39"/>
      <c r="BH115" s="56" t="s">
        <v>16</v>
      </c>
      <c r="BI115" s="48"/>
      <c r="BJ115" s="36"/>
      <c r="BK115" s="54" t="s">
        <v>11</v>
      </c>
      <c r="BL115" s="39"/>
      <c r="BM115" s="54" t="s">
        <v>16</v>
      </c>
      <c r="BN115" s="36"/>
      <c r="BO115" s="54" t="s">
        <v>11</v>
      </c>
      <c r="BP115" s="39"/>
      <c r="BQ115" s="56" t="s">
        <v>16</v>
      </c>
      <c r="BR115" s="48"/>
      <c r="BS115" s="36"/>
      <c r="BT115" s="54" t="s">
        <v>11</v>
      </c>
      <c r="BU115" s="39"/>
      <c r="BV115" s="54" t="s">
        <v>16</v>
      </c>
      <c r="BW115" s="36"/>
      <c r="BX115" s="54" t="s">
        <v>11</v>
      </c>
      <c r="BY115" s="39"/>
      <c r="BZ115" s="56" t="s">
        <v>16</v>
      </c>
      <c r="CA115" s="51"/>
      <c r="CB115" s="17" t="str">
        <f t="shared" si="3"/>
        <v/>
      </c>
      <c r="CC115" s="17" t="str">
        <f>IF(CB115="","",INDEX('99_職種リスト'!$A:$A,MATCH($E115,'99_職種リスト'!$B:$B,0)))</f>
        <v/>
      </c>
      <c r="CD115" s="18" t="str">
        <f>IF(CB115="","",IF(F115="○",'01_勤務時間入力'!$B$7*60,IF(SUM(H115,J115,L115,N115)&gt;0,MIN(SUM(VALUE(H115)*60,J115,VALUE(L115)*60/2,N115/2),'01_勤務時間入力'!$B$7*60,10080),MIN(SUM(MIN(SUM(VALUE(Q115)*60,S115,VALUE(U115)*60/2,W115/2),1440)*IF(OR(Y115="",Y115="　"),1,VALUE(MID(Y115,2,1)/4)),MIN(SUM(VALUE(Z115)*60,AB115,VALUE(AD115)*60/2,AF115/2),1440)*IF(OR(AH115="",AH115="　"),1,VALUE(MID(AH115,2,1)/4)),MIN(SUM(VALUE(AI115)*60,AK115,VALUE(AM115)*60/2,AO115/2),1440)*IF(OR(AQ115="",AQ115="　"),1,VALUE(MID(AQ115,2,1)/4)),MIN(SUM(VALUE(AR115)*60,AT115,VALUE(AV115)*60/2,AX115/2),1440)*IF(OR(AZ115="",AZ115="　"),1,VALUE(MID(AZ115,2,1)/4)),MIN(SUM(VALUE(BA115)*60,BC115,VALUE(BE115)*60/2,BG115/2),1440)*IF(OR(BI115="",BI115="　"),1,VALUE(MID(BI115,2,1)/4)),MIN(SUM(VALUE(BJ115)*60,BL115,VALUE(BN115)*60/2,BP115/2),1440)*IF(OR(BR115="",BR115="　"),1,VALUE(MID(BR115,2,1)/4)),MIN(SUM(VALUE(BS115)*60,BU115,VALUE(BW115)*60/2,BY115/2),1440)*IF(OR(CA115="",CA115="　"),1,VALUE(MID(CA115,2,1)/4))),'01_勤務時間入力'!$B$7*60,10080))))</f>
        <v/>
      </c>
      <c r="CE115" s="17" t="str">
        <f>IF(CB115="","",IF('01_勤務時間入力'!$I$7*60&lt;='01_勤務時間入力'!CD115,"常勤","非常勤"))</f>
        <v/>
      </c>
    </row>
    <row r="116" spans="2:83" ht="27.95" customHeight="1" x14ac:dyDescent="0.4">
      <c r="B116" s="131" t="str">
        <f t="shared" si="2"/>
        <v>100人目</v>
      </c>
      <c r="C116" s="29"/>
      <c r="D116" s="69" t="s">
        <v>14</v>
      </c>
      <c r="E116" s="31"/>
      <c r="F116" s="32"/>
      <c r="H116" s="36"/>
      <c r="I116" s="54" t="s">
        <v>11</v>
      </c>
      <c r="J116" s="39"/>
      <c r="K116" s="56" t="s">
        <v>16</v>
      </c>
      <c r="L116" s="36"/>
      <c r="M116" s="54" t="s">
        <v>11</v>
      </c>
      <c r="N116" s="39"/>
      <c r="O116" s="56" t="s">
        <v>16</v>
      </c>
      <c r="P116" s="11"/>
      <c r="Q116" s="36"/>
      <c r="R116" s="54" t="s">
        <v>11</v>
      </c>
      <c r="S116" s="39"/>
      <c r="T116" s="54" t="s">
        <v>16</v>
      </c>
      <c r="U116" s="36"/>
      <c r="V116" s="54" t="s">
        <v>11</v>
      </c>
      <c r="W116" s="39"/>
      <c r="X116" s="56" t="s">
        <v>16</v>
      </c>
      <c r="Y116" s="48"/>
      <c r="Z116" s="36"/>
      <c r="AA116" s="54" t="s">
        <v>11</v>
      </c>
      <c r="AB116" s="39"/>
      <c r="AC116" s="54" t="s">
        <v>16</v>
      </c>
      <c r="AD116" s="36"/>
      <c r="AE116" s="54" t="s">
        <v>11</v>
      </c>
      <c r="AF116" s="39"/>
      <c r="AG116" s="56" t="s">
        <v>16</v>
      </c>
      <c r="AH116" s="48"/>
      <c r="AI116" s="36"/>
      <c r="AJ116" s="54" t="s">
        <v>11</v>
      </c>
      <c r="AK116" s="39"/>
      <c r="AL116" s="54" t="s">
        <v>16</v>
      </c>
      <c r="AM116" s="36"/>
      <c r="AN116" s="54" t="s">
        <v>11</v>
      </c>
      <c r="AO116" s="39"/>
      <c r="AP116" s="56" t="s">
        <v>16</v>
      </c>
      <c r="AQ116" s="48"/>
      <c r="AR116" s="36"/>
      <c r="AS116" s="54" t="s">
        <v>11</v>
      </c>
      <c r="AT116" s="39"/>
      <c r="AU116" s="54" t="s">
        <v>16</v>
      </c>
      <c r="AV116" s="36"/>
      <c r="AW116" s="54" t="s">
        <v>11</v>
      </c>
      <c r="AX116" s="39"/>
      <c r="AY116" s="56" t="s">
        <v>16</v>
      </c>
      <c r="AZ116" s="48"/>
      <c r="BA116" s="36"/>
      <c r="BB116" s="54" t="s">
        <v>11</v>
      </c>
      <c r="BC116" s="39"/>
      <c r="BD116" s="54" t="s">
        <v>16</v>
      </c>
      <c r="BE116" s="36"/>
      <c r="BF116" s="54" t="s">
        <v>11</v>
      </c>
      <c r="BG116" s="39"/>
      <c r="BH116" s="56" t="s">
        <v>16</v>
      </c>
      <c r="BI116" s="48"/>
      <c r="BJ116" s="36"/>
      <c r="BK116" s="54" t="s">
        <v>11</v>
      </c>
      <c r="BL116" s="39"/>
      <c r="BM116" s="54" t="s">
        <v>16</v>
      </c>
      <c r="BN116" s="36"/>
      <c r="BO116" s="54" t="s">
        <v>11</v>
      </c>
      <c r="BP116" s="39"/>
      <c r="BQ116" s="56" t="s">
        <v>16</v>
      </c>
      <c r="BR116" s="48"/>
      <c r="BS116" s="36"/>
      <c r="BT116" s="54" t="s">
        <v>11</v>
      </c>
      <c r="BU116" s="39"/>
      <c r="BV116" s="54" t="s">
        <v>16</v>
      </c>
      <c r="BW116" s="36"/>
      <c r="BX116" s="54" t="s">
        <v>11</v>
      </c>
      <c r="BY116" s="39"/>
      <c r="BZ116" s="56" t="s">
        <v>16</v>
      </c>
      <c r="CA116" s="51"/>
      <c r="CB116" s="17" t="str">
        <f t="shared" si="3"/>
        <v/>
      </c>
      <c r="CC116" s="17" t="str">
        <f>IF(CB116="","",INDEX('99_職種リスト'!$A:$A,MATCH($E116,'99_職種リスト'!$B:$B,0)))</f>
        <v/>
      </c>
      <c r="CD116" s="18" t="str">
        <f>IF(CB116="","",IF(F116="○",'01_勤務時間入力'!$B$7*60,IF(SUM(H116,J116,L116,N116)&gt;0,MIN(SUM(VALUE(H116)*60,J116,VALUE(L116)*60/2,N116/2),'01_勤務時間入力'!$B$7*60,10080),MIN(SUM(MIN(SUM(VALUE(Q116)*60,S116,VALUE(U116)*60/2,W116/2),1440)*IF(OR(Y116="",Y116="　"),1,VALUE(MID(Y116,2,1)/4)),MIN(SUM(VALUE(Z116)*60,AB116,VALUE(AD116)*60/2,AF116/2),1440)*IF(OR(AH116="",AH116="　"),1,VALUE(MID(AH116,2,1)/4)),MIN(SUM(VALUE(AI116)*60,AK116,VALUE(AM116)*60/2,AO116/2),1440)*IF(OR(AQ116="",AQ116="　"),1,VALUE(MID(AQ116,2,1)/4)),MIN(SUM(VALUE(AR116)*60,AT116,VALUE(AV116)*60/2,AX116/2),1440)*IF(OR(AZ116="",AZ116="　"),1,VALUE(MID(AZ116,2,1)/4)),MIN(SUM(VALUE(BA116)*60,BC116,VALUE(BE116)*60/2,BG116/2),1440)*IF(OR(BI116="",BI116="　"),1,VALUE(MID(BI116,2,1)/4)),MIN(SUM(VALUE(BJ116)*60,BL116,VALUE(BN116)*60/2,BP116/2),1440)*IF(OR(BR116="",BR116="　"),1,VALUE(MID(BR116,2,1)/4)),MIN(SUM(VALUE(BS116)*60,BU116,VALUE(BW116)*60/2,BY116/2),1440)*IF(OR(CA116="",CA116="　"),1,VALUE(MID(CA116,2,1)/4))),'01_勤務時間入力'!$B$7*60,10080))))</f>
        <v/>
      </c>
      <c r="CE116" s="17" t="str">
        <f>IF(CB116="","",IF('01_勤務時間入力'!$I$7*60&lt;='01_勤務時間入力'!CD116,"常勤","非常勤"))</f>
        <v/>
      </c>
    </row>
    <row r="117" spans="2:83" ht="27.95" customHeight="1" x14ac:dyDescent="0.4">
      <c r="B117" s="131" t="str">
        <f t="shared" si="2"/>
        <v>101人目</v>
      </c>
      <c r="C117" s="29"/>
      <c r="D117" s="69" t="s">
        <v>14</v>
      </c>
      <c r="E117" s="31"/>
      <c r="F117" s="32"/>
      <c r="H117" s="36"/>
      <c r="I117" s="54" t="s">
        <v>11</v>
      </c>
      <c r="J117" s="39"/>
      <c r="K117" s="56" t="s">
        <v>16</v>
      </c>
      <c r="L117" s="36"/>
      <c r="M117" s="54" t="s">
        <v>11</v>
      </c>
      <c r="N117" s="39"/>
      <c r="O117" s="56" t="s">
        <v>16</v>
      </c>
      <c r="P117" s="11"/>
      <c r="Q117" s="36"/>
      <c r="R117" s="54" t="s">
        <v>11</v>
      </c>
      <c r="S117" s="39"/>
      <c r="T117" s="54" t="s">
        <v>16</v>
      </c>
      <c r="U117" s="36"/>
      <c r="V117" s="54" t="s">
        <v>11</v>
      </c>
      <c r="W117" s="39"/>
      <c r="X117" s="56" t="s">
        <v>16</v>
      </c>
      <c r="Y117" s="48"/>
      <c r="Z117" s="36"/>
      <c r="AA117" s="54" t="s">
        <v>11</v>
      </c>
      <c r="AB117" s="39"/>
      <c r="AC117" s="54" t="s">
        <v>16</v>
      </c>
      <c r="AD117" s="36"/>
      <c r="AE117" s="54" t="s">
        <v>11</v>
      </c>
      <c r="AF117" s="39"/>
      <c r="AG117" s="56" t="s">
        <v>16</v>
      </c>
      <c r="AH117" s="48"/>
      <c r="AI117" s="36"/>
      <c r="AJ117" s="54" t="s">
        <v>11</v>
      </c>
      <c r="AK117" s="39"/>
      <c r="AL117" s="54" t="s">
        <v>16</v>
      </c>
      <c r="AM117" s="36"/>
      <c r="AN117" s="54" t="s">
        <v>11</v>
      </c>
      <c r="AO117" s="39"/>
      <c r="AP117" s="56" t="s">
        <v>16</v>
      </c>
      <c r="AQ117" s="48"/>
      <c r="AR117" s="36"/>
      <c r="AS117" s="54" t="s">
        <v>11</v>
      </c>
      <c r="AT117" s="39"/>
      <c r="AU117" s="54" t="s">
        <v>16</v>
      </c>
      <c r="AV117" s="36"/>
      <c r="AW117" s="54" t="s">
        <v>11</v>
      </c>
      <c r="AX117" s="39"/>
      <c r="AY117" s="56" t="s">
        <v>16</v>
      </c>
      <c r="AZ117" s="48"/>
      <c r="BA117" s="36"/>
      <c r="BB117" s="54" t="s">
        <v>11</v>
      </c>
      <c r="BC117" s="39"/>
      <c r="BD117" s="54" t="s">
        <v>16</v>
      </c>
      <c r="BE117" s="36"/>
      <c r="BF117" s="54" t="s">
        <v>11</v>
      </c>
      <c r="BG117" s="39"/>
      <c r="BH117" s="56" t="s">
        <v>16</v>
      </c>
      <c r="BI117" s="48"/>
      <c r="BJ117" s="36"/>
      <c r="BK117" s="54" t="s">
        <v>11</v>
      </c>
      <c r="BL117" s="39"/>
      <c r="BM117" s="54" t="s">
        <v>16</v>
      </c>
      <c r="BN117" s="36"/>
      <c r="BO117" s="54" t="s">
        <v>11</v>
      </c>
      <c r="BP117" s="39"/>
      <c r="BQ117" s="56" t="s">
        <v>16</v>
      </c>
      <c r="BR117" s="48"/>
      <c r="BS117" s="36"/>
      <c r="BT117" s="54" t="s">
        <v>11</v>
      </c>
      <c r="BU117" s="39"/>
      <c r="BV117" s="54" t="s">
        <v>16</v>
      </c>
      <c r="BW117" s="36"/>
      <c r="BX117" s="54" t="s">
        <v>11</v>
      </c>
      <c r="BY117" s="39"/>
      <c r="BZ117" s="56" t="s">
        <v>16</v>
      </c>
      <c r="CA117" s="51"/>
      <c r="CB117" s="17" t="str">
        <f t="shared" si="3"/>
        <v/>
      </c>
      <c r="CC117" s="17" t="str">
        <f>IF(CB117="","",INDEX('99_職種リスト'!$A:$A,MATCH($E117,'99_職種リスト'!$B:$B,0)))</f>
        <v/>
      </c>
      <c r="CD117" s="18" t="str">
        <f>IF(CB117="","",IF(F117="○",'01_勤務時間入力'!$B$7*60,IF(SUM(H117,J117,L117,N117)&gt;0,MIN(SUM(VALUE(H117)*60,J117,VALUE(L117)*60/2,N117/2),'01_勤務時間入力'!$B$7*60,10080),MIN(SUM(MIN(SUM(VALUE(Q117)*60,S117,VALUE(U117)*60/2,W117/2),1440)*IF(OR(Y117="",Y117="　"),1,VALUE(MID(Y117,2,1)/4)),MIN(SUM(VALUE(Z117)*60,AB117,VALUE(AD117)*60/2,AF117/2),1440)*IF(OR(AH117="",AH117="　"),1,VALUE(MID(AH117,2,1)/4)),MIN(SUM(VALUE(AI117)*60,AK117,VALUE(AM117)*60/2,AO117/2),1440)*IF(OR(AQ117="",AQ117="　"),1,VALUE(MID(AQ117,2,1)/4)),MIN(SUM(VALUE(AR117)*60,AT117,VALUE(AV117)*60/2,AX117/2),1440)*IF(OR(AZ117="",AZ117="　"),1,VALUE(MID(AZ117,2,1)/4)),MIN(SUM(VALUE(BA117)*60,BC117,VALUE(BE117)*60/2,BG117/2),1440)*IF(OR(BI117="",BI117="　"),1,VALUE(MID(BI117,2,1)/4)),MIN(SUM(VALUE(BJ117)*60,BL117,VALUE(BN117)*60/2,BP117/2),1440)*IF(OR(BR117="",BR117="　"),1,VALUE(MID(BR117,2,1)/4)),MIN(SUM(VALUE(BS117)*60,BU117,VALUE(BW117)*60/2,BY117/2),1440)*IF(OR(CA117="",CA117="　"),1,VALUE(MID(CA117,2,1)/4))),'01_勤務時間入力'!$B$7*60,10080))))</f>
        <v/>
      </c>
      <c r="CE117" s="17" t="str">
        <f>IF(CB117="","",IF('01_勤務時間入力'!$I$7*60&lt;='01_勤務時間入力'!CD117,"常勤","非常勤"))</f>
        <v/>
      </c>
    </row>
    <row r="118" spans="2:83" ht="27.95" customHeight="1" x14ac:dyDescent="0.4">
      <c r="B118" s="131" t="str">
        <f t="shared" si="2"/>
        <v>102人目</v>
      </c>
      <c r="C118" s="29"/>
      <c r="D118" s="69" t="s">
        <v>14</v>
      </c>
      <c r="E118" s="31"/>
      <c r="F118" s="32"/>
      <c r="H118" s="36"/>
      <c r="I118" s="54" t="s">
        <v>11</v>
      </c>
      <c r="J118" s="39"/>
      <c r="K118" s="56" t="s">
        <v>16</v>
      </c>
      <c r="L118" s="36"/>
      <c r="M118" s="54" t="s">
        <v>11</v>
      </c>
      <c r="N118" s="39"/>
      <c r="O118" s="56" t="s">
        <v>16</v>
      </c>
      <c r="P118" s="11"/>
      <c r="Q118" s="36"/>
      <c r="R118" s="54" t="s">
        <v>11</v>
      </c>
      <c r="S118" s="39"/>
      <c r="T118" s="54" t="s">
        <v>16</v>
      </c>
      <c r="U118" s="36"/>
      <c r="V118" s="54" t="s">
        <v>11</v>
      </c>
      <c r="W118" s="39"/>
      <c r="X118" s="56" t="s">
        <v>16</v>
      </c>
      <c r="Y118" s="48"/>
      <c r="Z118" s="36"/>
      <c r="AA118" s="54" t="s">
        <v>11</v>
      </c>
      <c r="AB118" s="39"/>
      <c r="AC118" s="54" t="s">
        <v>16</v>
      </c>
      <c r="AD118" s="36"/>
      <c r="AE118" s="54" t="s">
        <v>11</v>
      </c>
      <c r="AF118" s="39"/>
      <c r="AG118" s="56" t="s">
        <v>16</v>
      </c>
      <c r="AH118" s="48"/>
      <c r="AI118" s="36"/>
      <c r="AJ118" s="54" t="s">
        <v>11</v>
      </c>
      <c r="AK118" s="39"/>
      <c r="AL118" s="54" t="s">
        <v>16</v>
      </c>
      <c r="AM118" s="36"/>
      <c r="AN118" s="54" t="s">
        <v>11</v>
      </c>
      <c r="AO118" s="39"/>
      <c r="AP118" s="56" t="s">
        <v>16</v>
      </c>
      <c r="AQ118" s="48"/>
      <c r="AR118" s="36"/>
      <c r="AS118" s="54" t="s">
        <v>11</v>
      </c>
      <c r="AT118" s="39"/>
      <c r="AU118" s="54" t="s">
        <v>16</v>
      </c>
      <c r="AV118" s="36"/>
      <c r="AW118" s="54" t="s">
        <v>11</v>
      </c>
      <c r="AX118" s="39"/>
      <c r="AY118" s="56" t="s">
        <v>16</v>
      </c>
      <c r="AZ118" s="48"/>
      <c r="BA118" s="36"/>
      <c r="BB118" s="54" t="s">
        <v>11</v>
      </c>
      <c r="BC118" s="39"/>
      <c r="BD118" s="54" t="s">
        <v>16</v>
      </c>
      <c r="BE118" s="36"/>
      <c r="BF118" s="54" t="s">
        <v>11</v>
      </c>
      <c r="BG118" s="39"/>
      <c r="BH118" s="56" t="s">
        <v>16</v>
      </c>
      <c r="BI118" s="48"/>
      <c r="BJ118" s="36"/>
      <c r="BK118" s="54" t="s">
        <v>11</v>
      </c>
      <c r="BL118" s="39"/>
      <c r="BM118" s="54" t="s">
        <v>16</v>
      </c>
      <c r="BN118" s="36"/>
      <c r="BO118" s="54" t="s">
        <v>11</v>
      </c>
      <c r="BP118" s="39"/>
      <c r="BQ118" s="56" t="s">
        <v>16</v>
      </c>
      <c r="BR118" s="48"/>
      <c r="BS118" s="36"/>
      <c r="BT118" s="54" t="s">
        <v>11</v>
      </c>
      <c r="BU118" s="39"/>
      <c r="BV118" s="54" t="s">
        <v>16</v>
      </c>
      <c r="BW118" s="36"/>
      <c r="BX118" s="54" t="s">
        <v>11</v>
      </c>
      <c r="BY118" s="39"/>
      <c r="BZ118" s="56" t="s">
        <v>16</v>
      </c>
      <c r="CA118" s="51"/>
      <c r="CB118" s="17" t="str">
        <f t="shared" si="3"/>
        <v/>
      </c>
      <c r="CC118" s="17" t="str">
        <f>IF(CB118="","",INDEX('99_職種リスト'!$A:$A,MATCH($E118,'99_職種リスト'!$B:$B,0)))</f>
        <v/>
      </c>
      <c r="CD118" s="18" t="str">
        <f>IF(CB118="","",IF(F118="○",'01_勤務時間入力'!$B$7*60,IF(SUM(H118,J118,L118,N118)&gt;0,MIN(SUM(VALUE(H118)*60,J118,VALUE(L118)*60/2,N118/2),'01_勤務時間入力'!$B$7*60,10080),MIN(SUM(MIN(SUM(VALUE(Q118)*60,S118,VALUE(U118)*60/2,W118/2),1440)*IF(OR(Y118="",Y118="　"),1,VALUE(MID(Y118,2,1)/4)),MIN(SUM(VALUE(Z118)*60,AB118,VALUE(AD118)*60/2,AF118/2),1440)*IF(OR(AH118="",AH118="　"),1,VALUE(MID(AH118,2,1)/4)),MIN(SUM(VALUE(AI118)*60,AK118,VALUE(AM118)*60/2,AO118/2),1440)*IF(OR(AQ118="",AQ118="　"),1,VALUE(MID(AQ118,2,1)/4)),MIN(SUM(VALUE(AR118)*60,AT118,VALUE(AV118)*60/2,AX118/2),1440)*IF(OR(AZ118="",AZ118="　"),1,VALUE(MID(AZ118,2,1)/4)),MIN(SUM(VALUE(BA118)*60,BC118,VALUE(BE118)*60/2,BG118/2),1440)*IF(OR(BI118="",BI118="　"),1,VALUE(MID(BI118,2,1)/4)),MIN(SUM(VALUE(BJ118)*60,BL118,VALUE(BN118)*60/2,BP118/2),1440)*IF(OR(BR118="",BR118="　"),1,VALUE(MID(BR118,2,1)/4)),MIN(SUM(VALUE(BS118)*60,BU118,VALUE(BW118)*60/2,BY118/2),1440)*IF(OR(CA118="",CA118="　"),1,VALUE(MID(CA118,2,1)/4))),'01_勤務時間入力'!$B$7*60,10080))))</f>
        <v/>
      </c>
      <c r="CE118" s="17" t="str">
        <f>IF(CB118="","",IF('01_勤務時間入力'!$I$7*60&lt;='01_勤務時間入力'!CD118,"常勤","非常勤"))</f>
        <v/>
      </c>
    </row>
    <row r="119" spans="2:83" ht="27.95" customHeight="1" x14ac:dyDescent="0.4">
      <c r="B119" s="131" t="str">
        <f t="shared" si="2"/>
        <v>103人目</v>
      </c>
      <c r="C119" s="29"/>
      <c r="D119" s="69" t="s">
        <v>14</v>
      </c>
      <c r="E119" s="31"/>
      <c r="F119" s="32"/>
      <c r="H119" s="36"/>
      <c r="I119" s="54" t="s">
        <v>11</v>
      </c>
      <c r="J119" s="39"/>
      <c r="K119" s="56" t="s">
        <v>16</v>
      </c>
      <c r="L119" s="36"/>
      <c r="M119" s="54" t="s">
        <v>11</v>
      </c>
      <c r="N119" s="39"/>
      <c r="O119" s="56" t="s">
        <v>16</v>
      </c>
      <c r="P119" s="11"/>
      <c r="Q119" s="36"/>
      <c r="R119" s="54" t="s">
        <v>11</v>
      </c>
      <c r="S119" s="39"/>
      <c r="T119" s="54" t="s">
        <v>16</v>
      </c>
      <c r="U119" s="36"/>
      <c r="V119" s="54" t="s">
        <v>11</v>
      </c>
      <c r="W119" s="39"/>
      <c r="X119" s="56" t="s">
        <v>16</v>
      </c>
      <c r="Y119" s="48"/>
      <c r="Z119" s="36"/>
      <c r="AA119" s="54" t="s">
        <v>11</v>
      </c>
      <c r="AB119" s="39"/>
      <c r="AC119" s="54" t="s">
        <v>16</v>
      </c>
      <c r="AD119" s="36"/>
      <c r="AE119" s="54" t="s">
        <v>11</v>
      </c>
      <c r="AF119" s="39"/>
      <c r="AG119" s="56" t="s">
        <v>16</v>
      </c>
      <c r="AH119" s="48"/>
      <c r="AI119" s="36"/>
      <c r="AJ119" s="54" t="s">
        <v>11</v>
      </c>
      <c r="AK119" s="39"/>
      <c r="AL119" s="54" t="s">
        <v>16</v>
      </c>
      <c r="AM119" s="36"/>
      <c r="AN119" s="54" t="s">
        <v>11</v>
      </c>
      <c r="AO119" s="39"/>
      <c r="AP119" s="56" t="s">
        <v>16</v>
      </c>
      <c r="AQ119" s="48"/>
      <c r="AR119" s="36"/>
      <c r="AS119" s="54" t="s">
        <v>11</v>
      </c>
      <c r="AT119" s="39"/>
      <c r="AU119" s="54" t="s">
        <v>16</v>
      </c>
      <c r="AV119" s="36"/>
      <c r="AW119" s="54" t="s">
        <v>11</v>
      </c>
      <c r="AX119" s="39"/>
      <c r="AY119" s="56" t="s">
        <v>16</v>
      </c>
      <c r="AZ119" s="48"/>
      <c r="BA119" s="36"/>
      <c r="BB119" s="54" t="s">
        <v>11</v>
      </c>
      <c r="BC119" s="39"/>
      <c r="BD119" s="54" t="s">
        <v>16</v>
      </c>
      <c r="BE119" s="36"/>
      <c r="BF119" s="54" t="s">
        <v>11</v>
      </c>
      <c r="BG119" s="39"/>
      <c r="BH119" s="56" t="s">
        <v>16</v>
      </c>
      <c r="BI119" s="48"/>
      <c r="BJ119" s="36"/>
      <c r="BK119" s="54" t="s">
        <v>11</v>
      </c>
      <c r="BL119" s="39"/>
      <c r="BM119" s="54" t="s">
        <v>16</v>
      </c>
      <c r="BN119" s="36"/>
      <c r="BO119" s="54" t="s">
        <v>11</v>
      </c>
      <c r="BP119" s="39"/>
      <c r="BQ119" s="56" t="s">
        <v>16</v>
      </c>
      <c r="BR119" s="48"/>
      <c r="BS119" s="36"/>
      <c r="BT119" s="54" t="s">
        <v>11</v>
      </c>
      <c r="BU119" s="39"/>
      <c r="BV119" s="54" t="s">
        <v>16</v>
      </c>
      <c r="BW119" s="36"/>
      <c r="BX119" s="54" t="s">
        <v>11</v>
      </c>
      <c r="BY119" s="39"/>
      <c r="BZ119" s="56" t="s">
        <v>16</v>
      </c>
      <c r="CA119" s="51"/>
      <c r="CB119" s="17" t="str">
        <f t="shared" si="3"/>
        <v/>
      </c>
      <c r="CC119" s="17" t="str">
        <f>IF(CB119="","",INDEX('99_職種リスト'!$A:$A,MATCH($E119,'99_職種リスト'!$B:$B,0)))</f>
        <v/>
      </c>
      <c r="CD119" s="18" t="str">
        <f>IF(CB119="","",IF(F119="○",'01_勤務時間入力'!$B$7*60,IF(SUM(H119,J119,L119,N119)&gt;0,MIN(SUM(VALUE(H119)*60,J119,VALUE(L119)*60/2,N119/2),'01_勤務時間入力'!$B$7*60,10080),MIN(SUM(MIN(SUM(VALUE(Q119)*60,S119,VALUE(U119)*60/2,W119/2),1440)*IF(OR(Y119="",Y119="　"),1,VALUE(MID(Y119,2,1)/4)),MIN(SUM(VALUE(Z119)*60,AB119,VALUE(AD119)*60/2,AF119/2),1440)*IF(OR(AH119="",AH119="　"),1,VALUE(MID(AH119,2,1)/4)),MIN(SUM(VALUE(AI119)*60,AK119,VALUE(AM119)*60/2,AO119/2),1440)*IF(OR(AQ119="",AQ119="　"),1,VALUE(MID(AQ119,2,1)/4)),MIN(SUM(VALUE(AR119)*60,AT119,VALUE(AV119)*60/2,AX119/2),1440)*IF(OR(AZ119="",AZ119="　"),1,VALUE(MID(AZ119,2,1)/4)),MIN(SUM(VALUE(BA119)*60,BC119,VALUE(BE119)*60/2,BG119/2),1440)*IF(OR(BI119="",BI119="　"),1,VALUE(MID(BI119,2,1)/4)),MIN(SUM(VALUE(BJ119)*60,BL119,VALUE(BN119)*60/2,BP119/2),1440)*IF(OR(BR119="",BR119="　"),1,VALUE(MID(BR119,2,1)/4)),MIN(SUM(VALUE(BS119)*60,BU119,VALUE(BW119)*60/2,BY119/2),1440)*IF(OR(CA119="",CA119="　"),1,VALUE(MID(CA119,2,1)/4))),'01_勤務時間入力'!$B$7*60,10080))))</f>
        <v/>
      </c>
      <c r="CE119" s="17" t="str">
        <f>IF(CB119="","",IF('01_勤務時間入力'!$I$7*60&lt;='01_勤務時間入力'!CD119,"常勤","非常勤"))</f>
        <v/>
      </c>
    </row>
    <row r="120" spans="2:83" ht="27.95" customHeight="1" x14ac:dyDescent="0.4">
      <c r="B120" s="131" t="str">
        <f t="shared" si="2"/>
        <v>104人目</v>
      </c>
      <c r="C120" s="29"/>
      <c r="D120" s="69" t="s">
        <v>14</v>
      </c>
      <c r="E120" s="31"/>
      <c r="F120" s="32"/>
      <c r="H120" s="36"/>
      <c r="I120" s="54" t="s">
        <v>11</v>
      </c>
      <c r="J120" s="39"/>
      <c r="K120" s="56" t="s">
        <v>16</v>
      </c>
      <c r="L120" s="36"/>
      <c r="M120" s="54" t="s">
        <v>11</v>
      </c>
      <c r="N120" s="39"/>
      <c r="O120" s="56" t="s">
        <v>16</v>
      </c>
      <c r="P120" s="11"/>
      <c r="Q120" s="36"/>
      <c r="R120" s="54" t="s">
        <v>11</v>
      </c>
      <c r="S120" s="39"/>
      <c r="T120" s="54" t="s">
        <v>16</v>
      </c>
      <c r="U120" s="36"/>
      <c r="V120" s="54" t="s">
        <v>11</v>
      </c>
      <c r="W120" s="39"/>
      <c r="X120" s="56" t="s">
        <v>16</v>
      </c>
      <c r="Y120" s="48"/>
      <c r="Z120" s="36"/>
      <c r="AA120" s="54" t="s">
        <v>11</v>
      </c>
      <c r="AB120" s="39"/>
      <c r="AC120" s="54" t="s">
        <v>16</v>
      </c>
      <c r="AD120" s="36"/>
      <c r="AE120" s="54" t="s">
        <v>11</v>
      </c>
      <c r="AF120" s="39"/>
      <c r="AG120" s="56" t="s">
        <v>16</v>
      </c>
      <c r="AH120" s="48"/>
      <c r="AI120" s="36"/>
      <c r="AJ120" s="54" t="s">
        <v>11</v>
      </c>
      <c r="AK120" s="39"/>
      <c r="AL120" s="54" t="s">
        <v>16</v>
      </c>
      <c r="AM120" s="36"/>
      <c r="AN120" s="54" t="s">
        <v>11</v>
      </c>
      <c r="AO120" s="39"/>
      <c r="AP120" s="56" t="s">
        <v>16</v>
      </c>
      <c r="AQ120" s="48"/>
      <c r="AR120" s="36"/>
      <c r="AS120" s="54" t="s">
        <v>11</v>
      </c>
      <c r="AT120" s="39"/>
      <c r="AU120" s="54" t="s">
        <v>16</v>
      </c>
      <c r="AV120" s="36"/>
      <c r="AW120" s="54" t="s">
        <v>11</v>
      </c>
      <c r="AX120" s="39"/>
      <c r="AY120" s="56" t="s">
        <v>16</v>
      </c>
      <c r="AZ120" s="48"/>
      <c r="BA120" s="36"/>
      <c r="BB120" s="54" t="s">
        <v>11</v>
      </c>
      <c r="BC120" s="39"/>
      <c r="BD120" s="54" t="s">
        <v>16</v>
      </c>
      <c r="BE120" s="36"/>
      <c r="BF120" s="54" t="s">
        <v>11</v>
      </c>
      <c r="BG120" s="39"/>
      <c r="BH120" s="56" t="s">
        <v>16</v>
      </c>
      <c r="BI120" s="48"/>
      <c r="BJ120" s="36"/>
      <c r="BK120" s="54" t="s">
        <v>11</v>
      </c>
      <c r="BL120" s="39"/>
      <c r="BM120" s="54" t="s">
        <v>16</v>
      </c>
      <c r="BN120" s="36"/>
      <c r="BO120" s="54" t="s">
        <v>11</v>
      </c>
      <c r="BP120" s="39"/>
      <c r="BQ120" s="56" t="s">
        <v>16</v>
      </c>
      <c r="BR120" s="48"/>
      <c r="BS120" s="36"/>
      <c r="BT120" s="54" t="s">
        <v>11</v>
      </c>
      <c r="BU120" s="39"/>
      <c r="BV120" s="54" t="s">
        <v>16</v>
      </c>
      <c r="BW120" s="36"/>
      <c r="BX120" s="54" t="s">
        <v>11</v>
      </c>
      <c r="BY120" s="39"/>
      <c r="BZ120" s="56" t="s">
        <v>16</v>
      </c>
      <c r="CA120" s="51"/>
      <c r="CB120" s="17" t="str">
        <f t="shared" si="3"/>
        <v/>
      </c>
      <c r="CC120" s="17" t="str">
        <f>IF(CB120="","",INDEX('99_職種リスト'!$A:$A,MATCH($E120,'99_職種リスト'!$B:$B,0)))</f>
        <v/>
      </c>
      <c r="CD120" s="18" t="str">
        <f>IF(CB120="","",IF(F120="○",'01_勤務時間入力'!$B$7*60,IF(SUM(H120,J120,L120,N120)&gt;0,MIN(SUM(VALUE(H120)*60,J120,VALUE(L120)*60/2,N120/2),'01_勤務時間入力'!$B$7*60,10080),MIN(SUM(MIN(SUM(VALUE(Q120)*60,S120,VALUE(U120)*60/2,W120/2),1440)*IF(OR(Y120="",Y120="　"),1,VALUE(MID(Y120,2,1)/4)),MIN(SUM(VALUE(Z120)*60,AB120,VALUE(AD120)*60/2,AF120/2),1440)*IF(OR(AH120="",AH120="　"),1,VALUE(MID(AH120,2,1)/4)),MIN(SUM(VALUE(AI120)*60,AK120,VALUE(AM120)*60/2,AO120/2),1440)*IF(OR(AQ120="",AQ120="　"),1,VALUE(MID(AQ120,2,1)/4)),MIN(SUM(VALUE(AR120)*60,AT120,VALUE(AV120)*60/2,AX120/2),1440)*IF(OR(AZ120="",AZ120="　"),1,VALUE(MID(AZ120,2,1)/4)),MIN(SUM(VALUE(BA120)*60,BC120,VALUE(BE120)*60/2,BG120/2),1440)*IF(OR(BI120="",BI120="　"),1,VALUE(MID(BI120,2,1)/4)),MIN(SUM(VALUE(BJ120)*60,BL120,VALUE(BN120)*60/2,BP120/2),1440)*IF(OR(BR120="",BR120="　"),1,VALUE(MID(BR120,2,1)/4)),MIN(SUM(VALUE(BS120)*60,BU120,VALUE(BW120)*60/2,BY120/2),1440)*IF(OR(CA120="",CA120="　"),1,VALUE(MID(CA120,2,1)/4))),'01_勤務時間入力'!$B$7*60,10080))))</f>
        <v/>
      </c>
      <c r="CE120" s="17" t="str">
        <f>IF(CB120="","",IF('01_勤務時間入力'!$I$7*60&lt;='01_勤務時間入力'!CD120,"常勤","非常勤"))</f>
        <v/>
      </c>
    </row>
    <row r="121" spans="2:83" ht="27.95" customHeight="1" x14ac:dyDescent="0.4">
      <c r="B121" s="131" t="str">
        <f t="shared" si="2"/>
        <v>105人目</v>
      </c>
      <c r="C121" s="29"/>
      <c r="D121" s="69" t="s">
        <v>14</v>
      </c>
      <c r="E121" s="31"/>
      <c r="F121" s="32"/>
      <c r="H121" s="36"/>
      <c r="I121" s="54" t="s">
        <v>11</v>
      </c>
      <c r="J121" s="39"/>
      <c r="K121" s="56" t="s">
        <v>16</v>
      </c>
      <c r="L121" s="36"/>
      <c r="M121" s="54" t="s">
        <v>11</v>
      </c>
      <c r="N121" s="39"/>
      <c r="O121" s="56" t="s">
        <v>16</v>
      </c>
      <c r="P121" s="11"/>
      <c r="Q121" s="36"/>
      <c r="R121" s="54" t="s">
        <v>11</v>
      </c>
      <c r="S121" s="39"/>
      <c r="T121" s="54" t="s">
        <v>16</v>
      </c>
      <c r="U121" s="36"/>
      <c r="V121" s="54" t="s">
        <v>11</v>
      </c>
      <c r="W121" s="39"/>
      <c r="X121" s="56" t="s">
        <v>16</v>
      </c>
      <c r="Y121" s="48"/>
      <c r="Z121" s="36"/>
      <c r="AA121" s="54" t="s">
        <v>11</v>
      </c>
      <c r="AB121" s="39"/>
      <c r="AC121" s="54" t="s">
        <v>16</v>
      </c>
      <c r="AD121" s="36"/>
      <c r="AE121" s="54" t="s">
        <v>11</v>
      </c>
      <c r="AF121" s="39"/>
      <c r="AG121" s="56" t="s">
        <v>16</v>
      </c>
      <c r="AH121" s="48"/>
      <c r="AI121" s="36"/>
      <c r="AJ121" s="54" t="s">
        <v>11</v>
      </c>
      <c r="AK121" s="39"/>
      <c r="AL121" s="54" t="s">
        <v>16</v>
      </c>
      <c r="AM121" s="36"/>
      <c r="AN121" s="54" t="s">
        <v>11</v>
      </c>
      <c r="AO121" s="39"/>
      <c r="AP121" s="56" t="s">
        <v>16</v>
      </c>
      <c r="AQ121" s="48"/>
      <c r="AR121" s="36"/>
      <c r="AS121" s="54" t="s">
        <v>11</v>
      </c>
      <c r="AT121" s="39"/>
      <c r="AU121" s="54" t="s">
        <v>16</v>
      </c>
      <c r="AV121" s="36"/>
      <c r="AW121" s="54" t="s">
        <v>11</v>
      </c>
      <c r="AX121" s="39"/>
      <c r="AY121" s="56" t="s">
        <v>16</v>
      </c>
      <c r="AZ121" s="48"/>
      <c r="BA121" s="36"/>
      <c r="BB121" s="54" t="s">
        <v>11</v>
      </c>
      <c r="BC121" s="39"/>
      <c r="BD121" s="54" t="s">
        <v>16</v>
      </c>
      <c r="BE121" s="36"/>
      <c r="BF121" s="54" t="s">
        <v>11</v>
      </c>
      <c r="BG121" s="39"/>
      <c r="BH121" s="56" t="s">
        <v>16</v>
      </c>
      <c r="BI121" s="48"/>
      <c r="BJ121" s="36"/>
      <c r="BK121" s="54" t="s">
        <v>11</v>
      </c>
      <c r="BL121" s="39"/>
      <c r="BM121" s="54" t="s">
        <v>16</v>
      </c>
      <c r="BN121" s="36"/>
      <c r="BO121" s="54" t="s">
        <v>11</v>
      </c>
      <c r="BP121" s="39"/>
      <c r="BQ121" s="56" t="s">
        <v>16</v>
      </c>
      <c r="BR121" s="48"/>
      <c r="BS121" s="36"/>
      <c r="BT121" s="54" t="s">
        <v>11</v>
      </c>
      <c r="BU121" s="39"/>
      <c r="BV121" s="54" t="s">
        <v>16</v>
      </c>
      <c r="BW121" s="36"/>
      <c r="BX121" s="54" t="s">
        <v>11</v>
      </c>
      <c r="BY121" s="39"/>
      <c r="BZ121" s="56" t="s">
        <v>16</v>
      </c>
      <c r="CA121" s="51"/>
      <c r="CB121" s="17" t="str">
        <f t="shared" si="3"/>
        <v/>
      </c>
      <c r="CC121" s="17" t="str">
        <f>IF(CB121="","",INDEX('99_職種リスト'!$A:$A,MATCH($E121,'99_職種リスト'!$B:$B,0)))</f>
        <v/>
      </c>
      <c r="CD121" s="18" t="str">
        <f>IF(CB121="","",IF(F121="○",'01_勤務時間入力'!$B$7*60,IF(SUM(H121,J121,L121,N121)&gt;0,MIN(SUM(VALUE(H121)*60,J121,VALUE(L121)*60/2,N121/2),'01_勤務時間入力'!$B$7*60,10080),MIN(SUM(MIN(SUM(VALUE(Q121)*60,S121,VALUE(U121)*60/2,W121/2),1440)*IF(OR(Y121="",Y121="　"),1,VALUE(MID(Y121,2,1)/4)),MIN(SUM(VALUE(Z121)*60,AB121,VALUE(AD121)*60/2,AF121/2),1440)*IF(OR(AH121="",AH121="　"),1,VALUE(MID(AH121,2,1)/4)),MIN(SUM(VALUE(AI121)*60,AK121,VALUE(AM121)*60/2,AO121/2),1440)*IF(OR(AQ121="",AQ121="　"),1,VALUE(MID(AQ121,2,1)/4)),MIN(SUM(VALUE(AR121)*60,AT121,VALUE(AV121)*60/2,AX121/2),1440)*IF(OR(AZ121="",AZ121="　"),1,VALUE(MID(AZ121,2,1)/4)),MIN(SUM(VALUE(BA121)*60,BC121,VALUE(BE121)*60/2,BG121/2),1440)*IF(OR(BI121="",BI121="　"),1,VALUE(MID(BI121,2,1)/4)),MIN(SUM(VALUE(BJ121)*60,BL121,VALUE(BN121)*60/2,BP121/2),1440)*IF(OR(BR121="",BR121="　"),1,VALUE(MID(BR121,2,1)/4)),MIN(SUM(VALUE(BS121)*60,BU121,VALUE(BW121)*60/2,BY121/2),1440)*IF(OR(CA121="",CA121="　"),1,VALUE(MID(CA121,2,1)/4))),'01_勤務時間入力'!$B$7*60,10080))))</f>
        <v/>
      </c>
      <c r="CE121" s="17" t="str">
        <f>IF(CB121="","",IF('01_勤務時間入力'!$I$7*60&lt;='01_勤務時間入力'!CD121,"常勤","非常勤"))</f>
        <v/>
      </c>
    </row>
    <row r="122" spans="2:83" ht="27.95" customHeight="1" x14ac:dyDescent="0.4">
      <c r="B122" s="131" t="str">
        <f t="shared" si="2"/>
        <v>106人目</v>
      </c>
      <c r="C122" s="29"/>
      <c r="D122" s="69" t="s">
        <v>14</v>
      </c>
      <c r="E122" s="31"/>
      <c r="F122" s="32"/>
      <c r="H122" s="36"/>
      <c r="I122" s="54" t="s">
        <v>11</v>
      </c>
      <c r="J122" s="39"/>
      <c r="K122" s="56" t="s">
        <v>16</v>
      </c>
      <c r="L122" s="36"/>
      <c r="M122" s="54" t="s">
        <v>11</v>
      </c>
      <c r="N122" s="39"/>
      <c r="O122" s="56" t="s">
        <v>16</v>
      </c>
      <c r="P122" s="11"/>
      <c r="Q122" s="36"/>
      <c r="R122" s="54" t="s">
        <v>11</v>
      </c>
      <c r="S122" s="39"/>
      <c r="T122" s="54" t="s">
        <v>16</v>
      </c>
      <c r="U122" s="36"/>
      <c r="V122" s="54" t="s">
        <v>11</v>
      </c>
      <c r="W122" s="39"/>
      <c r="X122" s="56" t="s">
        <v>16</v>
      </c>
      <c r="Y122" s="48"/>
      <c r="Z122" s="36"/>
      <c r="AA122" s="54" t="s">
        <v>11</v>
      </c>
      <c r="AB122" s="39"/>
      <c r="AC122" s="54" t="s">
        <v>16</v>
      </c>
      <c r="AD122" s="36"/>
      <c r="AE122" s="54" t="s">
        <v>11</v>
      </c>
      <c r="AF122" s="39"/>
      <c r="AG122" s="56" t="s">
        <v>16</v>
      </c>
      <c r="AH122" s="48"/>
      <c r="AI122" s="36"/>
      <c r="AJ122" s="54" t="s">
        <v>11</v>
      </c>
      <c r="AK122" s="39"/>
      <c r="AL122" s="54" t="s">
        <v>16</v>
      </c>
      <c r="AM122" s="36"/>
      <c r="AN122" s="54" t="s">
        <v>11</v>
      </c>
      <c r="AO122" s="39"/>
      <c r="AP122" s="56" t="s">
        <v>16</v>
      </c>
      <c r="AQ122" s="48"/>
      <c r="AR122" s="36"/>
      <c r="AS122" s="54" t="s">
        <v>11</v>
      </c>
      <c r="AT122" s="39"/>
      <c r="AU122" s="54" t="s">
        <v>16</v>
      </c>
      <c r="AV122" s="36"/>
      <c r="AW122" s="54" t="s">
        <v>11</v>
      </c>
      <c r="AX122" s="39"/>
      <c r="AY122" s="56" t="s">
        <v>16</v>
      </c>
      <c r="AZ122" s="48"/>
      <c r="BA122" s="36"/>
      <c r="BB122" s="54" t="s">
        <v>11</v>
      </c>
      <c r="BC122" s="39"/>
      <c r="BD122" s="54" t="s">
        <v>16</v>
      </c>
      <c r="BE122" s="36"/>
      <c r="BF122" s="54" t="s">
        <v>11</v>
      </c>
      <c r="BG122" s="39"/>
      <c r="BH122" s="56" t="s">
        <v>16</v>
      </c>
      <c r="BI122" s="48"/>
      <c r="BJ122" s="36"/>
      <c r="BK122" s="54" t="s">
        <v>11</v>
      </c>
      <c r="BL122" s="39"/>
      <c r="BM122" s="54" t="s">
        <v>16</v>
      </c>
      <c r="BN122" s="36"/>
      <c r="BO122" s="54" t="s">
        <v>11</v>
      </c>
      <c r="BP122" s="39"/>
      <c r="BQ122" s="56" t="s">
        <v>16</v>
      </c>
      <c r="BR122" s="48"/>
      <c r="BS122" s="36"/>
      <c r="BT122" s="54" t="s">
        <v>11</v>
      </c>
      <c r="BU122" s="39"/>
      <c r="BV122" s="54" t="s">
        <v>16</v>
      </c>
      <c r="BW122" s="36"/>
      <c r="BX122" s="54" t="s">
        <v>11</v>
      </c>
      <c r="BY122" s="39"/>
      <c r="BZ122" s="56" t="s">
        <v>16</v>
      </c>
      <c r="CA122" s="51"/>
      <c r="CB122" s="17" t="str">
        <f t="shared" si="3"/>
        <v/>
      </c>
      <c r="CC122" s="17" t="str">
        <f>IF(CB122="","",INDEX('99_職種リスト'!$A:$A,MATCH($E122,'99_職種リスト'!$B:$B,0)))</f>
        <v/>
      </c>
      <c r="CD122" s="18" t="str">
        <f>IF(CB122="","",IF(F122="○",'01_勤務時間入力'!$B$7*60,IF(SUM(H122,J122,L122,N122)&gt;0,MIN(SUM(VALUE(H122)*60,J122,VALUE(L122)*60/2,N122/2),'01_勤務時間入力'!$B$7*60,10080),MIN(SUM(MIN(SUM(VALUE(Q122)*60,S122,VALUE(U122)*60/2,W122/2),1440)*IF(OR(Y122="",Y122="　"),1,VALUE(MID(Y122,2,1)/4)),MIN(SUM(VALUE(Z122)*60,AB122,VALUE(AD122)*60/2,AF122/2),1440)*IF(OR(AH122="",AH122="　"),1,VALUE(MID(AH122,2,1)/4)),MIN(SUM(VALUE(AI122)*60,AK122,VALUE(AM122)*60/2,AO122/2),1440)*IF(OR(AQ122="",AQ122="　"),1,VALUE(MID(AQ122,2,1)/4)),MIN(SUM(VALUE(AR122)*60,AT122,VALUE(AV122)*60/2,AX122/2),1440)*IF(OR(AZ122="",AZ122="　"),1,VALUE(MID(AZ122,2,1)/4)),MIN(SUM(VALUE(BA122)*60,BC122,VALUE(BE122)*60/2,BG122/2),1440)*IF(OR(BI122="",BI122="　"),1,VALUE(MID(BI122,2,1)/4)),MIN(SUM(VALUE(BJ122)*60,BL122,VALUE(BN122)*60/2,BP122/2),1440)*IF(OR(BR122="",BR122="　"),1,VALUE(MID(BR122,2,1)/4)),MIN(SUM(VALUE(BS122)*60,BU122,VALUE(BW122)*60/2,BY122/2),1440)*IF(OR(CA122="",CA122="　"),1,VALUE(MID(CA122,2,1)/4))),'01_勤務時間入力'!$B$7*60,10080))))</f>
        <v/>
      </c>
      <c r="CE122" s="17" t="str">
        <f>IF(CB122="","",IF('01_勤務時間入力'!$I$7*60&lt;='01_勤務時間入力'!CD122,"常勤","非常勤"))</f>
        <v/>
      </c>
    </row>
    <row r="123" spans="2:83" ht="27.95" customHeight="1" x14ac:dyDescent="0.4">
      <c r="B123" s="131" t="str">
        <f t="shared" si="2"/>
        <v>107人目</v>
      </c>
      <c r="C123" s="29"/>
      <c r="D123" s="69" t="s">
        <v>14</v>
      </c>
      <c r="E123" s="31"/>
      <c r="F123" s="32"/>
      <c r="H123" s="36"/>
      <c r="I123" s="54" t="s">
        <v>11</v>
      </c>
      <c r="J123" s="39"/>
      <c r="K123" s="56" t="s">
        <v>16</v>
      </c>
      <c r="L123" s="36"/>
      <c r="M123" s="54" t="s">
        <v>11</v>
      </c>
      <c r="N123" s="39"/>
      <c r="O123" s="56" t="s">
        <v>16</v>
      </c>
      <c r="P123" s="11"/>
      <c r="Q123" s="36"/>
      <c r="R123" s="54" t="s">
        <v>11</v>
      </c>
      <c r="S123" s="39"/>
      <c r="T123" s="54" t="s">
        <v>16</v>
      </c>
      <c r="U123" s="36"/>
      <c r="V123" s="54" t="s">
        <v>11</v>
      </c>
      <c r="W123" s="39"/>
      <c r="X123" s="56" t="s">
        <v>16</v>
      </c>
      <c r="Y123" s="48"/>
      <c r="Z123" s="36"/>
      <c r="AA123" s="54" t="s">
        <v>11</v>
      </c>
      <c r="AB123" s="39"/>
      <c r="AC123" s="54" t="s">
        <v>16</v>
      </c>
      <c r="AD123" s="36"/>
      <c r="AE123" s="54" t="s">
        <v>11</v>
      </c>
      <c r="AF123" s="39"/>
      <c r="AG123" s="56" t="s">
        <v>16</v>
      </c>
      <c r="AH123" s="48"/>
      <c r="AI123" s="36"/>
      <c r="AJ123" s="54" t="s">
        <v>11</v>
      </c>
      <c r="AK123" s="39"/>
      <c r="AL123" s="54" t="s">
        <v>16</v>
      </c>
      <c r="AM123" s="36"/>
      <c r="AN123" s="54" t="s">
        <v>11</v>
      </c>
      <c r="AO123" s="39"/>
      <c r="AP123" s="56" t="s">
        <v>16</v>
      </c>
      <c r="AQ123" s="48"/>
      <c r="AR123" s="36"/>
      <c r="AS123" s="54" t="s">
        <v>11</v>
      </c>
      <c r="AT123" s="39"/>
      <c r="AU123" s="54" t="s">
        <v>16</v>
      </c>
      <c r="AV123" s="36"/>
      <c r="AW123" s="54" t="s">
        <v>11</v>
      </c>
      <c r="AX123" s="39"/>
      <c r="AY123" s="56" t="s">
        <v>16</v>
      </c>
      <c r="AZ123" s="48"/>
      <c r="BA123" s="36"/>
      <c r="BB123" s="54" t="s">
        <v>11</v>
      </c>
      <c r="BC123" s="39"/>
      <c r="BD123" s="54" t="s">
        <v>16</v>
      </c>
      <c r="BE123" s="36"/>
      <c r="BF123" s="54" t="s">
        <v>11</v>
      </c>
      <c r="BG123" s="39"/>
      <c r="BH123" s="56" t="s">
        <v>16</v>
      </c>
      <c r="BI123" s="48"/>
      <c r="BJ123" s="36"/>
      <c r="BK123" s="54" t="s">
        <v>11</v>
      </c>
      <c r="BL123" s="39"/>
      <c r="BM123" s="54" t="s">
        <v>16</v>
      </c>
      <c r="BN123" s="36"/>
      <c r="BO123" s="54" t="s">
        <v>11</v>
      </c>
      <c r="BP123" s="39"/>
      <c r="BQ123" s="56" t="s">
        <v>16</v>
      </c>
      <c r="BR123" s="48"/>
      <c r="BS123" s="36"/>
      <c r="BT123" s="54" t="s">
        <v>11</v>
      </c>
      <c r="BU123" s="39"/>
      <c r="BV123" s="54" t="s">
        <v>16</v>
      </c>
      <c r="BW123" s="36"/>
      <c r="BX123" s="54" t="s">
        <v>11</v>
      </c>
      <c r="BY123" s="39"/>
      <c r="BZ123" s="56" t="s">
        <v>16</v>
      </c>
      <c r="CA123" s="51"/>
      <c r="CB123" s="17" t="str">
        <f t="shared" si="3"/>
        <v/>
      </c>
      <c r="CC123" s="17" t="str">
        <f>IF(CB123="","",INDEX('99_職種リスト'!$A:$A,MATCH($E123,'99_職種リスト'!$B:$B,0)))</f>
        <v/>
      </c>
      <c r="CD123" s="18" t="str">
        <f>IF(CB123="","",IF(F123="○",'01_勤務時間入力'!$B$7*60,IF(SUM(H123,J123,L123,N123)&gt;0,MIN(SUM(VALUE(H123)*60,J123,VALUE(L123)*60/2,N123/2),'01_勤務時間入力'!$B$7*60,10080),MIN(SUM(MIN(SUM(VALUE(Q123)*60,S123,VALUE(U123)*60/2,W123/2),1440)*IF(OR(Y123="",Y123="　"),1,VALUE(MID(Y123,2,1)/4)),MIN(SUM(VALUE(Z123)*60,AB123,VALUE(AD123)*60/2,AF123/2),1440)*IF(OR(AH123="",AH123="　"),1,VALUE(MID(AH123,2,1)/4)),MIN(SUM(VALUE(AI123)*60,AK123,VALUE(AM123)*60/2,AO123/2),1440)*IF(OR(AQ123="",AQ123="　"),1,VALUE(MID(AQ123,2,1)/4)),MIN(SUM(VALUE(AR123)*60,AT123,VALUE(AV123)*60/2,AX123/2),1440)*IF(OR(AZ123="",AZ123="　"),1,VALUE(MID(AZ123,2,1)/4)),MIN(SUM(VALUE(BA123)*60,BC123,VALUE(BE123)*60/2,BG123/2),1440)*IF(OR(BI123="",BI123="　"),1,VALUE(MID(BI123,2,1)/4)),MIN(SUM(VALUE(BJ123)*60,BL123,VALUE(BN123)*60/2,BP123/2),1440)*IF(OR(BR123="",BR123="　"),1,VALUE(MID(BR123,2,1)/4)),MIN(SUM(VALUE(BS123)*60,BU123,VALUE(BW123)*60/2,BY123/2),1440)*IF(OR(CA123="",CA123="　"),1,VALUE(MID(CA123,2,1)/4))),'01_勤務時間入力'!$B$7*60,10080))))</f>
        <v/>
      </c>
      <c r="CE123" s="17" t="str">
        <f>IF(CB123="","",IF('01_勤務時間入力'!$I$7*60&lt;='01_勤務時間入力'!CD123,"常勤","非常勤"))</f>
        <v/>
      </c>
    </row>
    <row r="124" spans="2:83" ht="27.95" customHeight="1" x14ac:dyDescent="0.4">
      <c r="B124" s="131" t="str">
        <f t="shared" si="2"/>
        <v>108人目</v>
      </c>
      <c r="C124" s="29"/>
      <c r="D124" s="69" t="s">
        <v>14</v>
      </c>
      <c r="E124" s="31"/>
      <c r="F124" s="32"/>
      <c r="H124" s="36"/>
      <c r="I124" s="54" t="s">
        <v>11</v>
      </c>
      <c r="J124" s="39"/>
      <c r="K124" s="56" t="s">
        <v>16</v>
      </c>
      <c r="L124" s="36"/>
      <c r="M124" s="54" t="s">
        <v>11</v>
      </c>
      <c r="N124" s="39"/>
      <c r="O124" s="56" t="s">
        <v>16</v>
      </c>
      <c r="P124" s="11"/>
      <c r="Q124" s="36"/>
      <c r="R124" s="54" t="s">
        <v>11</v>
      </c>
      <c r="S124" s="39"/>
      <c r="T124" s="54" t="s">
        <v>16</v>
      </c>
      <c r="U124" s="36"/>
      <c r="V124" s="54" t="s">
        <v>11</v>
      </c>
      <c r="W124" s="39"/>
      <c r="X124" s="56" t="s">
        <v>16</v>
      </c>
      <c r="Y124" s="48"/>
      <c r="Z124" s="36"/>
      <c r="AA124" s="54" t="s">
        <v>11</v>
      </c>
      <c r="AB124" s="39"/>
      <c r="AC124" s="54" t="s">
        <v>16</v>
      </c>
      <c r="AD124" s="36"/>
      <c r="AE124" s="54" t="s">
        <v>11</v>
      </c>
      <c r="AF124" s="39"/>
      <c r="AG124" s="56" t="s">
        <v>16</v>
      </c>
      <c r="AH124" s="48"/>
      <c r="AI124" s="36"/>
      <c r="AJ124" s="54" t="s">
        <v>11</v>
      </c>
      <c r="AK124" s="39"/>
      <c r="AL124" s="54" t="s">
        <v>16</v>
      </c>
      <c r="AM124" s="36"/>
      <c r="AN124" s="54" t="s">
        <v>11</v>
      </c>
      <c r="AO124" s="39"/>
      <c r="AP124" s="56" t="s">
        <v>16</v>
      </c>
      <c r="AQ124" s="48"/>
      <c r="AR124" s="36"/>
      <c r="AS124" s="54" t="s">
        <v>11</v>
      </c>
      <c r="AT124" s="39"/>
      <c r="AU124" s="54" t="s">
        <v>16</v>
      </c>
      <c r="AV124" s="36"/>
      <c r="AW124" s="54" t="s">
        <v>11</v>
      </c>
      <c r="AX124" s="39"/>
      <c r="AY124" s="56" t="s">
        <v>16</v>
      </c>
      <c r="AZ124" s="48"/>
      <c r="BA124" s="36"/>
      <c r="BB124" s="54" t="s">
        <v>11</v>
      </c>
      <c r="BC124" s="39"/>
      <c r="BD124" s="54" t="s">
        <v>16</v>
      </c>
      <c r="BE124" s="36"/>
      <c r="BF124" s="54" t="s">
        <v>11</v>
      </c>
      <c r="BG124" s="39"/>
      <c r="BH124" s="56" t="s">
        <v>16</v>
      </c>
      <c r="BI124" s="48"/>
      <c r="BJ124" s="36"/>
      <c r="BK124" s="54" t="s">
        <v>11</v>
      </c>
      <c r="BL124" s="39"/>
      <c r="BM124" s="54" t="s">
        <v>16</v>
      </c>
      <c r="BN124" s="36"/>
      <c r="BO124" s="54" t="s">
        <v>11</v>
      </c>
      <c r="BP124" s="39"/>
      <c r="BQ124" s="56" t="s">
        <v>16</v>
      </c>
      <c r="BR124" s="48"/>
      <c r="BS124" s="36"/>
      <c r="BT124" s="54" t="s">
        <v>11</v>
      </c>
      <c r="BU124" s="39"/>
      <c r="BV124" s="54" t="s">
        <v>16</v>
      </c>
      <c r="BW124" s="36"/>
      <c r="BX124" s="54" t="s">
        <v>11</v>
      </c>
      <c r="BY124" s="39"/>
      <c r="BZ124" s="56" t="s">
        <v>16</v>
      </c>
      <c r="CA124" s="51"/>
      <c r="CB124" s="17" t="str">
        <f t="shared" si="3"/>
        <v/>
      </c>
      <c r="CC124" s="17" t="str">
        <f>IF(CB124="","",INDEX('99_職種リスト'!$A:$A,MATCH($E124,'99_職種リスト'!$B:$B,0)))</f>
        <v/>
      </c>
      <c r="CD124" s="18" t="str">
        <f>IF(CB124="","",IF(F124="○",'01_勤務時間入力'!$B$7*60,IF(SUM(H124,J124,L124,N124)&gt;0,MIN(SUM(VALUE(H124)*60,J124,VALUE(L124)*60/2,N124/2),'01_勤務時間入力'!$B$7*60,10080),MIN(SUM(MIN(SUM(VALUE(Q124)*60,S124,VALUE(U124)*60/2,W124/2),1440)*IF(OR(Y124="",Y124="　"),1,VALUE(MID(Y124,2,1)/4)),MIN(SUM(VALUE(Z124)*60,AB124,VALUE(AD124)*60/2,AF124/2),1440)*IF(OR(AH124="",AH124="　"),1,VALUE(MID(AH124,2,1)/4)),MIN(SUM(VALUE(AI124)*60,AK124,VALUE(AM124)*60/2,AO124/2),1440)*IF(OR(AQ124="",AQ124="　"),1,VALUE(MID(AQ124,2,1)/4)),MIN(SUM(VALUE(AR124)*60,AT124,VALUE(AV124)*60/2,AX124/2),1440)*IF(OR(AZ124="",AZ124="　"),1,VALUE(MID(AZ124,2,1)/4)),MIN(SUM(VALUE(BA124)*60,BC124,VALUE(BE124)*60/2,BG124/2),1440)*IF(OR(BI124="",BI124="　"),1,VALUE(MID(BI124,2,1)/4)),MIN(SUM(VALUE(BJ124)*60,BL124,VALUE(BN124)*60/2,BP124/2),1440)*IF(OR(BR124="",BR124="　"),1,VALUE(MID(BR124,2,1)/4)),MIN(SUM(VALUE(BS124)*60,BU124,VALUE(BW124)*60/2,BY124/2),1440)*IF(OR(CA124="",CA124="　"),1,VALUE(MID(CA124,2,1)/4))),'01_勤務時間入力'!$B$7*60,10080))))</f>
        <v/>
      </c>
      <c r="CE124" s="17" t="str">
        <f>IF(CB124="","",IF('01_勤務時間入力'!$I$7*60&lt;='01_勤務時間入力'!CD124,"常勤","非常勤"))</f>
        <v/>
      </c>
    </row>
    <row r="125" spans="2:83" ht="27.95" customHeight="1" x14ac:dyDescent="0.4">
      <c r="B125" s="131" t="str">
        <f t="shared" si="2"/>
        <v>109人目</v>
      </c>
      <c r="C125" s="29"/>
      <c r="D125" s="69" t="s">
        <v>14</v>
      </c>
      <c r="E125" s="31"/>
      <c r="F125" s="32"/>
      <c r="H125" s="36"/>
      <c r="I125" s="54" t="s">
        <v>11</v>
      </c>
      <c r="J125" s="39"/>
      <c r="K125" s="56" t="s">
        <v>16</v>
      </c>
      <c r="L125" s="36"/>
      <c r="M125" s="54" t="s">
        <v>11</v>
      </c>
      <c r="N125" s="39"/>
      <c r="O125" s="56" t="s">
        <v>16</v>
      </c>
      <c r="P125" s="11"/>
      <c r="Q125" s="36"/>
      <c r="R125" s="54" t="s">
        <v>11</v>
      </c>
      <c r="S125" s="39"/>
      <c r="T125" s="54" t="s">
        <v>16</v>
      </c>
      <c r="U125" s="36"/>
      <c r="V125" s="54" t="s">
        <v>11</v>
      </c>
      <c r="W125" s="39"/>
      <c r="X125" s="56" t="s">
        <v>16</v>
      </c>
      <c r="Y125" s="48"/>
      <c r="Z125" s="36"/>
      <c r="AA125" s="54" t="s">
        <v>11</v>
      </c>
      <c r="AB125" s="39"/>
      <c r="AC125" s="54" t="s">
        <v>16</v>
      </c>
      <c r="AD125" s="36"/>
      <c r="AE125" s="54" t="s">
        <v>11</v>
      </c>
      <c r="AF125" s="39"/>
      <c r="AG125" s="56" t="s">
        <v>16</v>
      </c>
      <c r="AH125" s="48"/>
      <c r="AI125" s="36"/>
      <c r="AJ125" s="54" t="s">
        <v>11</v>
      </c>
      <c r="AK125" s="39"/>
      <c r="AL125" s="54" t="s">
        <v>16</v>
      </c>
      <c r="AM125" s="36"/>
      <c r="AN125" s="54" t="s">
        <v>11</v>
      </c>
      <c r="AO125" s="39"/>
      <c r="AP125" s="56" t="s">
        <v>16</v>
      </c>
      <c r="AQ125" s="48"/>
      <c r="AR125" s="36"/>
      <c r="AS125" s="54" t="s">
        <v>11</v>
      </c>
      <c r="AT125" s="39"/>
      <c r="AU125" s="54" t="s">
        <v>16</v>
      </c>
      <c r="AV125" s="36"/>
      <c r="AW125" s="54" t="s">
        <v>11</v>
      </c>
      <c r="AX125" s="39"/>
      <c r="AY125" s="56" t="s">
        <v>16</v>
      </c>
      <c r="AZ125" s="48"/>
      <c r="BA125" s="36"/>
      <c r="BB125" s="54" t="s">
        <v>11</v>
      </c>
      <c r="BC125" s="39"/>
      <c r="BD125" s="54" t="s">
        <v>16</v>
      </c>
      <c r="BE125" s="36"/>
      <c r="BF125" s="54" t="s">
        <v>11</v>
      </c>
      <c r="BG125" s="39"/>
      <c r="BH125" s="56" t="s">
        <v>16</v>
      </c>
      <c r="BI125" s="48"/>
      <c r="BJ125" s="36"/>
      <c r="BK125" s="54" t="s">
        <v>11</v>
      </c>
      <c r="BL125" s="39"/>
      <c r="BM125" s="54" t="s">
        <v>16</v>
      </c>
      <c r="BN125" s="36"/>
      <c r="BO125" s="54" t="s">
        <v>11</v>
      </c>
      <c r="BP125" s="39"/>
      <c r="BQ125" s="56" t="s">
        <v>16</v>
      </c>
      <c r="BR125" s="48"/>
      <c r="BS125" s="36"/>
      <c r="BT125" s="54" t="s">
        <v>11</v>
      </c>
      <c r="BU125" s="39"/>
      <c r="BV125" s="54" t="s">
        <v>16</v>
      </c>
      <c r="BW125" s="36"/>
      <c r="BX125" s="54" t="s">
        <v>11</v>
      </c>
      <c r="BY125" s="39"/>
      <c r="BZ125" s="56" t="s">
        <v>16</v>
      </c>
      <c r="CA125" s="51"/>
      <c r="CB125" s="17" t="str">
        <f t="shared" si="3"/>
        <v/>
      </c>
      <c r="CC125" s="17" t="str">
        <f>IF(CB125="","",INDEX('99_職種リスト'!$A:$A,MATCH($E125,'99_職種リスト'!$B:$B,0)))</f>
        <v/>
      </c>
      <c r="CD125" s="18" t="str">
        <f>IF(CB125="","",IF(F125="○",'01_勤務時間入力'!$B$7*60,IF(SUM(H125,J125,L125,N125)&gt;0,MIN(SUM(VALUE(H125)*60,J125,VALUE(L125)*60/2,N125/2),'01_勤務時間入力'!$B$7*60,10080),MIN(SUM(MIN(SUM(VALUE(Q125)*60,S125,VALUE(U125)*60/2,W125/2),1440)*IF(OR(Y125="",Y125="　"),1,VALUE(MID(Y125,2,1)/4)),MIN(SUM(VALUE(Z125)*60,AB125,VALUE(AD125)*60/2,AF125/2),1440)*IF(OR(AH125="",AH125="　"),1,VALUE(MID(AH125,2,1)/4)),MIN(SUM(VALUE(AI125)*60,AK125,VALUE(AM125)*60/2,AO125/2),1440)*IF(OR(AQ125="",AQ125="　"),1,VALUE(MID(AQ125,2,1)/4)),MIN(SUM(VALUE(AR125)*60,AT125,VALUE(AV125)*60/2,AX125/2),1440)*IF(OR(AZ125="",AZ125="　"),1,VALUE(MID(AZ125,2,1)/4)),MIN(SUM(VALUE(BA125)*60,BC125,VALUE(BE125)*60/2,BG125/2),1440)*IF(OR(BI125="",BI125="　"),1,VALUE(MID(BI125,2,1)/4)),MIN(SUM(VALUE(BJ125)*60,BL125,VALUE(BN125)*60/2,BP125/2),1440)*IF(OR(BR125="",BR125="　"),1,VALUE(MID(BR125,2,1)/4)),MIN(SUM(VALUE(BS125)*60,BU125,VALUE(BW125)*60/2,BY125/2),1440)*IF(OR(CA125="",CA125="　"),1,VALUE(MID(CA125,2,1)/4))),'01_勤務時間入力'!$B$7*60,10080))))</f>
        <v/>
      </c>
      <c r="CE125" s="17" t="str">
        <f>IF(CB125="","",IF('01_勤務時間入力'!$I$7*60&lt;='01_勤務時間入力'!CD125,"常勤","非常勤"))</f>
        <v/>
      </c>
    </row>
    <row r="126" spans="2:83" ht="27.95" customHeight="1" x14ac:dyDescent="0.4">
      <c r="B126" s="131" t="str">
        <f t="shared" si="2"/>
        <v>110人目</v>
      </c>
      <c r="C126" s="29"/>
      <c r="D126" s="69" t="s">
        <v>14</v>
      </c>
      <c r="E126" s="31"/>
      <c r="F126" s="32"/>
      <c r="H126" s="36"/>
      <c r="I126" s="54" t="s">
        <v>11</v>
      </c>
      <c r="J126" s="39"/>
      <c r="K126" s="56" t="s">
        <v>16</v>
      </c>
      <c r="L126" s="36"/>
      <c r="M126" s="54" t="s">
        <v>11</v>
      </c>
      <c r="N126" s="39"/>
      <c r="O126" s="56" t="s">
        <v>16</v>
      </c>
      <c r="P126" s="11"/>
      <c r="Q126" s="36"/>
      <c r="R126" s="54" t="s">
        <v>11</v>
      </c>
      <c r="S126" s="39"/>
      <c r="T126" s="54" t="s">
        <v>16</v>
      </c>
      <c r="U126" s="36"/>
      <c r="V126" s="54" t="s">
        <v>11</v>
      </c>
      <c r="W126" s="39"/>
      <c r="X126" s="56" t="s">
        <v>16</v>
      </c>
      <c r="Y126" s="48"/>
      <c r="Z126" s="36"/>
      <c r="AA126" s="54" t="s">
        <v>11</v>
      </c>
      <c r="AB126" s="39"/>
      <c r="AC126" s="54" t="s">
        <v>16</v>
      </c>
      <c r="AD126" s="36"/>
      <c r="AE126" s="54" t="s">
        <v>11</v>
      </c>
      <c r="AF126" s="39"/>
      <c r="AG126" s="56" t="s">
        <v>16</v>
      </c>
      <c r="AH126" s="48"/>
      <c r="AI126" s="36"/>
      <c r="AJ126" s="54" t="s">
        <v>11</v>
      </c>
      <c r="AK126" s="39"/>
      <c r="AL126" s="54" t="s">
        <v>16</v>
      </c>
      <c r="AM126" s="36"/>
      <c r="AN126" s="54" t="s">
        <v>11</v>
      </c>
      <c r="AO126" s="39"/>
      <c r="AP126" s="56" t="s">
        <v>16</v>
      </c>
      <c r="AQ126" s="48"/>
      <c r="AR126" s="36"/>
      <c r="AS126" s="54" t="s">
        <v>11</v>
      </c>
      <c r="AT126" s="39"/>
      <c r="AU126" s="54" t="s">
        <v>16</v>
      </c>
      <c r="AV126" s="36"/>
      <c r="AW126" s="54" t="s">
        <v>11</v>
      </c>
      <c r="AX126" s="39"/>
      <c r="AY126" s="56" t="s">
        <v>16</v>
      </c>
      <c r="AZ126" s="48"/>
      <c r="BA126" s="36"/>
      <c r="BB126" s="54" t="s">
        <v>11</v>
      </c>
      <c r="BC126" s="39"/>
      <c r="BD126" s="54" t="s">
        <v>16</v>
      </c>
      <c r="BE126" s="36"/>
      <c r="BF126" s="54" t="s">
        <v>11</v>
      </c>
      <c r="BG126" s="39"/>
      <c r="BH126" s="56" t="s">
        <v>16</v>
      </c>
      <c r="BI126" s="48"/>
      <c r="BJ126" s="36"/>
      <c r="BK126" s="54" t="s">
        <v>11</v>
      </c>
      <c r="BL126" s="39"/>
      <c r="BM126" s="54" t="s">
        <v>16</v>
      </c>
      <c r="BN126" s="36"/>
      <c r="BO126" s="54" t="s">
        <v>11</v>
      </c>
      <c r="BP126" s="39"/>
      <c r="BQ126" s="56" t="s">
        <v>16</v>
      </c>
      <c r="BR126" s="48"/>
      <c r="BS126" s="36"/>
      <c r="BT126" s="54" t="s">
        <v>11</v>
      </c>
      <c r="BU126" s="39"/>
      <c r="BV126" s="54" t="s">
        <v>16</v>
      </c>
      <c r="BW126" s="36"/>
      <c r="BX126" s="54" t="s">
        <v>11</v>
      </c>
      <c r="BY126" s="39"/>
      <c r="BZ126" s="56" t="s">
        <v>16</v>
      </c>
      <c r="CA126" s="51"/>
      <c r="CB126" s="17" t="str">
        <f t="shared" si="3"/>
        <v/>
      </c>
      <c r="CC126" s="17" t="str">
        <f>IF(CB126="","",INDEX('99_職種リスト'!$A:$A,MATCH($E126,'99_職種リスト'!$B:$B,0)))</f>
        <v/>
      </c>
      <c r="CD126" s="18" t="str">
        <f>IF(CB126="","",IF(F126="○",'01_勤務時間入力'!$B$7*60,IF(SUM(H126,J126,L126,N126)&gt;0,MIN(SUM(VALUE(H126)*60,J126,VALUE(L126)*60/2,N126/2),'01_勤務時間入力'!$B$7*60,10080),MIN(SUM(MIN(SUM(VALUE(Q126)*60,S126,VALUE(U126)*60/2,W126/2),1440)*IF(OR(Y126="",Y126="　"),1,VALUE(MID(Y126,2,1)/4)),MIN(SUM(VALUE(Z126)*60,AB126,VALUE(AD126)*60/2,AF126/2),1440)*IF(OR(AH126="",AH126="　"),1,VALUE(MID(AH126,2,1)/4)),MIN(SUM(VALUE(AI126)*60,AK126,VALUE(AM126)*60/2,AO126/2),1440)*IF(OR(AQ126="",AQ126="　"),1,VALUE(MID(AQ126,2,1)/4)),MIN(SUM(VALUE(AR126)*60,AT126,VALUE(AV126)*60/2,AX126/2),1440)*IF(OR(AZ126="",AZ126="　"),1,VALUE(MID(AZ126,2,1)/4)),MIN(SUM(VALUE(BA126)*60,BC126,VALUE(BE126)*60/2,BG126/2),1440)*IF(OR(BI126="",BI126="　"),1,VALUE(MID(BI126,2,1)/4)),MIN(SUM(VALUE(BJ126)*60,BL126,VALUE(BN126)*60/2,BP126/2),1440)*IF(OR(BR126="",BR126="　"),1,VALUE(MID(BR126,2,1)/4)),MIN(SUM(VALUE(BS126)*60,BU126,VALUE(BW126)*60/2,BY126/2),1440)*IF(OR(CA126="",CA126="　"),1,VALUE(MID(CA126,2,1)/4))),'01_勤務時間入力'!$B$7*60,10080))))</f>
        <v/>
      </c>
      <c r="CE126" s="17" t="str">
        <f>IF(CB126="","",IF('01_勤務時間入力'!$I$7*60&lt;='01_勤務時間入力'!CD126,"常勤","非常勤"))</f>
        <v/>
      </c>
    </row>
    <row r="127" spans="2:83" ht="27.95" customHeight="1" x14ac:dyDescent="0.4">
      <c r="B127" s="131" t="str">
        <f t="shared" si="2"/>
        <v>111人目</v>
      </c>
      <c r="C127" s="29"/>
      <c r="D127" s="69" t="s">
        <v>14</v>
      </c>
      <c r="E127" s="31"/>
      <c r="F127" s="32"/>
      <c r="H127" s="36"/>
      <c r="I127" s="54" t="s">
        <v>11</v>
      </c>
      <c r="J127" s="39"/>
      <c r="K127" s="56" t="s">
        <v>16</v>
      </c>
      <c r="L127" s="36"/>
      <c r="M127" s="54" t="s">
        <v>11</v>
      </c>
      <c r="N127" s="39"/>
      <c r="O127" s="56" t="s">
        <v>16</v>
      </c>
      <c r="P127" s="11"/>
      <c r="Q127" s="36"/>
      <c r="R127" s="54" t="s">
        <v>11</v>
      </c>
      <c r="S127" s="39"/>
      <c r="T127" s="54" t="s">
        <v>16</v>
      </c>
      <c r="U127" s="36"/>
      <c r="V127" s="54" t="s">
        <v>11</v>
      </c>
      <c r="W127" s="39"/>
      <c r="X127" s="56" t="s">
        <v>16</v>
      </c>
      <c r="Y127" s="48"/>
      <c r="Z127" s="36"/>
      <c r="AA127" s="54" t="s">
        <v>11</v>
      </c>
      <c r="AB127" s="39"/>
      <c r="AC127" s="54" t="s">
        <v>16</v>
      </c>
      <c r="AD127" s="36"/>
      <c r="AE127" s="54" t="s">
        <v>11</v>
      </c>
      <c r="AF127" s="39"/>
      <c r="AG127" s="56" t="s">
        <v>16</v>
      </c>
      <c r="AH127" s="48"/>
      <c r="AI127" s="36"/>
      <c r="AJ127" s="54" t="s">
        <v>11</v>
      </c>
      <c r="AK127" s="39"/>
      <c r="AL127" s="54" t="s">
        <v>16</v>
      </c>
      <c r="AM127" s="36"/>
      <c r="AN127" s="54" t="s">
        <v>11</v>
      </c>
      <c r="AO127" s="39"/>
      <c r="AP127" s="56" t="s">
        <v>16</v>
      </c>
      <c r="AQ127" s="48"/>
      <c r="AR127" s="36"/>
      <c r="AS127" s="54" t="s">
        <v>11</v>
      </c>
      <c r="AT127" s="39"/>
      <c r="AU127" s="54" t="s">
        <v>16</v>
      </c>
      <c r="AV127" s="36"/>
      <c r="AW127" s="54" t="s">
        <v>11</v>
      </c>
      <c r="AX127" s="39"/>
      <c r="AY127" s="56" t="s">
        <v>16</v>
      </c>
      <c r="AZ127" s="48"/>
      <c r="BA127" s="36"/>
      <c r="BB127" s="54" t="s">
        <v>11</v>
      </c>
      <c r="BC127" s="39"/>
      <c r="BD127" s="54" t="s">
        <v>16</v>
      </c>
      <c r="BE127" s="36"/>
      <c r="BF127" s="54" t="s">
        <v>11</v>
      </c>
      <c r="BG127" s="39"/>
      <c r="BH127" s="56" t="s">
        <v>16</v>
      </c>
      <c r="BI127" s="48"/>
      <c r="BJ127" s="36"/>
      <c r="BK127" s="54" t="s">
        <v>11</v>
      </c>
      <c r="BL127" s="39"/>
      <c r="BM127" s="54" t="s">
        <v>16</v>
      </c>
      <c r="BN127" s="36"/>
      <c r="BO127" s="54" t="s">
        <v>11</v>
      </c>
      <c r="BP127" s="39"/>
      <c r="BQ127" s="56" t="s">
        <v>16</v>
      </c>
      <c r="BR127" s="48"/>
      <c r="BS127" s="36"/>
      <c r="BT127" s="54" t="s">
        <v>11</v>
      </c>
      <c r="BU127" s="39"/>
      <c r="BV127" s="54" t="s">
        <v>16</v>
      </c>
      <c r="BW127" s="36"/>
      <c r="BX127" s="54" t="s">
        <v>11</v>
      </c>
      <c r="BY127" s="39"/>
      <c r="BZ127" s="56" t="s">
        <v>16</v>
      </c>
      <c r="CA127" s="51"/>
      <c r="CB127" s="17" t="str">
        <f t="shared" si="3"/>
        <v/>
      </c>
      <c r="CC127" s="17" t="str">
        <f>IF(CB127="","",INDEX('99_職種リスト'!$A:$A,MATCH($E127,'99_職種リスト'!$B:$B,0)))</f>
        <v/>
      </c>
      <c r="CD127" s="18" t="str">
        <f>IF(CB127="","",IF(F127="○",'01_勤務時間入力'!$B$7*60,IF(SUM(H127,J127,L127,N127)&gt;0,MIN(SUM(VALUE(H127)*60,J127,VALUE(L127)*60/2,N127/2),'01_勤務時間入力'!$B$7*60,10080),MIN(SUM(MIN(SUM(VALUE(Q127)*60,S127,VALUE(U127)*60/2,W127/2),1440)*IF(OR(Y127="",Y127="　"),1,VALUE(MID(Y127,2,1)/4)),MIN(SUM(VALUE(Z127)*60,AB127,VALUE(AD127)*60/2,AF127/2),1440)*IF(OR(AH127="",AH127="　"),1,VALUE(MID(AH127,2,1)/4)),MIN(SUM(VALUE(AI127)*60,AK127,VALUE(AM127)*60/2,AO127/2),1440)*IF(OR(AQ127="",AQ127="　"),1,VALUE(MID(AQ127,2,1)/4)),MIN(SUM(VALUE(AR127)*60,AT127,VALUE(AV127)*60/2,AX127/2),1440)*IF(OR(AZ127="",AZ127="　"),1,VALUE(MID(AZ127,2,1)/4)),MIN(SUM(VALUE(BA127)*60,BC127,VALUE(BE127)*60/2,BG127/2),1440)*IF(OR(BI127="",BI127="　"),1,VALUE(MID(BI127,2,1)/4)),MIN(SUM(VALUE(BJ127)*60,BL127,VALUE(BN127)*60/2,BP127/2),1440)*IF(OR(BR127="",BR127="　"),1,VALUE(MID(BR127,2,1)/4)),MIN(SUM(VALUE(BS127)*60,BU127,VALUE(BW127)*60/2,BY127/2),1440)*IF(OR(CA127="",CA127="　"),1,VALUE(MID(CA127,2,1)/4))),'01_勤務時間入力'!$B$7*60,10080))))</f>
        <v/>
      </c>
      <c r="CE127" s="17" t="str">
        <f>IF(CB127="","",IF('01_勤務時間入力'!$I$7*60&lt;='01_勤務時間入力'!CD127,"常勤","非常勤"))</f>
        <v/>
      </c>
    </row>
    <row r="128" spans="2:83" ht="27.95" customHeight="1" x14ac:dyDescent="0.4">
      <c r="B128" s="131" t="str">
        <f t="shared" si="2"/>
        <v>112人目</v>
      </c>
      <c r="C128" s="29"/>
      <c r="D128" s="69" t="s">
        <v>14</v>
      </c>
      <c r="E128" s="31"/>
      <c r="F128" s="32"/>
      <c r="H128" s="36"/>
      <c r="I128" s="54" t="s">
        <v>11</v>
      </c>
      <c r="J128" s="39"/>
      <c r="K128" s="56" t="s">
        <v>16</v>
      </c>
      <c r="L128" s="36"/>
      <c r="M128" s="54" t="s">
        <v>11</v>
      </c>
      <c r="N128" s="39"/>
      <c r="O128" s="56" t="s">
        <v>16</v>
      </c>
      <c r="P128" s="11"/>
      <c r="Q128" s="36"/>
      <c r="R128" s="54" t="s">
        <v>11</v>
      </c>
      <c r="S128" s="39"/>
      <c r="T128" s="54" t="s">
        <v>16</v>
      </c>
      <c r="U128" s="36"/>
      <c r="V128" s="54" t="s">
        <v>11</v>
      </c>
      <c r="W128" s="39"/>
      <c r="X128" s="56" t="s">
        <v>16</v>
      </c>
      <c r="Y128" s="48"/>
      <c r="Z128" s="36"/>
      <c r="AA128" s="54" t="s">
        <v>11</v>
      </c>
      <c r="AB128" s="39"/>
      <c r="AC128" s="54" t="s">
        <v>16</v>
      </c>
      <c r="AD128" s="36"/>
      <c r="AE128" s="54" t="s">
        <v>11</v>
      </c>
      <c r="AF128" s="39"/>
      <c r="AG128" s="56" t="s">
        <v>16</v>
      </c>
      <c r="AH128" s="48"/>
      <c r="AI128" s="36"/>
      <c r="AJ128" s="54" t="s">
        <v>11</v>
      </c>
      <c r="AK128" s="39"/>
      <c r="AL128" s="54" t="s">
        <v>16</v>
      </c>
      <c r="AM128" s="36"/>
      <c r="AN128" s="54" t="s">
        <v>11</v>
      </c>
      <c r="AO128" s="39"/>
      <c r="AP128" s="56" t="s">
        <v>16</v>
      </c>
      <c r="AQ128" s="48"/>
      <c r="AR128" s="36"/>
      <c r="AS128" s="54" t="s">
        <v>11</v>
      </c>
      <c r="AT128" s="39"/>
      <c r="AU128" s="54" t="s">
        <v>16</v>
      </c>
      <c r="AV128" s="36"/>
      <c r="AW128" s="54" t="s">
        <v>11</v>
      </c>
      <c r="AX128" s="39"/>
      <c r="AY128" s="56" t="s">
        <v>16</v>
      </c>
      <c r="AZ128" s="48"/>
      <c r="BA128" s="36"/>
      <c r="BB128" s="54" t="s">
        <v>11</v>
      </c>
      <c r="BC128" s="39"/>
      <c r="BD128" s="54" t="s">
        <v>16</v>
      </c>
      <c r="BE128" s="36"/>
      <c r="BF128" s="54" t="s">
        <v>11</v>
      </c>
      <c r="BG128" s="39"/>
      <c r="BH128" s="56" t="s">
        <v>16</v>
      </c>
      <c r="BI128" s="48"/>
      <c r="BJ128" s="36"/>
      <c r="BK128" s="54" t="s">
        <v>11</v>
      </c>
      <c r="BL128" s="39"/>
      <c r="BM128" s="54" t="s">
        <v>16</v>
      </c>
      <c r="BN128" s="36"/>
      <c r="BO128" s="54" t="s">
        <v>11</v>
      </c>
      <c r="BP128" s="39"/>
      <c r="BQ128" s="56" t="s">
        <v>16</v>
      </c>
      <c r="BR128" s="48"/>
      <c r="BS128" s="36"/>
      <c r="BT128" s="54" t="s">
        <v>11</v>
      </c>
      <c r="BU128" s="39"/>
      <c r="BV128" s="54" t="s">
        <v>16</v>
      </c>
      <c r="BW128" s="36"/>
      <c r="BX128" s="54" t="s">
        <v>11</v>
      </c>
      <c r="BY128" s="39"/>
      <c r="BZ128" s="56" t="s">
        <v>16</v>
      </c>
      <c r="CA128" s="51"/>
      <c r="CB128" s="17" t="str">
        <f t="shared" si="3"/>
        <v/>
      </c>
      <c r="CC128" s="17" t="str">
        <f>IF(CB128="","",INDEX('99_職種リスト'!$A:$A,MATCH($E128,'99_職種リスト'!$B:$B,0)))</f>
        <v/>
      </c>
      <c r="CD128" s="18" t="str">
        <f>IF(CB128="","",IF(F128="○",'01_勤務時間入力'!$B$7*60,IF(SUM(H128,J128,L128,N128)&gt;0,MIN(SUM(VALUE(H128)*60,J128,VALUE(L128)*60/2,N128/2),'01_勤務時間入力'!$B$7*60,10080),MIN(SUM(MIN(SUM(VALUE(Q128)*60,S128,VALUE(U128)*60/2,W128/2),1440)*IF(OR(Y128="",Y128="　"),1,VALUE(MID(Y128,2,1)/4)),MIN(SUM(VALUE(Z128)*60,AB128,VALUE(AD128)*60/2,AF128/2),1440)*IF(OR(AH128="",AH128="　"),1,VALUE(MID(AH128,2,1)/4)),MIN(SUM(VALUE(AI128)*60,AK128,VALUE(AM128)*60/2,AO128/2),1440)*IF(OR(AQ128="",AQ128="　"),1,VALUE(MID(AQ128,2,1)/4)),MIN(SUM(VALUE(AR128)*60,AT128,VALUE(AV128)*60/2,AX128/2),1440)*IF(OR(AZ128="",AZ128="　"),1,VALUE(MID(AZ128,2,1)/4)),MIN(SUM(VALUE(BA128)*60,BC128,VALUE(BE128)*60/2,BG128/2),1440)*IF(OR(BI128="",BI128="　"),1,VALUE(MID(BI128,2,1)/4)),MIN(SUM(VALUE(BJ128)*60,BL128,VALUE(BN128)*60/2,BP128/2),1440)*IF(OR(BR128="",BR128="　"),1,VALUE(MID(BR128,2,1)/4)),MIN(SUM(VALUE(BS128)*60,BU128,VALUE(BW128)*60/2,BY128/2),1440)*IF(OR(CA128="",CA128="　"),1,VALUE(MID(CA128,2,1)/4))),'01_勤務時間入力'!$B$7*60,10080))))</f>
        <v/>
      </c>
      <c r="CE128" s="17" t="str">
        <f>IF(CB128="","",IF('01_勤務時間入力'!$I$7*60&lt;='01_勤務時間入力'!CD128,"常勤","非常勤"))</f>
        <v/>
      </c>
    </row>
    <row r="129" spans="2:83" ht="27.95" customHeight="1" x14ac:dyDescent="0.4">
      <c r="B129" s="131" t="str">
        <f t="shared" si="2"/>
        <v>113人目</v>
      </c>
      <c r="C129" s="29"/>
      <c r="D129" s="69" t="s">
        <v>14</v>
      </c>
      <c r="E129" s="31"/>
      <c r="F129" s="32"/>
      <c r="H129" s="36"/>
      <c r="I129" s="54" t="s">
        <v>11</v>
      </c>
      <c r="J129" s="39"/>
      <c r="K129" s="56" t="s">
        <v>16</v>
      </c>
      <c r="L129" s="36"/>
      <c r="M129" s="54" t="s">
        <v>11</v>
      </c>
      <c r="N129" s="39"/>
      <c r="O129" s="56" t="s">
        <v>16</v>
      </c>
      <c r="P129" s="11"/>
      <c r="Q129" s="36"/>
      <c r="R129" s="54" t="s">
        <v>11</v>
      </c>
      <c r="S129" s="39"/>
      <c r="T129" s="54" t="s">
        <v>16</v>
      </c>
      <c r="U129" s="36"/>
      <c r="V129" s="54" t="s">
        <v>11</v>
      </c>
      <c r="W129" s="39"/>
      <c r="X129" s="56" t="s">
        <v>16</v>
      </c>
      <c r="Y129" s="48"/>
      <c r="Z129" s="36"/>
      <c r="AA129" s="54" t="s">
        <v>11</v>
      </c>
      <c r="AB129" s="39"/>
      <c r="AC129" s="54" t="s">
        <v>16</v>
      </c>
      <c r="AD129" s="36"/>
      <c r="AE129" s="54" t="s">
        <v>11</v>
      </c>
      <c r="AF129" s="39"/>
      <c r="AG129" s="56" t="s">
        <v>16</v>
      </c>
      <c r="AH129" s="48"/>
      <c r="AI129" s="36"/>
      <c r="AJ129" s="54" t="s">
        <v>11</v>
      </c>
      <c r="AK129" s="39"/>
      <c r="AL129" s="54" t="s">
        <v>16</v>
      </c>
      <c r="AM129" s="36"/>
      <c r="AN129" s="54" t="s">
        <v>11</v>
      </c>
      <c r="AO129" s="39"/>
      <c r="AP129" s="56" t="s">
        <v>16</v>
      </c>
      <c r="AQ129" s="48"/>
      <c r="AR129" s="36"/>
      <c r="AS129" s="54" t="s">
        <v>11</v>
      </c>
      <c r="AT129" s="39"/>
      <c r="AU129" s="54" t="s">
        <v>16</v>
      </c>
      <c r="AV129" s="36"/>
      <c r="AW129" s="54" t="s">
        <v>11</v>
      </c>
      <c r="AX129" s="39"/>
      <c r="AY129" s="56" t="s">
        <v>16</v>
      </c>
      <c r="AZ129" s="48"/>
      <c r="BA129" s="36"/>
      <c r="BB129" s="54" t="s">
        <v>11</v>
      </c>
      <c r="BC129" s="39"/>
      <c r="BD129" s="54" t="s">
        <v>16</v>
      </c>
      <c r="BE129" s="36"/>
      <c r="BF129" s="54" t="s">
        <v>11</v>
      </c>
      <c r="BG129" s="39"/>
      <c r="BH129" s="56" t="s">
        <v>16</v>
      </c>
      <c r="BI129" s="48"/>
      <c r="BJ129" s="36"/>
      <c r="BK129" s="54" t="s">
        <v>11</v>
      </c>
      <c r="BL129" s="39"/>
      <c r="BM129" s="54" t="s">
        <v>16</v>
      </c>
      <c r="BN129" s="36"/>
      <c r="BO129" s="54" t="s">
        <v>11</v>
      </c>
      <c r="BP129" s="39"/>
      <c r="BQ129" s="56" t="s">
        <v>16</v>
      </c>
      <c r="BR129" s="48"/>
      <c r="BS129" s="36"/>
      <c r="BT129" s="54" t="s">
        <v>11</v>
      </c>
      <c r="BU129" s="39"/>
      <c r="BV129" s="54" t="s">
        <v>16</v>
      </c>
      <c r="BW129" s="36"/>
      <c r="BX129" s="54" t="s">
        <v>11</v>
      </c>
      <c r="BY129" s="39"/>
      <c r="BZ129" s="56" t="s">
        <v>16</v>
      </c>
      <c r="CA129" s="51"/>
      <c r="CB129" s="17" t="str">
        <f t="shared" si="3"/>
        <v/>
      </c>
      <c r="CC129" s="17" t="str">
        <f>IF(CB129="","",INDEX('99_職種リスト'!$A:$A,MATCH($E129,'99_職種リスト'!$B:$B,0)))</f>
        <v/>
      </c>
      <c r="CD129" s="18" t="str">
        <f>IF(CB129="","",IF(F129="○",'01_勤務時間入力'!$B$7*60,IF(SUM(H129,J129,L129,N129)&gt;0,MIN(SUM(VALUE(H129)*60,J129,VALUE(L129)*60/2,N129/2),'01_勤務時間入力'!$B$7*60,10080),MIN(SUM(MIN(SUM(VALUE(Q129)*60,S129,VALUE(U129)*60/2,W129/2),1440)*IF(OR(Y129="",Y129="　"),1,VALUE(MID(Y129,2,1)/4)),MIN(SUM(VALUE(Z129)*60,AB129,VALUE(AD129)*60/2,AF129/2),1440)*IF(OR(AH129="",AH129="　"),1,VALUE(MID(AH129,2,1)/4)),MIN(SUM(VALUE(AI129)*60,AK129,VALUE(AM129)*60/2,AO129/2),1440)*IF(OR(AQ129="",AQ129="　"),1,VALUE(MID(AQ129,2,1)/4)),MIN(SUM(VALUE(AR129)*60,AT129,VALUE(AV129)*60/2,AX129/2),1440)*IF(OR(AZ129="",AZ129="　"),1,VALUE(MID(AZ129,2,1)/4)),MIN(SUM(VALUE(BA129)*60,BC129,VALUE(BE129)*60/2,BG129/2),1440)*IF(OR(BI129="",BI129="　"),1,VALUE(MID(BI129,2,1)/4)),MIN(SUM(VALUE(BJ129)*60,BL129,VALUE(BN129)*60/2,BP129/2),1440)*IF(OR(BR129="",BR129="　"),1,VALUE(MID(BR129,2,1)/4)),MIN(SUM(VALUE(BS129)*60,BU129,VALUE(BW129)*60/2,BY129/2),1440)*IF(OR(CA129="",CA129="　"),1,VALUE(MID(CA129,2,1)/4))),'01_勤務時間入力'!$B$7*60,10080))))</f>
        <v/>
      </c>
      <c r="CE129" s="17" t="str">
        <f>IF(CB129="","",IF('01_勤務時間入力'!$I$7*60&lt;='01_勤務時間入力'!CD129,"常勤","非常勤"))</f>
        <v/>
      </c>
    </row>
    <row r="130" spans="2:83" ht="27.95" customHeight="1" x14ac:dyDescent="0.4">
      <c r="B130" s="131" t="str">
        <f t="shared" si="2"/>
        <v>114人目</v>
      </c>
      <c r="C130" s="29"/>
      <c r="D130" s="69" t="s">
        <v>14</v>
      </c>
      <c r="E130" s="31"/>
      <c r="F130" s="32"/>
      <c r="H130" s="36"/>
      <c r="I130" s="54" t="s">
        <v>11</v>
      </c>
      <c r="J130" s="39"/>
      <c r="K130" s="56" t="s">
        <v>16</v>
      </c>
      <c r="L130" s="36"/>
      <c r="M130" s="54" t="s">
        <v>11</v>
      </c>
      <c r="N130" s="39"/>
      <c r="O130" s="56" t="s">
        <v>16</v>
      </c>
      <c r="P130" s="11"/>
      <c r="Q130" s="36"/>
      <c r="R130" s="54" t="s">
        <v>11</v>
      </c>
      <c r="S130" s="39"/>
      <c r="T130" s="54" t="s">
        <v>16</v>
      </c>
      <c r="U130" s="36"/>
      <c r="V130" s="54" t="s">
        <v>11</v>
      </c>
      <c r="W130" s="39"/>
      <c r="X130" s="56" t="s">
        <v>16</v>
      </c>
      <c r="Y130" s="48"/>
      <c r="Z130" s="36"/>
      <c r="AA130" s="54" t="s">
        <v>11</v>
      </c>
      <c r="AB130" s="39"/>
      <c r="AC130" s="54" t="s">
        <v>16</v>
      </c>
      <c r="AD130" s="36"/>
      <c r="AE130" s="54" t="s">
        <v>11</v>
      </c>
      <c r="AF130" s="39"/>
      <c r="AG130" s="56" t="s">
        <v>16</v>
      </c>
      <c r="AH130" s="48"/>
      <c r="AI130" s="36"/>
      <c r="AJ130" s="54" t="s">
        <v>11</v>
      </c>
      <c r="AK130" s="39"/>
      <c r="AL130" s="54" t="s">
        <v>16</v>
      </c>
      <c r="AM130" s="36"/>
      <c r="AN130" s="54" t="s">
        <v>11</v>
      </c>
      <c r="AO130" s="39"/>
      <c r="AP130" s="56" t="s">
        <v>16</v>
      </c>
      <c r="AQ130" s="48"/>
      <c r="AR130" s="36"/>
      <c r="AS130" s="54" t="s">
        <v>11</v>
      </c>
      <c r="AT130" s="39"/>
      <c r="AU130" s="54" t="s">
        <v>16</v>
      </c>
      <c r="AV130" s="36"/>
      <c r="AW130" s="54" t="s">
        <v>11</v>
      </c>
      <c r="AX130" s="39"/>
      <c r="AY130" s="56" t="s">
        <v>16</v>
      </c>
      <c r="AZ130" s="48"/>
      <c r="BA130" s="36"/>
      <c r="BB130" s="54" t="s">
        <v>11</v>
      </c>
      <c r="BC130" s="39"/>
      <c r="BD130" s="54" t="s">
        <v>16</v>
      </c>
      <c r="BE130" s="36"/>
      <c r="BF130" s="54" t="s">
        <v>11</v>
      </c>
      <c r="BG130" s="39"/>
      <c r="BH130" s="56" t="s">
        <v>16</v>
      </c>
      <c r="BI130" s="48"/>
      <c r="BJ130" s="36"/>
      <c r="BK130" s="54" t="s">
        <v>11</v>
      </c>
      <c r="BL130" s="39"/>
      <c r="BM130" s="54" t="s">
        <v>16</v>
      </c>
      <c r="BN130" s="36"/>
      <c r="BO130" s="54" t="s">
        <v>11</v>
      </c>
      <c r="BP130" s="39"/>
      <c r="BQ130" s="56" t="s">
        <v>16</v>
      </c>
      <c r="BR130" s="48"/>
      <c r="BS130" s="36"/>
      <c r="BT130" s="54" t="s">
        <v>11</v>
      </c>
      <c r="BU130" s="39"/>
      <c r="BV130" s="54" t="s">
        <v>16</v>
      </c>
      <c r="BW130" s="36"/>
      <c r="BX130" s="54" t="s">
        <v>11</v>
      </c>
      <c r="BY130" s="39"/>
      <c r="BZ130" s="56" t="s">
        <v>16</v>
      </c>
      <c r="CA130" s="51"/>
      <c r="CB130" s="17" t="str">
        <f t="shared" si="3"/>
        <v/>
      </c>
      <c r="CC130" s="17" t="str">
        <f>IF(CB130="","",INDEX('99_職種リスト'!$A:$A,MATCH($E130,'99_職種リスト'!$B:$B,0)))</f>
        <v/>
      </c>
      <c r="CD130" s="18" t="str">
        <f>IF(CB130="","",IF(F130="○",'01_勤務時間入力'!$B$7*60,IF(SUM(H130,J130,L130,N130)&gt;0,MIN(SUM(VALUE(H130)*60,J130,VALUE(L130)*60/2,N130/2),'01_勤務時間入力'!$B$7*60,10080),MIN(SUM(MIN(SUM(VALUE(Q130)*60,S130,VALUE(U130)*60/2,W130/2),1440)*IF(OR(Y130="",Y130="　"),1,VALUE(MID(Y130,2,1)/4)),MIN(SUM(VALUE(Z130)*60,AB130,VALUE(AD130)*60/2,AF130/2),1440)*IF(OR(AH130="",AH130="　"),1,VALUE(MID(AH130,2,1)/4)),MIN(SUM(VALUE(AI130)*60,AK130,VALUE(AM130)*60/2,AO130/2),1440)*IF(OR(AQ130="",AQ130="　"),1,VALUE(MID(AQ130,2,1)/4)),MIN(SUM(VALUE(AR130)*60,AT130,VALUE(AV130)*60/2,AX130/2),1440)*IF(OR(AZ130="",AZ130="　"),1,VALUE(MID(AZ130,2,1)/4)),MIN(SUM(VALUE(BA130)*60,BC130,VALUE(BE130)*60/2,BG130/2),1440)*IF(OR(BI130="",BI130="　"),1,VALUE(MID(BI130,2,1)/4)),MIN(SUM(VALUE(BJ130)*60,BL130,VALUE(BN130)*60/2,BP130/2),1440)*IF(OR(BR130="",BR130="　"),1,VALUE(MID(BR130,2,1)/4)),MIN(SUM(VALUE(BS130)*60,BU130,VALUE(BW130)*60/2,BY130/2),1440)*IF(OR(CA130="",CA130="　"),1,VALUE(MID(CA130,2,1)/4))),'01_勤務時間入力'!$B$7*60,10080))))</f>
        <v/>
      </c>
      <c r="CE130" s="17" t="str">
        <f>IF(CB130="","",IF('01_勤務時間入力'!$I$7*60&lt;='01_勤務時間入力'!CD130,"常勤","非常勤"))</f>
        <v/>
      </c>
    </row>
    <row r="131" spans="2:83" ht="27.95" customHeight="1" x14ac:dyDescent="0.4">
      <c r="B131" s="131" t="str">
        <f t="shared" si="2"/>
        <v>115人目</v>
      </c>
      <c r="C131" s="29"/>
      <c r="D131" s="69" t="s">
        <v>14</v>
      </c>
      <c r="E131" s="31"/>
      <c r="F131" s="32"/>
      <c r="H131" s="36"/>
      <c r="I131" s="54" t="s">
        <v>11</v>
      </c>
      <c r="J131" s="39"/>
      <c r="K131" s="56" t="s">
        <v>16</v>
      </c>
      <c r="L131" s="36"/>
      <c r="M131" s="54" t="s">
        <v>11</v>
      </c>
      <c r="N131" s="39"/>
      <c r="O131" s="56" t="s">
        <v>16</v>
      </c>
      <c r="P131" s="11"/>
      <c r="Q131" s="36"/>
      <c r="R131" s="54" t="s">
        <v>11</v>
      </c>
      <c r="S131" s="39"/>
      <c r="T131" s="54" t="s">
        <v>16</v>
      </c>
      <c r="U131" s="36"/>
      <c r="V131" s="54" t="s">
        <v>11</v>
      </c>
      <c r="W131" s="39"/>
      <c r="X131" s="56" t="s">
        <v>16</v>
      </c>
      <c r="Y131" s="48"/>
      <c r="Z131" s="36"/>
      <c r="AA131" s="54" t="s">
        <v>11</v>
      </c>
      <c r="AB131" s="39"/>
      <c r="AC131" s="54" t="s">
        <v>16</v>
      </c>
      <c r="AD131" s="36"/>
      <c r="AE131" s="54" t="s">
        <v>11</v>
      </c>
      <c r="AF131" s="39"/>
      <c r="AG131" s="56" t="s">
        <v>16</v>
      </c>
      <c r="AH131" s="48"/>
      <c r="AI131" s="36"/>
      <c r="AJ131" s="54" t="s">
        <v>11</v>
      </c>
      <c r="AK131" s="39"/>
      <c r="AL131" s="54" t="s">
        <v>16</v>
      </c>
      <c r="AM131" s="36"/>
      <c r="AN131" s="54" t="s">
        <v>11</v>
      </c>
      <c r="AO131" s="39"/>
      <c r="AP131" s="56" t="s">
        <v>16</v>
      </c>
      <c r="AQ131" s="48"/>
      <c r="AR131" s="36"/>
      <c r="AS131" s="54" t="s">
        <v>11</v>
      </c>
      <c r="AT131" s="39"/>
      <c r="AU131" s="54" t="s">
        <v>16</v>
      </c>
      <c r="AV131" s="36"/>
      <c r="AW131" s="54" t="s">
        <v>11</v>
      </c>
      <c r="AX131" s="39"/>
      <c r="AY131" s="56" t="s">
        <v>16</v>
      </c>
      <c r="AZ131" s="48"/>
      <c r="BA131" s="36"/>
      <c r="BB131" s="54" t="s">
        <v>11</v>
      </c>
      <c r="BC131" s="39"/>
      <c r="BD131" s="54" t="s">
        <v>16</v>
      </c>
      <c r="BE131" s="36"/>
      <c r="BF131" s="54" t="s">
        <v>11</v>
      </c>
      <c r="BG131" s="39"/>
      <c r="BH131" s="56" t="s">
        <v>16</v>
      </c>
      <c r="BI131" s="48"/>
      <c r="BJ131" s="36"/>
      <c r="BK131" s="54" t="s">
        <v>11</v>
      </c>
      <c r="BL131" s="39"/>
      <c r="BM131" s="54" t="s">
        <v>16</v>
      </c>
      <c r="BN131" s="36"/>
      <c r="BO131" s="54" t="s">
        <v>11</v>
      </c>
      <c r="BP131" s="39"/>
      <c r="BQ131" s="56" t="s">
        <v>16</v>
      </c>
      <c r="BR131" s="48"/>
      <c r="BS131" s="36"/>
      <c r="BT131" s="54" t="s">
        <v>11</v>
      </c>
      <c r="BU131" s="39"/>
      <c r="BV131" s="54" t="s">
        <v>16</v>
      </c>
      <c r="BW131" s="36"/>
      <c r="BX131" s="54" t="s">
        <v>11</v>
      </c>
      <c r="BY131" s="39"/>
      <c r="BZ131" s="56" t="s">
        <v>16</v>
      </c>
      <c r="CA131" s="51"/>
      <c r="CB131" s="17" t="str">
        <f t="shared" si="3"/>
        <v/>
      </c>
      <c r="CC131" s="17" t="str">
        <f>IF(CB131="","",INDEX('99_職種リスト'!$A:$A,MATCH($E131,'99_職種リスト'!$B:$B,0)))</f>
        <v/>
      </c>
      <c r="CD131" s="18" t="str">
        <f>IF(CB131="","",IF(F131="○",'01_勤務時間入力'!$B$7*60,IF(SUM(H131,J131,L131,N131)&gt;0,MIN(SUM(VALUE(H131)*60,J131,VALUE(L131)*60/2,N131/2),'01_勤務時間入力'!$B$7*60,10080),MIN(SUM(MIN(SUM(VALUE(Q131)*60,S131,VALUE(U131)*60/2,W131/2),1440)*IF(OR(Y131="",Y131="　"),1,VALUE(MID(Y131,2,1)/4)),MIN(SUM(VALUE(Z131)*60,AB131,VALUE(AD131)*60/2,AF131/2),1440)*IF(OR(AH131="",AH131="　"),1,VALUE(MID(AH131,2,1)/4)),MIN(SUM(VALUE(AI131)*60,AK131,VALUE(AM131)*60/2,AO131/2),1440)*IF(OR(AQ131="",AQ131="　"),1,VALUE(MID(AQ131,2,1)/4)),MIN(SUM(VALUE(AR131)*60,AT131,VALUE(AV131)*60/2,AX131/2),1440)*IF(OR(AZ131="",AZ131="　"),1,VALUE(MID(AZ131,2,1)/4)),MIN(SUM(VALUE(BA131)*60,BC131,VALUE(BE131)*60/2,BG131/2),1440)*IF(OR(BI131="",BI131="　"),1,VALUE(MID(BI131,2,1)/4)),MIN(SUM(VALUE(BJ131)*60,BL131,VALUE(BN131)*60/2,BP131/2),1440)*IF(OR(BR131="",BR131="　"),1,VALUE(MID(BR131,2,1)/4)),MIN(SUM(VALUE(BS131)*60,BU131,VALUE(BW131)*60/2,BY131/2),1440)*IF(OR(CA131="",CA131="　"),1,VALUE(MID(CA131,2,1)/4))),'01_勤務時間入力'!$B$7*60,10080))))</f>
        <v/>
      </c>
      <c r="CE131" s="17" t="str">
        <f>IF(CB131="","",IF('01_勤務時間入力'!$I$7*60&lt;='01_勤務時間入力'!CD131,"常勤","非常勤"))</f>
        <v/>
      </c>
    </row>
    <row r="132" spans="2:83" ht="27.95" customHeight="1" x14ac:dyDescent="0.4">
      <c r="B132" s="131" t="str">
        <f t="shared" si="2"/>
        <v>116人目</v>
      </c>
      <c r="C132" s="29"/>
      <c r="D132" s="69" t="s">
        <v>14</v>
      </c>
      <c r="E132" s="31"/>
      <c r="F132" s="32"/>
      <c r="H132" s="36"/>
      <c r="I132" s="54" t="s">
        <v>11</v>
      </c>
      <c r="J132" s="39"/>
      <c r="K132" s="56" t="s">
        <v>16</v>
      </c>
      <c r="L132" s="36"/>
      <c r="M132" s="54" t="s">
        <v>11</v>
      </c>
      <c r="N132" s="39"/>
      <c r="O132" s="56" t="s">
        <v>16</v>
      </c>
      <c r="P132" s="11"/>
      <c r="Q132" s="36"/>
      <c r="R132" s="54" t="s">
        <v>11</v>
      </c>
      <c r="S132" s="39"/>
      <c r="T132" s="54" t="s">
        <v>16</v>
      </c>
      <c r="U132" s="36"/>
      <c r="V132" s="54" t="s">
        <v>11</v>
      </c>
      <c r="W132" s="39"/>
      <c r="X132" s="56" t="s">
        <v>16</v>
      </c>
      <c r="Y132" s="48"/>
      <c r="Z132" s="36"/>
      <c r="AA132" s="54" t="s">
        <v>11</v>
      </c>
      <c r="AB132" s="39"/>
      <c r="AC132" s="54" t="s">
        <v>16</v>
      </c>
      <c r="AD132" s="36"/>
      <c r="AE132" s="54" t="s">
        <v>11</v>
      </c>
      <c r="AF132" s="39"/>
      <c r="AG132" s="56" t="s">
        <v>16</v>
      </c>
      <c r="AH132" s="48"/>
      <c r="AI132" s="36"/>
      <c r="AJ132" s="54" t="s">
        <v>11</v>
      </c>
      <c r="AK132" s="39"/>
      <c r="AL132" s="54" t="s">
        <v>16</v>
      </c>
      <c r="AM132" s="36"/>
      <c r="AN132" s="54" t="s">
        <v>11</v>
      </c>
      <c r="AO132" s="39"/>
      <c r="AP132" s="56" t="s">
        <v>16</v>
      </c>
      <c r="AQ132" s="48"/>
      <c r="AR132" s="36"/>
      <c r="AS132" s="54" t="s">
        <v>11</v>
      </c>
      <c r="AT132" s="39"/>
      <c r="AU132" s="54" t="s">
        <v>16</v>
      </c>
      <c r="AV132" s="36"/>
      <c r="AW132" s="54" t="s">
        <v>11</v>
      </c>
      <c r="AX132" s="39"/>
      <c r="AY132" s="56" t="s">
        <v>16</v>
      </c>
      <c r="AZ132" s="48"/>
      <c r="BA132" s="36"/>
      <c r="BB132" s="54" t="s">
        <v>11</v>
      </c>
      <c r="BC132" s="39"/>
      <c r="BD132" s="54" t="s">
        <v>16</v>
      </c>
      <c r="BE132" s="36"/>
      <c r="BF132" s="54" t="s">
        <v>11</v>
      </c>
      <c r="BG132" s="39"/>
      <c r="BH132" s="56" t="s">
        <v>16</v>
      </c>
      <c r="BI132" s="48"/>
      <c r="BJ132" s="36"/>
      <c r="BK132" s="54" t="s">
        <v>11</v>
      </c>
      <c r="BL132" s="39"/>
      <c r="BM132" s="54" t="s">
        <v>16</v>
      </c>
      <c r="BN132" s="36"/>
      <c r="BO132" s="54" t="s">
        <v>11</v>
      </c>
      <c r="BP132" s="39"/>
      <c r="BQ132" s="56" t="s">
        <v>16</v>
      </c>
      <c r="BR132" s="48"/>
      <c r="BS132" s="36"/>
      <c r="BT132" s="54" t="s">
        <v>11</v>
      </c>
      <c r="BU132" s="39"/>
      <c r="BV132" s="54" t="s">
        <v>16</v>
      </c>
      <c r="BW132" s="36"/>
      <c r="BX132" s="54" t="s">
        <v>11</v>
      </c>
      <c r="BY132" s="39"/>
      <c r="BZ132" s="56" t="s">
        <v>16</v>
      </c>
      <c r="CA132" s="51"/>
      <c r="CB132" s="17" t="str">
        <f t="shared" si="3"/>
        <v/>
      </c>
      <c r="CC132" s="17" t="str">
        <f>IF(CB132="","",INDEX('99_職種リスト'!$A:$A,MATCH($E132,'99_職種リスト'!$B:$B,0)))</f>
        <v/>
      </c>
      <c r="CD132" s="18" t="str">
        <f>IF(CB132="","",IF(F132="○",'01_勤務時間入力'!$B$7*60,IF(SUM(H132,J132,L132,N132)&gt;0,MIN(SUM(VALUE(H132)*60,J132,VALUE(L132)*60/2,N132/2),'01_勤務時間入力'!$B$7*60,10080),MIN(SUM(MIN(SUM(VALUE(Q132)*60,S132,VALUE(U132)*60/2,W132/2),1440)*IF(OR(Y132="",Y132="　"),1,VALUE(MID(Y132,2,1)/4)),MIN(SUM(VALUE(Z132)*60,AB132,VALUE(AD132)*60/2,AF132/2),1440)*IF(OR(AH132="",AH132="　"),1,VALUE(MID(AH132,2,1)/4)),MIN(SUM(VALUE(AI132)*60,AK132,VALUE(AM132)*60/2,AO132/2),1440)*IF(OR(AQ132="",AQ132="　"),1,VALUE(MID(AQ132,2,1)/4)),MIN(SUM(VALUE(AR132)*60,AT132,VALUE(AV132)*60/2,AX132/2),1440)*IF(OR(AZ132="",AZ132="　"),1,VALUE(MID(AZ132,2,1)/4)),MIN(SUM(VALUE(BA132)*60,BC132,VALUE(BE132)*60/2,BG132/2),1440)*IF(OR(BI132="",BI132="　"),1,VALUE(MID(BI132,2,1)/4)),MIN(SUM(VALUE(BJ132)*60,BL132,VALUE(BN132)*60/2,BP132/2),1440)*IF(OR(BR132="",BR132="　"),1,VALUE(MID(BR132,2,1)/4)),MIN(SUM(VALUE(BS132)*60,BU132,VALUE(BW132)*60/2,BY132/2),1440)*IF(OR(CA132="",CA132="　"),1,VALUE(MID(CA132,2,1)/4))),'01_勤務時間入力'!$B$7*60,10080))))</f>
        <v/>
      </c>
      <c r="CE132" s="17" t="str">
        <f>IF(CB132="","",IF('01_勤務時間入力'!$I$7*60&lt;='01_勤務時間入力'!CD132,"常勤","非常勤"))</f>
        <v/>
      </c>
    </row>
    <row r="133" spans="2:83" ht="27.95" customHeight="1" x14ac:dyDescent="0.4">
      <c r="B133" s="131" t="str">
        <f t="shared" si="2"/>
        <v>117人目</v>
      </c>
      <c r="C133" s="29"/>
      <c r="D133" s="69" t="s">
        <v>14</v>
      </c>
      <c r="E133" s="31"/>
      <c r="F133" s="32"/>
      <c r="H133" s="36"/>
      <c r="I133" s="54" t="s">
        <v>11</v>
      </c>
      <c r="J133" s="39"/>
      <c r="K133" s="56" t="s">
        <v>16</v>
      </c>
      <c r="L133" s="36"/>
      <c r="M133" s="54" t="s">
        <v>11</v>
      </c>
      <c r="N133" s="39"/>
      <c r="O133" s="56" t="s">
        <v>16</v>
      </c>
      <c r="P133" s="11"/>
      <c r="Q133" s="36"/>
      <c r="R133" s="54" t="s">
        <v>11</v>
      </c>
      <c r="S133" s="39"/>
      <c r="T133" s="54" t="s">
        <v>16</v>
      </c>
      <c r="U133" s="36"/>
      <c r="V133" s="54" t="s">
        <v>11</v>
      </c>
      <c r="W133" s="39"/>
      <c r="X133" s="56" t="s">
        <v>16</v>
      </c>
      <c r="Y133" s="48"/>
      <c r="Z133" s="36"/>
      <c r="AA133" s="54" t="s">
        <v>11</v>
      </c>
      <c r="AB133" s="39"/>
      <c r="AC133" s="54" t="s">
        <v>16</v>
      </c>
      <c r="AD133" s="36"/>
      <c r="AE133" s="54" t="s">
        <v>11</v>
      </c>
      <c r="AF133" s="39"/>
      <c r="AG133" s="56" t="s">
        <v>16</v>
      </c>
      <c r="AH133" s="48"/>
      <c r="AI133" s="36"/>
      <c r="AJ133" s="54" t="s">
        <v>11</v>
      </c>
      <c r="AK133" s="39"/>
      <c r="AL133" s="54" t="s">
        <v>16</v>
      </c>
      <c r="AM133" s="36"/>
      <c r="AN133" s="54" t="s">
        <v>11</v>
      </c>
      <c r="AO133" s="39"/>
      <c r="AP133" s="56" t="s">
        <v>16</v>
      </c>
      <c r="AQ133" s="48"/>
      <c r="AR133" s="36"/>
      <c r="AS133" s="54" t="s">
        <v>11</v>
      </c>
      <c r="AT133" s="39"/>
      <c r="AU133" s="54" t="s">
        <v>16</v>
      </c>
      <c r="AV133" s="36"/>
      <c r="AW133" s="54" t="s">
        <v>11</v>
      </c>
      <c r="AX133" s="39"/>
      <c r="AY133" s="56" t="s">
        <v>16</v>
      </c>
      <c r="AZ133" s="48"/>
      <c r="BA133" s="36"/>
      <c r="BB133" s="54" t="s">
        <v>11</v>
      </c>
      <c r="BC133" s="39"/>
      <c r="BD133" s="54" t="s">
        <v>16</v>
      </c>
      <c r="BE133" s="36"/>
      <c r="BF133" s="54" t="s">
        <v>11</v>
      </c>
      <c r="BG133" s="39"/>
      <c r="BH133" s="56" t="s">
        <v>16</v>
      </c>
      <c r="BI133" s="48"/>
      <c r="BJ133" s="36"/>
      <c r="BK133" s="54" t="s">
        <v>11</v>
      </c>
      <c r="BL133" s="39"/>
      <c r="BM133" s="54" t="s">
        <v>16</v>
      </c>
      <c r="BN133" s="36"/>
      <c r="BO133" s="54" t="s">
        <v>11</v>
      </c>
      <c r="BP133" s="39"/>
      <c r="BQ133" s="56" t="s">
        <v>16</v>
      </c>
      <c r="BR133" s="48"/>
      <c r="BS133" s="36"/>
      <c r="BT133" s="54" t="s">
        <v>11</v>
      </c>
      <c r="BU133" s="39"/>
      <c r="BV133" s="54" t="s">
        <v>16</v>
      </c>
      <c r="BW133" s="36"/>
      <c r="BX133" s="54" t="s">
        <v>11</v>
      </c>
      <c r="BY133" s="39"/>
      <c r="BZ133" s="56" t="s">
        <v>16</v>
      </c>
      <c r="CA133" s="51"/>
      <c r="CB133" s="17" t="str">
        <f t="shared" si="3"/>
        <v/>
      </c>
      <c r="CC133" s="17" t="str">
        <f>IF(CB133="","",INDEX('99_職種リスト'!$A:$A,MATCH($E133,'99_職種リスト'!$B:$B,0)))</f>
        <v/>
      </c>
      <c r="CD133" s="18" t="str">
        <f>IF(CB133="","",IF(F133="○",'01_勤務時間入力'!$B$7*60,IF(SUM(H133,J133,L133,N133)&gt;0,MIN(SUM(VALUE(H133)*60,J133,VALUE(L133)*60/2,N133/2),'01_勤務時間入力'!$B$7*60,10080),MIN(SUM(MIN(SUM(VALUE(Q133)*60,S133,VALUE(U133)*60/2,W133/2),1440)*IF(OR(Y133="",Y133="　"),1,VALUE(MID(Y133,2,1)/4)),MIN(SUM(VALUE(Z133)*60,AB133,VALUE(AD133)*60/2,AF133/2),1440)*IF(OR(AH133="",AH133="　"),1,VALUE(MID(AH133,2,1)/4)),MIN(SUM(VALUE(AI133)*60,AK133,VALUE(AM133)*60/2,AO133/2),1440)*IF(OR(AQ133="",AQ133="　"),1,VALUE(MID(AQ133,2,1)/4)),MIN(SUM(VALUE(AR133)*60,AT133,VALUE(AV133)*60/2,AX133/2),1440)*IF(OR(AZ133="",AZ133="　"),1,VALUE(MID(AZ133,2,1)/4)),MIN(SUM(VALUE(BA133)*60,BC133,VALUE(BE133)*60/2,BG133/2),1440)*IF(OR(BI133="",BI133="　"),1,VALUE(MID(BI133,2,1)/4)),MIN(SUM(VALUE(BJ133)*60,BL133,VALUE(BN133)*60/2,BP133/2),1440)*IF(OR(BR133="",BR133="　"),1,VALUE(MID(BR133,2,1)/4)),MIN(SUM(VALUE(BS133)*60,BU133,VALUE(BW133)*60/2,BY133/2),1440)*IF(OR(CA133="",CA133="　"),1,VALUE(MID(CA133,2,1)/4))),'01_勤務時間入力'!$B$7*60,10080))))</f>
        <v/>
      </c>
      <c r="CE133" s="17" t="str">
        <f>IF(CB133="","",IF('01_勤務時間入力'!$I$7*60&lt;='01_勤務時間入力'!CD133,"常勤","非常勤"))</f>
        <v/>
      </c>
    </row>
    <row r="134" spans="2:83" ht="27.95" customHeight="1" x14ac:dyDescent="0.4">
      <c r="B134" s="131" t="str">
        <f t="shared" si="2"/>
        <v>118人目</v>
      </c>
      <c r="C134" s="29"/>
      <c r="D134" s="69" t="s">
        <v>14</v>
      </c>
      <c r="E134" s="31"/>
      <c r="F134" s="32"/>
      <c r="H134" s="36"/>
      <c r="I134" s="54" t="s">
        <v>11</v>
      </c>
      <c r="J134" s="39"/>
      <c r="K134" s="56" t="s">
        <v>16</v>
      </c>
      <c r="L134" s="36"/>
      <c r="M134" s="54" t="s">
        <v>11</v>
      </c>
      <c r="N134" s="39"/>
      <c r="O134" s="56" t="s">
        <v>16</v>
      </c>
      <c r="P134" s="11"/>
      <c r="Q134" s="36"/>
      <c r="R134" s="54" t="s">
        <v>11</v>
      </c>
      <c r="S134" s="39"/>
      <c r="T134" s="54" t="s">
        <v>16</v>
      </c>
      <c r="U134" s="36"/>
      <c r="V134" s="54" t="s">
        <v>11</v>
      </c>
      <c r="W134" s="39"/>
      <c r="X134" s="56" t="s">
        <v>16</v>
      </c>
      <c r="Y134" s="48"/>
      <c r="Z134" s="36"/>
      <c r="AA134" s="54" t="s">
        <v>11</v>
      </c>
      <c r="AB134" s="39"/>
      <c r="AC134" s="54" t="s">
        <v>16</v>
      </c>
      <c r="AD134" s="36"/>
      <c r="AE134" s="54" t="s">
        <v>11</v>
      </c>
      <c r="AF134" s="39"/>
      <c r="AG134" s="56" t="s">
        <v>16</v>
      </c>
      <c r="AH134" s="48"/>
      <c r="AI134" s="36"/>
      <c r="AJ134" s="54" t="s">
        <v>11</v>
      </c>
      <c r="AK134" s="39"/>
      <c r="AL134" s="54" t="s">
        <v>16</v>
      </c>
      <c r="AM134" s="36"/>
      <c r="AN134" s="54" t="s">
        <v>11</v>
      </c>
      <c r="AO134" s="39"/>
      <c r="AP134" s="56" t="s">
        <v>16</v>
      </c>
      <c r="AQ134" s="48"/>
      <c r="AR134" s="36"/>
      <c r="AS134" s="54" t="s">
        <v>11</v>
      </c>
      <c r="AT134" s="39"/>
      <c r="AU134" s="54" t="s">
        <v>16</v>
      </c>
      <c r="AV134" s="36"/>
      <c r="AW134" s="54" t="s">
        <v>11</v>
      </c>
      <c r="AX134" s="39"/>
      <c r="AY134" s="56" t="s">
        <v>16</v>
      </c>
      <c r="AZ134" s="48"/>
      <c r="BA134" s="36"/>
      <c r="BB134" s="54" t="s">
        <v>11</v>
      </c>
      <c r="BC134" s="39"/>
      <c r="BD134" s="54" t="s">
        <v>16</v>
      </c>
      <c r="BE134" s="36"/>
      <c r="BF134" s="54" t="s">
        <v>11</v>
      </c>
      <c r="BG134" s="39"/>
      <c r="BH134" s="56" t="s">
        <v>16</v>
      </c>
      <c r="BI134" s="48"/>
      <c r="BJ134" s="36"/>
      <c r="BK134" s="54" t="s">
        <v>11</v>
      </c>
      <c r="BL134" s="39"/>
      <c r="BM134" s="54" t="s">
        <v>16</v>
      </c>
      <c r="BN134" s="36"/>
      <c r="BO134" s="54" t="s">
        <v>11</v>
      </c>
      <c r="BP134" s="39"/>
      <c r="BQ134" s="56" t="s">
        <v>16</v>
      </c>
      <c r="BR134" s="48"/>
      <c r="BS134" s="36"/>
      <c r="BT134" s="54" t="s">
        <v>11</v>
      </c>
      <c r="BU134" s="39"/>
      <c r="BV134" s="54" t="s">
        <v>16</v>
      </c>
      <c r="BW134" s="36"/>
      <c r="BX134" s="54" t="s">
        <v>11</v>
      </c>
      <c r="BY134" s="39"/>
      <c r="BZ134" s="56" t="s">
        <v>16</v>
      </c>
      <c r="CA134" s="51"/>
      <c r="CB134" s="17" t="str">
        <f t="shared" si="3"/>
        <v/>
      </c>
      <c r="CC134" s="17" t="str">
        <f>IF(CB134="","",INDEX('99_職種リスト'!$A:$A,MATCH($E134,'99_職種リスト'!$B:$B,0)))</f>
        <v/>
      </c>
      <c r="CD134" s="18" t="str">
        <f>IF(CB134="","",IF(F134="○",'01_勤務時間入力'!$B$7*60,IF(SUM(H134,J134,L134,N134)&gt;0,MIN(SUM(VALUE(H134)*60,J134,VALUE(L134)*60/2,N134/2),'01_勤務時間入力'!$B$7*60,10080),MIN(SUM(MIN(SUM(VALUE(Q134)*60,S134,VALUE(U134)*60/2,W134/2),1440)*IF(OR(Y134="",Y134="　"),1,VALUE(MID(Y134,2,1)/4)),MIN(SUM(VALUE(Z134)*60,AB134,VALUE(AD134)*60/2,AF134/2),1440)*IF(OR(AH134="",AH134="　"),1,VALUE(MID(AH134,2,1)/4)),MIN(SUM(VALUE(AI134)*60,AK134,VALUE(AM134)*60/2,AO134/2),1440)*IF(OR(AQ134="",AQ134="　"),1,VALUE(MID(AQ134,2,1)/4)),MIN(SUM(VALUE(AR134)*60,AT134,VALUE(AV134)*60/2,AX134/2),1440)*IF(OR(AZ134="",AZ134="　"),1,VALUE(MID(AZ134,2,1)/4)),MIN(SUM(VALUE(BA134)*60,BC134,VALUE(BE134)*60/2,BG134/2),1440)*IF(OR(BI134="",BI134="　"),1,VALUE(MID(BI134,2,1)/4)),MIN(SUM(VALUE(BJ134)*60,BL134,VALUE(BN134)*60/2,BP134/2),1440)*IF(OR(BR134="",BR134="　"),1,VALUE(MID(BR134,2,1)/4)),MIN(SUM(VALUE(BS134)*60,BU134,VALUE(BW134)*60/2,BY134/2),1440)*IF(OR(CA134="",CA134="　"),1,VALUE(MID(CA134,2,1)/4))),'01_勤務時間入力'!$B$7*60,10080))))</f>
        <v/>
      </c>
      <c r="CE134" s="17" t="str">
        <f>IF(CB134="","",IF('01_勤務時間入力'!$I$7*60&lt;='01_勤務時間入力'!CD134,"常勤","非常勤"))</f>
        <v/>
      </c>
    </row>
    <row r="135" spans="2:83" ht="27.95" customHeight="1" x14ac:dyDescent="0.4">
      <c r="B135" s="131" t="str">
        <f t="shared" si="2"/>
        <v>119人目</v>
      </c>
      <c r="C135" s="29"/>
      <c r="D135" s="69" t="s">
        <v>14</v>
      </c>
      <c r="E135" s="31"/>
      <c r="F135" s="32"/>
      <c r="H135" s="36"/>
      <c r="I135" s="54" t="s">
        <v>11</v>
      </c>
      <c r="J135" s="39"/>
      <c r="K135" s="56" t="s">
        <v>16</v>
      </c>
      <c r="L135" s="36"/>
      <c r="M135" s="54" t="s">
        <v>11</v>
      </c>
      <c r="N135" s="39"/>
      <c r="O135" s="56" t="s">
        <v>16</v>
      </c>
      <c r="P135" s="11"/>
      <c r="Q135" s="36"/>
      <c r="R135" s="54" t="s">
        <v>11</v>
      </c>
      <c r="S135" s="39"/>
      <c r="T135" s="54" t="s">
        <v>16</v>
      </c>
      <c r="U135" s="36"/>
      <c r="V135" s="54" t="s">
        <v>11</v>
      </c>
      <c r="W135" s="39"/>
      <c r="X135" s="56" t="s">
        <v>16</v>
      </c>
      <c r="Y135" s="48"/>
      <c r="Z135" s="36"/>
      <c r="AA135" s="54" t="s">
        <v>11</v>
      </c>
      <c r="AB135" s="39"/>
      <c r="AC135" s="54" t="s">
        <v>16</v>
      </c>
      <c r="AD135" s="36"/>
      <c r="AE135" s="54" t="s">
        <v>11</v>
      </c>
      <c r="AF135" s="39"/>
      <c r="AG135" s="56" t="s">
        <v>16</v>
      </c>
      <c r="AH135" s="48"/>
      <c r="AI135" s="36"/>
      <c r="AJ135" s="54" t="s">
        <v>11</v>
      </c>
      <c r="AK135" s="39"/>
      <c r="AL135" s="54" t="s">
        <v>16</v>
      </c>
      <c r="AM135" s="36"/>
      <c r="AN135" s="54" t="s">
        <v>11</v>
      </c>
      <c r="AO135" s="39"/>
      <c r="AP135" s="56" t="s">
        <v>16</v>
      </c>
      <c r="AQ135" s="48"/>
      <c r="AR135" s="36"/>
      <c r="AS135" s="54" t="s">
        <v>11</v>
      </c>
      <c r="AT135" s="39"/>
      <c r="AU135" s="54" t="s">
        <v>16</v>
      </c>
      <c r="AV135" s="36"/>
      <c r="AW135" s="54" t="s">
        <v>11</v>
      </c>
      <c r="AX135" s="39"/>
      <c r="AY135" s="56" t="s">
        <v>16</v>
      </c>
      <c r="AZ135" s="48"/>
      <c r="BA135" s="36"/>
      <c r="BB135" s="54" t="s">
        <v>11</v>
      </c>
      <c r="BC135" s="39"/>
      <c r="BD135" s="54" t="s">
        <v>16</v>
      </c>
      <c r="BE135" s="36"/>
      <c r="BF135" s="54" t="s">
        <v>11</v>
      </c>
      <c r="BG135" s="39"/>
      <c r="BH135" s="56" t="s">
        <v>16</v>
      </c>
      <c r="BI135" s="48"/>
      <c r="BJ135" s="36"/>
      <c r="BK135" s="54" t="s">
        <v>11</v>
      </c>
      <c r="BL135" s="39"/>
      <c r="BM135" s="54" t="s">
        <v>16</v>
      </c>
      <c r="BN135" s="36"/>
      <c r="BO135" s="54" t="s">
        <v>11</v>
      </c>
      <c r="BP135" s="39"/>
      <c r="BQ135" s="56" t="s">
        <v>16</v>
      </c>
      <c r="BR135" s="48"/>
      <c r="BS135" s="36"/>
      <c r="BT135" s="54" t="s">
        <v>11</v>
      </c>
      <c r="BU135" s="39"/>
      <c r="BV135" s="54" t="s">
        <v>16</v>
      </c>
      <c r="BW135" s="36"/>
      <c r="BX135" s="54" t="s">
        <v>11</v>
      </c>
      <c r="BY135" s="39"/>
      <c r="BZ135" s="56" t="s">
        <v>16</v>
      </c>
      <c r="CA135" s="51"/>
      <c r="CB135" s="17" t="str">
        <f t="shared" si="3"/>
        <v/>
      </c>
      <c r="CC135" s="17" t="str">
        <f>IF(CB135="","",INDEX('99_職種リスト'!$A:$A,MATCH($E135,'99_職種リスト'!$B:$B,0)))</f>
        <v/>
      </c>
      <c r="CD135" s="18" t="str">
        <f>IF(CB135="","",IF(F135="○",'01_勤務時間入力'!$B$7*60,IF(SUM(H135,J135,L135,N135)&gt;0,MIN(SUM(VALUE(H135)*60,J135,VALUE(L135)*60/2,N135/2),'01_勤務時間入力'!$B$7*60,10080),MIN(SUM(MIN(SUM(VALUE(Q135)*60,S135,VALUE(U135)*60/2,W135/2),1440)*IF(OR(Y135="",Y135="　"),1,VALUE(MID(Y135,2,1)/4)),MIN(SUM(VALUE(Z135)*60,AB135,VALUE(AD135)*60/2,AF135/2),1440)*IF(OR(AH135="",AH135="　"),1,VALUE(MID(AH135,2,1)/4)),MIN(SUM(VALUE(AI135)*60,AK135,VALUE(AM135)*60/2,AO135/2),1440)*IF(OR(AQ135="",AQ135="　"),1,VALUE(MID(AQ135,2,1)/4)),MIN(SUM(VALUE(AR135)*60,AT135,VALUE(AV135)*60/2,AX135/2),1440)*IF(OR(AZ135="",AZ135="　"),1,VALUE(MID(AZ135,2,1)/4)),MIN(SUM(VALUE(BA135)*60,BC135,VALUE(BE135)*60/2,BG135/2),1440)*IF(OR(BI135="",BI135="　"),1,VALUE(MID(BI135,2,1)/4)),MIN(SUM(VALUE(BJ135)*60,BL135,VALUE(BN135)*60/2,BP135/2),1440)*IF(OR(BR135="",BR135="　"),1,VALUE(MID(BR135,2,1)/4)),MIN(SUM(VALUE(BS135)*60,BU135,VALUE(BW135)*60/2,BY135/2),1440)*IF(OR(CA135="",CA135="　"),1,VALUE(MID(CA135,2,1)/4))),'01_勤務時間入力'!$B$7*60,10080))))</f>
        <v/>
      </c>
      <c r="CE135" s="17" t="str">
        <f>IF(CB135="","",IF('01_勤務時間入力'!$I$7*60&lt;='01_勤務時間入力'!CD135,"常勤","非常勤"))</f>
        <v/>
      </c>
    </row>
    <row r="136" spans="2:83" ht="27.95" customHeight="1" x14ac:dyDescent="0.4">
      <c r="B136" s="131" t="str">
        <f t="shared" si="2"/>
        <v>120人目</v>
      </c>
      <c r="C136" s="29"/>
      <c r="D136" s="69" t="s">
        <v>14</v>
      </c>
      <c r="E136" s="31"/>
      <c r="F136" s="32"/>
      <c r="H136" s="36"/>
      <c r="I136" s="54" t="s">
        <v>11</v>
      </c>
      <c r="J136" s="39"/>
      <c r="K136" s="56" t="s">
        <v>16</v>
      </c>
      <c r="L136" s="36"/>
      <c r="M136" s="54" t="s">
        <v>11</v>
      </c>
      <c r="N136" s="39"/>
      <c r="O136" s="56" t="s">
        <v>16</v>
      </c>
      <c r="P136" s="11"/>
      <c r="Q136" s="36"/>
      <c r="R136" s="54" t="s">
        <v>11</v>
      </c>
      <c r="S136" s="39"/>
      <c r="T136" s="54" t="s">
        <v>16</v>
      </c>
      <c r="U136" s="36"/>
      <c r="V136" s="54" t="s">
        <v>11</v>
      </c>
      <c r="W136" s="39"/>
      <c r="X136" s="56" t="s">
        <v>16</v>
      </c>
      <c r="Y136" s="48"/>
      <c r="Z136" s="36"/>
      <c r="AA136" s="54" t="s">
        <v>11</v>
      </c>
      <c r="AB136" s="39"/>
      <c r="AC136" s="54" t="s">
        <v>16</v>
      </c>
      <c r="AD136" s="36"/>
      <c r="AE136" s="54" t="s">
        <v>11</v>
      </c>
      <c r="AF136" s="39"/>
      <c r="AG136" s="56" t="s">
        <v>16</v>
      </c>
      <c r="AH136" s="48"/>
      <c r="AI136" s="36"/>
      <c r="AJ136" s="54" t="s">
        <v>11</v>
      </c>
      <c r="AK136" s="39"/>
      <c r="AL136" s="54" t="s">
        <v>16</v>
      </c>
      <c r="AM136" s="36"/>
      <c r="AN136" s="54" t="s">
        <v>11</v>
      </c>
      <c r="AO136" s="39"/>
      <c r="AP136" s="56" t="s">
        <v>16</v>
      </c>
      <c r="AQ136" s="48"/>
      <c r="AR136" s="36"/>
      <c r="AS136" s="54" t="s">
        <v>11</v>
      </c>
      <c r="AT136" s="39"/>
      <c r="AU136" s="54" t="s">
        <v>16</v>
      </c>
      <c r="AV136" s="36"/>
      <c r="AW136" s="54" t="s">
        <v>11</v>
      </c>
      <c r="AX136" s="39"/>
      <c r="AY136" s="56" t="s">
        <v>16</v>
      </c>
      <c r="AZ136" s="48"/>
      <c r="BA136" s="36"/>
      <c r="BB136" s="54" t="s">
        <v>11</v>
      </c>
      <c r="BC136" s="39"/>
      <c r="BD136" s="54" t="s">
        <v>16</v>
      </c>
      <c r="BE136" s="36"/>
      <c r="BF136" s="54" t="s">
        <v>11</v>
      </c>
      <c r="BG136" s="39"/>
      <c r="BH136" s="56" t="s">
        <v>16</v>
      </c>
      <c r="BI136" s="48"/>
      <c r="BJ136" s="36"/>
      <c r="BK136" s="54" t="s">
        <v>11</v>
      </c>
      <c r="BL136" s="39"/>
      <c r="BM136" s="54" t="s">
        <v>16</v>
      </c>
      <c r="BN136" s="36"/>
      <c r="BO136" s="54" t="s">
        <v>11</v>
      </c>
      <c r="BP136" s="39"/>
      <c r="BQ136" s="56" t="s">
        <v>16</v>
      </c>
      <c r="BR136" s="48"/>
      <c r="BS136" s="36"/>
      <c r="BT136" s="54" t="s">
        <v>11</v>
      </c>
      <c r="BU136" s="39"/>
      <c r="BV136" s="54" t="s">
        <v>16</v>
      </c>
      <c r="BW136" s="36"/>
      <c r="BX136" s="54" t="s">
        <v>11</v>
      </c>
      <c r="BY136" s="39"/>
      <c r="BZ136" s="56" t="s">
        <v>16</v>
      </c>
      <c r="CA136" s="51"/>
      <c r="CB136" s="17" t="str">
        <f t="shared" si="3"/>
        <v/>
      </c>
      <c r="CC136" s="17" t="str">
        <f>IF(CB136="","",INDEX('99_職種リスト'!$A:$A,MATCH($E136,'99_職種リスト'!$B:$B,0)))</f>
        <v/>
      </c>
      <c r="CD136" s="18" t="str">
        <f>IF(CB136="","",IF(F136="○",'01_勤務時間入力'!$B$7*60,IF(SUM(H136,J136,L136,N136)&gt;0,MIN(SUM(VALUE(H136)*60,J136,VALUE(L136)*60/2,N136/2),'01_勤務時間入力'!$B$7*60,10080),MIN(SUM(MIN(SUM(VALUE(Q136)*60,S136,VALUE(U136)*60/2,W136/2),1440)*IF(OR(Y136="",Y136="　"),1,VALUE(MID(Y136,2,1)/4)),MIN(SUM(VALUE(Z136)*60,AB136,VALUE(AD136)*60/2,AF136/2),1440)*IF(OR(AH136="",AH136="　"),1,VALUE(MID(AH136,2,1)/4)),MIN(SUM(VALUE(AI136)*60,AK136,VALUE(AM136)*60/2,AO136/2),1440)*IF(OR(AQ136="",AQ136="　"),1,VALUE(MID(AQ136,2,1)/4)),MIN(SUM(VALUE(AR136)*60,AT136,VALUE(AV136)*60/2,AX136/2),1440)*IF(OR(AZ136="",AZ136="　"),1,VALUE(MID(AZ136,2,1)/4)),MIN(SUM(VALUE(BA136)*60,BC136,VALUE(BE136)*60/2,BG136/2),1440)*IF(OR(BI136="",BI136="　"),1,VALUE(MID(BI136,2,1)/4)),MIN(SUM(VALUE(BJ136)*60,BL136,VALUE(BN136)*60/2,BP136/2),1440)*IF(OR(BR136="",BR136="　"),1,VALUE(MID(BR136,2,1)/4)),MIN(SUM(VALUE(BS136)*60,BU136,VALUE(BW136)*60/2,BY136/2),1440)*IF(OR(CA136="",CA136="　"),1,VALUE(MID(CA136,2,1)/4))),'01_勤務時間入力'!$B$7*60,10080))))</f>
        <v/>
      </c>
      <c r="CE136" s="17" t="str">
        <f>IF(CB136="","",IF('01_勤務時間入力'!$I$7*60&lt;='01_勤務時間入力'!CD136,"常勤","非常勤"))</f>
        <v/>
      </c>
    </row>
    <row r="137" spans="2:83" ht="27.95" customHeight="1" x14ac:dyDescent="0.4">
      <c r="B137" s="131" t="str">
        <f t="shared" si="2"/>
        <v>121人目</v>
      </c>
      <c r="C137" s="29"/>
      <c r="D137" s="69" t="s">
        <v>14</v>
      </c>
      <c r="E137" s="31"/>
      <c r="F137" s="32"/>
      <c r="H137" s="36"/>
      <c r="I137" s="54" t="s">
        <v>11</v>
      </c>
      <c r="J137" s="39"/>
      <c r="K137" s="56" t="s">
        <v>16</v>
      </c>
      <c r="L137" s="36"/>
      <c r="M137" s="54" t="s">
        <v>11</v>
      </c>
      <c r="N137" s="39"/>
      <c r="O137" s="56" t="s">
        <v>16</v>
      </c>
      <c r="P137" s="11"/>
      <c r="Q137" s="36"/>
      <c r="R137" s="54" t="s">
        <v>11</v>
      </c>
      <c r="S137" s="39"/>
      <c r="T137" s="54" t="s">
        <v>16</v>
      </c>
      <c r="U137" s="36"/>
      <c r="V137" s="54" t="s">
        <v>11</v>
      </c>
      <c r="W137" s="39"/>
      <c r="X137" s="56" t="s">
        <v>16</v>
      </c>
      <c r="Y137" s="48"/>
      <c r="Z137" s="36"/>
      <c r="AA137" s="54" t="s">
        <v>11</v>
      </c>
      <c r="AB137" s="39"/>
      <c r="AC137" s="54" t="s">
        <v>16</v>
      </c>
      <c r="AD137" s="36"/>
      <c r="AE137" s="54" t="s">
        <v>11</v>
      </c>
      <c r="AF137" s="39"/>
      <c r="AG137" s="56" t="s">
        <v>16</v>
      </c>
      <c r="AH137" s="48"/>
      <c r="AI137" s="36"/>
      <c r="AJ137" s="54" t="s">
        <v>11</v>
      </c>
      <c r="AK137" s="39"/>
      <c r="AL137" s="54" t="s">
        <v>16</v>
      </c>
      <c r="AM137" s="36"/>
      <c r="AN137" s="54" t="s">
        <v>11</v>
      </c>
      <c r="AO137" s="39"/>
      <c r="AP137" s="56" t="s">
        <v>16</v>
      </c>
      <c r="AQ137" s="48"/>
      <c r="AR137" s="36"/>
      <c r="AS137" s="54" t="s">
        <v>11</v>
      </c>
      <c r="AT137" s="39"/>
      <c r="AU137" s="54" t="s">
        <v>16</v>
      </c>
      <c r="AV137" s="36"/>
      <c r="AW137" s="54" t="s">
        <v>11</v>
      </c>
      <c r="AX137" s="39"/>
      <c r="AY137" s="56" t="s">
        <v>16</v>
      </c>
      <c r="AZ137" s="48"/>
      <c r="BA137" s="36"/>
      <c r="BB137" s="54" t="s">
        <v>11</v>
      </c>
      <c r="BC137" s="39"/>
      <c r="BD137" s="54" t="s">
        <v>16</v>
      </c>
      <c r="BE137" s="36"/>
      <c r="BF137" s="54" t="s">
        <v>11</v>
      </c>
      <c r="BG137" s="39"/>
      <c r="BH137" s="56" t="s">
        <v>16</v>
      </c>
      <c r="BI137" s="48"/>
      <c r="BJ137" s="36"/>
      <c r="BK137" s="54" t="s">
        <v>11</v>
      </c>
      <c r="BL137" s="39"/>
      <c r="BM137" s="54" t="s">
        <v>16</v>
      </c>
      <c r="BN137" s="36"/>
      <c r="BO137" s="54" t="s">
        <v>11</v>
      </c>
      <c r="BP137" s="39"/>
      <c r="BQ137" s="56" t="s">
        <v>16</v>
      </c>
      <c r="BR137" s="48"/>
      <c r="BS137" s="36"/>
      <c r="BT137" s="54" t="s">
        <v>11</v>
      </c>
      <c r="BU137" s="39"/>
      <c r="BV137" s="54" t="s">
        <v>16</v>
      </c>
      <c r="BW137" s="36"/>
      <c r="BX137" s="54" t="s">
        <v>11</v>
      </c>
      <c r="BY137" s="39"/>
      <c r="BZ137" s="56" t="s">
        <v>16</v>
      </c>
      <c r="CA137" s="51"/>
      <c r="CB137" s="17" t="str">
        <f t="shared" si="3"/>
        <v/>
      </c>
      <c r="CC137" s="17" t="str">
        <f>IF(CB137="","",INDEX('99_職種リスト'!$A:$A,MATCH($E137,'99_職種リスト'!$B:$B,0)))</f>
        <v/>
      </c>
      <c r="CD137" s="18" t="str">
        <f>IF(CB137="","",IF(F137="○",'01_勤務時間入力'!$B$7*60,IF(SUM(H137,J137,L137,N137)&gt;0,MIN(SUM(VALUE(H137)*60,J137,VALUE(L137)*60/2,N137/2),'01_勤務時間入力'!$B$7*60,10080),MIN(SUM(MIN(SUM(VALUE(Q137)*60,S137,VALUE(U137)*60/2,W137/2),1440)*IF(OR(Y137="",Y137="　"),1,VALUE(MID(Y137,2,1)/4)),MIN(SUM(VALUE(Z137)*60,AB137,VALUE(AD137)*60/2,AF137/2),1440)*IF(OR(AH137="",AH137="　"),1,VALUE(MID(AH137,2,1)/4)),MIN(SUM(VALUE(AI137)*60,AK137,VALUE(AM137)*60/2,AO137/2),1440)*IF(OR(AQ137="",AQ137="　"),1,VALUE(MID(AQ137,2,1)/4)),MIN(SUM(VALUE(AR137)*60,AT137,VALUE(AV137)*60/2,AX137/2),1440)*IF(OR(AZ137="",AZ137="　"),1,VALUE(MID(AZ137,2,1)/4)),MIN(SUM(VALUE(BA137)*60,BC137,VALUE(BE137)*60/2,BG137/2),1440)*IF(OR(BI137="",BI137="　"),1,VALUE(MID(BI137,2,1)/4)),MIN(SUM(VALUE(BJ137)*60,BL137,VALUE(BN137)*60/2,BP137/2),1440)*IF(OR(BR137="",BR137="　"),1,VALUE(MID(BR137,2,1)/4)),MIN(SUM(VALUE(BS137)*60,BU137,VALUE(BW137)*60/2,BY137/2),1440)*IF(OR(CA137="",CA137="　"),1,VALUE(MID(CA137,2,1)/4))),'01_勤務時間入力'!$B$7*60,10080))))</f>
        <v/>
      </c>
      <c r="CE137" s="17" t="str">
        <f>IF(CB137="","",IF('01_勤務時間入力'!$I$7*60&lt;='01_勤務時間入力'!CD137,"常勤","非常勤"))</f>
        <v/>
      </c>
    </row>
    <row r="138" spans="2:83" ht="27.95" customHeight="1" x14ac:dyDescent="0.4">
      <c r="B138" s="131" t="str">
        <f t="shared" si="2"/>
        <v>122人目</v>
      </c>
      <c r="C138" s="29"/>
      <c r="D138" s="69" t="s">
        <v>14</v>
      </c>
      <c r="E138" s="31"/>
      <c r="F138" s="32"/>
      <c r="H138" s="36"/>
      <c r="I138" s="54" t="s">
        <v>11</v>
      </c>
      <c r="J138" s="39"/>
      <c r="K138" s="56" t="s">
        <v>16</v>
      </c>
      <c r="L138" s="36"/>
      <c r="M138" s="54" t="s">
        <v>11</v>
      </c>
      <c r="N138" s="39"/>
      <c r="O138" s="56" t="s">
        <v>16</v>
      </c>
      <c r="P138" s="11"/>
      <c r="Q138" s="36"/>
      <c r="R138" s="54" t="s">
        <v>11</v>
      </c>
      <c r="S138" s="39"/>
      <c r="T138" s="54" t="s">
        <v>16</v>
      </c>
      <c r="U138" s="36"/>
      <c r="V138" s="54" t="s">
        <v>11</v>
      </c>
      <c r="W138" s="39"/>
      <c r="X138" s="56" t="s">
        <v>16</v>
      </c>
      <c r="Y138" s="48"/>
      <c r="Z138" s="36"/>
      <c r="AA138" s="54" t="s">
        <v>11</v>
      </c>
      <c r="AB138" s="39"/>
      <c r="AC138" s="54" t="s">
        <v>16</v>
      </c>
      <c r="AD138" s="36"/>
      <c r="AE138" s="54" t="s">
        <v>11</v>
      </c>
      <c r="AF138" s="39"/>
      <c r="AG138" s="56" t="s">
        <v>16</v>
      </c>
      <c r="AH138" s="48"/>
      <c r="AI138" s="36"/>
      <c r="AJ138" s="54" t="s">
        <v>11</v>
      </c>
      <c r="AK138" s="39"/>
      <c r="AL138" s="54" t="s">
        <v>16</v>
      </c>
      <c r="AM138" s="36"/>
      <c r="AN138" s="54" t="s">
        <v>11</v>
      </c>
      <c r="AO138" s="39"/>
      <c r="AP138" s="56" t="s">
        <v>16</v>
      </c>
      <c r="AQ138" s="48"/>
      <c r="AR138" s="36"/>
      <c r="AS138" s="54" t="s">
        <v>11</v>
      </c>
      <c r="AT138" s="39"/>
      <c r="AU138" s="54" t="s">
        <v>16</v>
      </c>
      <c r="AV138" s="36"/>
      <c r="AW138" s="54" t="s">
        <v>11</v>
      </c>
      <c r="AX138" s="39"/>
      <c r="AY138" s="56" t="s">
        <v>16</v>
      </c>
      <c r="AZ138" s="48"/>
      <c r="BA138" s="36"/>
      <c r="BB138" s="54" t="s">
        <v>11</v>
      </c>
      <c r="BC138" s="39"/>
      <c r="BD138" s="54" t="s">
        <v>16</v>
      </c>
      <c r="BE138" s="36"/>
      <c r="BF138" s="54" t="s">
        <v>11</v>
      </c>
      <c r="BG138" s="39"/>
      <c r="BH138" s="56" t="s">
        <v>16</v>
      </c>
      <c r="BI138" s="48"/>
      <c r="BJ138" s="36"/>
      <c r="BK138" s="54" t="s">
        <v>11</v>
      </c>
      <c r="BL138" s="39"/>
      <c r="BM138" s="54" t="s">
        <v>16</v>
      </c>
      <c r="BN138" s="36"/>
      <c r="BO138" s="54" t="s">
        <v>11</v>
      </c>
      <c r="BP138" s="39"/>
      <c r="BQ138" s="56" t="s">
        <v>16</v>
      </c>
      <c r="BR138" s="48"/>
      <c r="BS138" s="36"/>
      <c r="BT138" s="54" t="s">
        <v>11</v>
      </c>
      <c r="BU138" s="39"/>
      <c r="BV138" s="54" t="s">
        <v>16</v>
      </c>
      <c r="BW138" s="36"/>
      <c r="BX138" s="54" t="s">
        <v>11</v>
      </c>
      <c r="BY138" s="39"/>
      <c r="BZ138" s="56" t="s">
        <v>16</v>
      </c>
      <c r="CA138" s="51"/>
      <c r="CB138" s="17" t="str">
        <f t="shared" si="3"/>
        <v/>
      </c>
      <c r="CC138" s="17" t="str">
        <f>IF(CB138="","",INDEX('99_職種リスト'!$A:$A,MATCH($E138,'99_職種リスト'!$B:$B,0)))</f>
        <v/>
      </c>
      <c r="CD138" s="18" t="str">
        <f>IF(CB138="","",IF(F138="○",'01_勤務時間入力'!$B$7*60,IF(SUM(H138,J138,L138,N138)&gt;0,MIN(SUM(VALUE(H138)*60,J138,VALUE(L138)*60/2,N138/2),'01_勤務時間入力'!$B$7*60,10080),MIN(SUM(MIN(SUM(VALUE(Q138)*60,S138,VALUE(U138)*60/2,W138/2),1440)*IF(OR(Y138="",Y138="　"),1,VALUE(MID(Y138,2,1)/4)),MIN(SUM(VALUE(Z138)*60,AB138,VALUE(AD138)*60/2,AF138/2),1440)*IF(OR(AH138="",AH138="　"),1,VALUE(MID(AH138,2,1)/4)),MIN(SUM(VALUE(AI138)*60,AK138,VALUE(AM138)*60/2,AO138/2),1440)*IF(OR(AQ138="",AQ138="　"),1,VALUE(MID(AQ138,2,1)/4)),MIN(SUM(VALUE(AR138)*60,AT138,VALUE(AV138)*60/2,AX138/2),1440)*IF(OR(AZ138="",AZ138="　"),1,VALUE(MID(AZ138,2,1)/4)),MIN(SUM(VALUE(BA138)*60,BC138,VALUE(BE138)*60/2,BG138/2),1440)*IF(OR(BI138="",BI138="　"),1,VALUE(MID(BI138,2,1)/4)),MIN(SUM(VALUE(BJ138)*60,BL138,VALUE(BN138)*60/2,BP138/2),1440)*IF(OR(BR138="",BR138="　"),1,VALUE(MID(BR138,2,1)/4)),MIN(SUM(VALUE(BS138)*60,BU138,VALUE(BW138)*60/2,BY138/2),1440)*IF(OR(CA138="",CA138="　"),1,VALUE(MID(CA138,2,1)/4))),'01_勤務時間入力'!$B$7*60,10080))))</f>
        <v/>
      </c>
      <c r="CE138" s="17" t="str">
        <f>IF(CB138="","",IF('01_勤務時間入力'!$I$7*60&lt;='01_勤務時間入力'!CD138,"常勤","非常勤"))</f>
        <v/>
      </c>
    </row>
    <row r="139" spans="2:83" ht="27.95" customHeight="1" x14ac:dyDescent="0.4">
      <c r="B139" s="131" t="str">
        <f t="shared" si="2"/>
        <v>123人目</v>
      </c>
      <c r="C139" s="29"/>
      <c r="D139" s="69" t="s">
        <v>14</v>
      </c>
      <c r="E139" s="31"/>
      <c r="F139" s="32"/>
      <c r="H139" s="36"/>
      <c r="I139" s="54" t="s">
        <v>11</v>
      </c>
      <c r="J139" s="39"/>
      <c r="K139" s="56" t="s">
        <v>16</v>
      </c>
      <c r="L139" s="36"/>
      <c r="M139" s="54" t="s">
        <v>11</v>
      </c>
      <c r="N139" s="39"/>
      <c r="O139" s="56" t="s">
        <v>16</v>
      </c>
      <c r="P139" s="11"/>
      <c r="Q139" s="36"/>
      <c r="R139" s="54" t="s">
        <v>11</v>
      </c>
      <c r="S139" s="39"/>
      <c r="T139" s="54" t="s">
        <v>16</v>
      </c>
      <c r="U139" s="36"/>
      <c r="V139" s="54" t="s">
        <v>11</v>
      </c>
      <c r="W139" s="39"/>
      <c r="X139" s="56" t="s">
        <v>16</v>
      </c>
      <c r="Y139" s="48"/>
      <c r="Z139" s="36"/>
      <c r="AA139" s="54" t="s">
        <v>11</v>
      </c>
      <c r="AB139" s="39"/>
      <c r="AC139" s="54" t="s">
        <v>16</v>
      </c>
      <c r="AD139" s="36"/>
      <c r="AE139" s="54" t="s">
        <v>11</v>
      </c>
      <c r="AF139" s="39"/>
      <c r="AG139" s="56" t="s">
        <v>16</v>
      </c>
      <c r="AH139" s="48"/>
      <c r="AI139" s="36"/>
      <c r="AJ139" s="54" t="s">
        <v>11</v>
      </c>
      <c r="AK139" s="39"/>
      <c r="AL139" s="54" t="s">
        <v>16</v>
      </c>
      <c r="AM139" s="36"/>
      <c r="AN139" s="54" t="s">
        <v>11</v>
      </c>
      <c r="AO139" s="39"/>
      <c r="AP139" s="56" t="s">
        <v>16</v>
      </c>
      <c r="AQ139" s="48"/>
      <c r="AR139" s="36"/>
      <c r="AS139" s="54" t="s">
        <v>11</v>
      </c>
      <c r="AT139" s="39"/>
      <c r="AU139" s="54" t="s">
        <v>16</v>
      </c>
      <c r="AV139" s="36"/>
      <c r="AW139" s="54" t="s">
        <v>11</v>
      </c>
      <c r="AX139" s="39"/>
      <c r="AY139" s="56" t="s">
        <v>16</v>
      </c>
      <c r="AZ139" s="48"/>
      <c r="BA139" s="36"/>
      <c r="BB139" s="54" t="s">
        <v>11</v>
      </c>
      <c r="BC139" s="39"/>
      <c r="BD139" s="54" t="s">
        <v>16</v>
      </c>
      <c r="BE139" s="36"/>
      <c r="BF139" s="54" t="s">
        <v>11</v>
      </c>
      <c r="BG139" s="39"/>
      <c r="BH139" s="56" t="s">
        <v>16</v>
      </c>
      <c r="BI139" s="48"/>
      <c r="BJ139" s="36"/>
      <c r="BK139" s="54" t="s">
        <v>11</v>
      </c>
      <c r="BL139" s="39"/>
      <c r="BM139" s="54" t="s">
        <v>16</v>
      </c>
      <c r="BN139" s="36"/>
      <c r="BO139" s="54" t="s">
        <v>11</v>
      </c>
      <c r="BP139" s="39"/>
      <c r="BQ139" s="56" t="s">
        <v>16</v>
      </c>
      <c r="BR139" s="48"/>
      <c r="BS139" s="36"/>
      <c r="BT139" s="54" t="s">
        <v>11</v>
      </c>
      <c r="BU139" s="39"/>
      <c r="BV139" s="54" t="s">
        <v>16</v>
      </c>
      <c r="BW139" s="36"/>
      <c r="BX139" s="54" t="s">
        <v>11</v>
      </c>
      <c r="BY139" s="39"/>
      <c r="BZ139" s="56" t="s">
        <v>16</v>
      </c>
      <c r="CA139" s="51"/>
      <c r="CB139" s="17" t="str">
        <f t="shared" si="3"/>
        <v/>
      </c>
      <c r="CC139" s="17" t="str">
        <f>IF(CB139="","",INDEX('99_職種リスト'!$A:$A,MATCH($E139,'99_職種リスト'!$B:$B,0)))</f>
        <v/>
      </c>
      <c r="CD139" s="18" t="str">
        <f>IF(CB139="","",IF(F139="○",'01_勤務時間入力'!$B$7*60,IF(SUM(H139,J139,L139,N139)&gt;0,MIN(SUM(VALUE(H139)*60,J139,VALUE(L139)*60/2,N139/2),'01_勤務時間入力'!$B$7*60,10080),MIN(SUM(MIN(SUM(VALUE(Q139)*60,S139,VALUE(U139)*60/2,W139/2),1440)*IF(OR(Y139="",Y139="　"),1,VALUE(MID(Y139,2,1)/4)),MIN(SUM(VALUE(Z139)*60,AB139,VALUE(AD139)*60/2,AF139/2),1440)*IF(OR(AH139="",AH139="　"),1,VALUE(MID(AH139,2,1)/4)),MIN(SUM(VALUE(AI139)*60,AK139,VALUE(AM139)*60/2,AO139/2),1440)*IF(OR(AQ139="",AQ139="　"),1,VALUE(MID(AQ139,2,1)/4)),MIN(SUM(VALUE(AR139)*60,AT139,VALUE(AV139)*60/2,AX139/2),1440)*IF(OR(AZ139="",AZ139="　"),1,VALUE(MID(AZ139,2,1)/4)),MIN(SUM(VALUE(BA139)*60,BC139,VALUE(BE139)*60/2,BG139/2),1440)*IF(OR(BI139="",BI139="　"),1,VALUE(MID(BI139,2,1)/4)),MIN(SUM(VALUE(BJ139)*60,BL139,VALUE(BN139)*60/2,BP139/2),1440)*IF(OR(BR139="",BR139="　"),1,VALUE(MID(BR139,2,1)/4)),MIN(SUM(VALUE(BS139)*60,BU139,VALUE(BW139)*60/2,BY139/2),1440)*IF(OR(CA139="",CA139="　"),1,VALUE(MID(CA139,2,1)/4))),'01_勤務時間入力'!$B$7*60,10080))))</f>
        <v/>
      </c>
      <c r="CE139" s="17" t="str">
        <f>IF(CB139="","",IF('01_勤務時間入力'!$I$7*60&lt;='01_勤務時間入力'!CD139,"常勤","非常勤"))</f>
        <v/>
      </c>
    </row>
    <row r="140" spans="2:83" ht="27.95" customHeight="1" x14ac:dyDescent="0.4">
      <c r="B140" s="131" t="str">
        <f t="shared" si="2"/>
        <v>124人目</v>
      </c>
      <c r="C140" s="29"/>
      <c r="D140" s="69" t="s">
        <v>14</v>
      </c>
      <c r="E140" s="31"/>
      <c r="F140" s="32"/>
      <c r="H140" s="36"/>
      <c r="I140" s="54" t="s">
        <v>11</v>
      </c>
      <c r="J140" s="39"/>
      <c r="K140" s="56" t="s">
        <v>16</v>
      </c>
      <c r="L140" s="36"/>
      <c r="M140" s="54" t="s">
        <v>11</v>
      </c>
      <c r="N140" s="39"/>
      <c r="O140" s="56" t="s">
        <v>16</v>
      </c>
      <c r="P140" s="11"/>
      <c r="Q140" s="36"/>
      <c r="R140" s="54" t="s">
        <v>11</v>
      </c>
      <c r="S140" s="39"/>
      <c r="T140" s="54" t="s">
        <v>16</v>
      </c>
      <c r="U140" s="36"/>
      <c r="V140" s="54" t="s">
        <v>11</v>
      </c>
      <c r="W140" s="39"/>
      <c r="X140" s="56" t="s">
        <v>16</v>
      </c>
      <c r="Y140" s="48"/>
      <c r="Z140" s="36"/>
      <c r="AA140" s="54" t="s">
        <v>11</v>
      </c>
      <c r="AB140" s="39"/>
      <c r="AC140" s="54" t="s">
        <v>16</v>
      </c>
      <c r="AD140" s="36"/>
      <c r="AE140" s="54" t="s">
        <v>11</v>
      </c>
      <c r="AF140" s="39"/>
      <c r="AG140" s="56" t="s">
        <v>16</v>
      </c>
      <c r="AH140" s="48"/>
      <c r="AI140" s="36"/>
      <c r="AJ140" s="54" t="s">
        <v>11</v>
      </c>
      <c r="AK140" s="39"/>
      <c r="AL140" s="54" t="s">
        <v>16</v>
      </c>
      <c r="AM140" s="36"/>
      <c r="AN140" s="54" t="s">
        <v>11</v>
      </c>
      <c r="AO140" s="39"/>
      <c r="AP140" s="56" t="s">
        <v>16</v>
      </c>
      <c r="AQ140" s="48"/>
      <c r="AR140" s="36"/>
      <c r="AS140" s="54" t="s">
        <v>11</v>
      </c>
      <c r="AT140" s="39"/>
      <c r="AU140" s="54" t="s">
        <v>16</v>
      </c>
      <c r="AV140" s="36"/>
      <c r="AW140" s="54" t="s">
        <v>11</v>
      </c>
      <c r="AX140" s="39"/>
      <c r="AY140" s="56" t="s">
        <v>16</v>
      </c>
      <c r="AZ140" s="48"/>
      <c r="BA140" s="36"/>
      <c r="BB140" s="54" t="s">
        <v>11</v>
      </c>
      <c r="BC140" s="39"/>
      <c r="BD140" s="54" t="s">
        <v>16</v>
      </c>
      <c r="BE140" s="36"/>
      <c r="BF140" s="54" t="s">
        <v>11</v>
      </c>
      <c r="BG140" s="39"/>
      <c r="BH140" s="56" t="s">
        <v>16</v>
      </c>
      <c r="BI140" s="48"/>
      <c r="BJ140" s="36"/>
      <c r="BK140" s="54" t="s">
        <v>11</v>
      </c>
      <c r="BL140" s="39"/>
      <c r="BM140" s="54" t="s">
        <v>16</v>
      </c>
      <c r="BN140" s="36"/>
      <c r="BO140" s="54" t="s">
        <v>11</v>
      </c>
      <c r="BP140" s="39"/>
      <c r="BQ140" s="56" t="s">
        <v>16</v>
      </c>
      <c r="BR140" s="48"/>
      <c r="BS140" s="36"/>
      <c r="BT140" s="54" t="s">
        <v>11</v>
      </c>
      <c r="BU140" s="39"/>
      <c r="BV140" s="54" t="s">
        <v>16</v>
      </c>
      <c r="BW140" s="36"/>
      <c r="BX140" s="54" t="s">
        <v>11</v>
      </c>
      <c r="BY140" s="39"/>
      <c r="BZ140" s="56" t="s">
        <v>16</v>
      </c>
      <c r="CA140" s="51"/>
      <c r="CB140" s="17" t="str">
        <f t="shared" si="3"/>
        <v/>
      </c>
      <c r="CC140" s="17" t="str">
        <f>IF(CB140="","",INDEX('99_職種リスト'!$A:$A,MATCH($E140,'99_職種リスト'!$B:$B,0)))</f>
        <v/>
      </c>
      <c r="CD140" s="18" t="str">
        <f>IF(CB140="","",IF(F140="○",'01_勤務時間入力'!$B$7*60,IF(SUM(H140,J140,L140,N140)&gt;0,MIN(SUM(VALUE(H140)*60,J140,VALUE(L140)*60/2,N140/2),'01_勤務時間入力'!$B$7*60,10080),MIN(SUM(MIN(SUM(VALUE(Q140)*60,S140,VALUE(U140)*60/2,W140/2),1440)*IF(OR(Y140="",Y140="　"),1,VALUE(MID(Y140,2,1)/4)),MIN(SUM(VALUE(Z140)*60,AB140,VALUE(AD140)*60/2,AF140/2),1440)*IF(OR(AH140="",AH140="　"),1,VALUE(MID(AH140,2,1)/4)),MIN(SUM(VALUE(AI140)*60,AK140,VALUE(AM140)*60/2,AO140/2),1440)*IF(OR(AQ140="",AQ140="　"),1,VALUE(MID(AQ140,2,1)/4)),MIN(SUM(VALUE(AR140)*60,AT140,VALUE(AV140)*60/2,AX140/2),1440)*IF(OR(AZ140="",AZ140="　"),1,VALUE(MID(AZ140,2,1)/4)),MIN(SUM(VALUE(BA140)*60,BC140,VALUE(BE140)*60/2,BG140/2),1440)*IF(OR(BI140="",BI140="　"),1,VALUE(MID(BI140,2,1)/4)),MIN(SUM(VALUE(BJ140)*60,BL140,VALUE(BN140)*60/2,BP140/2),1440)*IF(OR(BR140="",BR140="　"),1,VALUE(MID(BR140,2,1)/4)),MIN(SUM(VALUE(BS140)*60,BU140,VALUE(BW140)*60/2,BY140/2),1440)*IF(OR(CA140="",CA140="　"),1,VALUE(MID(CA140,2,1)/4))),'01_勤務時間入力'!$B$7*60,10080))))</f>
        <v/>
      </c>
      <c r="CE140" s="17" t="str">
        <f>IF(CB140="","",IF('01_勤務時間入力'!$I$7*60&lt;='01_勤務時間入力'!CD140,"常勤","非常勤"))</f>
        <v/>
      </c>
    </row>
    <row r="141" spans="2:83" ht="27.95" customHeight="1" x14ac:dyDescent="0.4">
      <c r="B141" s="131" t="str">
        <f t="shared" si="2"/>
        <v>125人目</v>
      </c>
      <c r="C141" s="29"/>
      <c r="D141" s="69" t="s">
        <v>14</v>
      </c>
      <c r="E141" s="31"/>
      <c r="F141" s="32"/>
      <c r="H141" s="36"/>
      <c r="I141" s="54" t="s">
        <v>11</v>
      </c>
      <c r="J141" s="39"/>
      <c r="K141" s="56" t="s">
        <v>16</v>
      </c>
      <c r="L141" s="36"/>
      <c r="M141" s="54" t="s">
        <v>11</v>
      </c>
      <c r="N141" s="39"/>
      <c r="O141" s="56" t="s">
        <v>16</v>
      </c>
      <c r="P141" s="11"/>
      <c r="Q141" s="36"/>
      <c r="R141" s="54" t="s">
        <v>11</v>
      </c>
      <c r="S141" s="39"/>
      <c r="T141" s="54" t="s">
        <v>16</v>
      </c>
      <c r="U141" s="36"/>
      <c r="V141" s="54" t="s">
        <v>11</v>
      </c>
      <c r="W141" s="39"/>
      <c r="X141" s="56" t="s">
        <v>16</v>
      </c>
      <c r="Y141" s="48"/>
      <c r="Z141" s="36"/>
      <c r="AA141" s="54" t="s">
        <v>11</v>
      </c>
      <c r="AB141" s="39"/>
      <c r="AC141" s="54" t="s">
        <v>16</v>
      </c>
      <c r="AD141" s="36"/>
      <c r="AE141" s="54" t="s">
        <v>11</v>
      </c>
      <c r="AF141" s="39"/>
      <c r="AG141" s="56" t="s">
        <v>16</v>
      </c>
      <c r="AH141" s="48"/>
      <c r="AI141" s="36"/>
      <c r="AJ141" s="54" t="s">
        <v>11</v>
      </c>
      <c r="AK141" s="39"/>
      <c r="AL141" s="54" t="s">
        <v>16</v>
      </c>
      <c r="AM141" s="36"/>
      <c r="AN141" s="54" t="s">
        <v>11</v>
      </c>
      <c r="AO141" s="39"/>
      <c r="AP141" s="56" t="s">
        <v>16</v>
      </c>
      <c r="AQ141" s="48"/>
      <c r="AR141" s="36"/>
      <c r="AS141" s="54" t="s">
        <v>11</v>
      </c>
      <c r="AT141" s="39"/>
      <c r="AU141" s="54" t="s">
        <v>16</v>
      </c>
      <c r="AV141" s="36"/>
      <c r="AW141" s="54" t="s">
        <v>11</v>
      </c>
      <c r="AX141" s="39"/>
      <c r="AY141" s="56" t="s">
        <v>16</v>
      </c>
      <c r="AZ141" s="48"/>
      <c r="BA141" s="36"/>
      <c r="BB141" s="54" t="s">
        <v>11</v>
      </c>
      <c r="BC141" s="39"/>
      <c r="BD141" s="54" t="s">
        <v>16</v>
      </c>
      <c r="BE141" s="36"/>
      <c r="BF141" s="54" t="s">
        <v>11</v>
      </c>
      <c r="BG141" s="39"/>
      <c r="BH141" s="56" t="s">
        <v>16</v>
      </c>
      <c r="BI141" s="48"/>
      <c r="BJ141" s="36"/>
      <c r="BK141" s="54" t="s">
        <v>11</v>
      </c>
      <c r="BL141" s="39"/>
      <c r="BM141" s="54" t="s">
        <v>16</v>
      </c>
      <c r="BN141" s="36"/>
      <c r="BO141" s="54" t="s">
        <v>11</v>
      </c>
      <c r="BP141" s="39"/>
      <c r="BQ141" s="56" t="s">
        <v>16</v>
      </c>
      <c r="BR141" s="48"/>
      <c r="BS141" s="36"/>
      <c r="BT141" s="54" t="s">
        <v>11</v>
      </c>
      <c r="BU141" s="39"/>
      <c r="BV141" s="54" t="s">
        <v>16</v>
      </c>
      <c r="BW141" s="36"/>
      <c r="BX141" s="54" t="s">
        <v>11</v>
      </c>
      <c r="BY141" s="39"/>
      <c r="BZ141" s="56" t="s">
        <v>16</v>
      </c>
      <c r="CA141" s="51"/>
      <c r="CB141" s="17" t="str">
        <f t="shared" si="3"/>
        <v/>
      </c>
      <c r="CC141" s="17" t="str">
        <f>IF(CB141="","",INDEX('99_職種リスト'!$A:$A,MATCH($E141,'99_職種リスト'!$B:$B,0)))</f>
        <v/>
      </c>
      <c r="CD141" s="18" t="str">
        <f>IF(CB141="","",IF(F141="○",'01_勤務時間入力'!$B$7*60,IF(SUM(H141,J141,L141,N141)&gt;0,MIN(SUM(VALUE(H141)*60,J141,VALUE(L141)*60/2,N141/2),'01_勤務時間入力'!$B$7*60,10080),MIN(SUM(MIN(SUM(VALUE(Q141)*60,S141,VALUE(U141)*60/2,W141/2),1440)*IF(OR(Y141="",Y141="　"),1,VALUE(MID(Y141,2,1)/4)),MIN(SUM(VALUE(Z141)*60,AB141,VALUE(AD141)*60/2,AF141/2),1440)*IF(OR(AH141="",AH141="　"),1,VALUE(MID(AH141,2,1)/4)),MIN(SUM(VALUE(AI141)*60,AK141,VALUE(AM141)*60/2,AO141/2),1440)*IF(OR(AQ141="",AQ141="　"),1,VALUE(MID(AQ141,2,1)/4)),MIN(SUM(VALUE(AR141)*60,AT141,VALUE(AV141)*60/2,AX141/2),1440)*IF(OR(AZ141="",AZ141="　"),1,VALUE(MID(AZ141,2,1)/4)),MIN(SUM(VALUE(BA141)*60,BC141,VALUE(BE141)*60/2,BG141/2),1440)*IF(OR(BI141="",BI141="　"),1,VALUE(MID(BI141,2,1)/4)),MIN(SUM(VALUE(BJ141)*60,BL141,VALUE(BN141)*60/2,BP141/2),1440)*IF(OR(BR141="",BR141="　"),1,VALUE(MID(BR141,2,1)/4)),MIN(SUM(VALUE(BS141)*60,BU141,VALUE(BW141)*60/2,BY141/2),1440)*IF(OR(CA141="",CA141="　"),1,VALUE(MID(CA141,2,1)/4))),'01_勤務時間入力'!$B$7*60,10080))))</f>
        <v/>
      </c>
      <c r="CE141" s="17" t="str">
        <f>IF(CB141="","",IF('01_勤務時間入力'!$I$7*60&lt;='01_勤務時間入力'!CD141,"常勤","非常勤"))</f>
        <v/>
      </c>
    </row>
    <row r="142" spans="2:83" ht="27.95" customHeight="1" x14ac:dyDescent="0.4">
      <c r="B142" s="131" t="str">
        <f t="shared" si="2"/>
        <v>126人目</v>
      </c>
      <c r="C142" s="29"/>
      <c r="D142" s="69" t="s">
        <v>14</v>
      </c>
      <c r="E142" s="31"/>
      <c r="F142" s="32"/>
      <c r="H142" s="36"/>
      <c r="I142" s="54" t="s">
        <v>11</v>
      </c>
      <c r="J142" s="39"/>
      <c r="K142" s="56" t="s">
        <v>16</v>
      </c>
      <c r="L142" s="36"/>
      <c r="M142" s="54" t="s">
        <v>11</v>
      </c>
      <c r="N142" s="39"/>
      <c r="O142" s="56" t="s">
        <v>16</v>
      </c>
      <c r="P142" s="11"/>
      <c r="Q142" s="36"/>
      <c r="R142" s="54" t="s">
        <v>11</v>
      </c>
      <c r="S142" s="39"/>
      <c r="T142" s="54" t="s">
        <v>16</v>
      </c>
      <c r="U142" s="36"/>
      <c r="V142" s="54" t="s">
        <v>11</v>
      </c>
      <c r="W142" s="39"/>
      <c r="X142" s="56" t="s">
        <v>16</v>
      </c>
      <c r="Y142" s="48"/>
      <c r="Z142" s="36"/>
      <c r="AA142" s="54" t="s">
        <v>11</v>
      </c>
      <c r="AB142" s="39"/>
      <c r="AC142" s="54" t="s">
        <v>16</v>
      </c>
      <c r="AD142" s="36"/>
      <c r="AE142" s="54" t="s">
        <v>11</v>
      </c>
      <c r="AF142" s="39"/>
      <c r="AG142" s="56" t="s">
        <v>16</v>
      </c>
      <c r="AH142" s="48"/>
      <c r="AI142" s="36"/>
      <c r="AJ142" s="54" t="s">
        <v>11</v>
      </c>
      <c r="AK142" s="39"/>
      <c r="AL142" s="54" t="s">
        <v>16</v>
      </c>
      <c r="AM142" s="36"/>
      <c r="AN142" s="54" t="s">
        <v>11</v>
      </c>
      <c r="AO142" s="39"/>
      <c r="AP142" s="56" t="s">
        <v>16</v>
      </c>
      <c r="AQ142" s="48"/>
      <c r="AR142" s="36"/>
      <c r="AS142" s="54" t="s">
        <v>11</v>
      </c>
      <c r="AT142" s="39"/>
      <c r="AU142" s="54" t="s">
        <v>16</v>
      </c>
      <c r="AV142" s="36"/>
      <c r="AW142" s="54" t="s">
        <v>11</v>
      </c>
      <c r="AX142" s="39"/>
      <c r="AY142" s="56" t="s">
        <v>16</v>
      </c>
      <c r="AZ142" s="48"/>
      <c r="BA142" s="36"/>
      <c r="BB142" s="54" t="s">
        <v>11</v>
      </c>
      <c r="BC142" s="39"/>
      <c r="BD142" s="54" t="s">
        <v>16</v>
      </c>
      <c r="BE142" s="36"/>
      <c r="BF142" s="54" t="s">
        <v>11</v>
      </c>
      <c r="BG142" s="39"/>
      <c r="BH142" s="56" t="s">
        <v>16</v>
      </c>
      <c r="BI142" s="48"/>
      <c r="BJ142" s="36"/>
      <c r="BK142" s="54" t="s">
        <v>11</v>
      </c>
      <c r="BL142" s="39"/>
      <c r="BM142" s="54" t="s">
        <v>16</v>
      </c>
      <c r="BN142" s="36"/>
      <c r="BO142" s="54" t="s">
        <v>11</v>
      </c>
      <c r="BP142" s="39"/>
      <c r="BQ142" s="56" t="s">
        <v>16</v>
      </c>
      <c r="BR142" s="48"/>
      <c r="BS142" s="36"/>
      <c r="BT142" s="54" t="s">
        <v>11</v>
      </c>
      <c r="BU142" s="39"/>
      <c r="BV142" s="54" t="s">
        <v>16</v>
      </c>
      <c r="BW142" s="36"/>
      <c r="BX142" s="54" t="s">
        <v>11</v>
      </c>
      <c r="BY142" s="39"/>
      <c r="BZ142" s="56" t="s">
        <v>16</v>
      </c>
      <c r="CA142" s="51"/>
      <c r="CB142" s="17" t="str">
        <f t="shared" si="3"/>
        <v/>
      </c>
      <c r="CC142" s="17" t="str">
        <f>IF(CB142="","",INDEX('99_職種リスト'!$A:$A,MATCH($E142,'99_職種リスト'!$B:$B,0)))</f>
        <v/>
      </c>
      <c r="CD142" s="18" t="str">
        <f>IF(CB142="","",IF(F142="○",'01_勤務時間入力'!$B$7*60,IF(SUM(H142,J142,L142,N142)&gt;0,MIN(SUM(VALUE(H142)*60,J142,VALUE(L142)*60/2,N142/2),'01_勤務時間入力'!$B$7*60,10080),MIN(SUM(MIN(SUM(VALUE(Q142)*60,S142,VALUE(U142)*60/2,W142/2),1440)*IF(OR(Y142="",Y142="　"),1,VALUE(MID(Y142,2,1)/4)),MIN(SUM(VALUE(Z142)*60,AB142,VALUE(AD142)*60/2,AF142/2),1440)*IF(OR(AH142="",AH142="　"),1,VALUE(MID(AH142,2,1)/4)),MIN(SUM(VALUE(AI142)*60,AK142,VALUE(AM142)*60/2,AO142/2),1440)*IF(OR(AQ142="",AQ142="　"),1,VALUE(MID(AQ142,2,1)/4)),MIN(SUM(VALUE(AR142)*60,AT142,VALUE(AV142)*60/2,AX142/2),1440)*IF(OR(AZ142="",AZ142="　"),1,VALUE(MID(AZ142,2,1)/4)),MIN(SUM(VALUE(BA142)*60,BC142,VALUE(BE142)*60/2,BG142/2),1440)*IF(OR(BI142="",BI142="　"),1,VALUE(MID(BI142,2,1)/4)),MIN(SUM(VALUE(BJ142)*60,BL142,VALUE(BN142)*60/2,BP142/2),1440)*IF(OR(BR142="",BR142="　"),1,VALUE(MID(BR142,2,1)/4)),MIN(SUM(VALUE(BS142)*60,BU142,VALUE(BW142)*60/2,BY142/2),1440)*IF(OR(CA142="",CA142="　"),1,VALUE(MID(CA142,2,1)/4))),'01_勤務時間入力'!$B$7*60,10080))))</f>
        <v/>
      </c>
      <c r="CE142" s="17" t="str">
        <f>IF(CB142="","",IF('01_勤務時間入力'!$I$7*60&lt;='01_勤務時間入力'!CD142,"常勤","非常勤"))</f>
        <v/>
      </c>
    </row>
    <row r="143" spans="2:83" ht="27.95" customHeight="1" x14ac:dyDescent="0.4">
      <c r="B143" s="131" t="str">
        <f t="shared" si="2"/>
        <v>127人目</v>
      </c>
      <c r="C143" s="29"/>
      <c r="D143" s="69" t="s">
        <v>14</v>
      </c>
      <c r="E143" s="31"/>
      <c r="F143" s="32"/>
      <c r="H143" s="36"/>
      <c r="I143" s="54" t="s">
        <v>11</v>
      </c>
      <c r="J143" s="39"/>
      <c r="K143" s="56" t="s">
        <v>16</v>
      </c>
      <c r="L143" s="36"/>
      <c r="M143" s="54" t="s">
        <v>11</v>
      </c>
      <c r="N143" s="39"/>
      <c r="O143" s="56" t="s">
        <v>16</v>
      </c>
      <c r="P143" s="11"/>
      <c r="Q143" s="36"/>
      <c r="R143" s="54" t="s">
        <v>11</v>
      </c>
      <c r="S143" s="39"/>
      <c r="T143" s="54" t="s">
        <v>16</v>
      </c>
      <c r="U143" s="36"/>
      <c r="V143" s="54" t="s">
        <v>11</v>
      </c>
      <c r="W143" s="39"/>
      <c r="X143" s="56" t="s">
        <v>16</v>
      </c>
      <c r="Y143" s="48"/>
      <c r="Z143" s="36"/>
      <c r="AA143" s="54" t="s">
        <v>11</v>
      </c>
      <c r="AB143" s="39"/>
      <c r="AC143" s="54" t="s">
        <v>16</v>
      </c>
      <c r="AD143" s="36"/>
      <c r="AE143" s="54" t="s">
        <v>11</v>
      </c>
      <c r="AF143" s="39"/>
      <c r="AG143" s="56" t="s">
        <v>16</v>
      </c>
      <c r="AH143" s="48"/>
      <c r="AI143" s="36"/>
      <c r="AJ143" s="54" t="s">
        <v>11</v>
      </c>
      <c r="AK143" s="39"/>
      <c r="AL143" s="54" t="s">
        <v>16</v>
      </c>
      <c r="AM143" s="36"/>
      <c r="AN143" s="54" t="s">
        <v>11</v>
      </c>
      <c r="AO143" s="39"/>
      <c r="AP143" s="56" t="s">
        <v>16</v>
      </c>
      <c r="AQ143" s="48"/>
      <c r="AR143" s="36"/>
      <c r="AS143" s="54" t="s">
        <v>11</v>
      </c>
      <c r="AT143" s="39"/>
      <c r="AU143" s="54" t="s">
        <v>16</v>
      </c>
      <c r="AV143" s="36"/>
      <c r="AW143" s="54" t="s">
        <v>11</v>
      </c>
      <c r="AX143" s="39"/>
      <c r="AY143" s="56" t="s">
        <v>16</v>
      </c>
      <c r="AZ143" s="48"/>
      <c r="BA143" s="36"/>
      <c r="BB143" s="54" t="s">
        <v>11</v>
      </c>
      <c r="BC143" s="39"/>
      <c r="BD143" s="54" t="s">
        <v>16</v>
      </c>
      <c r="BE143" s="36"/>
      <c r="BF143" s="54" t="s">
        <v>11</v>
      </c>
      <c r="BG143" s="39"/>
      <c r="BH143" s="56" t="s">
        <v>16</v>
      </c>
      <c r="BI143" s="48"/>
      <c r="BJ143" s="36"/>
      <c r="BK143" s="54" t="s">
        <v>11</v>
      </c>
      <c r="BL143" s="39"/>
      <c r="BM143" s="54" t="s">
        <v>16</v>
      </c>
      <c r="BN143" s="36"/>
      <c r="BO143" s="54" t="s">
        <v>11</v>
      </c>
      <c r="BP143" s="39"/>
      <c r="BQ143" s="56" t="s">
        <v>16</v>
      </c>
      <c r="BR143" s="48"/>
      <c r="BS143" s="36"/>
      <c r="BT143" s="54" t="s">
        <v>11</v>
      </c>
      <c r="BU143" s="39"/>
      <c r="BV143" s="54" t="s">
        <v>16</v>
      </c>
      <c r="BW143" s="36"/>
      <c r="BX143" s="54" t="s">
        <v>11</v>
      </c>
      <c r="BY143" s="39"/>
      <c r="BZ143" s="56" t="s">
        <v>16</v>
      </c>
      <c r="CA143" s="51"/>
      <c r="CB143" s="17" t="str">
        <f t="shared" si="3"/>
        <v/>
      </c>
      <c r="CC143" s="17" t="str">
        <f>IF(CB143="","",INDEX('99_職種リスト'!$A:$A,MATCH($E143,'99_職種リスト'!$B:$B,0)))</f>
        <v/>
      </c>
      <c r="CD143" s="18" t="str">
        <f>IF(CB143="","",IF(F143="○",'01_勤務時間入力'!$B$7*60,IF(SUM(H143,J143,L143,N143)&gt;0,MIN(SUM(VALUE(H143)*60,J143,VALUE(L143)*60/2,N143/2),'01_勤務時間入力'!$B$7*60,10080),MIN(SUM(MIN(SUM(VALUE(Q143)*60,S143,VALUE(U143)*60/2,W143/2),1440)*IF(OR(Y143="",Y143="　"),1,VALUE(MID(Y143,2,1)/4)),MIN(SUM(VALUE(Z143)*60,AB143,VALUE(AD143)*60/2,AF143/2),1440)*IF(OR(AH143="",AH143="　"),1,VALUE(MID(AH143,2,1)/4)),MIN(SUM(VALUE(AI143)*60,AK143,VALUE(AM143)*60/2,AO143/2),1440)*IF(OR(AQ143="",AQ143="　"),1,VALUE(MID(AQ143,2,1)/4)),MIN(SUM(VALUE(AR143)*60,AT143,VALUE(AV143)*60/2,AX143/2),1440)*IF(OR(AZ143="",AZ143="　"),1,VALUE(MID(AZ143,2,1)/4)),MIN(SUM(VALUE(BA143)*60,BC143,VALUE(BE143)*60/2,BG143/2),1440)*IF(OR(BI143="",BI143="　"),1,VALUE(MID(BI143,2,1)/4)),MIN(SUM(VALUE(BJ143)*60,BL143,VALUE(BN143)*60/2,BP143/2),1440)*IF(OR(BR143="",BR143="　"),1,VALUE(MID(BR143,2,1)/4)),MIN(SUM(VALUE(BS143)*60,BU143,VALUE(BW143)*60/2,BY143/2),1440)*IF(OR(CA143="",CA143="　"),1,VALUE(MID(CA143,2,1)/4))),'01_勤務時間入力'!$B$7*60,10080))))</f>
        <v/>
      </c>
      <c r="CE143" s="17" t="str">
        <f>IF(CB143="","",IF('01_勤務時間入力'!$I$7*60&lt;='01_勤務時間入力'!CD143,"常勤","非常勤"))</f>
        <v/>
      </c>
    </row>
    <row r="144" spans="2:83" ht="27.95" customHeight="1" x14ac:dyDescent="0.4">
      <c r="B144" s="131" t="str">
        <f t="shared" si="2"/>
        <v>128人目</v>
      </c>
      <c r="C144" s="29"/>
      <c r="D144" s="69" t="s">
        <v>14</v>
      </c>
      <c r="E144" s="31"/>
      <c r="F144" s="32"/>
      <c r="H144" s="36"/>
      <c r="I144" s="54" t="s">
        <v>11</v>
      </c>
      <c r="J144" s="39"/>
      <c r="K144" s="56" t="s">
        <v>16</v>
      </c>
      <c r="L144" s="36"/>
      <c r="M144" s="54" t="s">
        <v>11</v>
      </c>
      <c r="N144" s="39"/>
      <c r="O144" s="56" t="s">
        <v>16</v>
      </c>
      <c r="P144" s="11"/>
      <c r="Q144" s="36"/>
      <c r="R144" s="54" t="s">
        <v>11</v>
      </c>
      <c r="S144" s="39"/>
      <c r="T144" s="54" t="s">
        <v>16</v>
      </c>
      <c r="U144" s="36"/>
      <c r="V144" s="54" t="s">
        <v>11</v>
      </c>
      <c r="W144" s="39"/>
      <c r="X144" s="56" t="s">
        <v>16</v>
      </c>
      <c r="Y144" s="48"/>
      <c r="Z144" s="36"/>
      <c r="AA144" s="54" t="s">
        <v>11</v>
      </c>
      <c r="AB144" s="39"/>
      <c r="AC144" s="54" t="s">
        <v>16</v>
      </c>
      <c r="AD144" s="36"/>
      <c r="AE144" s="54" t="s">
        <v>11</v>
      </c>
      <c r="AF144" s="39"/>
      <c r="AG144" s="56" t="s">
        <v>16</v>
      </c>
      <c r="AH144" s="48"/>
      <c r="AI144" s="36"/>
      <c r="AJ144" s="54" t="s">
        <v>11</v>
      </c>
      <c r="AK144" s="39"/>
      <c r="AL144" s="54" t="s">
        <v>16</v>
      </c>
      <c r="AM144" s="36"/>
      <c r="AN144" s="54" t="s">
        <v>11</v>
      </c>
      <c r="AO144" s="39"/>
      <c r="AP144" s="56" t="s">
        <v>16</v>
      </c>
      <c r="AQ144" s="48"/>
      <c r="AR144" s="36"/>
      <c r="AS144" s="54" t="s">
        <v>11</v>
      </c>
      <c r="AT144" s="39"/>
      <c r="AU144" s="54" t="s">
        <v>16</v>
      </c>
      <c r="AV144" s="36"/>
      <c r="AW144" s="54" t="s">
        <v>11</v>
      </c>
      <c r="AX144" s="39"/>
      <c r="AY144" s="56" t="s">
        <v>16</v>
      </c>
      <c r="AZ144" s="48"/>
      <c r="BA144" s="36"/>
      <c r="BB144" s="54" t="s">
        <v>11</v>
      </c>
      <c r="BC144" s="39"/>
      <c r="BD144" s="54" t="s">
        <v>16</v>
      </c>
      <c r="BE144" s="36"/>
      <c r="BF144" s="54" t="s">
        <v>11</v>
      </c>
      <c r="BG144" s="39"/>
      <c r="BH144" s="56" t="s">
        <v>16</v>
      </c>
      <c r="BI144" s="48"/>
      <c r="BJ144" s="36"/>
      <c r="BK144" s="54" t="s">
        <v>11</v>
      </c>
      <c r="BL144" s="39"/>
      <c r="BM144" s="54" t="s">
        <v>16</v>
      </c>
      <c r="BN144" s="36"/>
      <c r="BO144" s="54" t="s">
        <v>11</v>
      </c>
      <c r="BP144" s="39"/>
      <c r="BQ144" s="56" t="s">
        <v>16</v>
      </c>
      <c r="BR144" s="48"/>
      <c r="BS144" s="36"/>
      <c r="BT144" s="54" t="s">
        <v>11</v>
      </c>
      <c r="BU144" s="39"/>
      <c r="BV144" s="54" t="s">
        <v>16</v>
      </c>
      <c r="BW144" s="36"/>
      <c r="BX144" s="54" t="s">
        <v>11</v>
      </c>
      <c r="BY144" s="39"/>
      <c r="BZ144" s="56" t="s">
        <v>16</v>
      </c>
      <c r="CA144" s="51"/>
      <c r="CB144" s="17" t="str">
        <f t="shared" si="3"/>
        <v/>
      </c>
      <c r="CC144" s="17" t="str">
        <f>IF(CB144="","",INDEX('99_職種リスト'!$A:$A,MATCH($E144,'99_職種リスト'!$B:$B,0)))</f>
        <v/>
      </c>
      <c r="CD144" s="18" t="str">
        <f>IF(CB144="","",IF(F144="○",'01_勤務時間入力'!$B$7*60,IF(SUM(H144,J144,L144,N144)&gt;0,MIN(SUM(VALUE(H144)*60,J144,VALUE(L144)*60/2,N144/2),'01_勤務時間入力'!$B$7*60,10080),MIN(SUM(MIN(SUM(VALUE(Q144)*60,S144,VALUE(U144)*60/2,W144/2),1440)*IF(OR(Y144="",Y144="　"),1,VALUE(MID(Y144,2,1)/4)),MIN(SUM(VALUE(Z144)*60,AB144,VALUE(AD144)*60/2,AF144/2),1440)*IF(OR(AH144="",AH144="　"),1,VALUE(MID(AH144,2,1)/4)),MIN(SUM(VALUE(AI144)*60,AK144,VALUE(AM144)*60/2,AO144/2),1440)*IF(OR(AQ144="",AQ144="　"),1,VALUE(MID(AQ144,2,1)/4)),MIN(SUM(VALUE(AR144)*60,AT144,VALUE(AV144)*60/2,AX144/2),1440)*IF(OR(AZ144="",AZ144="　"),1,VALUE(MID(AZ144,2,1)/4)),MIN(SUM(VALUE(BA144)*60,BC144,VALUE(BE144)*60/2,BG144/2),1440)*IF(OR(BI144="",BI144="　"),1,VALUE(MID(BI144,2,1)/4)),MIN(SUM(VALUE(BJ144)*60,BL144,VALUE(BN144)*60/2,BP144/2),1440)*IF(OR(BR144="",BR144="　"),1,VALUE(MID(BR144,2,1)/4)),MIN(SUM(VALUE(BS144)*60,BU144,VALUE(BW144)*60/2,BY144/2),1440)*IF(OR(CA144="",CA144="　"),1,VALUE(MID(CA144,2,1)/4))),'01_勤務時間入力'!$B$7*60,10080))))</f>
        <v/>
      </c>
      <c r="CE144" s="17" t="str">
        <f>IF(CB144="","",IF('01_勤務時間入力'!$I$7*60&lt;='01_勤務時間入力'!CD144,"常勤","非常勤"))</f>
        <v/>
      </c>
    </row>
    <row r="145" spans="2:83" ht="27.95" customHeight="1" x14ac:dyDescent="0.4">
      <c r="B145" s="131" t="str">
        <f t="shared" si="2"/>
        <v>129人目</v>
      </c>
      <c r="C145" s="29"/>
      <c r="D145" s="69" t="s">
        <v>14</v>
      </c>
      <c r="E145" s="31"/>
      <c r="F145" s="32"/>
      <c r="H145" s="36"/>
      <c r="I145" s="54" t="s">
        <v>11</v>
      </c>
      <c r="J145" s="39"/>
      <c r="K145" s="56" t="s">
        <v>16</v>
      </c>
      <c r="L145" s="36"/>
      <c r="M145" s="54" t="s">
        <v>11</v>
      </c>
      <c r="N145" s="39"/>
      <c r="O145" s="56" t="s">
        <v>16</v>
      </c>
      <c r="P145" s="11"/>
      <c r="Q145" s="36"/>
      <c r="R145" s="54" t="s">
        <v>11</v>
      </c>
      <c r="S145" s="39"/>
      <c r="T145" s="54" t="s">
        <v>16</v>
      </c>
      <c r="U145" s="36"/>
      <c r="V145" s="54" t="s">
        <v>11</v>
      </c>
      <c r="W145" s="39"/>
      <c r="X145" s="56" t="s">
        <v>16</v>
      </c>
      <c r="Y145" s="48"/>
      <c r="Z145" s="36"/>
      <c r="AA145" s="54" t="s">
        <v>11</v>
      </c>
      <c r="AB145" s="39"/>
      <c r="AC145" s="54" t="s">
        <v>16</v>
      </c>
      <c r="AD145" s="36"/>
      <c r="AE145" s="54" t="s">
        <v>11</v>
      </c>
      <c r="AF145" s="39"/>
      <c r="AG145" s="56" t="s">
        <v>16</v>
      </c>
      <c r="AH145" s="48"/>
      <c r="AI145" s="36"/>
      <c r="AJ145" s="54" t="s">
        <v>11</v>
      </c>
      <c r="AK145" s="39"/>
      <c r="AL145" s="54" t="s">
        <v>16</v>
      </c>
      <c r="AM145" s="36"/>
      <c r="AN145" s="54" t="s">
        <v>11</v>
      </c>
      <c r="AO145" s="39"/>
      <c r="AP145" s="56" t="s">
        <v>16</v>
      </c>
      <c r="AQ145" s="48"/>
      <c r="AR145" s="36"/>
      <c r="AS145" s="54" t="s">
        <v>11</v>
      </c>
      <c r="AT145" s="39"/>
      <c r="AU145" s="54" t="s">
        <v>16</v>
      </c>
      <c r="AV145" s="36"/>
      <c r="AW145" s="54" t="s">
        <v>11</v>
      </c>
      <c r="AX145" s="39"/>
      <c r="AY145" s="56" t="s">
        <v>16</v>
      </c>
      <c r="AZ145" s="48"/>
      <c r="BA145" s="36"/>
      <c r="BB145" s="54" t="s">
        <v>11</v>
      </c>
      <c r="BC145" s="39"/>
      <c r="BD145" s="54" t="s">
        <v>16</v>
      </c>
      <c r="BE145" s="36"/>
      <c r="BF145" s="54" t="s">
        <v>11</v>
      </c>
      <c r="BG145" s="39"/>
      <c r="BH145" s="56" t="s">
        <v>16</v>
      </c>
      <c r="BI145" s="48"/>
      <c r="BJ145" s="36"/>
      <c r="BK145" s="54" t="s">
        <v>11</v>
      </c>
      <c r="BL145" s="39"/>
      <c r="BM145" s="54" t="s">
        <v>16</v>
      </c>
      <c r="BN145" s="36"/>
      <c r="BO145" s="54" t="s">
        <v>11</v>
      </c>
      <c r="BP145" s="39"/>
      <c r="BQ145" s="56" t="s">
        <v>16</v>
      </c>
      <c r="BR145" s="48"/>
      <c r="BS145" s="36"/>
      <c r="BT145" s="54" t="s">
        <v>11</v>
      </c>
      <c r="BU145" s="39"/>
      <c r="BV145" s="54" t="s">
        <v>16</v>
      </c>
      <c r="BW145" s="36"/>
      <c r="BX145" s="54" t="s">
        <v>11</v>
      </c>
      <c r="BY145" s="39"/>
      <c r="BZ145" s="56" t="s">
        <v>16</v>
      </c>
      <c r="CA145" s="51"/>
      <c r="CB145" s="17" t="str">
        <f t="shared" si="3"/>
        <v/>
      </c>
      <c r="CC145" s="17" t="str">
        <f>IF(CB145="","",INDEX('99_職種リスト'!$A:$A,MATCH($E145,'99_職種リスト'!$B:$B,0)))</f>
        <v/>
      </c>
      <c r="CD145" s="18" t="str">
        <f>IF(CB145="","",IF(F145="○",'01_勤務時間入力'!$B$7*60,IF(SUM(H145,J145,L145,N145)&gt;0,MIN(SUM(VALUE(H145)*60,J145,VALUE(L145)*60/2,N145/2),'01_勤務時間入力'!$B$7*60,10080),MIN(SUM(MIN(SUM(VALUE(Q145)*60,S145,VALUE(U145)*60/2,W145/2),1440)*IF(OR(Y145="",Y145="　"),1,VALUE(MID(Y145,2,1)/4)),MIN(SUM(VALUE(Z145)*60,AB145,VALUE(AD145)*60/2,AF145/2),1440)*IF(OR(AH145="",AH145="　"),1,VALUE(MID(AH145,2,1)/4)),MIN(SUM(VALUE(AI145)*60,AK145,VALUE(AM145)*60/2,AO145/2),1440)*IF(OR(AQ145="",AQ145="　"),1,VALUE(MID(AQ145,2,1)/4)),MIN(SUM(VALUE(AR145)*60,AT145,VALUE(AV145)*60/2,AX145/2),1440)*IF(OR(AZ145="",AZ145="　"),1,VALUE(MID(AZ145,2,1)/4)),MIN(SUM(VALUE(BA145)*60,BC145,VALUE(BE145)*60/2,BG145/2),1440)*IF(OR(BI145="",BI145="　"),1,VALUE(MID(BI145,2,1)/4)),MIN(SUM(VALUE(BJ145)*60,BL145,VALUE(BN145)*60/2,BP145/2),1440)*IF(OR(BR145="",BR145="　"),1,VALUE(MID(BR145,2,1)/4)),MIN(SUM(VALUE(BS145)*60,BU145,VALUE(BW145)*60/2,BY145/2),1440)*IF(OR(CA145="",CA145="　"),1,VALUE(MID(CA145,2,1)/4))),'01_勤務時間入力'!$B$7*60,10080))))</f>
        <v/>
      </c>
      <c r="CE145" s="17" t="str">
        <f>IF(CB145="","",IF('01_勤務時間入力'!$I$7*60&lt;='01_勤務時間入力'!CD145,"常勤","非常勤"))</f>
        <v/>
      </c>
    </row>
    <row r="146" spans="2:83" ht="27.95" customHeight="1" x14ac:dyDescent="0.4">
      <c r="B146" s="131" t="str">
        <f t="shared" ref="B146:B209" si="4">CONCATENATE(ROW()-16,"人目")</f>
        <v>130人目</v>
      </c>
      <c r="C146" s="29"/>
      <c r="D146" s="69" t="s">
        <v>14</v>
      </c>
      <c r="E146" s="31"/>
      <c r="F146" s="32"/>
      <c r="H146" s="36"/>
      <c r="I146" s="54" t="s">
        <v>11</v>
      </c>
      <c r="J146" s="39"/>
      <c r="K146" s="56" t="s">
        <v>16</v>
      </c>
      <c r="L146" s="36"/>
      <c r="M146" s="54" t="s">
        <v>11</v>
      </c>
      <c r="N146" s="39"/>
      <c r="O146" s="56" t="s">
        <v>16</v>
      </c>
      <c r="P146" s="11"/>
      <c r="Q146" s="36"/>
      <c r="R146" s="54" t="s">
        <v>11</v>
      </c>
      <c r="S146" s="39"/>
      <c r="T146" s="54" t="s">
        <v>16</v>
      </c>
      <c r="U146" s="36"/>
      <c r="V146" s="54" t="s">
        <v>11</v>
      </c>
      <c r="W146" s="39"/>
      <c r="X146" s="56" t="s">
        <v>16</v>
      </c>
      <c r="Y146" s="48"/>
      <c r="Z146" s="36"/>
      <c r="AA146" s="54" t="s">
        <v>11</v>
      </c>
      <c r="AB146" s="39"/>
      <c r="AC146" s="54" t="s">
        <v>16</v>
      </c>
      <c r="AD146" s="36"/>
      <c r="AE146" s="54" t="s">
        <v>11</v>
      </c>
      <c r="AF146" s="39"/>
      <c r="AG146" s="56" t="s">
        <v>16</v>
      </c>
      <c r="AH146" s="48"/>
      <c r="AI146" s="36"/>
      <c r="AJ146" s="54" t="s">
        <v>11</v>
      </c>
      <c r="AK146" s="39"/>
      <c r="AL146" s="54" t="s">
        <v>16</v>
      </c>
      <c r="AM146" s="36"/>
      <c r="AN146" s="54" t="s">
        <v>11</v>
      </c>
      <c r="AO146" s="39"/>
      <c r="AP146" s="56" t="s">
        <v>16</v>
      </c>
      <c r="AQ146" s="48"/>
      <c r="AR146" s="36"/>
      <c r="AS146" s="54" t="s">
        <v>11</v>
      </c>
      <c r="AT146" s="39"/>
      <c r="AU146" s="54" t="s">
        <v>16</v>
      </c>
      <c r="AV146" s="36"/>
      <c r="AW146" s="54" t="s">
        <v>11</v>
      </c>
      <c r="AX146" s="39"/>
      <c r="AY146" s="56" t="s">
        <v>16</v>
      </c>
      <c r="AZ146" s="48"/>
      <c r="BA146" s="36"/>
      <c r="BB146" s="54" t="s">
        <v>11</v>
      </c>
      <c r="BC146" s="39"/>
      <c r="BD146" s="54" t="s">
        <v>16</v>
      </c>
      <c r="BE146" s="36"/>
      <c r="BF146" s="54" t="s">
        <v>11</v>
      </c>
      <c r="BG146" s="39"/>
      <c r="BH146" s="56" t="s">
        <v>16</v>
      </c>
      <c r="BI146" s="48"/>
      <c r="BJ146" s="36"/>
      <c r="BK146" s="54" t="s">
        <v>11</v>
      </c>
      <c r="BL146" s="39"/>
      <c r="BM146" s="54" t="s">
        <v>16</v>
      </c>
      <c r="BN146" s="36"/>
      <c r="BO146" s="54" t="s">
        <v>11</v>
      </c>
      <c r="BP146" s="39"/>
      <c r="BQ146" s="56" t="s">
        <v>16</v>
      </c>
      <c r="BR146" s="48"/>
      <c r="BS146" s="36"/>
      <c r="BT146" s="54" t="s">
        <v>11</v>
      </c>
      <c r="BU146" s="39"/>
      <c r="BV146" s="54" t="s">
        <v>16</v>
      </c>
      <c r="BW146" s="36"/>
      <c r="BX146" s="54" t="s">
        <v>11</v>
      </c>
      <c r="BY146" s="39"/>
      <c r="BZ146" s="56" t="s">
        <v>16</v>
      </c>
      <c r="CA146" s="51"/>
      <c r="CB146" s="17" t="str">
        <f t="shared" ref="CB146:CB209" si="5">IF(AND(E146&lt;&gt;"",OR(F146="○",SUM(H146,J146,L146,N146,Q146,S146,U146,W146,Z146,AB146,AD146,AF146,AI146,AK146,AM146,AO146,AR146,AT146,AV146,AX146,BA146,BC146,BE146,BG146,BJ146,BL146,BN146,BP146,BS146,BU146,BW146,BY146)&gt;0)),"入力あり","")</f>
        <v/>
      </c>
      <c r="CC146" s="17" t="str">
        <f>IF(CB146="","",INDEX('99_職種リスト'!$A:$A,MATCH($E146,'99_職種リスト'!$B:$B,0)))</f>
        <v/>
      </c>
      <c r="CD146" s="18" t="str">
        <f>IF(CB146="","",IF(F146="○",'01_勤務時間入力'!$B$7*60,IF(SUM(H146,J146,L146,N146)&gt;0,MIN(SUM(VALUE(H146)*60,J146,VALUE(L146)*60/2,N146/2),'01_勤務時間入力'!$B$7*60,10080),MIN(SUM(MIN(SUM(VALUE(Q146)*60,S146,VALUE(U146)*60/2,W146/2),1440)*IF(OR(Y146="",Y146="　"),1,VALUE(MID(Y146,2,1)/4)),MIN(SUM(VALUE(Z146)*60,AB146,VALUE(AD146)*60/2,AF146/2),1440)*IF(OR(AH146="",AH146="　"),1,VALUE(MID(AH146,2,1)/4)),MIN(SUM(VALUE(AI146)*60,AK146,VALUE(AM146)*60/2,AO146/2),1440)*IF(OR(AQ146="",AQ146="　"),1,VALUE(MID(AQ146,2,1)/4)),MIN(SUM(VALUE(AR146)*60,AT146,VALUE(AV146)*60/2,AX146/2),1440)*IF(OR(AZ146="",AZ146="　"),1,VALUE(MID(AZ146,2,1)/4)),MIN(SUM(VALUE(BA146)*60,BC146,VALUE(BE146)*60/2,BG146/2),1440)*IF(OR(BI146="",BI146="　"),1,VALUE(MID(BI146,2,1)/4)),MIN(SUM(VALUE(BJ146)*60,BL146,VALUE(BN146)*60/2,BP146/2),1440)*IF(OR(BR146="",BR146="　"),1,VALUE(MID(BR146,2,1)/4)),MIN(SUM(VALUE(BS146)*60,BU146,VALUE(BW146)*60/2,BY146/2),1440)*IF(OR(CA146="",CA146="　"),1,VALUE(MID(CA146,2,1)/4))),'01_勤務時間入力'!$B$7*60,10080))))</f>
        <v/>
      </c>
      <c r="CE146" s="17" t="str">
        <f>IF(CB146="","",IF('01_勤務時間入力'!$I$7*60&lt;='01_勤務時間入力'!CD146,"常勤","非常勤"))</f>
        <v/>
      </c>
    </row>
    <row r="147" spans="2:83" ht="27.95" customHeight="1" x14ac:dyDescent="0.4">
      <c r="B147" s="131" t="str">
        <f t="shared" si="4"/>
        <v>131人目</v>
      </c>
      <c r="C147" s="29"/>
      <c r="D147" s="69" t="s">
        <v>14</v>
      </c>
      <c r="E147" s="31"/>
      <c r="F147" s="32"/>
      <c r="H147" s="36"/>
      <c r="I147" s="54" t="s">
        <v>11</v>
      </c>
      <c r="J147" s="39"/>
      <c r="K147" s="56" t="s">
        <v>16</v>
      </c>
      <c r="L147" s="36"/>
      <c r="M147" s="54" t="s">
        <v>11</v>
      </c>
      <c r="N147" s="39"/>
      <c r="O147" s="56" t="s">
        <v>16</v>
      </c>
      <c r="P147" s="11"/>
      <c r="Q147" s="36"/>
      <c r="R147" s="54" t="s">
        <v>11</v>
      </c>
      <c r="S147" s="39"/>
      <c r="T147" s="54" t="s">
        <v>16</v>
      </c>
      <c r="U147" s="36"/>
      <c r="V147" s="54" t="s">
        <v>11</v>
      </c>
      <c r="W147" s="39"/>
      <c r="X147" s="56" t="s">
        <v>16</v>
      </c>
      <c r="Y147" s="48"/>
      <c r="Z147" s="36"/>
      <c r="AA147" s="54" t="s">
        <v>11</v>
      </c>
      <c r="AB147" s="39"/>
      <c r="AC147" s="54" t="s">
        <v>16</v>
      </c>
      <c r="AD147" s="36"/>
      <c r="AE147" s="54" t="s">
        <v>11</v>
      </c>
      <c r="AF147" s="39"/>
      <c r="AG147" s="56" t="s">
        <v>16</v>
      </c>
      <c r="AH147" s="48"/>
      <c r="AI147" s="36"/>
      <c r="AJ147" s="54" t="s">
        <v>11</v>
      </c>
      <c r="AK147" s="39"/>
      <c r="AL147" s="54" t="s">
        <v>16</v>
      </c>
      <c r="AM147" s="36"/>
      <c r="AN147" s="54" t="s">
        <v>11</v>
      </c>
      <c r="AO147" s="39"/>
      <c r="AP147" s="56" t="s">
        <v>16</v>
      </c>
      <c r="AQ147" s="48"/>
      <c r="AR147" s="36"/>
      <c r="AS147" s="54" t="s">
        <v>11</v>
      </c>
      <c r="AT147" s="39"/>
      <c r="AU147" s="54" t="s">
        <v>16</v>
      </c>
      <c r="AV147" s="36"/>
      <c r="AW147" s="54" t="s">
        <v>11</v>
      </c>
      <c r="AX147" s="39"/>
      <c r="AY147" s="56" t="s">
        <v>16</v>
      </c>
      <c r="AZ147" s="48"/>
      <c r="BA147" s="36"/>
      <c r="BB147" s="54" t="s">
        <v>11</v>
      </c>
      <c r="BC147" s="39"/>
      <c r="BD147" s="54" t="s">
        <v>16</v>
      </c>
      <c r="BE147" s="36"/>
      <c r="BF147" s="54" t="s">
        <v>11</v>
      </c>
      <c r="BG147" s="39"/>
      <c r="BH147" s="56" t="s">
        <v>16</v>
      </c>
      <c r="BI147" s="48"/>
      <c r="BJ147" s="36"/>
      <c r="BK147" s="54" t="s">
        <v>11</v>
      </c>
      <c r="BL147" s="39"/>
      <c r="BM147" s="54" t="s">
        <v>16</v>
      </c>
      <c r="BN147" s="36"/>
      <c r="BO147" s="54" t="s">
        <v>11</v>
      </c>
      <c r="BP147" s="39"/>
      <c r="BQ147" s="56" t="s">
        <v>16</v>
      </c>
      <c r="BR147" s="48"/>
      <c r="BS147" s="36"/>
      <c r="BT147" s="54" t="s">
        <v>11</v>
      </c>
      <c r="BU147" s="39"/>
      <c r="BV147" s="54" t="s">
        <v>16</v>
      </c>
      <c r="BW147" s="36"/>
      <c r="BX147" s="54" t="s">
        <v>11</v>
      </c>
      <c r="BY147" s="39"/>
      <c r="BZ147" s="56" t="s">
        <v>16</v>
      </c>
      <c r="CA147" s="51"/>
      <c r="CB147" s="17" t="str">
        <f t="shared" si="5"/>
        <v/>
      </c>
      <c r="CC147" s="17" t="str">
        <f>IF(CB147="","",INDEX('99_職種リスト'!$A:$A,MATCH($E147,'99_職種リスト'!$B:$B,0)))</f>
        <v/>
      </c>
      <c r="CD147" s="18" t="str">
        <f>IF(CB147="","",IF(F147="○",'01_勤務時間入力'!$B$7*60,IF(SUM(H147,J147,L147,N147)&gt;0,MIN(SUM(VALUE(H147)*60,J147,VALUE(L147)*60/2,N147/2),'01_勤務時間入力'!$B$7*60,10080),MIN(SUM(MIN(SUM(VALUE(Q147)*60,S147,VALUE(U147)*60/2,W147/2),1440)*IF(OR(Y147="",Y147="　"),1,VALUE(MID(Y147,2,1)/4)),MIN(SUM(VALUE(Z147)*60,AB147,VALUE(AD147)*60/2,AF147/2),1440)*IF(OR(AH147="",AH147="　"),1,VALUE(MID(AH147,2,1)/4)),MIN(SUM(VALUE(AI147)*60,AK147,VALUE(AM147)*60/2,AO147/2),1440)*IF(OR(AQ147="",AQ147="　"),1,VALUE(MID(AQ147,2,1)/4)),MIN(SUM(VALUE(AR147)*60,AT147,VALUE(AV147)*60/2,AX147/2),1440)*IF(OR(AZ147="",AZ147="　"),1,VALUE(MID(AZ147,2,1)/4)),MIN(SUM(VALUE(BA147)*60,BC147,VALUE(BE147)*60/2,BG147/2),1440)*IF(OR(BI147="",BI147="　"),1,VALUE(MID(BI147,2,1)/4)),MIN(SUM(VALUE(BJ147)*60,BL147,VALUE(BN147)*60/2,BP147/2),1440)*IF(OR(BR147="",BR147="　"),1,VALUE(MID(BR147,2,1)/4)),MIN(SUM(VALUE(BS147)*60,BU147,VALUE(BW147)*60/2,BY147/2),1440)*IF(OR(CA147="",CA147="　"),1,VALUE(MID(CA147,2,1)/4))),'01_勤務時間入力'!$B$7*60,10080))))</f>
        <v/>
      </c>
      <c r="CE147" s="17" t="str">
        <f>IF(CB147="","",IF('01_勤務時間入力'!$I$7*60&lt;='01_勤務時間入力'!CD147,"常勤","非常勤"))</f>
        <v/>
      </c>
    </row>
    <row r="148" spans="2:83" ht="27.95" customHeight="1" x14ac:dyDescent="0.4">
      <c r="B148" s="131" t="str">
        <f t="shared" si="4"/>
        <v>132人目</v>
      </c>
      <c r="C148" s="29"/>
      <c r="D148" s="69" t="s">
        <v>14</v>
      </c>
      <c r="E148" s="31"/>
      <c r="F148" s="32"/>
      <c r="H148" s="36"/>
      <c r="I148" s="54" t="s">
        <v>11</v>
      </c>
      <c r="J148" s="39"/>
      <c r="K148" s="56" t="s">
        <v>16</v>
      </c>
      <c r="L148" s="36"/>
      <c r="M148" s="54" t="s">
        <v>11</v>
      </c>
      <c r="N148" s="39"/>
      <c r="O148" s="56" t="s">
        <v>16</v>
      </c>
      <c r="P148" s="11"/>
      <c r="Q148" s="36"/>
      <c r="R148" s="54" t="s">
        <v>11</v>
      </c>
      <c r="S148" s="39"/>
      <c r="T148" s="54" t="s">
        <v>16</v>
      </c>
      <c r="U148" s="36"/>
      <c r="V148" s="54" t="s">
        <v>11</v>
      </c>
      <c r="W148" s="39"/>
      <c r="X148" s="56" t="s">
        <v>16</v>
      </c>
      <c r="Y148" s="48"/>
      <c r="Z148" s="36"/>
      <c r="AA148" s="54" t="s">
        <v>11</v>
      </c>
      <c r="AB148" s="39"/>
      <c r="AC148" s="54" t="s">
        <v>16</v>
      </c>
      <c r="AD148" s="36"/>
      <c r="AE148" s="54" t="s">
        <v>11</v>
      </c>
      <c r="AF148" s="39"/>
      <c r="AG148" s="56" t="s">
        <v>16</v>
      </c>
      <c r="AH148" s="48"/>
      <c r="AI148" s="36"/>
      <c r="AJ148" s="54" t="s">
        <v>11</v>
      </c>
      <c r="AK148" s="39"/>
      <c r="AL148" s="54" t="s">
        <v>16</v>
      </c>
      <c r="AM148" s="36"/>
      <c r="AN148" s="54" t="s">
        <v>11</v>
      </c>
      <c r="AO148" s="39"/>
      <c r="AP148" s="56" t="s">
        <v>16</v>
      </c>
      <c r="AQ148" s="48"/>
      <c r="AR148" s="36"/>
      <c r="AS148" s="54" t="s">
        <v>11</v>
      </c>
      <c r="AT148" s="39"/>
      <c r="AU148" s="54" t="s">
        <v>16</v>
      </c>
      <c r="AV148" s="36"/>
      <c r="AW148" s="54" t="s">
        <v>11</v>
      </c>
      <c r="AX148" s="39"/>
      <c r="AY148" s="56" t="s">
        <v>16</v>
      </c>
      <c r="AZ148" s="48"/>
      <c r="BA148" s="36"/>
      <c r="BB148" s="54" t="s">
        <v>11</v>
      </c>
      <c r="BC148" s="39"/>
      <c r="BD148" s="54" t="s">
        <v>16</v>
      </c>
      <c r="BE148" s="36"/>
      <c r="BF148" s="54" t="s">
        <v>11</v>
      </c>
      <c r="BG148" s="39"/>
      <c r="BH148" s="56" t="s">
        <v>16</v>
      </c>
      <c r="BI148" s="48"/>
      <c r="BJ148" s="36"/>
      <c r="BK148" s="54" t="s">
        <v>11</v>
      </c>
      <c r="BL148" s="39"/>
      <c r="BM148" s="54" t="s">
        <v>16</v>
      </c>
      <c r="BN148" s="36"/>
      <c r="BO148" s="54" t="s">
        <v>11</v>
      </c>
      <c r="BP148" s="39"/>
      <c r="BQ148" s="56" t="s">
        <v>16</v>
      </c>
      <c r="BR148" s="48"/>
      <c r="BS148" s="36"/>
      <c r="BT148" s="54" t="s">
        <v>11</v>
      </c>
      <c r="BU148" s="39"/>
      <c r="BV148" s="54" t="s">
        <v>16</v>
      </c>
      <c r="BW148" s="36"/>
      <c r="BX148" s="54" t="s">
        <v>11</v>
      </c>
      <c r="BY148" s="39"/>
      <c r="BZ148" s="56" t="s">
        <v>16</v>
      </c>
      <c r="CA148" s="51"/>
      <c r="CB148" s="17" t="str">
        <f t="shared" si="5"/>
        <v/>
      </c>
      <c r="CC148" s="17" t="str">
        <f>IF(CB148="","",INDEX('99_職種リスト'!$A:$A,MATCH($E148,'99_職種リスト'!$B:$B,0)))</f>
        <v/>
      </c>
      <c r="CD148" s="18" t="str">
        <f>IF(CB148="","",IF(F148="○",'01_勤務時間入力'!$B$7*60,IF(SUM(H148,J148,L148,N148)&gt;0,MIN(SUM(VALUE(H148)*60,J148,VALUE(L148)*60/2,N148/2),'01_勤務時間入力'!$B$7*60,10080),MIN(SUM(MIN(SUM(VALUE(Q148)*60,S148,VALUE(U148)*60/2,W148/2),1440)*IF(OR(Y148="",Y148="　"),1,VALUE(MID(Y148,2,1)/4)),MIN(SUM(VALUE(Z148)*60,AB148,VALUE(AD148)*60/2,AF148/2),1440)*IF(OR(AH148="",AH148="　"),1,VALUE(MID(AH148,2,1)/4)),MIN(SUM(VALUE(AI148)*60,AK148,VALUE(AM148)*60/2,AO148/2),1440)*IF(OR(AQ148="",AQ148="　"),1,VALUE(MID(AQ148,2,1)/4)),MIN(SUM(VALUE(AR148)*60,AT148,VALUE(AV148)*60/2,AX148/2),1440)*IF(OR(AZ148="",AZ148="　"),1,VALUE(MID(AZ148,2,1)/4)),MIN(SUM(VALUE(BA148)*60,BC148,VALUE(BE148)*60/2,BG148/2),1440)*IF(OR(BI148="",BI148="　"),1,VALUE(MID(BI148,2,1)/4)),MIN(SUM(VALUE(BJ148)*60,BL148,VALUE(BN148)*60/2,BP148/2),1440)*IF(OR(BR148="",BR148="　"),1,VALUE(MID(BR148,2,1)/4)),MIN(SUM(VALUE(BS148)*60,BU148,VALUE(BW148)*60/2,BY148/2),1440)*IF(OR(CA148="",CA148="　"),1,VALUE(MID(CA148,2,1)/4))),'01_勤務時間入力'!$B$7*60,10080))))</f>
        <v/>
      </c>
      <c r="CE148" s="17" t="str">
        <f>IF(CB148="","",IF('01_勤務時間入力'!$I$7*60&lt;='01_勤務時間入力'!CD148,"常勤","非常勤"))</f>
        <v/>
      </c>
    </row>
    <row r="149" spans="2:83" ht="27.95" customHeight="1" x14ac:dyDescent="0.4">
      <c r="B149" s="131" t="str">
        <f t="shared" si="4"/>
        <v>133人目</v>
      </c>
      <c r="C149" s="29"/>
      <c r="D149" s="69" t="s">
        <v>14</v>
      </c>
      <c r="E149" s="31"/>
      <c r="F149" s="32"/>
      <c r="H149" s="36"/>
      <c r="I149" s="54" t="s">
        <v>11</v>
      </c>
      <c r="J149" s="39"/>
      <c r="K149" s="56" t="s">
        <v>16</v>
      </c>
      <c r="L149" s="36"/>
      <c r="M149" s="54" t="s">
        <v>11</v>
      </c>
      <c r="N149" s="39"/>
      <c r="O149" s="56" t="s">
        <v>16</v>
      </c>
      <c r="P149" s="11"/>
      <c r="Q149" s="36"/>
      <c r="R149" s="54" t="s">
        <v>11</v>
      </c>
      <c r="S149" s="39"/>
      <c r="T149" s="54" t="s">
        <v>16</v>
      </c>
      <c r="U149" s="36"/>
      <c r="V149" s="54" t="s">
        <v>11</v>
      </c>
      <c r="W149" s="39"/>
      <c r="X149" s="56" t="s">
        <v>16</v>
      </c>
      <c r="Y149" s="48"/>
      <c r="Z149" s="36"/>
      <c r="AA149" s="54" t="s">
        <v>11</v>
      </c>
      <c r="AB149" s="39"/>
      <c r="AC149" s="54" t="s">
        <v>16</v>
      </c>
      <c r="AD149" s="36"/>
      <c r="AE149" s="54" t="s">
        <v>11</v>
      </c>
      <c r="AF149" s="39"/>
      <c r="AG149" s="56" t="s">
        <v>16</v>
      </c>
      <c r="AH149" s="48"/>
      <c r="AI149" s="36"/>
      <c r="AJ149" s="54" t="s">
        <v>11</v>
      </c>
      <c r="AK149" s="39"/>
      <c r="AL149" s="54" t="s">
        <v>16</v>
      </c>
      <c r="AM149" s="36"/>
      <c r="AN149" s="54" t="s">
        <v>11</v>
      </c>
      <c r="AO149" s="39"/>
      <c r="AP149" s="56" t="s">
        <v>16</v>
      </c>
      <c r="AQ149" s="48"/>
      <c r="AR149" s="36"/>
      <c r="AS149" s="54" t="s">
        <v>11</v>
      </c>
      <c r="AT149" s="39"/>
      <c r="AU149" s="54" t="s">
        <v>16</v>
      </c>
      <c r="AV149" s="36"/>
      <c r="AW149" s="54" t="s">
        <v>11</v>
      </c>
      <c r="AX149" s="39"/>
      <c r="AY149" s="56" t="s">
        <v>16</v>
      </c>
      <c r="AZ149" s="48"/>
      <c r="BA149" s="36"/>
      <c r="BB149" s="54" t="s">
        <v>11</v>
      </c>
      <c r="BC149" s="39"/>
      <c r="BD149" s="54" t="s">
        <v>16</v>
      </c>
      <c r="BE149" s="36"/>
      <c r="BF149" s="54" t="s">
        <v>11</v>
      </c>
      <c r="BG149" s="39"/>
      <c r="BH149" s="56" t="s">
        <v>16</v>
      </c>
      <c r="BI149" s="48"/>
      <c r="BJ149" s="36"/>
      <c r="BK149" s="54" t="s">
        <v>11</v>
      </c>
      <c r="BL149" s="39"/>
      <c r="BM149" s="54" t="s">
        <v>16</v>
      </c>
      <c r="BN149" s="36"/>
      <c r="BO149" s="54" t="s">
        <v>11</v>
      </c>
      <c r="BP149" s="39"/>
      <c r="BQ149" s="56" t="s">
        <v>16</v>
      </c>
      <c r="BR149" s="48"/>
      <c r="BS149" s="36"/>
      <c r="BT149" s="54" t="s">
        <v>11</v>
      </c>
      <c r="BU149" s="39"/>
      <c r="BV149" s="54" t="s">
        <v>16</v>
      </c>
      <c r="BW149" s="36"/>
      <c r="BX149" s="54" t="s">
        <v>11</v>
      </c>
      <c r="BY149" s="39"/>
      <c r="BZ149" s="56" t="s">
        <v>16</v>
      </c>
      <c r="CA149" s="51"/>
      <c r="CB149" s="17" t="str">
        <f t="shared" si="5"/>
        <v/>
      </c>
      <c r="CC149" s="17" t="str">
        <f>IF(CB149="","",INDEX('99_職種リスト'!$A:$A,MATCH($E149,'99_職種リスト'!$B:$B,0)))</f>
        <v/>
      </c>
      <c r="CD149" s="18" t="str">
        <f>IF(CB149="","",IF(F149="○",'01_勤務時間入力'!$B$7*60,IF(SUM(H149,J149,L149,N149)&gt;0,MIN(SUM(VALUE(H149)*60,J149,VALUE(L149)*60/2,N149/2),'01_勤務時間入力'!$B$7*60,10080),MIN(SUM(MIN(SUM(VALUE(Q149)*60,S149,VALUE(U149)*60/2,W149/2),1440)*IF(OR(Y149="",Y149="　"),1,VALUE(MID(Y149,2,1)/4)),MIN(SUM(VALUE(Z149)*60,AB149,VALUE(AD149)*60/2,AF149/2),1440)*IF(OR(AH149="",AH149="　"),1,VALUE(MID(AH149,2,1)/4)),MIN(SUM(VALUE(AI149)*60,AK149,VALUE(AM149)*60/2,AO149/2),1440)*IF(OR(AQ149="",AQ149="　"),1,VALUE(MID(AQ149,2,1)/4)),MIN(SUM(VALUE(AR149)*60,AT149,VALUE(AV149)*60/2,AX149/2),1440)*IF(OR(AZ149="",AZ149="　"),1,VALUE(MID(AZ149,2,1)/4)),MIN(SUM(VALUE(BA149)*60,BC149,VALUE(BE149)*60/2,BG149/2),1440)*IF(OR(BI149="",BI149="　"),1,VALUE(MID(BI149,2,1)/4)),MIN(SUM(VALUE(BJ149)*60,BL149,VALUE(BN149)*60/2,BP149/2),1440)*IF(OR(BR149="",BR149="　"),1,VALUE(MID(BR149,2,1)/4)),MIN(SUM(VALUE(BS149)*60,BU149,VALUE(BW149)*60/2,BY149/2),1440)*IF(OR(CA149="",CA149="　"),1,VALUE(MID(CA149,2,1)/4))),'01_勤務時間入力'!$B$7*60,10080))))</f>
        <v/>
      </c>
      <c r="CE149" s="17" t="str">
        <f>IF(CB149="","",IF('01_勤務時間入力'!$I$7*60&lt;='01_勤務時間入力'!CD149,"常勤","非常勤"))</f>
        <v/>
      </c>
    </row>
    <row r="150" spans="2:83" ht="27.95" customHeight="1" x14ac:dyDescent="0.4">
      <c r="B150" s="131" t="str">
        <f t="shared" si="4"/>
        <v>134人目</v>
      </c>
      <c r="C150" s="29"/>
      <c r="D150" s="69" t="s">
        <v>14</v>
      </c>
      <c r="E150" s="31"/>
      <c r="F150" s="32"/>
      <c r="H150" s="36"/>
      <c r="I150" s="54" t="s">
        <v>11</v>
      </c>
      <c r="J150" s="39"/>
      <c r="K150" s="56" t="s">
        <v>16</v>
      </c>
      <c r="L150" s="36"/>
      <c r="M150" s="54" t="s">
        <v>11</v>
      </c>
      <c r="N150" s="39"/>
      <c r="O150" s="56" t="s">
        <v>16</v>
      </c>
      <c r="P150" s="11"/>
      <c r="Q150" s="36"/>
      <c r="R150" s="54" t="s">
        <v>11</v>
      </c>
      <c r="S150" s="39"/>
      <c r="T150" s="54" t="s">
        <v>16</v>
      </c>
      <c r="U150" s="36"/>
      <c r="V150" s="54" t="s">
        <v>11</v>
      </c>
      <c r="W150" s="39"/>
      <c r="X150" s="56" t="s">
        <v>16</v>
      </c>
      <c r="Y150" s="48"/>
      <c r="Z150" s="36"/>
      <c r="AA150" s="54" t="s">
        <v>11</v>
      </c>
      <c r="AB150" s="39"/>
      <c r="AC150" s="54" t="s">
        <v>16</v>
      </c>
      <c r="AD150" s="36"/>
      <c r="AE150" s="54" t="s">
        <v>11</v>
      </c>
      <c r="AF150" s="39"/>
      <c r="AG150" s="56" t="s">
        <v>16</v>
      </c>
      <c r="AH150" s="48"/>
      <c r="AI150" s="36"/>
      <c r="AJ150" s="54" t="s">
        <v>11</v>
      </c>
      <c r="AK150" s="39"/>
      <c r="AL150" s="54" t="s">
        <v>16</v>
      </c>
      <c r="AM150" s="36"/>
      <c r="AN150" s="54" t="s">
        <v>11</v>
      </c>
      <c r="AO150" s="39"/>
      <c r="AP150" s="56" t="s">
        <v>16</v>
      </c>
      <c r="AQ150" s="48"/>
      <c r="AR150" s="36"/>
      <c r="AS150" s="54" t="s">
        <v>11</v>
      </c>
      <c r="AT150" s="39"/>
      <c r="AU150" s="54" t="s">
        <v>16</v>
      </c>
      <c r="AV150" s="36"/>
      <c r="AW150" s="54" t="s">
        <v>11</v>
      </c>
      <c r="AX150" s="39"/>
      <c r="AY150" s="56" t="s">
        <v>16</v>
      </c>
      <c r="AZ150" s="48"/>
      <c r="BA150" s="36"/>
      <c r="BB150" s="54" t="s">
        <v>11</v>
      </c>
      <c r="BC150" s="39"/>
      <c r="BD150" s="54" t="s">
        <v>16</v>
      </c>
      <c r="BE150" s="36"/>
      <c r="BF150" s="54" t="s">
        <v>11</v>
      </c>
      <c r="BG150" s="39"/>
      <c r="BH150" s="56" t="s">
        <v>16</v>
      </c>
      <c r="BI150" s="48"/>
      <c r="BJ150" s="36"/>
      <c r="BK150" s="54" t="s">
        <v>11</v>
      </c>
      <c r="BL150" s="39"/>
      <c r="BM150" s="54" t="s">
        <v>16</v>
      </c>
      <c r="BN150" s="36"/>
      <c r="BO150" s="54" t="s">
        <v>11</v>
      </c>
      <c r="BP150" s="39"/>
      <c r="BQ150" s="56" t="s">
        <v>16</v>
      </c>
      <c r="BR150" s="48"/>
      <c r="BS150" s="36"/>
      <c r="BT150" s="54" t="s">
        <v>11</v>
      </c>
      <c r="BU150" s="39"/>
      <c r="BV150" s="54" t="s">
        <v>16</v>
      </c>
      <c r="BW150" s="36"/>
      <c r="BX150" s="54" t="s">
        <v>11</v>
      </c>
      <c r="BY150" s="39"/>
      <c r="BZ150" s="56" t="s">
        <v>16</v>
      </c>
      <c r="CA150" s="51"/>
      <c r="CB150" s="17" t="str">
        <f t="shared" si="5"/>
        <v/>
      </c>
      <c r="CC150" s="17" t="str">
        <f>IF(CB150="","",INDEX('99_職種リスト'!$A:$A,MATCH($E150,'99_職種リスト'!$B:$B,0)))</f>
        <v/>
      </c>
      <c r="CD150" s="18" t="str">
        <f>IF(CB150="","",IF(F150="○",'01_勤務時間入力'!$B$7*60,IF(SUM(H150,J150,L150,N150)&gt;0,MIN(SUM(VALUE(H150)*60,J150,VALUE(L150)*60/2,N150/2),'01_勤務時間入力'!$B$7*60,10080),MIN(SUM(MIN(SUM(VALUE(Q150)*60,S150,VALUE(U150)*60/2,W150/2),1440)*IF(OR(Y150="",Y150="　"),1,VALUE(MID(Y150,2,1)/4)),MIN(SUM(VALUE(Z150)*60,AB150,VALUE(AD150)*60/2,AF150/2),1440)*IF(OR(AH150="",AH150="　"),1,VALUE(MID(AH150,2,1)/4)),MIN(SUM(VALUE(AI150)*60,AK150,VALUE(AM150)*60/2,AO150/2),1440)*IF(OR(AQ150="",AQ150="　"),1,VALUE(MID(AQ150,2,1)/4)),MIN(SUM(VALUE(AR150)*60,AT150,VALUE(AV150)*60/2,AX150/2),1440)*IF(OR(AZ150="",AZ150="　"),1,VALUE(MID(AZ150,2,1)/4)),MIN(SUM(VALUE(BA150)*60,BC150,VALUE(BE150)*60/2,BG150/2),1440)*IF(OR(BI150="",BI150="　"),1,VALUE(MID(BI150,2,1)/4)),MIN(SUM(VALUE(BJ150)*60,BL150,VALUE(BN150)*60/2,BP150/2),1440)*IF(OR(BR150="",BR150="　"),1,VALUE(MID(BR150,2,1)/4)),MIN(SUM(VALUE(BS150)*60,BU150,VALUE(BW150)*60/2,BY150/2),1440)*IF(OR(CA150="",CA150="　"),1,VALUE(MID(CA150,2,1)/4))),'01_勤務時間入力'!$B$7*60,10080))))</f>
        <v/>
      </c>
      <c r="CE150" s="17" t="str">
        <f>IF(CB150="","",IF('01_勤務時間入力'!$I$7*60&lt;='01_勤務時間入力'!CD150,"常勤","非常勤"))</f>
        <v/>
      </c>
    </row>
    <row r="151" spans="2:83" ht="27.95" customHeight="1" x14ac:dyDescent="0.4">
      <c r="B151" s="131" t="str">
        <f t="shared" si="4"/>
        <v>135人目</v>
      </c>
      <c r="C151" s="29"/>
      <c r="D151" s="69" t="s">
        <v>14</v>
      </c>
      <c r="E151" s="31"/>
      <c r="F151" s="32"/>
      <c r="H151" s="36"/>
      <c r="I151" s="54" t="s">
        <v>11</v>
      </c>
      <c r="J151" s="39"/>
      <c r="K151" s="56" t="s">
        <v>16</v>
      </c>
      <c r="L151" s="36"/>
      <c r="M151" s="54" t="s">
        <v>11</v>
      </c>
      <c r="N151" s="39"/>
      <c r="O151" s="56" t="s">
        <v>16</v>
      </c>
      <c r="P151" s="11"/>
      <c r="Q151" s="36"/>
      <c r="R151" s="54" t="s">
        <v>11</v>
      </c>
      <c r="S151" s="39"/>
      <c r="T151" s="54" t="s">
        <v>16</v>
      </c>
      <c r="U151" s="36"/>
      <c r="V151" s="54" t="s">
        <v>11</v>
      </c>
      <c r="W151" s="39"/>
      <c r="X151" s="56" t="s">
        <v>16</v>
      </c>
      <c r="Y151" s="48"/>
      <c r="Z151" s="36"/>
      <c r="AA151" s="54" t="s">
        <v>11</v>
      </c>
      <c r="AB151" s="39"/>
      <c r="AC151" s="54" t="s">
        <v>16</v>
      </c>
      <c r="AD151" s="36"/>
      <c r="AE151" s="54" t="s">
        <v>11</v>
      </c>
      <c r="AF151" s="39"/>
      <c r="AG151" s="56" t="s">
        <v>16</v>
      </c>
      <c r="AH151" s="48"/>
      <c r="AI151" s="36"/>
      <c r="AJ151" s="54" t="s">
        <v>11</v>
      </c>
      <c r="AK151" s="39"/>
      <c r="AL151" s="54" t="s">
        <v>16</v>
      </c>
      <c r="AM151" s="36"/>
      <c r="AN151" s="54" t="s">
        <v>11</v>
      </c>
      <c r="AO151" s="39"/>
      <c r="AP151" s="56" t="s">
        <v>16</v>
      </c>
      <c r="AQ151" s="48"/>
      <c r="AR151" s="36"/>
      <c r="AS151" s="54" t="s">
        <v>11</v>
      </c>
      <c r="AT151" s="39"/>
      <c r="AU151" s="54" t="s">
        <v>16</v>
      </c>
      <c r="AV151" s="36"/>
      <c r="AW151" s="54" t="s">
        <v>11</v>
      </c>
      <c r="AX151" s="39"/>
      <c r="AY151" s="56" t="s">
        <v>16</v>
      </c>
      <c r="AZ151" s="48"/>
      <c r="BA151" s="36"/>
      <c r="BB151" s="54" t="s">
        <v>11</v>
      </c>
      <c r="BC151" s="39"/>
      <c r="BD151" s="54" t="s">
        <v>16</v>
      </c>
      <c r="BE151" s="36"/>
      <c r="BF151" s="54" t="s">
        <v>11</v>
      </c>
      <c r="BG151" s="39"/>
      <c r="BH151" s="56" t="s">
        <v>16</v>
      </c>
      <c r="BI151" s="48"/>
      <c r="BJ151" s="36"/>
      <c r="BK151" s="54" t="s">
        <v>11</v>
      </c>
      <c r="BL151" s="39"/>
      <c r="BM151" s="54" t="s">
        <v>16</v>
      </c>
      <c r="BN151" s="36"/>
      <c r="BO151" s="54" t="s">
        <v>11</v>
      </c>
      <c r="BP151" s="39"/>
      <c r="BQ151" s="56" t="s">
        <v>16</v>
      </c>
      <c r="BR151" s="48"/>
      <c r="BS151" s="36"/>
      <c r="BT151" s="54" t="s">
        <v>11</v>
      </c>
      <c r="BU151" s="39"/>
      <c r="BV151" s="54" t="s">
        <v>16</v>
      </c>
      <c r="BW151" s="36"/>
      <c r="BX151" s="54" t="s">
        <v>11</v>
      </c>
      <c r="BY151" s="39"/>
      <c r="BZ151" s="56" t="s">
        <v>16</v>
      </c>
      <c r="CA151" s="51"/>
      <c r="CB151" s="17" t="str">
        <f t="shared" si="5"/>
        <v/>
      </c>
      <c r="CC151" s="17" t="str">
        <f>IF(CB151="","",INDEX('99_職種リスト'!$A:$A,MATCH($E151,'99_職種リスト'!$B:$B,0)))</f>
        <v/>
      </c>
      <c r="CD151" s="18" t="str">
        <f>IF(CB151="","",IF(F151="○",'01_勤務時間入力'!$B$7*60,IF(SUM(H151,J151,L151,N151)&gt;0,MIN(SUM(VALUE(H151)*60,J151,VALUE(L151)*60/2,N151/2),'01_勤務時間入力'!$B$7*60,10080),MIN(SUM(MIN(SUM(VALUE(Q151)*60,S151,VALUE(U151)*60/2,W151/2),1440)*IF(OR(Y151="",Y151="　"),1,VALUE(MID(Y151,2,1)/4)),MIN(SUM(VALUE(Z151)*60,AB151,VALUE(AD151)*60/2,AF151/2),1440)*IF(OR(AH151="",AH151="　"),1,VALUE(MID(AH151,2,1)/4)),MIN(SUM(VALUE(AI151)*60,AK151,VALUE(AM151)*60/2,AO151/2),1440)*IF(OR(AQ151="",AQ151="　"),1,VALUE(MID(AQ151,2,1)/4)),MIN(SUM(VALUE(AR151)*60,AT151,VALUE(AV151)*60/2,AX151/2),1440)*IF(OR(AZ151="",AZ151="　"),1,VALUE(MID(AZ151,2,1)/4)),MIN(SUM(VALUE(BA151)*60,BC151,VALUE(BE151)*60/2,BG151/2),1440)*IF(OR(BI151="",BI151="　"),1,VALUE(MID(BI151,2,1)/4)),MIN(SUM(VALUE(BJ151)*60,BL151,VALUE(BN151)*60/2,BP151/2),1440)*IF(OR(BR151="",BR151="　"),1,VALUE(MID(BR151,2,1)/4)),MIN(SUM(VALUE(BS151)*60,BU151,VALUE(BW151)*60/2,BY151/2),1440)*IF(OR(CA151="",CA151="　"),1,VALUE(MID(CA151,2,1)/4))),'01_勤務時間入力'!$B$7*60,10080))))</f>
        <v/>
      </c>
      <c r="CE151" s="17" t="str">
        <f>IF(CB151="","",IF('01_勤務時間入力'!$I$7*60&lt;='01_勤務時間入力'!CD151,"常勤","非常勤"))</f>
        <v/>
      </c>
    </row>
    <row r="152" spans="2:83" ht="27.95" customHeight="1" x14ac:dyDescent="0.4">
      <c r="B152" s="131" t="str">
        <f t="shared" si="4"/>
        <v>136人目</v>
      </c>
      <c r="C152" s="29"/>
      <c r="D152" s="69" t="s">
        <v>14</v>
      </c>
      <c r="E152" s="31"/>
      <c r="F152" s="32"/>
      <c r="H152" s="36"/>
      <c r="I152" s="54" t="s">
        <v>11</v>
      </c>
      <c r="J152" s="39"/>
      <c r="K152" s="56" t="s">
        <v>16</v>
      </c>
      <c r="L152" s="36"/>
      <c r="M152" s="54" t="s">
        <v>11</v>
      </c>
      <c r="N152" s="39"/>
      <c r="O152" s="56" t="s">
        <v>16</v>
      </c>
      <c r="P152" s="11"/>
      <c r="Q152" s="36"/>
      <c r="R152" s="54" t="s">
        <v>11</v>
      </c>
      <c r="S152" s="39"/>
      <c r="T152" s="54" t="s">
        <v>16</v>
      </c>
      <c r="U152" s="36"/>
      <c r="V152" s="54" t="s">
        <v>11</v>
      </c>
      <c r="W152" s="39"/>
      <c r="X152" s="56" t="s">
        <v>16</v>
      </c>
      <c r="Y152" s="48"/>
      <c r="Z152" s="36"/>
      <c r="AA152" s="54" t="s">
        <v>11</v>
      </c>
      <c r="AB152" s="39"/>
      <c r="AC152" s="54" t="s">
        <v>16</v>
      </c>
      <c r="AD152" s="36"/>
      <c r="AE152" s="54" t="s">
        <v>11</v>
      </c>
      <c r="AF152" s="39"/>
      <c r="AG152" s="56" t="s">
        <v>16</v>
      </c>
      <c r="AH152" s="48"/>
      <c r="AI152" s="36"/>
      <c r="AJ152" s="54" t="s">
        <v>11</v>
      </c>
      <c r="AK152" s="39"/>
      <c r="AL152" s="54" t="s">
        <v>16</v>
      </c>
      <c r="AM152" s="36"/>
      <c r="AN152" s="54" t="s">
        <v>11</v>
      </c>
      <c r="AO152" s="39"/>
      <c r="AP152" s="56" t="s">
        <v>16</v>
      </c>
      <c r="AQ152" s="48"/>
      <c r="AR152" s="36"/>
      <c r="AS152" s="54" t="s">
        <v>11</v>
      </c>
      <c r="AT152" s="39"/>
      <c r="AU152" s="54" t="s">
        <v>16</v>
      </c>
      <c r="AV152" s="36"/>
      <c r="AW152" s="54" t="s">
        <v>11</v>
      </c>
      <c r="AX152" s="39"/>
      <c r="AY152" s="56" t="s">
        <v>16</v>
      </c>
      <c r="AZ152" s="48"/>
      <c r="BA152" s="36"/>
      <c r="BB152" s="54" t="s">
        <v>11</v>
      </c>
      <c r="BC152" s="39"/>
      <c r="BD152" s="54" t="s">
        <v>16</v>
      </c>
      <c r="BE152" s="36"/>
      <c r="BF152" s="54" t="s">
        <v>11</v>
      </c>
      <c r="BG152" s="39"/>
      <c r="BH152" s="56" t="s">
        <v>16</v>
      </c>
      <c r="BI152" s="48"/>
      <c r="BJ152" s="36"/>
      <c r="BK152" s="54" t="s">
        <v>11</v>
      </c>
      <c r="BL152" s="39"/>
      <c r="BM152" s="54" t="s">
        <v>16</v>
      </c>
      <c r="BN152" s="36"/>
      <c r="BO152" s="54" t="s">
        <v>11</v>
      </c>
      <c r="BP152" s="39"/>
      <c r="BQ152" s="56" t="s">
        <v>16</v>
      </c>
      <c r="BR152" s="48"/>
      <c r="BS152" s="36"/>
      <c r="BT152" s="54" t="s">
        <v>11</v>
      </c>
      <c r="BU152" s="39"/>
      <c r="BV152" s="54" t="s">
        <v>16</v>
      </c>
      <c r="BW152" s="36"/>
      <c r="BX152" s="54" t="s">
        <v>11</v>
      </c>
      <c r="BY152" s="39"/>
      <c r="BZ152" s="56" t="s">
        <v>16</v>
      </c>
      <c r="CA152" s="51"/>
      <c r="CB152" s="17" t="str">
        <f t="shared" si="5"/>
        <v/>
      </c>
      <c r="CC152" s="17" t="str">
        <f>IF(CB152="","",INDEX('99_職種リスト'!$A:$A,MATCH($E152,'99_職種リスト'!$B:$B,0)))</f>
        <v/>
      </c>
      <c r="CD152" s="18" t="str">
        <f>IF(CB152="","",IF(F152="○",'01_勤務時間入力'!$B$7*60,IF(SUM(H152,J152,L152,N152)&gt;0,MIN(SUM(VALUE(H152)*60,J152,VALUE(L152)*60/2,N152/2),'01_勤務時間入力'!$B$7*60,10080),MIN(SUM(MIN(SUM(VALUE(Q152)*60,S152,VALUE(U152)*60/2,W152/2),1440)*IF(OR(Y152="",Y152="　"),1,VALUE(MID(Y152,2,1)/4)),MIN(SUM(VALUE(Z152)*60,AB152,VALUE(AD152)*60/2,AF152/2),1440)*IF(OR(AH152="",AH152="　"),1,VALUE(MID(AH152,2,1)/4)),MIN(SUM(VALUE(AI152)*60,AK152,VALUE(AM152)*60/2,AO152/2),1440)*IF(OR(AQ152="",AQ152="　"),1,VALUE(MID(AQ152,2,1)/4)),MIN(SUM(VALUE(AR152)*60,AT152,VALUE(AV152)*60/2,AX152/2),1440)*IF(OR(AZ152="",AZ152="　"),1,VALUE(MID(AZ152,2,1)/4)),MIN(SUM(VALUE(BA152)*60,BC152,VALUE(BE152)*60/2,BG152/2),1440)*IF(OR(BI152="",BI152="　"),1,VALUE(MID(BI152,2,1)/4)),MIN(SUM(VALUE(BJ152)*60,BL152,VALUE(BN152)*60/2,BP152/2),1440)*IF(OR(BR152="",BR152="　"),1,VALUE(MID(BR152,2,1)/4)),MIN(SUM(VALUE(BS152)*60,BU152,VALUE(BW152)*60/2,BY152/2),1440)*IF(OR(CA152="",CA152="　"),1,VALUE(MID(CA152,2,1)/4))),'01_勤務時間入力'!$B$7*60,10080))))</f>
        <v/>
      </c>
      <c r="CE152" s="17" t="str">
        <f>IF(CB152="","",IF('01_勤務時間入力'!$I$7*60&lt;='01_勤務時間入力'!CD152,"常勤","非常勤"))</f>
        <v/>
      </c>
    </row>
    <row r="153" spans="2:83" ht="27.95" customHeight="1" x14ac:dyDescent="0.4">
      <c r="B153" s="131" t="str">
        <f t="shared" si="4"/>
        <v>137人目</v>
      </c>
      <c r="C153" s="29"/>
      <c r="D153" s="69" t="s">
        <v>14</v>
      </c>
      <c r="E153" s="31"/>
      <c r="F153" s="32"/>
      <c r="H153" s="36"/>
      <c r="I153" s="54" t="s">
        <v>11</v>
      </c>
      <c r="J153" s="39"/>
      <c r="K153" s="56" t="s">
        <v>16</v>
      </c>
      <c r="L153" s="36"/>
      <c r="M153" s="54" t="s">
        <v>11</v>
      </c>
      <c r="N153" s="39"/>
      <c r="O153" s="56" t="s">
        <v>16</v>
      </c>
      <c r="P153" s="11"/>
      <c r="Q153" s="36"/>
      <c r="R153" s="54" t="s">
        <v>11</v>
      </c>
      <c r="S153" s="39"/>
      <c r="T153" s="54" t="s">
        <v>16</v>
      </c>
      <c r="U153" s="36"/>
      <c r="V153" s="54" t="s">
        <v>11</v>
      </c>
      <c r="W153" s="39"/>
      <c r="X153" s="56" t="s">
        <v>16</v>
      </c>
      <c r="Y153" s="48"/>
      <c r="Z153" s="36"/>
      <c r="AA153" s="54" t="s">
        <v>11</v>
      </c>
      <c r="AB153" s="39"/>
      <c r="AC153" s="54" t="s">
        <v>16</v>
      </c>
      <c r="AD153" s="36"/>
      <c r="AE153" s="54" t="s">
        <v>11</v>
      </c>
      <c r="AF153" s="39"/>
      <c r="AG153" s="56" t="s">
        <v>16</v>
      </c>
      <c r="AH153" s="48"/>
      <c r="AI153" s="36"/>
      <c r="AJ153" s="54" t="s">
        <v>11</v>
      </c>
      <c r="AK153" s="39"/>
      <c r="AL153" s="54" t="s">
        <v>16</v>
      </c>
      <c r="AM153" s="36"/>
      <c r="AN153" s="54" t="s">
        <v>11</v>
      </c>
      <c r="AO153" s="39"/>
      <c r="AP153" s="56" t="s">
        <v>16</v>
      </c>
      <c r="AQ153" s="48"/>
      <c r="AR153" s="36"/>
      <c r="AS153" s="54" t="s">
        <v>11</v>
      </c>
      <c r="AT153" s="39"/>
      <c r="AU153" s="54" t="s">
        <v>16</v>
      </c>
      <c r="AV153" s="36"/>
      <c r="AW153" s="54" t="s">
        <v>11</v>
      </c>
      <c r="AX153" s="39"/>
      <c r="AY153" s="56" t="s">
        <v>16</v>
      </c>
      <c r="AZ153" s="48"/>
      <c r="BA153" s="36"/>
      <c r="BB153" s="54" t="s">
        <v>11</v>
      </c>
      <c r="BC153" s="39"/>
      <c r="BD153" s="54" t="s">
        <v>16</v>
      </c>
      <c r="BE153" s="36"/>
      <c r="BF153" s="54" t="s">
        <v>11</v>
      </c>
      <c r="BG153" s="39"/>
      <c r="BH153" s="56" t="s">
        <v>16</v>
      </c>
      <c r="BI153" s="48"/>
      <c r="BJ153" s="36"/>
      <c r="BK153" s="54" t="s">
        <v>11</v>
      </c>
      <c r="BL153" s="39"/>
      <c r="BM153" s="54" t="s">
        <v>16</v>
      </c>
      <c r="BN153" s="36"/>
      <c r="BO153" s="54" t="s">
        <v>11</v>
      </c>
      <c r="BP153" s="39"/>
      <c r="BQ153" s="56" t="s">
        <v>16</v>
      </c>
      <c r="BR153" s="48"/>
      <c r="BS153" s="36"/>
      <c r="BT153" s="54" t="s">
        <v>11</v>
      </c>
      <c r="BU153" s="39"/>
      <c r="BV153" s="54" t="s">
        <v>16</v>
      </c>
      <c r="BW153" s="36"/>
      <c r="BX153" s="54" t="s">
        <v>11</v>
      </c>
      <c r="BY153" s="39"/>
      <c r="BZ153" s="56" t="s">
        <v>16</v>
      </c>
      <c r="CA153" s="51"/>
      <c r="CB153" s="17" t="str">
        <f t="shared" si="5"/>
        <v/>
      </c>
      <c r="CC153" s="17" t="str">
        <f>IF(CB153="","",INDEX('99_職種リスト'!$A:$A,MATCH($E153,'99_職種リスト'!$B:$B,0)))</f>
        <v/>
      </c>
      <c r="CD153" s="18" t="str">
        <f>IF(CB153="","",IF(F153="○",'01_勤務時間入力'!$B$7*60,IF(SUM(H153,J153,L153,N153)&gt;0,MIN(SUM(VALUE(H153)*60,J153,VALUE(L153)*60/2,N153/2),'01_勤務時間入力'!$B$7*60,10080),MIN(SUM(MIN(SUM(VALUE(Q153)*60,S153,VALUE(U153)*60/2,W153/2),1440)*IF(OR(Y153="",Y153="　"),1,VALUE(MID(Y153,2,1)/4)),MIN(SUM(VALUE(Z153)*60,AB153,VALUE(AD153)*60/2,AF153/2),1440)*IF(OR(AH153="",AH153="　"),1,VALUE(MID(AH153,2,1)/4)),MIN(SUM(VALUE(AI153)*60,AK153,VALUE(AM153)*60/2,AO153/2),1440)*IF(OR(AQ153="",AQ153="　"),1,VALUE(MID(AQ153,2,1)/4)),MIN(SUM(VALUE(AR153)*60,AT153,VALUE(AV153)*60/2,AX153/2),1440)*IF(OR(AZ153="",AZ153="　"),1,VALUE(MID(AZ153,2,1)/4)),MIN(SUM(VALUE(BA153)*60,BC153,VALUE(BE153)*60/2,BG153/2),1440)*IF(OR(BI153="",BI153="　"),1,VALUE(MID(BI153,2,1)/4)),MIN(SUM(VALUE(BJ153)*60,BL153,VALUE(BN153)*60/2,BP153/2),1440)*IF(OR(BR153="",BR153="　"),1,VALUE(MID(BR153,2,1)/4)),MIN(SUM(VALUE(BS153)*60,BU153,VALUE(BW153)*60/2,BY153/2),1440)*IF(OR(CA153="",CA153="　"),1,VALUE(MID(CA153,2,1)/4))),'01_勤務時間入力'!$B$7*60,10080))))</f>
        <v/>
      </c>
      <c r="CE153" s="17" t="str">
        <f>IF(CB153="","",IF('01_勤務時間入力'!$I$7*60&lt;='01_勤務時間入力'!CD153,"常勤","非常勤"))</f>
        <v/>
      </c>
    </row>
    <row r="154" spans="2:83" ht="27.95" customHeight="1" x14ac:dyDescent="0.4">
      <c r="B154" s="131" t="str">
        <f t="shared" si="4"/>
        <v>138人目</v>
      </c>
      <c r="C154" s="29"/>
      <c r="D154" s="69" t="s">
        <v>14</v>
      </c>
      <c r="E154" s="31"/>
      <c r="F154" s="32"/>
      <c r="H154" s="36"/>
      <c r="I154" s="54" t="s">
        <v>11</v>
      </c>
      <c r="J154" s="39"/>
      <c r="K154" s="56" t="s">
        <v>16</v>
      </c>
      <c r="L154" s="36"/>
      <c r="M154" s="54" t="s">
        <v>11</v>
      </c>
      <c r="N154" s="39"/>
      <c r="O154" s="56" t="s">
        <v>16</v>
      </c>
      <c r="P154" s="11"/>
      <c r="Q154" s="36"/>
      <c r="R154" s="54" t="s">
        <v>11</v>
      </c>
      <c r="S154" s="39"/>
      <c r="T154" s="54" t="s">
        <v>16</v>
      </c>
      <c r="U154" s="36"/>
      <c r="V154" s="54" t="s">
        <v>11</v>
      </c>
      <c r="W154" s="39"/>
      <c r="X154" s="56" t="s">
        <v>16</v>
      </c>
      <c r="Y154" s="48"/>
      <c r="Z154" s="36"/>
      <c r="AA154" s="54" t="s">
        <v>11</v>
      </c>
      <c r="AB154" s="39"/>
      <c r="AC154" s="54" t="s">
        <v>16</v>
      </c>
      <c r="AD154" s="36"/>
      <c r="AE154" s="54" t="s">
        <v>11</v>
      </c>
      <c r="AF154" s="39"/>
      <c r="AG154" s="56" t="s">
        <v>16</v>
      </c>
      <c r="AH154" s="48"/>
      <c r="AI154" s="36"/>
      <c r="AJ154" s="54" t="s">
        <v>11</v>
      </c>
      <c r="AK154" s="39"/>
      <c r="AL154" s="54" t="s">
        <v>16</v>
      </c>
      <c r="AM154" s="36"/>
      <c r="AN154" s="54" t="s">
        <v>11</v>
      </c>
      <c r="AO154" s="39"/>
      <c r="AP154" s="56" t="s">
        <v>16</v>
      </c>
      <c r="AQ154" s="48"/>
      <c r="AR154" s="36"/>
      <c r="AS154" s="54" t="s">
        <v>11</v>
      </c>
      <c r="AT154" s="39"/>
      <c r="AU154" s="54" t="s">
        <v>16</v>
      </c>
      <c r="AV154" s="36"/>
      <c r="AW154" s="54" t="s">
        <v>11</v>
      </c>
      <c r="AX154" s="39"/>
      <c r="AY154" s="56" t="s">
        <v>16</v>
      </c>
      <c r="AZ154" s="48"/>
      <c r="BA154" s="36"/>
      <c r="BB154" s="54" t="s">
        <v>11</v>
      </c>
      <c r="BC154" s="39"/>
      <c r="BD154" s="54" t="s">
        <v>16</v>
      </c>
      <c r="BE154" s="36"/>
      <c r="BF154" s="54" t="s">
        <v>11</v>
      </c>
      <c r="BG154" s="39"/>
      <c r="BH154" s="56" t="s">
        <v>16</v>
      </c>
      <c r="BI154" s="48"/>
      <c r="BJ154" s="36"/>
      <c r="BK154" s="54" t="s">
        <v>11</v>
      </c>
      <c r="BL154" s="39"/>
      <c r="BM154" s="54" t="s">
        <v>16</v>
      </c>
      <c r="BN154" s="36"/>
      <c r="BO154" s="54" t="s">
        <v>11</v>
      </c>
      <c r="BP154" s="39"/>
      <c r="BQ154" s="56" t="s">
        <v>16</v>
      </c>
      <c r="BR154" s="48"/>
      <c r="BS154" s="36"/>
      <c r="BT154" s="54" t="s">
        <v>11</v>
      </c>
      <c r="BU154" s="39"/>
      <c r="BV154" s="54" t="s">
        <v>16</v>
      </c>
      <c r="BW154" s="36"/>
      <c r="BX154" s="54" t="s">
        <v>11</v>
      </c>
      <c r="BY154" s="39"/>
      <c r="BZ154" s="56" t="s">
        <v>16</v>
      </c>
      <c r="CA154" s="51"/>
      <c r="CB154" s="17" t="str">
        <f t="shared" si="5"/>
        <v/>
      </c>
      <c r="CC154" s="17" t="str">
        <f>IF(CB154="","",INDEX('99_職種リスト'!$A:$A,MATCH($E154,'99_職種リスト'!$B:$B,0)))</f>
        <v/>
      </c>
      <c r="CD154" s="18" t="str">
        <f>IF(CB154="","",IF(F154="○",'01_勤務時間入力'!$B$7*60,IF(SUM(H154,J154,L154,N154)&gt;0,MIN(SUM(VALUE(H154)*60,J154,VALUE(L154)*60/2,N154/2),'01_勤務時間入力'!$B$7*60,10080),MIN(SUM(MIN(SUM(VALUE(Q154)*60,S154,VALUE(U154)*60/2,W154/2),1440)*IF(OR(Y154="",Y154="　"),1,VALUE(MID(Y154,2,1)/4)),MIN(SUM(VALUE(Z154)*60,AB154,VALUE(AD154)*60/2,AF154/2),1440)*IF(OR(AH154="",AH154="　"),1,VALUE(MID(AH154,2,1)/4)),MIN(SUM(VALUE(AI154)*60,AK154,VALUE(AM154)*60/2,AO154/2),1440)*IF(OR(AQ154="",AQ154="　"),1,VALUE(MID(AQ154,2,1)/4)),MIN(SUM(VALUE(AR154)*60,AT154,VALUE(AV154)*60/2,AX154/2),1440)*IF(OR(AZ154="",AZ154="　"),1,VALUE(MID(AZ154,2,1)/4)),MIN(SUM(VALUE(BA154)*60,BC154,VALUE(BE154)*60/2,BG154/2),1440)*IF(OR(BI154="",BI154="　"),1,VALUE(MID(BI154,2,1)/4)),MIN(SUM(VALUE(BJ154)*60,BL154,VALUE(BN154)*60/2,BP154/2),1440)*IF(OR(BR154="",BR154="　"),1,VALUE(MID(BR154,2,1)/4)),MIN(SUM(VALUE(BS154)*60,BU154,VALUE(BW154)*60/2,BY154/2),1440)*IF(OR(CA154="",CA154="　"),1,VALUE(MID(CA154,2,1)/4))),'01_勤務時間入力'!$B$7*60,10080))))</f>
        <v/>
      </c>
      <c r="CE154" s="17" t="str">
        <f>IF(CB154="","",IF('01_勤務時間入力'!$I$7*60&lt;='01_勤務時間入力'!CD154,"常勤","非常勤"))</f>
        <v/>
      </c>
    </row>
    <row r="155" spans="2:83" ht="27.95" customHeight="1" x14ac:dyDescent="0.4">
      <c r="B155" s="131" t="str">
        <f t="shared" si="4"/>
        <v>139人目</v>
      </c>
      <c r="C155" s="29"/>
      <c r="D155" s="69" t="s">
        <v>14</v>
      </c>
      <c r="E155" s="31"/>
      <c r="F155" s="32"/>
      <c r="H155" s="36"/>
      <c r="I155" s="54" t="s">
        <v>11</v>
      </c>
      <c r="J155" s="39"/>
      <c r="K155" s="56" t="s">
        <v>16</v>
      </c>
      <c r="L155" s="36"/>
      <c r="M155" s="54" t="s">
        <v>11</v>
      </c>
      <c r="N155" s="39"/>
      <c r="O155" s="56" t="s">
        <v>16</v>
      </c>
      <c r="P155" s="11"/>
      <c r="Q155" s="36"/>
      <c r="R155" s="54" t="s">
        <v>11</v>
      </c>
      <c r="S155" s="39"/>
      <c r="T155" s="54" t="s">
        <v>16</v>
      </c>
      <c r="U155" s="36"/>
      <c r="V155" s="54" t="s">
        <v>11</v>
      </c>
      <c r="W155" s="39"/>
      <c r="X155" s="56" t="s">
        <v>16</v>
      </c>
      <c r="Y155" s="48"/>
      <c r="Z155" s="36"/>
      <c r="AA155" s="54" t="s">
        <v>11</v>
      </c>
      <c r="AB155" s="39"/>
      <c r="AC155" s="54" t="s">
        <v>16</v>
      </c>
      <c r="AD155" s="36"/>
      <c r="AE155" s="54" t="s">
        <v>11</v>
      </c>
      <c r="AF155" s="39"/>
      <c r="AG155" s="56" t="s">
        <v>16</v>
      </c>
      <c r="AH155" s="48"/>
      <c r="AI155" s="36"/>
      <c r="AJ155" s="54" t="s">
        <v>11</v>
      </c>
      <c r="AK155" s="39"/>
      <c r="AL155" s="54" t="s">
        <v>16</v>
      </c>
      <c r="AM155" s="36"/>
      <c r="AN155" s="54" t="s">
        <v>11</v>
      </c>
      <c r="AO155" s="39"/>
      <c r="AP155" s="56" t="s">
        <v>16</v>
      </c>
      <c r="AQ155" s="48"/>
      <c r="AR155" s="36"/>
      <c r="AS155" s="54" t="s">
        <v>11</v>
      </c>
      <c r="AT155" s="39"/>
      <c r="AU155" s="54" t="s">
        <v>16</v>
      </c>
      <c r="AV155" s="36"/>
      <c r="AW155" s="54" t="s">
        <v>11</v>
      </c>
      <c r="AX155" s="39"/>
      <c r="AY155" s="56" t="s">
        <v>16</v>
      </c>
      <c r="AZ155" s="48"/>
      <c r="BA155" s="36"/>
      <c r="BB155" s="54" t="s">
        <v>11</v>
      </c>
      <c r="BC155" s="39"/>
      <c r="BD155" s="54" t="s">
        <v>16</v>
      </c>
      <c r="BE155" s="36"/>
      <c r="BF155" s="54" t="s">
        <v>11</v>
      </c>
      <c r="BG155" s="39"/>
      <c r="BH155" s="56" t="s">
        <v>16</v>
      </c>
      <c r="BI155" s="48"/>
      <c r="BJ155" s="36"/>
      <c r="BK155" s="54" t="s">
        <v>11</v>
      </c>
      <c r="BL155" s="39"/>
      <c r="BM155" s="54" t="s">
        <v>16</v>
      </c>
      <c r="BN155" s="36"/>
      <c r="BO155" s="54" t="s">
        <v>11</v>
      </c>
      <c r="BP155" s="39"/>
      <c r="BQ155" s="56" t="s">
        <v>16</v>
      </c>
      <c r="BR155" s="48"/>
      <c r="BS155" s="36"/>
      <c r="BT155" s="54" t="s">
        <v>11</v>
      </c>
      <c r="BU155" s="39"/>
      <c r="BV155" s="54" t="s">
        <v>16</v>
      </c>
      <c r="BW155" s="36"/>
      <c r="BX155" s="54" t="s">
        <v>11</v>
      </c>
      <c r="BY155" s="39"/>
      <c r="BZ155" s="56" t="s">
        <v>16</v>
      </c>
      <c r="CA155" s="51"/>
      <c r="CB155" s="17" t="str">
        <f t="shared" si="5"/>
        <v/>
      </c>
      <c r="CC155" s="17" t="str">
        <f>IF(CB155="","",INDEX('99_職種リスト'!$A:$A,MATCH($E155,'99_職種リスト'!$B:$B,0)))</f>
        <v/>
      </c>
      <c r="CD155" s="18" t="str">
        <f>IF(CB155="","",IF(F155="○",'01_勤務時間入力'!$B$7*60,IF(SUM(H155,J155,L155,N155)&gt;0,MIN(SUM(VALUE(H155)*60,J155,VALUE(L155)*60/2,N155/2),'01_勤務時間入力'!$B$7*60,10080),MIN(SUM(MIN(SUM(VALUE(Q155)*60,S155,VALUE(U155)*60/2,W155/2),1440)*IF(OR(Y155="",Y155="　"),1,VALUE(MID(Y155,2,1)/4)),MIN(SUM(VALUE(Z155)*60,AB155,VALUE(AD155)*60/2,AF155/2),1440)*IF(OR(AH155="",AH155="　"),1,VALUE(MID(AH155,2,1)/4)),MIN(SUM(VALUE(AI155)*60,AK155,VALUE(AM155)*60/2,AO155/2),1440)*IF(OR(AQ155="",AQ155="　"),1,VALUE(MID(AQ155,2,1)/4)),MIN(SUM(VALUE(AR155)*60,AT155,VALUE(AV155)*60/2,AX155/2),1440)*IF(OR(AZ155="",AZ155="　"),1,VALUE(MID(AZ155,2,1)/4)),MIN(SUM(VALUE(BA155)*60,BC155,VALUE(BE155)*60/2,BG155/2),1440)*IF(OR(BI155="",BI155="　"),1,VALUE(MID(BI155,2,1)/4)),MIN(SUM(VALUE(BJ155)*60,BL155,VALUE(BN155)*60/2,BP155/2),1440)*IF(OR(BR155="",BR155="　"),1,VALUE(MID(BR155,2,1)/4)),MIN(SUM(VALUE(BS155)*60,BU155,VALUE(BW155)*60/2,BY155/2),1440)*IF(OR(CA155="",CA155="　"),1,VALUE(MID(CA155,2,1)/4))),'01_勤務時間入力'!$B$7*60,10080))))</f>
        <v/>
      </c>
      <c r="CE155" s="17" t="str">
        <f>IF(CB155="","",IF('01_勤務時間入力'!$I$7*60&lt;='01_勤務時間入力'!CD155,"常勤","非常勤"))</f>
        <v/>
      </c>
    </row>
    <row r="156" spans="2:83" ht="27.95" customHeight="1" x14ac:dyDescent="0.4">
      <c r="B156" s="131" t="str">
        <f t="shared" si="4"/>
        <v>140人目</v>
      </c>
      <c r="C156" s="29"/>
      <c r="D156" s="69" t="s">
        <v>14</v>
      </c>
      <c r="E156" s="31"/>
      <c r="F156" s="32"/>
      <c r="H156" s="36"/>
      <c r="I156" s="54" t="s">
        <v>11</v>
      </c>
      <c r="J156" s="39"/>
      <c r="K156" s="56" t="s">
        <v>16</v>
      </c>
      <c r="L156" s="36"/>
      <c r="M156" s="54" t="s">
        <v>11</v>
      </c>
      <c r="N156" s="39"/>
      <c r="O156" s="56" t="s">
        <v>16</v>
      </c>
      <c r="P156" s="11"/>
      <c r="Q156" s="36"/>
      <c r="R156" s="54" t="s">
        <v>11</v>
      </c>
      <c r="S156" s="39"/>
      <c r="T156" s="54" t="s">
        <v>16</v>
      </c>
      <c r="U156" s="36"/>
      <c r="V156" s="54" t="s">
        <v>11</v>
      </c>
      <c r="W156" s="39"/>
      <c r="X156" s="56" t="s">
        <v>16</v>
      </c>
      <c r="Y156" s="48"/>
      <c r="Z156" s="36"/>
      <c r="AA156" s="54" t="s">
        <v>11</v>
      </c>
      <c r="AB156" s="39"/>
      <c r="AC156" s="54" t="s">
        <v>16</v>
      </c>
      <c r="AD156" s="36"/>
      <c r="AE156" s="54" t="s">
        <v>11</v>
      </c>
      <c r="AF156" s="39"/>
      <c r="AG156" s="56" t="s">
        <v>16</v>
      </c>
      <c r="AH156" s="48"/>
      <c r="AI156" s="36"/>
      <c r="AJ156" s="54" t="s">
        <v>11</v>
      </c>
      <c r="AK156" s="39"/>
      <c r="AL156" s="54" t="s">
        <v>16</v>
      </c>
      <c r="AM156" s="36"/>
      <c r="AN156" s="54" t="s">
        <v>11</v>
      </c>
      <c r="AO156" s="39"/>
      <c r="AP156" s="56" t="s">
        <v>16</v>
      </c>
      <c r="AQ156" s="48"/>
      <c r="AR156" s="36"/>
      <c r="AS156" s="54" t="s">
        <v>11</v>
      </c>
      <c r="AT156" s="39"/>
      <c r="AU156" s="54" t="s">
        <v>16</v>
      </c>
      <c r="AV156" s="36"/>
      <c r="AW156" s="54" t="s">
        <v>11</v>
      </c>
      <c r="AX156" s="39"/>
      <c r="AY156" s="56" t="s">
        <v>16</v>
      </c>
      <c r="AZ156" s="48"/>
      <c r="BA156" s="36"/>
      <c r="BB156" s="54" t="s">
        <v>11</v>
      </c>
      <c r="BC156" s="39"/>
      <c r="BD156" s="54" t="s">
        <v>16</v>
      </c>
      <c r="BE156" s="36"/>
      <c r="BF156" s="54" t="s">
        <v>11</v>
      </c>
      <c r="BG156" s="39"/>
      <c r="BH156" s="56" t="s">
        <v>16</v>
      </c>
      <c r="BI156" s="48"/>
      <c r="BJ156" s="36"/>
      <c r="BK156" s="54" t="s">
        <v>11</v>
      </c>
      <c r="BL156" s="39"/>
      <c r="BM156" s="54" t="s">
        <v>16</v>
      </c>
      <c r="BN156" s="36"/>
      <c r="BO156" s="54" t="s">
        <v>11</v>
      </c>
      <c r="BP156" s="39"/>
      <c r="BQ156" s="56" t="s">
        <v>16</v>
      </c>
      <c r="BR156" s="48"/>
      <c r="BS156" s="36"/>
      <c r="BT156" s="54" t="s">
        <v>11</v>
      </c>
      <c r="BU156" s="39"/>
      <c r="BV156" s="54" t="s">
        <v>16</v>
      </c>
      <c r="BW156" s="36"/>
      <c r="BX156" s="54" t="s">
        <v>11</v>
      </c>
      <c r="BY156" s="39"/>
      <c r="BZ156" s="56" t="s">
        <v>16</v>
      </c>
      <c r="CA156" s="51"/>
      <c r="CB156" s="17" t="str">
        <f t="shared" si="5"/>
        <v/>
      </c>
      <c r="CC156" s="17" t="str">
        <f>IF(CB156="","",INDEX('99_職種リスト'!$A:$A,MATCH($E156,'99_職種リスト'!$B:$B,0)))</f>
        <v/>
      </c>
      <c r="CD156" s="18" t="str">
        <f>IF(CB156="","",IF(F156="○",'01_勤務時間入力'!$B$7*60,IF(SUM(H156,J156,L156,N156)&gt;0,MIN(SUM(VALUE(H156)*60,J156,VALUE(L156)*60/2,N156/2),'01_勤務時間入力'!$B$7*60,10080),MIN(SUM(MIN(SUM(VALUE(Q156)*60,S156,VALUE(U156)*60/2,W156/2),1440)*IF(OR(Y156="",Y156="　"),1,VALUE(MID(Y156,2,1)/4)),MIN(SUM(VALUE(Z156)*60,AB156,VALUE(AD156)*60/2,AF156/2),1440)*IF(OR(AH156="",AH156="　"),1,VALUE(MID(AH156,2,1)/4)),MIN(SUM(VALUE(AI156)*60,AK156,VALUE(AM156)*60/2,AO156/2),1440)*IF(OR(AQ156="",AQ156="　"),1,VALUE(MID(AQ156,2,1)/4)),MIN(SUM(VALUE(AR156)*60,AT156,VALUE(AV156)*60/2,AX156/2),1440)*IF(OR(AZ156="",AZ156="　"),1,VALUE(MID(AZ156,2,1)/4)),MIN(SUM(VALUE(BA156)*60,BC156,VALUE(BE156)*60/2,BG156/2),1440)*IF(OR(BI156="",BI156="　"),1,VALUE(MID(BI156,2,1)/4)),MIN(SUM(VALUE(BJ156)*60,BL156,VALUE(BN156)*60/2,BP156/2),1440)*IF(OR(BR156="",BR156="　"),1,VALUE(MID(BR156,2,1)/4)),MIN(SUM(VALUE(BS156)*60,BU156,VALUE(BW156)*60/2,BY156/2),1440)*IF(OR(CA156="",CA156="　"),1,VALUE(MID(CA156,2,1)/4))),'01_勤務時間入力'!$B$7*60,10080))))</f>
        <v/>
      </c>
      <c r="CE156" s="17" t="str">
        <f>IF(CB156="","",IF('01_勤務時間入力'!$I$7*60&lt;='01_勤務時間入力'!CD156,"常勤","非常勤"))</f>
        <v/>
      </c>
    </row>
    <row r="157" spans="2:83" ht="27.95" customHeight="1" x14ac:dyDescent="0.4">
      <c r="B157" s="131" t="str">
        <f t="shared" si="4"/>
        <v>141人目</v>
      </c>
      <c r="C157" s="29"/>
      <c r="D157" s="69" t="s">
        <v>14</v>
      </c>
      <c r="E157" s="31"/>
      <c r="F157" s="32"/>
      <c r="H157" s="36"/>
      <c r="I157" s="54" t="s">
        <v>11</v>
      </c>
      <c r="J157" s="39"/>
      <c r="K157" s="56" t="s">
        <v>16</v>
      </c>
      <c r="L157" s="36"/>
      <c r="M157" s="54" t="s">
        <v>11</v>
      </c>
      <c r="N157" s="39"/>
      <c r="O157" s="56" t="s">
        <v>16</v>
      </c>
      <c r="P157" s="11"/>
      <c r="Q157" s="36"/>
      <c r="R157" s="54" t="s">
        <v>11</v>
      </c>
      <c r="S157" s="39"/>
      <c r="T157" s="54" t="s">
        <v>16</v>
      </c>
      <c r="U157" s="36"/>
      <c r="V157" s="54" t="s">
        <v>11</v>
      </c>
      <c r="W157" s="39"/>
      <c r="X157" s="56" t="s">
        <v>16</v>
      </c>
      <c r="Y157" s="48"/>
      <c r="Z157" s="36"/>
      <c r="AA157" s="54" t="s">
        <v>11</v>
      </c>
      <c r="AB157" s="39"/>
      <c r="AC157" s="54" t="s">
        <v>16</v>
      </c>
      <c r="AD157" s="36"/>
      <c r="AE157" s="54" t="s">
        <v>11</v>
      </c>
      <c r="AF157" s="39"/>
      <c r="AG157" s="56" t="s">
        <v>16</v>
      </c>
      <c r="AH157" s="48"/>
      <c r="AI157" s="36"/>
      <c r="AJ157" s="54" t="s">
        <v>11</v>
      </c>
      <c r="AK157" s="39"/>
      <c r="AL157" s="54" t="s">
        <v>16</v>
      </c>
      <c r="AM157" s="36"/>
      <c r="AN157" s="54" t="s">
        <v>11</v>
      </c>
      <c r="AO157" s="39"/>
      <c r="AP157" s="56" t="s">
        <v>16</v>
      </c>
      <c r="AQ157" s="48"/>
      <c r="AR157" s="36"/>
      <c r="AS157" s="54" t="s">
        <v>11</v>
      </c>
      <c r="AT157" s="39"/>
      <c r="AU157" s="54" t="s">
        <v>16</v>
      </c>
      <c r="AV157" s="36"/>
      <c r="AW157" s="54" t="s">
        <v>11</v>
      </c>
      <c r="AX157" s="39"/>
      <c r="AY157" s="56" t="s">
        <v>16</v>
      </c>
      <c r="AZ157" s="48"/>
      <c r="BA157" s="36"/>
      <c r="BB157" s="54" t="s">
        <v>11</v>
      </c>
      <c r="BC157" s="39"/>
      <c r="BD157" s="54" t="s">
        <v>16</v>
      </c>
      <c r="BE157" s="36"/>
      <c r="BF157" s="54" t="s">
        <v>11</v>
      </c>
      <c r="BG157" s="39"/>
      <c r="BH157" s="56" t="s">
        <v>16</v>
      </c>
      <c r="BI157" s="48"/>
      <c r="BJ157" s="36"/>
      <c r="BK157" s="54" t="s">
        <v>11</v>
      </c>
      <c r="BL157" s="39"/>
      <c r="BM157" s="54" t="s">
        <v>16</v>
      </c>
      <c r="BN157" s="36"/>
      <c r="BO157" s="54" t="s">
        <v>11</v>
      </c>
      <c r="BP157" s="39"/>
      <c r="BQ157" s="56" t="s">
        <v>16</v>
      </c>
      <c r="BR157" s="48"/>
      <c r="BS157" s="36"/>
      <c r="BT157" s="54" t="s">
        <v>11</v>
      </c>
      <c r="BU157" s="39"/>
      <c r="BV157" s="54" t="s">
        <v>16</v>
      </c>
      <c r="BW157" s="36"/>
      <c r="BX157" s="54" t="s">
        <v>11</v>
      </c>
      <c r="BY157" s="39"/>
      <c r="BZ157" s="56" t="s">
        <v>16</v>
      </c>
      <c r="CA157" s="51"/>
      <c r="CB157" s="17" t="str">
        <f t="shared" si="5"/>
        <v/>
      </c>
      <c r="CC157" s="17" t="str">
        <f>IF(CB157="","",INDEX('99_職種リスト'!$A:$A,MATCH($E157,'99_職種リスト'!$B:$B,0)))</f>
        <v/>
      </c>
      <c r="CD157" s="18" t="str">
        <f>IF(CB157="","",IF(F157="○",'01_勤務時間入力'!$B$7*60,IF(SUM(H157,J157,L157,N157)&gt;0,MIN(SUM(VALUE(H157)*60,J157,VALUE(L157)*60/2,N157/2),'01_勤務時間入力'!$B$7*60,10080),MIN(SUM(MIN(SUM(VALUE(Q157)*60,S157,VALUE(U157)*60/2,W157/2),1440)*IF(OR(Y157="",Y157="　"),1,VALUE(MID(Y157,2,1)/4)),MIN(SUM(VALUE(Z157)*60,AB157,VALUE(AD157)*60/2,AF157/2),1440)*IF(OR(AH157="",AH157="　"),1,VALUE(MID(AH157,2,1)/4)),MIN(SUM(VALUE(AI157)*60,AK157,VALUE(AM157)*60/2,AO157/2),1440)*IF(OR(AQ157="",AQ157="　"),1,VALUE(MID(AQ157,2,1)/4)),MIN(SUM(VALUE(AR157)*60,AT157,VALUE(AV157)*60/2,AX157/2),1440)*IF(OR(AZ157="",AZ157="　"),1,VALUE(MID(AZ157,2,1)/4)),MIN(SUM(VALUE(BA157)*60,BC157,VALUE(BE157)*60/2,BG157/2),1440)*IF(OR(BI157="",BI157="　"),1,VALUE(MID(BI157,2,1)/4)),MIN(SUM(VALUE(BJ157)*60,BL157,VALUE(BN157)*60/2,BP157/2),1440)*IF(OR(BR157="",BR157="　"),1,VALUE(MID(BR157,2,1)/4)),MIN(SUM(VALUE(BS157)*60,BU157,VALUE(BW157)*60/2,BY157/2),1440)*IF(OR(CA157="",CA157="　"),1,VALUE(MID(CA157,2,1)/4))),'01_勤務時間入力'!$B$7*60,10080))))</f>
        <v/>
      </c>
      <c r="CE157" s="17" t="str">
        <f>IF(CB157="","",IF('01_勤務時間入力'!$I$7*60&lt;='01_勤務時間入力'!CD157,"常勤","非常勤"))</f>
        <v/>
      </c>
    </row>
    <row r="158" spans="2:83" ht="27.95" customHeight="1" x14ac:dyDescent="0.4">
      <c r="B158" s="131" t="str">
        <f t="shared" si="4"/>
        <v>142人目</v>
      </c>
      <c r="C158" s="29"/>
      <c r="D158" s="69" t="s">
        <v>14</v>
      </c>
      <c r="E158" s="31"/>
      <c r="F158" s="32"/>
      <c r="H158" s="36"/>
      <c r="I158" s="54" t="s">
        <v>11</v>
      </c>
      <c r="J158" s="39"/>
      <c r="K158" s="56" t="s">
        <v>16</v>
      </c>
      <c r="L158" s="36"/>
      <c r="M158" s="54" t="s">
        <v>11</v>
      </c>
      <c r="N158" s="39"/>
      <c r="O158" s="56" t="s">
        <v>16</v>
      </c>
      <c r="P158" s="11"/>
      <c r="Q158" s="36"/>
      <c r="R158" s="54" t="s">
        <v>11</v>
      </c>
      <c r="S158" s="39"/>
      <c r="T158" s="54" t="s">
        <v>16</v>
      </c>
      <c r="U158" s="36"/>
      <c r="V158" s="54" t="s">
        <v>11</v>
      </c>
      <c r="W158" s="39"/>
      <c r="X158" s="56" t="s">
        <v>16</v>
      </c>
      <c r="Y158" s="48"/>
      <c r="Z158" s="36"/>
      <c r="AA158" s="54" t="s">
        <v>11</v>
      </c>
      <c r="AB158" s="39"/>
      <c r="AC158" s="54" t="s">
        <v>16</v>
      </c>
      <c r="AD158" s="36"/>
      <c r="AE158" s="54" t="s">
        <v>11</v>
      </c>
      <c r="AF158" s="39"/>
      <c r="AG158" s="56" t="s">
        <v>16</v>
      </c>
      <c r="AH158" s="48"/>
      <c r="AI158" s="36"/>
      <c r="AJ158" s="54" t="s">
        <v>11</v>
      </c>
      <c r="AK158" s="39"/>
      <c r="AL158" s="54" t="s">
        <v>16</v>
      </c>
      <c r="AM158" s="36"/>
      <c r="AN158" s="54" t="s">
        <v>11</v>
      </c>
      <c r="AO158" s="39"/>
      <c r="AP158" s="56" t="s">
        <v>16</v>
      </c>
      <c r="AQ158" s="48"/>
      <c r="AR158" s="36"/>
      <c r="AS158" s="54" t="s">
        <v>11</v>
      </c>
      <c r="AT158" s="39"/>
      <c r="AU158" s="54" t="s">
        <v>16</v>
      </c>
      <c r="AV158" s="36"/>
      <c r="AW158" s="54" t="s">
        <v>11</v>
      </c>
      <c r="AX158" s="39"/>
      <c r="AY158" s="56" t="s">
        <v>16</v>
      </c>
      <c r="AZ158" s="48"/>
      <c r="BA158" s="36"/>
      <c r="BB158" s="54" t="s">
        <v>11</v>
      </c>
      <c r="BC158" s="39"/>
      <c r="BD158" s="54" t="s">
        <v>16</v>
      </c>
      <c r="BE158" s="36"/>
      <c r="BF158" s="54" t="s">
        <v>11</v>
      </c>
      <c r="BG158" s="39"/>
      <c r="BH158" s="56" t="s">
        <v>16</v>
      </c>
      <c r="BI158" s="48"/>
      <c r="BJ158" s="36"/>
      <c r="BK158" s="54" t="s">
        <v>11</v>
      </c>
      <c r="BL158" s="39"/>
      <c r="BM158" s="54" t="s">
        <v>16</v>
      </c>
      <c r="BN158" s="36"/>
      <c r="BO158" s="54" t="s">
        <v>11</v>
      </c>
      <c r="BP158" s="39"/>
      <c r="BQ158" s="56" t="s">
        <v>16</v>
      </c>
      <c r="BR158" s="48"/>
      <c r="BS158" s="36"/>
      <c r="BT158" s="54" t="s">
        <v>11</v>
      </c>
      <c r="BU158" s="39"/>
      <c r="BV158" s="54" t="s">
        <v>16</v>
      </c>
      <c r="BW158" s="36"/>
      <c r="BX158" s="54" t="s">
        <v>11</v>
      </c>
      <c r="BY158" s="39"/>
      <c r="BZ158" s="56" t="s">
        <v>16</v>
      </c>
      <c r="CA158" s="51"/>
      <c r="CB158" s="17" t="str">
        <f t="shared" si="5"/>
        <v/>
      </c>
      <c r="CC158" s="17" t="str">
        <f>IF(CB158="","",INDEX('99_職種リスト'!$A:$A,MATCH($E158,'99_職種リスト'!$B:$B,0)))</f>
        <v/>
      </c>
      <c r="CD158" s="18" t="str">
        <f>IF(CB158="","",IF(F158="○",'01_勤務時間入力'!$B$7*60,IF(SUM(H158,J158,L158,N158)&gt;0,MIN(SUM(VALUE(H158)*60,J158,VALUE(L158)*60/2,N158/2),'01_勤務時間入力'!$B$7*60,10080),MIN(SUM(MIN(SUM(VALUE(Q158)*60,S158,VALUE(U158)*60/2,W158/2),1440)*IF(OR(Y158="",Y158="　"),1,VALUE(MID(Y158,2,1)/4)),MIN(SUM(VALUE(Z158)*60,AB158,VALUE(AD158)*60/2,AF158/2),1440)*IF(OR(AH158="",AH158="　"),1,VALUE(MID(AH158,2,1)/4)),MIN(SUM(VALUE(AI158)*60,AK158,VALUE(AM158)*60/2,AO158/2),1440)*IF(OR(AQ158="",AQ158="　"),1,VALUE(MID(AQ158,2,1)/4)),MIN(SUM(VALUE(AR158)*60,AT158,VALUE(AV158)*60/2,AX158/2),1440)*IF(OR(AZ158="",AZ158="　"),1,VALUE(MID(AZ158,2,1)/4)),MIN(SUM(VALUE(BA158)*60,BC158,VALUE(BE158)*60/2,BG158/2),1440)*IF(OR(BI158="",BI158="　"),1,VALUE(MID(BI158,2,1)/4)),MIN(SUM(VALUE(BJ158)*60,BL158,VALUE(BN158)*60/2,BP158/2),1440)*IF(OR(BR158="",BR158="　"),1,VALUE(MID(BR158,2,1)/4)),MIN(SUM(VALUE(BS158)*60,BU158,VALUE(BW158)*60/2,BY158/2),1440)*IF(OR(CA158="",CA158="　"),1,VALUE(MID(CA158,2,1)/4))),'01_勤務時間入力'!$B$7*60,10080))))</f>
        <v/>
      </c>
      <c r="CE158" s="17" t="str">
        <f>IF(CB158="","",IF('01_勤務時間入力'!$I$7*60&lt;='01_勤務時間入力'!CD158,"常勤","非常勤"))</f>
        <v/>
      </c>
    </row>
    <row r="159" spans="2:83" ht="27.95" customHeight="1" x14ac:dyDescent="0.4">
      <c r="B159" s="131" t="str">
        <f t="shared" si="4"/>
        <v>143人目</v>
      </c>
      <c r="C159" s="29"/>
      <c r="D159" s="69" t="s">
        <v>14</v>
      </c>
      <c r="E159" s="31"/>
      <c r="F159" s="32"/>
      <c r="H159" s="36"/>
      <c r="I159" s="54" t="s">
        <v>11</v>
      </c>
      <c r="J159" s="39"/>
      <c r="K159" s="56" t="s">
        <v>16</v>
      </c>
      <c r="L159" s="36"/>
      <c r="M159" s="54" t="s">
        <v>11</v>
      </c>
      <c r="N159" s="39"/>
      <c r="O159" s="56" t="s">
        <v>16</v>
      </c>
      <c r="P159" s="11"/>
      <c r="Q159" s="36"/>
      <c r="R159" s="54" t="s">
        <v>11</v>
      </c>
      <c r="S159" s="39"/>
      <c r="T159" s="54" t="s">
        <v>16</v>
      </c>
      <c r="U159" s="36"/>
      <c r="V159" s="54" t="s">
        <v>11</v>
      </c>
      <c r="W159" s="39"/>
      <c r="X159" s="56" t="s">
        <v>16</v>
      </c>
      <c r="Y159" s="48"/>
      <c r="Z159" s="36"/>
      <c r="AA159" s="54" t="s">
        <v>11</v>
      </c>
      <c r="AB159" s="39"/>
      <c r="AC159" s="54" t="s">
        <v>16</v>
      </c>
      <c r="AD159" s="36"/>
      <c r="AE159" s="54" t="s">
        <v>11</v>
      </c>
      <c r="AF159" s="39"/>
      <c r="AG159" s="56" t="s">
        <v>16</v>
      </c>
      <c r="AH159" s="48"/>
      <c r="AI159" s="36"/>
      <c r="AJ159" s="54" t="s">
        <v>11</v>
      </c>
      <c r="AK159" s="39"/>
      <c r="AL159" s="54" t="s">
        <v>16</v>
      </c>
      <c r="AM159" s="36"/>
      <c r="AN159" s="54" t="s">
        <v>11</v>
      </c>
      <c r="AO159" s="39"/>
      <c r="AP159" s="56" t="s">
        <v>16</v>
      </c>
      <c r="AQ159" s="48"/>
      <c r="AR159" s="36"/>
      <c r="AS159" s="54" t="s">
        <v>11</v>
      </c>
      <c r="AT159" s="39"/>
      <c r="AU159" s="54" t="s">
        <v>16</v>
      </c>
      <c r="AV159" s="36"/>
      <c r="AW159" s="54" t="s">
        <v>11</v>
      </c>
      <c r="AX159" s="39"/>
      <c r="AY159" s="56" t="s">
        <v>16</v>
      </c>
      <c r="AZ159" s="48"/>
      <c r="BA159" s="36"/>
      <c r="BB159" s="54" t="s">
        <v>11</v>
      </c>
      <c r="BC159" s="39"/>
      <c r="BD159" s="54" t="s">
        <v>16</v>
      </c>
      <c r="BE159" s="36"/>
      <c r="BF159" s="54" t="s">
        <v>11</v>
      </c>
      <c r="BG159" s="39"/>
      <c r="BH159" s="56" t="s">
        <v>16</v>
      </c>
      <c r="BI159" s="48"/>
      <c r="BJ159" s="36"/>
      <c r="BK159" s="54" t="s">
        <v>11</v>
      </c>
      <c r="BL159" s="39"/>
      <c r="BM159" s="54" t="s">
        <v>16</v>
      </c>
      <c r="BN159" s="36"/>
      <c r="BO159" s="54" t="s">
        <v>11</v>
      </c>
      <c r="BP159" s="39"/>
      <c r="BQ159" s="56" t="s">
        <v>16</v>
      </c>
      <c r="BR159" s="48"/>
      <c r="BS159" s="36"/>
      <c r="BT159" s="54" t="s">
        <v>11</v>
      </c>
      <c r="BU159" s="39"/>
      <c r="BV159" s="54" t="s">
        <v>16</v>
      </c>
      <c r="BW159" s="36"/>
      <c r="BX159" s="54" t="s">
        <v>11</v>
      </c>
      <c r="BY159" s="39"/>
      <c r="BZ159" s="56" t="s">
        <v>16</v>
      </c>
      <c r="CA159" s="51"/>
      <c r="CB159" s="17" t="str">
        <f t="shared" si="5"/>
        <v/>
      </c>
      <c r="CC159" s="17" t="str">
        <f>IF(CB159="","",INDEX('99_職種リスト'!$A:$A,MATCH($E159,'99_職種リスト'!$B:$B,0)))</f>
        <v/>
      </c>
      <c r="CD159" s="18" t="str">
        <f>IF(CB159="","",IF(F159="○",'01_勤務時間入力'!$B$7*60,IF(SUM(H159,J159,L159,N159)&gt;0,MIN(SUM(VALUE(H159)*60,J159,VALUE(L159)*60/2,N159/2),'01_勤務時間入力'!$B$7*60,10080),MIN(SUM(MIN(SUM(VALUE(Q159)*60,S159,VALUE(U159)*60/2,W159/2),1440)*IF(OR(Y159="",Y159="　"),1,VALUE(MID(Y159,2,1)/4)),MIN(SUM(VALUE(Z159)*60,AB159,VALUE(AD159)*60/2,AF159/2),1440)*IF(OR(AH159="",AH159="　"),1,VALUE(MID(AH159,2,1)/4)),MIN(SUM(VALUE(AI159)*60,AK159,VALUE(AM159)*60/2,AO159/2),1440)*IF(OR(AQ159="",AQ159="　"),1,VALUE(MID(AQ159,2,1)/4)),MIN(SUM(VALUE(AR159)*60,AT159,VALUE(AV159)*60/2,AX159/2),1440)*IF(OR(AZ159="",AZ159="　"),1,VALUE(MID(AZ159,2,1)/4)),MIN(SUM(VALUE(BA159)*60,BC159,VALUE(BE159)*60/2,BG159/2),1440)*IF(OR(BI159="",BI159="　"),1,VALUE(MID(BI159,2,1)/4)),MIN(SUM(VALUE(BJ159)*60,BL159,VALUE(BN159)*60/2,BP159/2),1440)*IF(OR(BR159="",BR159="　"),1,VALUE(MID(BR159,2,1)/4)),MIN(SUM(VALUE(BS159)*60,BU159,VALUE(BW159)*60/2,BY159/2),1440)*IF(OR(CA159="",CA159="　"),1,VALUE(MID(CA159,2,1)/4))),'01_勤務時間入力'!$B$7*60,10080))))</f>
        <v/>
      </c>
      <c r="CE159" s="17" t="str">
        <f>IF(CB159="","",IF('01_勤務時間入力'!$I$7*60&lt;='01_勤務時間入力'!CD159,"常勤","非常勤"))</f>
        <v/>
      </c>
    </row>
    <row r="160" spans="2:83" ht="27.95" customHeight="1" x14ac:dyDescent="0.4">
      <c r="B160" s="131" t="str">
        <f t="shared" si="4"/>
        <v>144人目</v>
      </c>
      <c r="C160" s="29"/>
      <c r="D160" s="69" t="s">
        <v>14</v>
      </c>
      <c r="E160" s="31"/>
      <c r="F160" s="32"/>
      <c r="H160" s="36"/>
      <c r="I160" s="54" t="s">
        <v>11</v>
      </c>
      <c r="J160" s="39"/>
      <c r="K160" s="56" t="s">
        <v>16</v>
      </c>
      <c r="L160" s="36"/>
      <c r="M160" s="54" t="s">
        <v>11</v>
      </c>
      <c r="N160" s="39"/>
      <c r="O160" s="56" t="s">
        <v>16</v>
      </c>
      <c r="P160" s="11"/>
      <c r="Q160" s="36"/>
      <c r="R160" s="54" t="s">
        <v>11</v>
      </c>
      <c r="S160" s="39"/>
      <c r="T160" s="54" t="s">
        <v>16</v>
      </c>
      <c r="U160" s="36"/>
      <c r="V160" s="54" t="s">
        <v>11</v>
      </c>
      <c r="W160" s="39"/>
      <c r="X160" s="56" t="s">
        <v>16</v>
      </c>
      <c r="Y160" s="48"/>
      <c r="Z160" s="36"/>
      <c r="AA160" s="54" t="s">
        <v>11</v>
      </c>
      <c r="AB160" s="39"/>
      <c r="AC160" s="54" t="s">
        <v>16</v>
      </c>
      <c r="AD160" s="36"/>
      <c r="AE160" s="54" t="s">
        <v>11</v>
      </c>
      <c r="AF160" s="39"/>
      <c r="AG160" s="56" t="s">
        <v>16</v>
      </c>
      <c r="AH160" s="48"/>
      <c r="AI160" s="36"/>
      <c r="AJ160" s="54" t="s">
        <v>11</v>
      </c>
      <c r="AK160" s="39"/>
      <c r="AL160" s="54" t="s">
        <v>16</v>
      </c>
      <c r="AM160" s="36"/>
      <c r="AN160" s="54" t="s">
        <v>11</v>
      </c>
      <c r="AO160" s="39"/>
      <c r="AP160" s="56" t="s">
        <v>16</v>
      </c>
      <c r="AQ160" s="48"/>
      <c r="AR160" s="36"/>
      <c r="AS160" s="54" t="s">
        <v>11</v>
      </c>
      <c r="AT160" s="39"/>
      <c r="AU160" s="54" t="s">
        <v>16</v>
      </c>
      <c r="AV160" s="36"/>
      <c r="AW160" s="54" t="s">
        <v>11</v>
      </c>
      <c r="AX160" s="39"/>
      <c r="AY160" s="56" t="s">
        <v>16</v>
      </c>
      <c r="AZ160" s="48"/>
      <c r="BA160" s="36"/>
      <c r="BB160" s="54" t="s">
        <v>11</v>
      </c>
      <c r="BC160" s="39"/>
      <c r="BD160" s="54" t="s">
        <v>16</v>
      </c>
      <c r="BE160" s="36"/>
      <c r="BF160" s="54" t="s">
        <v>11</v>
      </c>
      <c r="BG160" s="39"/>
      <c r="BH160" s="56" t="s">
        <v>16</v>
      </c>
      <c r="BI160" s="48"/>
      <c r="BJ160" s="36"/>
      <c r="BK160" s="54" t="s">
        <v>11</v>
      </c>
      <c r="BL160" s="39"/>
      <c r="BM160" s="54" t="s">
        <v>16</v>
      </c>
      <c r="BN160" s="36"/>
      <c r="BO160" s="54" t="s">
        <v>11</v>
      </c>
      <c r="BP160" s="39"/>
      <c r="BQ160" s="56" t="s">
        <v>16</v>
      </c>
      <c r="BR160" s="48"/>
      <c r="BS160" s="36"/>
      <c r="BT160" s="54" t="s">
        <v>11</v>
      </c>
      <c r="BU160" s="39"/>
      <c r="BV160" s="54" t="s">
        <v>16</v>
      </c>
      <c r="BW160" s="36"/>
      <c r="BX160" s="54" t="s">
        <v>11</v>
      </c>
      <c r="BY160" s="39"/>
      <c r="BZ160" s="56" t="s">
        <v>16</v>
      </c>
      <c r="CA160" s="51"/>
      <c r="CB160" s="17" t="str">
        <f t="shared" si="5"/>
        <v/>
      </c>
      <c r="CC160" s="17" t="str">
        <f>IF(CB160="","",INDEX('99_職種リスト'!$A:$A,MATCH($E160,'99_職種リスト'!$B:$B,0)))</f>
        <v/>
      </c>
      <c r="CD160" s="18" t="str">
        <f>IF(CB160="","",IF(F160="○",'01_勤務時間入力'!$B$7*60,IF(SUM(H160,J160,L160,N160)&gt;0,MIN(SUM(VALUE(H160)*60,J160,VALUE(L160)*60/2,N160/2),'01_勤務時間入力'!$B$7*60,10080),MIN(SUM(MIN(SUM(VALUE(Q160)*60,S160,VALUE(U160)*60/2,W160/2),1440)*IF(OR(Y160="",Y160="　"),1,VALUE(MID(Y160,2,1)/4)),MIN(SUM(VALUE(Z160)*60,AB160,VALUE(AD160)*60/2,AF160/2),1440)*IF(OR(AH160="",AH160="　"),1,VALUE(MID(AH160,2,1)/4)),MIN(SUM(VALUE(AI160)*60,AK160,VALUE(AM160)*60/2,AO160/2),1440)*IF(OR(AQ160="",AQ160="　"),1,VALUE(MID(AQ160,2,1)/4)),MIN(SUM(VALUE(AR160)*60,AT160,VALUE(AV160)*60/2,AX160/2),1440)*IF(OR(AZ160="",AZ160="　"),1,VALUE(MID(AZ160,2,1)/4)),MIN(SUM(VALUE(BA160)*60,BC160,VALUE(BE160)*60/2,BG160/2),1440)*IF(OR(BI160="",BI160="　"),1,VALUE(MID(BI160,2,1)/4)),MIN(SUM(VALUE(BJ160)*60,BL160,VALUE(BN160)*60/2,BP160/2),1440)*IF(OR(BR160="",BR160="　"),1,VALUE(MID(BR160,2,1)/4)),MIN(SUM(VALUE(BS160)*60,BU160,VALUE(BW160)*60/2,BY160/2),1440)*IF(OR(CA160="",CA160="　"),1,VALUE(MID(CA160,2,1)/4))),'01_勤務時間入力'!$B$7*60,10080))))</f>
        <v/>
      </c>
      <c r="CE160" s="17" t="str">
        <f>IF(CB160="","",IF('01_勤務時間入力'!$I$7*60&lt;='01_勤務時間入力'!CD160,"常勤","非常勤"))</f>
        <v/>
      </c>
    </row>
    <row r="161" spans="2:83" ht="27.95" customHeight="1" x14ac:dyDescent="0.4">
      <c r="B161" s="131" t="str">
        <f t="shared" si="4"/>
        <v>145人目</v>
      </c>
      <c r="C161" s="29"/>
      <c r="D161" s="69" t="s">
        <v>14</v>
      </c>
      <c r="E161" s="31"/>
      <c r="F161" s="32"/>
      <c r="H161" s="36"/>
      <c r="I161" s="54" t="s">
        <v>11</v>
      </c>
      <c r="J161" s="39"/>
      <c r="K161" s="56" t="s">
        <v>16</v>
      </c>
      <c r="L161" s="36"/>
      <c r="M161" s="54" t="s">
        <v>11</v>
      </c>
      <c r="N161" s="39"/>
      <c r="O161" s="56" t="s">
        <v>16</v>
      </c>
      <c r="P161" s="11"/>
      <c r="Q161" s="36"/>
      <c r="R161" s="54" t="s">
        <v>11</v>
      </c>
      <c r="S161" s="39"/>
      <c r="T161" s="54" t="s">
        <v>16</v>
      </c>
      <c r="U161" s="36"/>
      <c r="V161" s="54" t="s">
        <v>11</v>
      </c>
      <c r="W161" s="39"/>
      <c r="X161" s="56" t="s">
        <v>16</v>
      </c>
      <c r="Y161" s="48"/>
      <c r="Z161" s="36"/>
      <c r="AA161" s="54" t="s">
        <v>11</v>
      </c>
      <c r="AB161" s="39"/>
      <c r="AC161" s="54" t="s">
        <v>16</v>
      </c>
      <c r="AD161" s="36"/>
      <c r="AE161" s="54" t="s">
        <v>11</v>
      </c>
      <c r="AF161" s="39"/>
      <c r="AG161" s="56" t="s">
        <v>16</v>
      </c>
      <c r="AH161" s="48"/>
      <c r="AI161" s="36"/>
      <c r="AJ161" s="54" t="s">
        <v>11</v>
      </c>
      <c r="AK161" s="39"/>
      <c r="AL161" s="54" t="s">
        <v>16</v>
      </c>
      <c r="AM161" s="36"/>
      <c r="AN161" s="54" t="s">
        <v>11</v>
      </c>
      <c r="AO161" s="39"/>
      <c r="AP161" s="56" t="s">
        <v>16</v>
      </c>
      <c r="AQ161" s="48"/>
      <c r="AR161" s="36"/>
      <c r="AS161" s="54" t="s">
        <v>11</v>
      </c>
      <c r="AT161" s="39"/>
      <c r="AU161" s="54" t="s">
        <v>16</v>
      </c>
      <c r="AV161" s="36"/>
      <c r="AW161" s="54" t="s">
        <v>11</v>
      </c>
      <c r="AX161" s="39"/>
      <c r="AY161" s="56" t="s">
        <v>16</v>
      </c>
      <c r="AZ161" s="48"/>
      <c r="BA161" s="36"/>
      <c r="BB161" s="54" t="s">
        <v>11</v>
      </c>
      <c r="BC161" s="39"/>
      <c r="BD161" s="54" t="s">
        <v>16</v>
      </c>
      <c r="BE161" s="36"/>
      <c r="BF161" s="54" t="s">
        <v>11</v>
      </c>
      <c r="BG161" s="39"/>
      <c r="BH161" s="56" t="s">
        <v>16</v>
      </c>
      <c r="BI161" s="48"/>
      <c r="BJ161" s="36"/>
      <c r="BK161" s="54" t="s">
        <v>11</v>
      </c>
      <c r="BL161" s="39"/>
      <c r="BM161" s="54" t="s">
        <v>16</v>
      </c>
      <c r="BN161" s="36"/>
      <c r="BO161" s="54" t="s">
        <v>11</v>
      </c>
      <c r="BP161" s="39"/>
      <c r="BQ161" s="56" t="s">
        <v>16</v>
      </c>
      <c r="BR161" s="48"/>
      <c r="BS161" s="36"/>
      <c r="BT161" s="54" t="s">
        <v>11</v>
      </c>
      <c r="BU161" s="39"/>
      <c r="BV161" s="54" t="s">
        <v>16</v>
      </c>
      <c r="BW161" s="36"/>
      <c r="BX161" s="54" t="s">
        <v>11</v>
      </c>
      <c r="BY161" s="39"/>
      <c r="BZ161" s="56" t="s">
        <v>16</v>
      </c>
      <c r="CA161" s="51"/>
      <c r="CB161" s="17" t="str">
        <f t="shared" si="5"/>
        <v/>
      </c>
      <c r="CC161" s="17" t="str">
        <f>IF(CB161="","",INDEX('99_職種リスト'!$A:$A,MATCH($E161,'99_職種リスト'!$B:$B,0)))</f>
        <v/>
      </c>
      <c r="CD161" s="18" t="str">
        <f>IF(CB161="","",IF(F161="○",'01_勤務時間入力'!$B$7*60,IF(SUM(H161,J161,L161,N161)&gt;0,MIN(SUM(VALUE(H161)*60,J161,VALUE(L161)*60/2,N161/2),'01_勤務時間入力'!$B$7*60,10080),MIN(SUM(MIN(SUM(VALUE(Q161)*60,S161,VALUE(U161)*60/2,W161/2),1440)*IF(OR(Y161="",Y161="　"),1,VALUE(MID(Y161,2,1)/4)),MIN(SUM(VALUE(Z161)*60,AB161,VALUE(AD161)*60/2,AF161/2),1440)*IF(OR(AH161="",AH161="　"),1,VALUE(MID(AH161,2,1)/4)),MIN(SUM(VALUE(AI161)*60,AK161,VALUE(AM161)*60/2,AO161/2),1440)*IF(OR(AQ161="",AQ161="　"),1,VALUE(MID(AQ161,2,1)/4)),MIN(SUM(VALUE(AR161)*60,AT161,VALUE(AV161)*60/2,AX161/2),1440)*IF(OR(AZ161="",AZ161="　"),1,VALUE(MID(AZ161,2,1)/4)),MIN(SUM(VALUE(BA161)*60,BC161,VALUE(BE161)*60/2,BG161/2),1440)*IF(OR(BI161="",BI161="　"),1,VALUE(MID(BI161,2,1)/4)),MIN(SUM(VALUE(BJ161)*60,BL161,VALUE(BN161)*60/2,BP161/2),1440)*IF(OR(BR161="",BR161="　"),1,VALUE(MID(BR161,2,1)/4)),MIN(SUM(VALUE(BS161)*60,BU161,VALUE(BW161)*60/2,BY161/2),1440)*IF(OR(CA161="",CA161="　"),1,VALUE(MID(CA161,2,1)/4))),'01_勤務時間入力'!$B$7*60,10080))))</f>
        <v/>
      </c>
      <c r="CE161" s="17" t="str">
        <f>IF(CB161="","",IF('01_勤務時間入力'!$I$7*60&lt;='01_勤務時間入力'!CD161,"常勤","非常勤"))</f>
        <v/>
      </c>
    </row>
    <row r="162" spans="2:83" ht="27.95" customHeight="1" x14ac:dyDescent="0.4">
      <c r="B162" s="131" t="str">
        <f t="shared" si="4"/>
        <v>146人目</v>
      </c>
      <c r="C162" s="29"/>
      <c r="D162" s="69" t="s">
        <v>14</v>
      </c>
      <c r="E162" s="31"/>
      <c r="F162" s="32"/>
      <c r="H162" s="36"/>
      <c r="I162" s="54" t="s">
        <v>11</v>
      </c>
      <c r="J162" s="39"/>
      <c r="K162" s="56" t="s">
        <v>16</v>
      </c>
      <c r="L162" s="36"/>
      <c r="M162" s="54" t="s">
        <v>11</v>
      </c>
      <c r="N162" s="39"/>
      <c r="O162" s="56" t="s">
        <v>16</v>
      </c>
      <c r="P162" s="11"/>
      <c r="Q162" s="36"/>
      <c r="R162" s="54" t="s">
        <v>11</v>
      </c>
      <c r="S162" s="39"/>
      <c r="T162" s="54" t="s">
        <v>16</v>
      </c>
      <c r="U162" s="36"/>
      <c r="V162" s="54" t="s">
        <v>11</v>
      </c>
      <c r="W162" s="39"/>
      <c r="X162" s="56" t="s">
        <v>16</v>
      </c>
      <c r="Y162" s="48"/>
      <c r="Z162" s="36"/>
      <c r="AA162" s="54" t="s">
        <v>11</v>
      </c>
      <c r="AB162" s="39"/>
      <c r="AC162" s="54" t="s">
        <v>16</v>
      </c>
      <c r="AD162" s="36"/>
      <c r="AE162" s="54" t="s">
        <v>11</v>
      </c>
      <c r="AF162" s="39"/>
      <c r="AG162" s="56" t="s">
        <v>16</v>
      </c>
      <c r="AH162" s="48"/>
      <c r="AI162" s="36"/>
      <c r="AJ162" s="54" t="s">
        <v>11</v>
      </c>
      <c r="AK162" s="39"/>
      <c r="AL162" s="54" t="s">
        <v>16</v>
      </c>
      <c r="AM162" s="36"/>
      <c r="AN162" s="54" t="s">
        <v>11</v>
      </c>
      <c r="AO162" s="39"/>
      <c r="AP162" s="56" t="s">
        <v>16</v>
      </c>
      <c r="AQ162" s="48"/>
      <c r="AR162" s="36"/>
      <c r="AS162" s="54" t="s">
        <v>11</v>
      </c>
      <c r="AT162" s="39"/>
      <c r="AU162" s="54" t="s">
        <v>16</v>
      </c>
      <c r="AV162" s="36"/>
      <c r="AW162" s="54" t="s">
        <v>11</v>
      </c>
      <c r="AX162" s="39"/>
      <c r="AY162" s="56" t="s">
        <v>16</v>
      </c>
      <c r="AZ162" s="48"/>
      <c r="BA162" s="36"/>
      <c r="BB162" s="54" t="s">
        <v>11</v>
      </c>
      <c r="BC162" s="39"/>
      <c r="BD162" s="54" t="s">
        <v>16</v>
      </c>
      <c r="BE162" s="36"/>
      <c r="BF162" s="54" t="s">
        <v>11</v>
      </c>
      <c r="BG162" s="39"/>
      <c r="BH162" s="56" t="s">
        <v>16</v>
      </c>
      <c r="BI162" s="48"/>
      <c r="BJ162" s="36"/>
      <c r="BK162" s="54" t="s">
        <v>11</v>
      </c>
      <c r="BL162" s="39"/>
      <c r="BM162" s="54" t="s">
        <v>16</v>
      </c>
      <c r="BN162" s="36"/>
      <c r="BO162" s="54" t="s">
        <v>11</v>
      </c>
      <c r="BP162" s="39"/>
      <c r="BQ162" s="56" t="s">
        <v>16</v>
      </c>
      <c r="BR162" s="48"/>
      <c r="BS162" s="36"/>
      <c r="BT162" s="54" t="s">
        <v>11</v>
      </c>
      <c r="BU162" s="39"/>
      <c r="BV162" s="54" t="s">
        <v>16</v>
      </c>
      <c r="BW162" s="36"/>
      <c r="BX162" s="54" t="s">
        <v>11</v>
      </c>
      <c r="BY162" s="39"/>
      <c r="BZ162" s="56" t="s">
        <v>16</v>
      </c>
      <c r="CA162" s="51"/>
      <c r="CB162" s="17" t="str">
        <f t="shared" si="5"/>
        <v/>
      </c>
      <c r="CC162" s="17" t="str">
        <f>IF(CB162="","",INDEX('99_職種リスト'!$A:$A,MATCH($E162,'99_職種リスト'!$B:$B,0)))</f>
        <v/>
      </c>
      <c r="CD162" s="18" t="str">
        <f>IF(CB162="","",IF(F162="○",'01_勤務時間入力'!$B$7*60,IF(SUM(H162,J162,L162,N162)&gt;0,MIN(SUM(VALUE(H162)*60,J162,VALUE(L162)*60/2,N162/2),'01_勤務時間入力'!$B$7*60,10080),MIN(SUM(MIN(SUM(VALUE(Q162)*60,S162,VALUE(U162)*60/2,W162/2),1440)*IF(OR(Y162="",Y162="　"),1,VALUE(MID(Y162,2,1)/4)),MIN(SUM(VALUE(Z162)*60,AB162,VALUE(AD162)*60/2,AF162/2),1440)*IF(OR(AH162="",AH162="　"),1,VALUE(MID(AH162,2,1)/4)),MIN(SUM(VALUE(AI162)*60,AK162,VALUE(AM162)*60/2,AO162/2),1440)*IF(OR(AQ162="",AQ162="　"),1,VALUE(MID(AQ162,2,1)/4)),MIN(SUM(VALUE(AR162)*60,AT162,VALUE(AV162)*60/2,AX162/2),1440)*IF(OR(AZ162="",AZ162="　"),1,VALUE(MID(AZ162,2,1)/4)),MIN(SUM(VALUE(BA162)*60,BC162,VALUE(BE162)*60/2,BG162/2),1440)*IF(OR(BI162="",BI162="　"),1,VALUE(MID(BI162,2,1)/4)),MIN(SUM(VALUE(BJ162)*60,BL162,VALUE(BN162)*60/2,BP162/2),1440)*IF(OR(BR162="",BR162="　"),1,VALUE(MID(BR162,2,1)/4)),MIN(SUM(VALUE(BS162)*60,BU162,VALUE(BW162)*60/2,BY162/2),1440)*IF(OR(CA162="",CA162="　"),1,VALUE(MID(CA162,2,1)/4))),'01_勤務時間入力'!$B$7*60,10080))))</f>
        <v/>
      </c>
      <c r="CE162" s="17" t="str">
        <f>IF(CB162="","",IF('01_勤務時間入力'!$I$7*60&lt;='01_勤務時間入力'!CD162,"常勤","非常勤"))</f>
        <v/>
      </c>
    </row>
    <row r="163" spans="2:83" ht="27.95" customHeight="1" x14ac:dyDescent="0.4">
      <c r="B163" s="131" t="str">
        <f t="shared" si="4"/>
        <v>147人目</v>
      </c>
      <c r="C163" s="29"/>
      <c r="D163" s="69" t="s">
        <v>14</v>
      </c>
      <c r="E163" s="31"/>
      <c r="F163" s="32"/>
      <c r="H163" s="36"/>
      <c r="I163" s="54" t="s">
        <v>11</v>
      </c>
      <c r="J163" s="39"/>
      <c r="K163" s="56" t="s">
        <v>16</v>
      </c>
      <c r="L163" s="36"/>
      <c r="M163" s="54" t="s">
        <v>11</v>
      </c>
      <c r="N163" s="39"/>
      <c r="O163" s="56" t="s">
        <v>16</v>
      </c>
      <c r="P163" s="11"/>
      <c r="Q163" s="36"/>
      <c r="R163" s="54" t="s">
        <v>11</v>
      </c>
      <c r="S163" s="39"/>
      <c r="T163" s="54" t="s">
        <v>16</v>
      </c>
      <c r="U163" s="36"/>
      <c r="V163" s="54" t="s">
        <v>11</v>
      </c>
      <c r="W163" s="39"/>
      <c r="X163" s="56" t="s">
        <v>16</v>
      </c>
      <c r="Y163" s="48"/>
      <c r="Z163" s="36"/>
      <c r="AA163" s="54" t="s">
        <v>11</v>
      </c>
      <c r="AB163" s="39"/>
      <c r="AC163" s="54" t="s">
        <v>16</v>
      </c>
      <c r="AD163" s="36"/>
      <c r="AE163" s="54" t="s">
        <v>11</v>
      </c>
      <c r="AF163" s="39"/>
      <c r="AG163" s="56" t="s">
        <v>16</v>
      </c>
      <c r="AH163" s="48"/>
      <c r="AI163" s="36"/>
      <c r="AJ163" s="54" t="s">
        <v>11</v>
      </c>
      <c r="AK163" s="39"/>
      <c r="AL163" s="54" t="s">
        <v>16</v>
      </c>
      <c r="AM163" s="36"/>
      <c r="AN163" s="54" t="s">
        <v>11</v>
      </c>
      <c r="AO163" s="39"/>
      <c r="AP163" s="56" t="s">
        <v>16</v>
      </c>
      <c r="AQ163" s="48"/>
      <c r="AR163" s="36"/>
      <c r="AS163" s="54" t="s">
        <v>11</v>
      </c>
      <c r="AT163" s="39"/>
      <c r="AU163" s="54" t="s">
        <v>16</v>
      </c>
      <c r="AV163" s="36"/>
      <c r="AW163" s="54" t="s">
        <v>11</v>
      </c>
      <c r="AX163" s="39"/>
      <c r="AY163" s="56" t="s">
        <v>16</v>
      </c>
      <c r="AZ163" s="48"/>
      <c r="BA163" s="36"/>
      <c r="BB163" s="54" t="s">
        <v>11</v>
      </c>
      <c r="BC163" s="39"/>
      <c r="BD163" s="54" t="s">
        <v>16</v>
      </c>
      <c r="BE163" s="36"/>
      <c r="BF163" s="54" t="s">
        <v>11</v>
      </c>
      <c r="BG163" s="39"/>
      <c r="BH163" s="56" t="s">
        <v>16</v>
      </c>
      <c r="BI163" s="48"/>
      <c r="BJ163" s="36"/>
      <c r="BK163" s="54" t="s">
        <v>11</v>
      </c>
      <c r="BL163" s="39"/>
      <c r="BM163" s="54" t="s">
        <v>16</v>
      </c>
      <c r="BN163" s="36"/>
      <c r="BO163" s="54" t="s">
        <v>11</v>
      </c>
      <c r="BP163" s="39"/>
      <c r="BQ163" s="56" t="s">
        <v>16</v>
      </c>
      <c r="BR163" s="48"/>
      <c r="BS163" s="36"/>
      <c r="BT163" s="54" t="s">
        <v>11</v>
      </c>
      <c r="BU163" s="39"/>
      <c r="BV163" s="54" t="s">
        <v>16</v>
      </c>
      <c r="BW163" s="36"/>
      <c r="BX163" s="54" t="s">
        <v>11</v>
      </c>
      <c r="BY163" s="39"/>
      <c r="BZ163" s="56" t="s">
        <v>16</v>
      </c>
      <c r="CA163" s="51"/>
      <c r="CB163" s="17" t="str">
        <f t="shared" si="5"/>
        <v/>
      </c>
      <c r="CC163" s="17" t="str">
        <f>IF(CB163="","",INDEX('99_職種リスト'!$A:$A,MATCH($E163,'99_職種リスト'!$B:$B,0)))</f>
        <v/>
      </c>
      <c r="CD163" s="18" t="str">
        <f>IF(CB163="","",IF(F163="○",'01_勤務時間入力'!$B$7*60,IF(SUM(H163,J163,L163,N163)&gt;0,MIN(SUM(VALUE(H163)*60,J163,VALUE(L163)*60/2,N163/2),'01_勤務時間入力'!$B$7*60,10080),MIN(SUM(MIN(SUM(VALUE(Q163)*60,S163,VALUE(U163)*60/2,W163/2),1440)*IF(OR(Y163="",Y163="　"),1,VALUE(MID(Y163,2,1)/4)),MIN(SUM(VALUE(Z163)*60,AB163,VALUE(AD163)*60/2,AF163/2),1440)*IF(OR(AH163="",AH163="　"),1,VALUE(MID(AH163,2,1)/4)),MIN(SUM(VALUE(AI163)*60,AK163,VALUE(AM163)*60/2,AO163/2),1440)*IF(OR(AQ163="",AQ163="　"),1,VALUE(MID(AQ163,2,1)/4)),MIN(SUM(VALUE(AR163)*60,AT163,VALUE(AV163)*60/2,AX163/2),1440)*IF(OR(AZ163="",AZ163="　"),1,VALUE(MID(AZ163,2,1)/4)),MIN(SUM(VALUE(BA163)*60,BC163,VALUE(BE163)*60/2,BG163/2),1440)*IF(OR(BI163="",BI163="　"),1,VALUE(MID(BI163,2,1)/4)),MIN(SUM(VALUE(BJ163)*60,BL163,VALUE(BN163)*60/2,BP163/2),1440)*IF(OR(BR163="",BR163="　"),1,VALUE(MID(BR163,2,1)/4)),MIN(SUM(VALUE(BS163)*60,BU163,VALUE(BW163)*60/2,BY163/2),1440)*IF(OR(CA163="",CA163="　"),1,VALUE(MID(CA163,2,1)/4))),'01_勤務時間入力'!$B$7*60,10080))))</f>
        <v/>
      </c>
      <c r="CE163" s="17" t="str">
        <f>IF(CB163="","",IF('01_勤務時間入力'!$I$7*60&lt;='01_勤務時間入力'!CD163,"常勤","非常勤"))</f>
        <v/>
      </c>
    </row>
    <row r="164" spans="2:83" ht="27.95" customHeight="1" x14ac:dyDescent="0.4">
      <c r="B164" s="131" t="str">
        <f t="shared" si="4"/>
        <v>148人目</v>
      </c>
      <c r="C164" s="29"/>
      <c r="D164" s="69" t="s">
        <v>14</v>
      </c>
      <c r="E164" s="31"/>
      <c r="F164" s="32"/>
      <c r="H164" s="36"/>
      <c r="I164" s="54" t="s">
        <v>11</v>
      </c>
      <c r="J164" s="39"/>
      <c r="K164" s="56" t="s">
        <v>16</v>
      </c>
      <c r="L164" s="36"/>
      <c r="M164" s="54" t="s">
        <v>11</v>
      </c>
      <c r="N164" s="39"/>
      <c r="O164" s="56" t="s">
        <v>16</v>
      </c>
      <c r="P164" s="11"/>
      <c r="Q164" s="36"/>
      <c r="R164" s="54" t="s">
        <v>11</v>
      </c>
      <c r="S164" s="39"/>
      <c r="T164" s="54" t="s">
        <v>16</v>
      </c>
      <c r="U164" s="36"/>
      <c r="V164" s="54" t="s">
        <v>11</v>
      </c>
      <c r="W164" s="39"/>
      <c r="X164" s="56" t="s">
        <v>16</v>
      </c>
      <c r="Y164" s="48"/>
      <c r="Z164" s="36"/>
      <c r="AA164" s="54" t="s">
        <v>11</v>
      </c>
      <c r="AB164" s="39"/>
      <c r="AC164" s="54" t="s">
        <v>16</v>
      </c>
      <c r="AD164" s="36"/>
      <c r="AE164" s="54" t="s">
        <v>11</v>
      </c>
      <c r="AF164" s="39"/>
      <c r="AG164" s="56" t="s">
        <v>16</v>
      </c>
      <c r="AH164" s="48"/>
      <c r="AI164" s="36"/>
      <c r="AJ164" s="54" t="s">
        <v>11</v>
      </c>
      <c r="AK164" s="39"/>
      <c r="AL164" s="54" t="s">
        <v>16</v>
      </c>
      <c r="AM164" s="36"/>
      <c r="AN164" s="54" t="s">
        <v>11</v>
      </c>
      <c r="AO164" s="39"/>
      <c r="AP164" s="56" t="s">
        <v>16</v>
      </c>
      <c r="AQ164" s="48"/>
      <c r="AR164" s="36"/>
      <c r="AS164" s="54" t="s">
        <v>11</v>
      </c>
      <c r="AT164" s="39"/>
      <c r="AU164" s="54" t="s">
        <v>16</v>
      </c>
      <c r="AV164" s="36"/>
      <c r="AW164" s="54" t="s">
        <v>11</v>
      </c>
      <c r="AX164" s="39"/>
      <c r="AY164" s="56" t="s">
        <v>16</v>
      </c>
      <c r="AZ164" s="48"/>
      <c r="BA164" s="36"/>
      <c r="BB164" s="54" t="s">
        <v>11</v>
      </c>
      <c r="BC164" s="39"/>
      <c r="BD164" s="54" t="s">
        <v>16</v>
      </c>
      <c r="BE164" s="36"/>
      <c r="BF164" s="54" t="s">
        <v>11</v>
      </c>
      <c r="BG164" s="39"/>
      <c r="BH164" s="56" t="s">
        <v>16</v>
      </c>
      <c r="BI164" s="48"/>
      <c r="BJ164" s="36"/>
      <c r="BK164" s="54" t="s">
        <v>11</v>
      </c>
      <c r="BL164" s="39"/>
      <c r="BM164" s="54" t="s">
        <v>16</v>
      </c>
      <c r="BN164" s="36"/>
      <c r="BO164" s="54" t="s">
        <v>11</v>
      </c>
      <c r="BP164" s="39"/>
      <c r="BQ164" s="56" t="s">
        <v>16</v>
      </c>
      <c r="BR164" s="48"/>
      <c r="BS164" s="36"/>
      <c r="BT164" s="54" t="s">
        <v>11</v>
      </c>
      <c r="BU164" s="39"/>
      <c r="BV164" s="54" t="s">
        <v>16</v>
      </c>
      <c r="BW164" s="36"/>
      <c r="BX164" s="54" t="s">
        <v>11</v>
      </c>
      <c r="BY164" s="39"/>
      <c r="BZ164" s="56" t="s">
        <v>16</v>
      </c>
      <c r="CA164" s="51"/>
      <c r="CB164" s="17" t="str">
        <f t="shared" si="5"/>
        <v/>
      </c>
      <c r="CC164" s="17" t="str">
        <f>IF(CB164="","",INDEX('99_職種リスト'!$A:$A,MATCH($E164,'99_職種リスト'!$B:$B,0)))</f>
        <v/>
      </c>
      <c r="CD164" s="18" t="str">
        <f>IF(CB164="","",IF(F164="○",'01_勤務時間入力'!$B$7*60,IF(SUM(H164,J164,L164,N164)&gt;0,MIN(SUM(VALUE(H164)*60,J164,VALUE(L164)*60/2,N164/2),'01_勤務時間入力'!$B$7*60,10080),MIN(SUM(MIN(SUM(VALUE(Q164)*60,S164,VALUE(U164)*60/2,W164/2),1440)*IF(OR(Y164="",Y164="　"),1,VALUE(MID(Y164,2,1)/4)),MIN(SUM(VALUE(Z164)*60,AB164,VALUE(AD164)*60/2,AF164/2),1440)*IF(OR(AH164="",AH164="　"),1,VALUE(MID(AH164,2,1)/4)),MIN(SUM(VALUE(AI164)*60,AK164,VALUE(AM164)*60/2,AO164/2),1440)*IF(OR(AQ164="",AQ164="　"),1,VALUE(MID(AQ164,2,1)/4)),MIN(SUM(VALUE(AR164)*60,AT164,VALUE(AV164)*60/2,AX164/2),1440)*IF(OR(AZ164="",AZ164="　"),1,VALUE(MID(AZ164,2,1)/4)),MIN(SUM(VALUE(BA164)*60,BC164,VALUE(BE164)*60/2,BG164/2),1440)*IF(OR(BI164="",BI164="　"),1,VALUE(MID(BI164,2,1)/4)),MIN(SUM(VALUE(BJ164)*60,BL164,VALUE(BN164)*60/2,BP164/2),1440)*IF(OR(BR164="",BR164="　"),1,VALUE(MID(BR164,2,1)/4)),MIN(SUM(VALUE(BS164)*60,BU164,VALUE(BW164)*60/2,BY164/2),1440)*IF(OR(CA164="",CA164="　"),1,VALUE(MID(CA164,2,1)/4))),'01_勤務時間入力'!$B$7*60,10080))))</f>
        <v/>
      </c>
      <c r="CE164" s="17" t="str">
        <f>IF(CB164="","",IF('01_勤務時間入力'!$I$7*60&lt;='01_勤務時間入力'!CD164,"常勤","非常勤"))</f>
        <v/>
      </c>
    </row>
    <row r="165" spans="2:83" ht="27.95" customHeight="1" x14ac:dyDescent="0.4">
      <c r="B165" s="131" t="str">
        <f t="shared" si="4"/>
        <v>149人目</v>
      </c>
      <c r="C165" s="29"/>
      <c r="D165" s="69" t="s">
        <v>14</v>
      </c>
      <c r="E165" s="31"/>
      <c r="F165" s="32"/>
      <c r="H165" s="36"/>
      <c r="I165" s="54" t="s">
        <v>11</v>
      </c>
      <c r="J165" s="39"/>
      <c r="K165" s="56" t="s">
        <v>16</v>
      </c>
      <c r="L165" s="36"/>
      <c r="M165" s="54" t="s">
        <v>11</v>
      </c>
      <c r="N165" s="39"/>
      <c r="O165" s="56" t="s">
        <v>16</v>
      </c>
      <c r="P165" s="11"/>
      <c r="Q165" s="36"/>
      <c r="R165" s="54" t="s">
        <v>11</v>
      </c>
      <c r="S165" s="39"/>
      <c r="T165" s="54" t="s">
        <v>16</v>
      </c>
      <c r="U165" s="36"/>
      <c r="V165" s="54" t="s">
        <v>11</v>
      </c>
      <c r="W165" s="39"/>
      <c r="X165" s="56" t="s">
        <v>16</v>
      </c>
      <c r="Y165" s="48"/>
      <c r="Z165" s="36"/>
      <c r="AA165" s="54" t="s">
        <v>11</v>
      </c>
      <c r="AB165" s="39"/>
      <c r="AC165" s="54" t="s">
        <v>16</v>
      </c>
      <c r="AD165" s="36"/>
      <c r="AE165" s="54" t="s">
        <v>11</v>
      </c>
      <c r="AF165" s="39"/>
      <c r="AG165" s="56" t="s">
        <v>16</v>
      </c>
      <c r="AH165" s="48"/>
      <c r="AI165" s="36"/>
      <c r="AJ165" s="54" t="s">
        <v>11</v>
      </c>
      <c r="AK165" s="39"/>
      <c r="AL165" s="54" t="s">
        <v>16</v>
      </c>
      <c r="AM165" s="36"/>
      <c r="AN165" s="54" t="s">
        <v>11</v>
      </c>
      <c r="AO165" s="39"/>
      <c r="AP165" s="56" t="s">
        <v>16</v>
      </c>
      <c r="AQ165" s="48"/>
      <c r="AR165" s="36"/>
      <c r="AS165" s="54" t="s">
        <v>11</v>
      </c>
      <c r="AT165" s="39"/>
      <c r="AU165" s="54" t="s">
        <v>16</v>
      </c>
      <c r="AV165" s="36"/>
      <c r="AW165" s="54" t="s">
        <v>11</v>
      </c>
      <c r="AX165" s="39"/>
      <c r="AY165" s="56" t="s">
        <v>16</v>
      </c>
      <c r="AZ165" s="48"/>
      <c r="BA165" s="36"/>
      <c r="BB165" s="54" t="s">
        <v>11</v>
      </c>
      <c r="BC165" s="39"/>
      <c r="BD165" s="54" t="s">
        <v>16</v>
      </c>
      <c r="BE165" s="36"/>
      <c r="BF165" s="54" t="s">
        <v>11</v>
      </c>
      <c r="BG165" s="39"/>
      <c r="BH165" s="56" t="s">
        <v>16</v>
      </c>
      <c r="BI165" s="48"/>
      <c r="BJ165" s="36"/>
      <c r="BK165" s="54" t="s">
        <v>11</v>
      </c>
      <c r="BL165" s="39"/>
      <c r="BM165" s="54" t="s">
        <v>16</v>
      </c>
      <c r="BN165" s="36"/>
      <c r="BO165" s="54" t="s">
        <v>11</v>
      </c>
      <c r="BP165" s="39"/>
      <c r="BQ165" s="56" t="s">
        <v>16</v>
      </c>
      <c r="BR165" s="48"/>
      <c r="BS165" s="36"/>
      <c r="BT165" s="54" t="s">
        <v>11</v>
      </c>
      <c r="BU165" s="39"/>
      <c r="BV165" s="54" t="s">
        <v>16</v>
      </c>
      <c r="BW165" s="36"/>
      <c r="BX165" s="54" t="s">
        <v>11</v>
      </c>
      <c r="BY165" s="39"/>
      <c r="BZ165" s="56" t="s">
        <v>16</v>
      </c>
      <c r="CA165" s="51"/>
      <c r="CB165" s="17" t="str">
        <f t="shared" si="5"/>
        <v/>
      </c>
      <c r="CC165" s="17" t="str">
        <f>IF(CB165="","",INDEX('99_職種リスト'!$A:$A,MATCH($E165,'99_職種リスト'!$B:$B,0)))</f>
        <v/>
      </c>
      <c r="CD165" s="18" t="str">
        <f>IF(CB165="","",IF(F165="○",'01_勤務時間入力'!$B$7*60,IF(SUM(H165,J165,L165,N165)&gt;0,MIN(SUM(VALUE(H165)*60,J165,VALUE(L165)*60/2,N165/2),'01_勤務時間入力'!$B$7*60,10080),MIN(SUM(MIN(SUM(VALUE(Q165)*60,S165,VALUE(U165)*60/2,W165/2),1440)*IF(OR(Y165="",Y165="　"),1,VALUE(MID(Y165,2,1)/4)),MIN(SUM(VALUE(Z165)*60,AB165,VALUE(AD165)*60/2,AF165/2),1440)*IF(OR(AH165="",AH165="　"),1,VALUE(MID(AH165,2,1)/4)),MIN(SUM(VALUE(AI165)*60,AK165,VALUE(AM165)*60/2,AO165/2),1440)*IF(OR(AQ165="",AQ165="　"),1,VALUE(MID(AQ165,2,1)/4)),MIN(SUM(VALUE(AR165)*60,AT165,VALUE(AV165)*60/2,AX165/2),1440)*IF(OR(AZ165="",AZ165="　"),1,VALUE(MID(AZ165,2,1)/4)),MIN(SUM(VALUE(BA165)*60,BC165,VALUE(BE165)*60/2,BG165/2),1440)*IF(OR(BI165="",BI165="　"),1,VALUE(MID(BI165,2,1)/4)),MIN(SUM(VALUE(BJ165)*60,BL165,VALUE(BN165)*60/2,BP165/2),1440)*IF(OR(BR165="",BR165="　"),1,VALUE(MID(BR165,2,1)/4)),MIN(SUM(VALUE(BS165)*60,BU165,VALUE(BW165)*60/2,BY165/2),1440)*IF(OR(CA165="",CA165="　"),1,VALUE(MID(CA165,2,1)/4))),'01_勤務時間入力'!$B$7*60,10080))))</f>
        <v/>
      </c>
      <c r="CE165" s="17" t="str">
        <f>IF(CB165="","",IF('01_勤務時間入力'!$I$7*60&lt;='01_勤務時間入力'!CD165,"常勤","非常勤"))</f>
        <v/>
      </c>
    </row>
    <row r="166" spans="2:83" ht="27.95" customHeight="1" x14ac:dyDescent="0.4">
      <c r="B166" s="131" t="str">
        <f t="shared" si="4"/>
        <v>150人目</v>
      </c>
      <c r="C166" s="29"/>
      <c r="D166" s="69" t="s">
        <v>14</v>
      </c>
      <c r="E166" s="31"/>
      <c r="F166" s="32"/>
      <c r="H166" s="36"/>
      <c r="I166" s="54" t="s">
        <v>11</v>
      </c>
      <c r="J166" s="39"/>
      <c r="K166" s="56" t="s">
        <v>16</v>
      </c>
      <c r="L166" s="36"/>
      <c r="M166" s="54" t="s">
        <v>11</v>
      </c>
      <c r="N166" s="39"/>
      <c r="O166" s="56" t="s">
        <v>16</v>
      </c>
      <c r="P166" s="11"/>
      <c r="Q166" s="36"/>
      <c r="R166" s="54" t="s">
        <v>11</v>
      </c>
      <c r="S166" s="39"/>
      <c r="T166" s="54" t="s">
        <v>16</v>
      </c>
      <c r="U166" s="36"/>
      <c r="V166" s="54" t="s">
        <v>11</v>
      </c>
      <c r="W166" s="39"/>
      <c r="X166" s="56" t="s">
        <v>16</v>
      </c>
      <c r="Y166" s="48"/>
      <c r="Z166" s="36"/>
      <c r="AA166" s="54" t="s">
        <v>11</v>
      </c>
      <c r="AB166" s="39"/>
      <c r="AC166" s="54" t="s">
        <v>16</v>
      </c>
      <c r="AD166" s="36"/>
      <c r="AE166" s="54" t="s">
        <v>11</v>
      </c>
      <c r="AF166" s="39"/>
      <c r="AG166" s="56" t="s">
        <v>16</v>
      </c>
      <c r="AH166" s="48"/>
      <c r="AI166" s="36"/>
      <c r="AJ166" s="54" t="s">
        <v>11</v>
      </c>
      <c r="AK166" s="39"/>
      <c r="AL166" s="54" t="s">
        <v>16</v>
      </c>
      <c r="AM166" s="36"/>
      <c r="AN166" s="54" t="s">
        <v>11</v>
      </c>
      <c r="AO166" s="39"/>
      <c r="AP166" s="56" t="s">
        <v>16</v>
      </c>
      <c r="AQ166" s="48"/>
      <c r="AR166" s="36"/>
      <c r="AS166" s="54" t="s">
        <v>11</v>
      </c>
      <c r="AT166" s="39"/>
      <c r="AU166" s="54" t="s">
        <v>16</v>
      </c>
      <c r="AV166" s="36"/>
      <c r="AW166" s="54" t="s">
        <v>11</v>
      </c>
      <c r="AX166" s="39"/>
      <c r="AY166" s="56" t="s">
        <v>16</v>
      </c>
      <c r="AZ166" s="48"/>
      <c r="BA166" s="36"/>
      <c r="BB166" s="54" t="s">
        <v>11</v>
      </c>
      <c r="BC166" s="39"/>
      <c r="BD166" s="54" t="s">
        <v>16</v>
      </c>
      <c r="BE166" s="36"/>
      <c r="BF166" s="54" t="s">
        <v>11</v>
      </c>
      <c r="BG166" s="39"/>
      <c r="BH166" s="56" t="s">
        <v>16</v>
      </c>
      <c r="BI166" s="48"/>
      <c r="BJ166" s="36"/>
      <c r="BK166" s="54" t="s">
        <v>11</v>
      </c>
      <c r="BL166" s="39"/>
      <c r="BM166" s="54" t="s">
        <v>16</v>
      </c>
      <c r="BN166" s="36"/>
      <c r="BO166" s="54" t="s">
        <v>11</v>
      </c>
      <c r="BP166" s="39"/>
      <c r="BQ166" s="56" t="s">
        <v>16</v>
      </c>
      <c r="BR166" s="48"/>
      <c r="BS166" s="36"/>
      <c r="BT166" s="54" t="s">
        <v>11</v>
      </c>
      <c r="BU166" s="39"/>
      <c r="BV166" s="54" t="s">
        <v>16</v>
      </c>
      <c r="BW166" s="36"/>
      <c r="BX166" s="54" t="s">
        <v>11</v>
      </c>
      <c r="BY166" s="39"/>
      <c r="BZ166" s="56" t="s">
        <v>16</v>
      </c>
      <c r="CA166" s="51"/>
      <c r="CB166" s="17" t="str">
        <f t="shared" si="5"/>
        <v/>
      </c>
      <c r="CC166" s="17" t="str">
        <f>IF(CB166="","",INDEX('99_職種リスト'!$A:$A,MATCH($E166,'99_職種リスト'!$B:$B,0)))</f>
        <v/>
      </c>
      <c r="CD166" s="18" t="str">
        <f>IF(CB166="","",IF(F166="○",'01_勤務時間入力'!$B$7*60,IF(SUM(H166,J166,L166,N166)&gt;0,MIN(SUM(VALUE(H166)*60,J166,VALUE(L166)*60/2,N166/2),'01_勤務時間入力'!$B$7*60,10080),MIN(SUM(MIN(SUM(VALUE(Q166)*60,S166,VALUE(U166)*60/2,W166/2),1440)*IF(OR(Y166="",Y166="　"),1,VALUE(MID(Y166,2,1)/4)),MIN(SUM(VALUE(Z166)*60,AB166,VALUE(AD166)*60/2,AF166/2),1440)*IF(OR(AH166="",AH166="　"),1,VALUE(MID(AH166,2,1)/4)),MIN(SUM(VALUE(AI166)*60,AK166,VALUE(AM166)*60/2,AO166/2),1440)*IF(OR(AQ166="",AQ166="　"),1,VALUE(MID(AQ166,2,1)/4)),MIN(SUM(VALUE(AR166)*60,AT166,VALUE(AV166)*60/2,AX166/2),1440)*IF(OR(AZ166="",AZ166="　"),1,VALUE(MID(AZ166,2,1)/4)),MIN(SUM(VALUE(BA166)*60,BC166,VALUE(BE166)*60/2,BG166/2),1440)*IF(OR(BI166="",BI166="　"),1,VALUE(MID(BI166,2,1)/4)),MIN(SUM(VALUE(BJ166)*60,BL166,VALUE(BN166)*60/2,BP166/2),1440)*IF(OR(BR166="",BR166="　"),1,VALUE(MID(BR166,2,1)/4)),MIN(SUM(VALUE(BS166)*60,BU166,VALUE(BW166)*60/2,BY166/2),1440)*IF(OR(CA166="",CA166="　"),1,VALUE(MID(CA166,2,1)/4))),'01_勤務時間入力'!$B$7*60,10080))))</f>
        <v/>
      </c>
      <c r="CE166" s="17" t="str">
        <f>IF(CB166="","",IF('01_勤務時間入力'!$I$7*60&lt;='01_勤務時間入力'!CD166,"常勤","非常勤"))</f>
        <v/>
      </c>
    </row>
    <row r="167" spans="2:83" ht="27.95" customHeight="1" x14ac:dyDescent="0.4">
      <c r="B167" s="131" t="str">
        <f t="shared" si="4"/>
        <v>151人目</v>
      </c>
      <c r="C167" s="29"/>
      <c r="D167" s="69" t="s">
        <v>14</v>
      </c>
      <c r="E167" s="31"/>
      <c r="F167" s="32"/>
      <c r="H167" s="36"/>
      <c r="I167" s="54" t="s">
        <v>11</v>
      </c>
      <c r="J167" s="39"/>
      <c r="K167" s="56" t="s">
        <v>16</v>
      </c>
      <c r="L167" s="36"/>
      <c r="M167" s="54" t="s">
        <v>11</v>
      </c>
      <c r="N167" s="39"/>
      <c r="O167" s="56" t="s">
        <v>16</v>
      </c>
      <c r="P167" s="11"/>
      <c r="Q167" s="36"/>
      <c r="R167" s="54" t="s">
        <v>11</v>
      </c>
      <c r="S167" s="39"/>
      <c r="T167" s="54" t="s">
        <v>16</v>
      </c>
      <c r="U167" s="36"/>
      <c r="V167" s="54" t="s">
        <v>11</v>
      </c>
      <c r="W167" s="39"/>
      <c r="X167" s="56" t="s">
        <v>16</v>
      </c>
      <c r="Y167" s="48"/>
      <c r="Z167" s="36"/>
      <c r="AA167" s="54" t="s">
        <v>11</v>
      </c>
      <c r="AB167" s="39"/>
      <c r="AC167" s="54" t="s">
        <v>16</v>
      </c>
      <c r="AD167" s="36"/>
      <c r="AE167" s="54" t="s">
        <v>11</v>
      </c>
      <c r="AF167" s="39"/>
      <c r="AG167" s="56" t="s">
        <v>16</v>
      </c>
      <c r="AH167" s="48"/>
      <c r="AI167" s="36"/>
      <c r="AJ167" s="54" t="s">
        <v>11</v>
      </c>
      <c r="AK167" s="39"/>
      <c r="AL167" s="54" t="s">
        <v>16</v>
      </c>
      <c r="AM167" s="36"/>
      <c r="AN167" s="54" t="s">
        <v>11</v>
      </c>
      <c r="AO167" s="39"/>
      <c r="AP167" s="56" t="s">
        <v>16</v>
      </c>
      <c r="AQ167" s="48"/>
      <c r="AR167" s="36"/>
      <c r="AS167" s="54" t="s">
        <v>11</v>
      </c>
      <c r="AT167" s="39"/>
      <c r="AU167" s="54" t="s">
        <v>16</v>
      </c>
      <c r="AV167" s="36"/>
      <c r="AW167" s="54" t="s">
        <v>11</v>
      </c>
      <c r="AX167" s="39"/>
      <c r="AY167" s="56" t="s">
        <v>16</v>
      </c>
      <c r="AZ167" s="48"/>
      <c r="BA167" s="36"/>
      <c r="BB167" s="54" t="s">
        <v>11</v>
      </c>
      <c r="BC167" s="39"/>
      <c r="BD167" s="54" t="s">
        <v>16</v>
      </c>
      <c r="BE167" s="36"/>
      <c r="BF167" s="54" t="s">
        <v>11</v>
      </c>
      <c r="BG167" s="39"/>
      <c r="BH167" s="56" t="s">
        <v>16</v>
      </c>
      <c r="BI167" s="48"/>
      <c r="BJ167" s="36"/>
      <c r="BK167" s="54" t="s">
        <v>11</v>
      </c>
      <c r="BL167" s="39"/>
      <c r="BM167" s="54" t="s">
        <v>16</v>
      </c>
      <c r="BN167" s="36"/>
      <c r="BO167" s="54" t="s">
        <v>11</v>
      </c>
      <c r="BP167" s="39"/>
      <c r="BQ167" s="56" t="s">
        <v>16</v>
      </c>
      <c r="BR167" s="48"/>
      <c r="BS167" s="36"/>
      <c r="BT167" s="54" t="s">
        <v>11</v>
      </c>
      <c r="BU167" s="39"/>
      <c r="BV167" s="54" t="s">
        <v>16</v>
      </c>
      <c r="BW167" s="36"/>
      <c r="BX167" s="54" t="s">
        <v>11</v>
      </c>
      <c r="BY167" s="39"/>
      <c r="BZ167" s="56" t="s">
        <v>16</v>
      </c>
      <c r="CA167" s="51"/>
      <c r="CB167" s="17" t="str">
        <f t="shared" si="5"/>
        <v/>
      </c>
      <c r="CC167" s="17" t="str">
        <f>IF(CB167="","",INDEX('99_職種リスト'!$A:$A,MATCH($E167,'99_職種リスト'!$B:$B,0)))</f>
        <v/>
      </c>
      <c r="CD167" s="18" t="str">
        <f>IF(CB167="","",IF(F167="○",'01_勤務時間入力'!$B$7*60,IF(SUM(H167,J167,L167,N167)&gt;0,MIN(SUM(VALUE(H167)*60,J167,VALUE(L167)*60/2,N167/2),'01_勤務時間入力'!$B$7*60,10080),MIN(SUM(MIN(SUM(VALUE(Q167)*60,S167,VALUE(U167)*60/2,W167/2),1440)*IF(OR(Y167="",Y167="　"),1,VALUE(MID(Y167,2,1)/4)),MIN(SUM(VALUE(Z167)*60,AB167,VALUE(AD167)*60/2,AF167/2),1440)*IF(OR(AH167="",AH167="　"),1,VALUE(MID(AH167,2,1)/4)),MIN(SUM(VALUE(AI167)*60,AK167,VALUE(AM167)*60/2,AO167/2),1440)*IF(OR(AQ167="",AQ167="　"),1,VALUE(MID(AQ167,2,1)/4)),MIN(SUM(VALUE(AR167)*60,AT167,VALUE(AV167)*60/2,AX167/2),1440)*IF(OR(AZ167="",AZ167="　"),1,VALUE(MID(AZ167,2,1)/4)),MIN(SUM(VALUE(BA167)*60,BC167,VALUE(BE167)*60/2,BG167/2),1440)*IF(OR(BI167="",BI167="　"),1,VALUE(MID(BI167,2,1)/4)),MIN(SUM(VALUE(BJ167)*60,BL167,VALUE(BN167)*60/2,BP167/2),1440)*IF(OR(BR167="",BR167="　"),1,VALUE(MID(BR167,2,1)/4)),MIN(SUM(VALUE(BS167)*60,BU167,VALUE(BW167)*60/2,BY167/2),1440)*IF(OR(CA167="",CA167="　"),1,VALUE(MID(CA167,2,1)/4))),'01_勤務時間入力'!$B$7*60,10080))))</f>
        <v/>
      </c>
      <c r="CE167" s="17" t="str">
        <f>IF(CB167="","",IF('01_勤務時間入力'!$I$7*60&lt;='01_勤務時間入力'!CD167,"常勤","非常勤"))</f>
        <v/>
      </c>
    </row>
    <row r="168" spans="2:83" ht="27.95" customHeight="1" x14ac:dyDescent="0.4">
      <c r="B168" s="131" t="str">
        <f t="shared" si="4"/>
        <v>152人目</v>
      </c>
      <c r="C168" s="29"/>
      <c r="D168" s="69" t="s">
        <v>14</v>
      </c>
      <c r="E168" s="31"/>
      <c r="F168" s="32"/>
      <c r="H168" s="36"/>
      <c r="I168" s="54" t="s">
        <v>11</v>
      </c>
      <c r="J168" s="39"/>
      <c r="K168" s="56" t="s">
        <v>16</v>
      </c>
      <c r="L168" s="36"/>
      <c r="M168" s="54" t="s">
        <v>11</v>
      </c>
      <c r="N168" s="39"/>
      <c r="O168" s="56" t="s">
        <v>16</v>
      </c>
      <c r="P168" s="11"/>
      <c r="Q168" s="36"/>
      <c r="R168" s="54" t="s">
        <v>11</v>
      </c>
      <c r="S168" s="39"/>
      <c r="T168" s="54" t="s">
        <v>16</v>
      </c>
      <c r="U168" s="36"/>
      <c r="V168" s="54" t="s">
        <v>11</v>
      </c>
      <c r="W168" s="39"/>
      <c r="X168" s="56" t="s">
        <v>16</v>
      </c>
      <c r="Y168" s="48"/>
      <c r="Z168" s="36"/>
      <c r="AA168" s="54" t="s">
        <v>11</v>
      </c>
      <c r="AB168" s="39"/>
      <c r="AC168" s="54" t="s">
        <v>16</v>
      </c>
      <c r="AD168" s="36"/>
      <c r="AE168" s="54" t="s">
        <v>11</v>
      </c>
      <c r="AF168" s="39"/>
      <c r="AG168" s="56" t="s">
        <v>16</v>
      </c>
      <c r="AH168" s="48"/>
      <c r="AI168" s="36"/>
      <c r="AJ168" s="54" t="s">
        <v>11</v>
      </c>
      <c r="AK168" s="39"/>
      <c r="AL168" s="54" t="s">
        <v>16</v>
      </c>
      <c r="AM168" s="36"/>
      <c r="AN168" s="54" t="s">
        <v>11</v>
      </c>
      <c r="AO168" s="39"/>
      <c r="AP168" s="56" t="s">
        <v>16</v>
      </c>
      <c r="AQ168" s="48"/>
      <c r="AR168" s="36"/>
      <c r="AS168" s="54" t="s">
        <v>11</v>
      </c>
      <c r="AT168" s="39"/>
      <c r="AU168" s="54" t="s">
        <v>16</v>
      </c>
      <c r="AV168" s="36"/>
      <c r="AW168" s="54" t="s">
        <v>11</v>
      </c>
      <c r="AX168" s="39"/>
      <c r="AY168" s="56" t="s">
        <v>16</v>
      </c>
      <c r="AZ168" s="48"/>
      <c r="BA168" s="36"/>
      <c r="BB168" s="54" t="s">
        <v>11</v>
      </c>
      <c r="BC168" s="39"/>
      <c r="BD168" s="54" t="s">
        <v>16</v>
      </c>
      <c r="BE168" s="36"/>
      <c r="BF168" s="54" t="s">
        <v>11</v>
      </c>
      <c r="BG168" s="39"/>
      <c r="BH168" s="56" t="s">
        <v>16</v>
      </c>
      <c r="BI168" s="48"/>
      <c r="BJ168" s="36"/>
      <c r="BK168" s="54" t="s">
        <v>11</v>
      </c>
      <c r="BL168" s="39"/>
      <c r="BM168" s="54" t="s">
        <v>16</v>
      </c>
      <c r="BN168" s="36"/>
      <c r="BO168" s="54" t="s">
        <v>11</v>
      </c>
      <c r="BP168" s="39"/>
      <c r="BQ168" s="56" t="s">
        <v>16</v>
      </c>
      <c r="BR168" s="48"/>
      <c r="BS168" s="36"/>
      <c r="BT168" s="54" t="s">
        <v>11</v>
      </c>
      <c r="BU168" s="39"/>
      <c r="BV168" s="54" t="s">
        <v>16</v>
      </c>
      <c r="BW168" s="36"/>
      <c r="BX168" s="54" t="s">
        <v>11</v>
      </c>
      <c r="BY168" s="39"/>
      <c r="BZ168" s="56" t="s">
        <v>16</v>
      </c>
      <c r="CA168" s="51"/>
      <c r="CB168" s="17" t="str">
        <f t="shared" si="5"/>
        <v/>
      </c>
      <c r="CC168" s="17" t="str">
        <f>IF(CB168="","",INDEX('99_職種リスト'!$A:$A,MATCH($E168,'99_職種リスト'!$B:$B,0)))</f>
        <v/>
      </c>
      <c r="CD168" s="18" t="str">
        <f>IF(CB168="","",IF(F168="○",'01_勤務時間入力'!$B$7*60,IF(SUM(H168,J168,L168,N168)&gt;0,MIN(SUM(VALUE(H168)*60,J168,VALUE(L168)*60/2,N168/2),'01_勤務時間入力'!$B$7*60,10080),MIN(SUM(MIN(SUM(VALUE(Q168)*60,S168,VALUE(U168)*60/2,W168/2),1440)*IF(OR(Y168="",Y168="　"),1,VALUE(MID(Y168,2,1)/4)),MIN(SUM(VALUE(Z168)*60,AB168,VALUE(AD168)*60/2,AF168/2),1440)*IF(OR(AH168="",AH168="　"),1,VALUE(MID(AH168,2,1)/4)),MIN(SUM(VALUE(AI168)*60,AK168,VALUE(AM168)*60/2,AO168/2),1440)*IF(OR(AQ168="",AQ168="　"),1,VALUE(MID(AQ168,2,1)/4)),MIN(SUM(VALUE(AR168)*60,AT168,VALUE(AV168)*60/2,AX168/2),1440)*IF(OR(AZ168="",AZ168="　"),1,VALUE(MID(AZ168,2,1)/4)),MIN(SUM(VALUE(BA168)*60,BC168,VALUE(BE168)*60/2,BG168/2),1440)*IF(OR(BI168="",BI168="　"),1,VALUE(MID(BI168,2,1)/4)),MIN(SUM(VALUE(BJ168)*60,BL168,VALUE(BN168)*60/2,BP168/2),1440)*IF(OR(BR168="",BR168="　"),1,VALUE(MID(BR168,2,1)/4)),MIN(SUM(VALUE(BS168)*60,BU168,VALUE(BW168)*60/2,BY168/2),1440)*IF(OR(CA168="",CA168="　"),1,VALUE(MID(CA168,2,1)/4))),'01_勤務時間入力'!$B$7*60,10080))))</f>
        <v/>
      </c>
      <c r="CE168" s="17" t="str">
        <f>IF(CB168="","",IF('01_勤務時間入力'!$I$7*60&lt;='01_勤務時間入力'!CD168,"常勤","非常勤"))</f>
        <v/>
      </c>
    </row>
    <row r="169" spans="2:83" ht="27.95" customHeight="1" x14ac:dyDescent="0.4">
      <c r="B169" s="131" t="str">
        <f t="shared" si="4"/>
        <v>153人目</v>
      </c>
      <c r="C169" s="29"/>
      <c r="D169" s="69" t="s">
        <v>14</v>
      </c>
      <c r="E169" s="31"/>
      <c r="F169" s="32"/>
      <c r="H169" s="36"/>
      <c r="I169" s="54" t="s">
        <v>11</v>
      </c>
      <c r="J169" s="39"/>
      <c r="K169" s="56" t="s">
        <v>16</v>
      </c>
      <c r="L169" s="36"/>
      <c r="M169" s="54" t="s">
        <v>11</v>
      </c>
      <c r="N169" s="39"/>
      <c r="O169" s="56" t="s">
        <v>16</v>
      </c>
      <c r="P169" s="11"/>
      <c r="Q169" s="36"/>
      <c r="R169" s="54" t="s">
        <v>11</v>
      </c>
      <c r="S169" s="39"/>
      <c r="T169" s="54" t="s">
        <v>16</v>
      </c>
      <c r="U169" s="36"/>
      <c r="V169" s="54" t="s">
        <v>11</v>
      </c>
      <c r="W169" s="39"/>
      <c r="X169" s="56" t="s">
        <v>16</v>
      </c>
      <c r="Y169" s="48"/>
      <c r="Z169" s="36"/>
      <c r="AA169" s="54" t="s">
        <v>11</v>
      </c>
      <c r="AB169" s="39"/>
      <c r="AC169" s="54" t="s">
        <v>16</v>
      </c>
      <c r="AD169" s="36"/>
      <c r="AE169" s="54" t="s">
        <v>11</v>
      </c>
      <c r="AF169" s="39"/>
      <c r="AG169" s="56" t="s">
        <v>16</v>
      </c>
      <c r="AH169" s="48"/>
      <c r="AI169" s="36"/>
      <c r="AJ169" s="54" t="s">
        <v>11</v>
      </c>
      <c r="AK169" s="39"/>
      <c r="AL169" s="54" t="s">
        <v>16</v>
      </c>
      <c r="AM169" s="36"/>
      <c r="AN169" s="54" t="s">
        <v>11</v>
      </c>
      <c r="AO169" s="39"/>
      <c r="AP169" s="56" t="s">
        <v>16</v>
      </c>
      <c r="AQ169" s="48"/>
      <c r="AR169" s="36"/>
      <c r="AS169" s="54" t="s">
        <v>11</v>
      </c>
      <c r="AT169" s="39"/>
      <c r="AU169" s="54" t="s">
        <v>16</v>
      </c>
      <c r="AV169" s="36"/>
      <c r="AW169" s="54" t="s">
        <v>11</v>
      </c>
      <c r="AX169" s="39"/>
      <c r="AY169" s="56" t="s">
        <v>16</v>
      </c>
      <c r="AZ169" s="48"/>
      <c r="BA169" s="36"/>
      <c r="BB169" s="54" t="s">
        <v>11</v>
      </c>
      <c r="BC169" s="39"/>
      <c r="BD169" s="54" t="s">
        <v>16</v>
      </c>
      <c r="BE169" s="36"/>
      <c r="BF169" s="54" t="s">
        <v>11</v>
      </c>
      <c r="BG169" s="39"/>
      <c r="BH169" s="56" t="s">
        <v>16</v>
      </c>
      <c r="BI169" s="48"/>
      <c r="BJ169" s="36"/>
      <c r="BK169" s="54" t="s">
        <v>11</v>
      </c>
      <c r="BL169" s="39"/>
      <c r="BM169" s="54" t="s">
        <v>16</v>
      </c>
      <c r="BN169" s="36"/>
      <c r="BO169" s="54" t="s">
        <v>11</v>
      </c>
      <c r="BP169" s="39"/>
      <c r="BQ169" s="56" t="s">
        <v>16</v>
      </c>
      <c r="BR169" s="48"/>
      <c r="BS169" s="36"/>
      <c r="BT169" s="54" t="s">
        <v>11</v>
      </c>
      <c r="BU169" s="39"/>
      <c r="BV169" s="54" t="s">
        <v>16</v>
      </c>
      <c r="BW169" s="36"/>
      <c r="BX169" s="54" t="s">
        <v>11</v>
      </c>
      <c r="BY169" s="39"/>
      <c r="BZ169" s="56" t="s">
        <v>16</v>
      </c>
      <c r="CA169" s="51"/>
      <c r="CB169" s="17" t="str">
        <f t="shared" si="5"/>
        <v/>
      </c>
      <c r="CC169" s="17" t="str">
        <f>IF(CB169="","",INDEX('99_職種リスト'!$A:$A,MATCH($E169,'99_職種リスト'!$B:$B,0)))</f>
        <v/>
      </c>
      <c r="CD169" s="18" t="str">
        <f>IF(CB169="","",IF(F169="○",'01_勤務時間入力'!$B$7*60,IF(SUM(H169,J169,L169,N169)&gt;0,MIN(SUM(VALUE(H169)*60,J169,VALUE(L169)*60/2,N169/2),'01_勤務時間入力'!$B$7*60,10080),MIN(SUM(MIN(SUM(VALUE(Q169)*60,S169,VALUE(U169)*60/2,W169/2),1440)*IF(OR(Y169="",Y169="　"),1,VALUE(MID(Y169,2,1)/4)),MIN(SUM(VALUE(Z169)*60,AB169,VALUE(AD169)*60/2,AF169/2),1440)*IF(OR(AH169="",AH169="　"),1,VALUE(MID(AH169,2,1)/4)),MIN(SUM(VALUE(AI169)*60,AK169,VALUE(AM169)*60/2,AO169/2),1440)*IF(OR(AQ169="",AQ169="　"),1,VALUE(MID(AQ169,2,1)/4)),MIN(SUM(VALUE(AR169)*60,AT169,VALUE(AV169)*60/2,AX169/2),1440)*IF(OR(AZ169="",AZ169="　"),1,VALUE(MID(AZ169,2,1)/4)),MIN(SUM(VALUE(BA169)*60,BC169,VALUE(BE169)*60/2,BG169/2),1440)*IF(OR(BI169="",BI169="　"),1,VALUE(MID(BI169,2,1)/4)),MIN(SUM(VALUE(BJ169)*60,BL169,VALUE(BN169)*60/2,BP169/2),1440)*IF(OR(BR169="",BR169="　"),1,VALUE(MID(BR169,2,1)/4)),MIN(SUM(VALUE(BS169)*60,BU169,VALUE(BW169)*60/2,BY169/2),1440)*IF(OR(CA169="",CA169="　"),1,VALUE(MID(CA169,2,1)/4))),'01_勤務時間入力'!$B$7*60,10080))))</f>
        <v/>
      </c>
      <c r="CE169" s="17" t="str">
        <f>IF(CB169="","",IF('01_勤務時間入力'!$I$7*60&lt;='01_勤務時間入力'!CD169,"常勤","非常勤"))</f>
        <v/>
      </c>
    </row>
    <row r="170" spans="2:83" ht="27.95" customHeight="1" x14ac:dyDescent="0.4">
      <c r="B170" s="131" t="str">
        <f t="shared" si="4"/>
        <v>154人目</v>
      </c>
      <c r="C170" s="29"/>
      <c r="D170" s="69" t="s">
        <v>14</v>
      </c>
      <c r="E170" s="31"/>
      <c r="F170" s="32"/>
      <c r="H170" s="36"/>
      <c r="I170" s="54" t="s">
        <v>11</v>
      </c>
      <c r="J170" s="39"/>
      <c r="K170" s="56" t="s">
        <v>16</v>
      </c>
      <c r="L170" s="36"/>
      <c r="M170" s="54" t="s">
        <v>11</v>
      </c>
      <c r="N170" s="39"/>
      <c r="O170" s="56" t="s">
        <v>16</v>
      </c>
      <c r="P170" s="11"/>
      <c r="Q170" s="36"/>
      <c r="R170" s="54" t="s">
        <v>11</v>
      </c>
      <c r="S170" s="39"/>
      <c r="T170" s="54" t="s">
        <v>16</v>
      </c>
      <c r="U170" s="36"/>
      <c r="V170" s="54" t="s">
        <v>11</v>
      </c>
      <c r="W170" s="39"/>
      <c r="X170" s="56" t="s">
        <v>16</v>
      </c>
      <c r="Y170" s="48"/>
      <c r="Z170" s="36"/>
      <c r="AA170" s="54" t="s">
        <v>11</v>
      </c>
      <c r="AB170" s="39"/>
      <c r="AC170" s="54" t="s">
        <v>16</v>
      </c>
      <c r="AD170" s="36"/>
      <c r="AE170" s="54" t="s">
        <v>11</v>
      </c>
      <c r="AF170" s="39"/>
      <c r="AG170" s="56" t="s">
        <v>16</v>
      </c>
      <c r="AH170" s="48"/>
      <c r="AI170" s="36"/>
      <c r="AJ170" s="54" t="s">
        <v>11</v>
      </c>
      <c r="AK170" s="39"/>
      <c r="AL170" s="54" t="s">
        <v>16</v>
      </c>
      <c r="AM170" s="36"/>
      <c r="AN170" s="54" t="s">
        <v>11</v>
      </c>
      <c r="AO170" s="39"/>
      <c r="AP170" s="56" t="s">
        <v>16</v>
      </c>
      <c r="AQ170" s="48"/>
      <c r="AR170" s="36"/>
      <c r="AS170" s="54" t="s">
        <v>11</v>
      </c>
      <c r="AT170" s="39"/>
      <c r="AU170" s="54" t="s">
        <v>16</v>
      </c>
      <c r="AV170" s="36"/>
      <c r="AW170" s="54" t="s">
        <v>11</v>
      </c>
      <c r="AX170" s="39"/>
      <c r="AY170" s="56" t="s">
        <v>16</v>
      </c>
      <c r="AZ170" s="48"/>
      <c r="BA170" s="36"/>
      <c r="BB170" s="54" t="s">
        <v>11</v>
      </c>
      <c r="BC170" s="39"/>
      <c r="BD170" s="54" t="s">
        <v>16</v>
      </c>
      <c r="BE170" s="36"/>
      <c r="BF170" s="54" t="s">
        <v>11</v>
      </c>
      <c r="BG170" s="39"/>
      <c r="BH170" s="56" t="s">
        <v>16</v>
      </c>
      <c r="BI170" s="48"/>
      <c r="BJ170" s="36"/>
      <c r="BK170" s="54" t="s">
        <v>11</v>
      </c>
      <c r="BL170" s="39"/>
      <c r="BM170" s="54" t="s">
        <v>16</v>
      </c>
      <c r="BN170" s="36"/>
      <c r="BO170" s="54" t="s">
        <v>11</v>
      </c>
      <c r="BP170" s="39"/>
      <c r="BQ170" s="56" t="s">
        <v>16</v>
      </c>
      <c r="BR170" s="48"/>
      <c r="BS170" s="36"/>
      <c r="BT170" s="54" t="s">
        <v>11</v>
      </c>
      <c r="BU170" s="39"/>
      <c r="BV170" s="54" t="s">
        <v>16</v>
      </c>
      <c r="BW170" s="36"/>
      <c r="BX170" s="54" t="s">
        <v>11</v>
      </c>
      <c r="BY170" s="39"/>
      <c r="BZ170" s="56" t="s">
        <v>16</v>
      </c>
      <c r="CA170" s="51"/>
      <c r="CB170" s="17" t="str">
        <f t="shared" si="5"/>
        <v/>
      </c>
      <c r="CC170" s="17" t="str">
        <f>IF(CB170="","",INDEX('99_職種リスト'!$A:$A,MATCH($E170,'99_職種リスト'!$B:$B,0)))</f>
        <v/>
      </c>
      <c r="CD170" s="18" t="str">
        <f>IF(CB170="","",IF(F170="○",'01_勤務時間入力'!$B$7*60,IF(SUM(H170,J170,L170,N170)&gt;0,MIN(SUM(VALUE(H170)*60,J170,VALUE(L170)*60/2,N170/2),'01_勤務時間入力'!$B$7*60,10080),MIN(SUM(MIN(SUM(VALUE(Q170)*60,S170,VALUE(U170)*60/2,W170/2),1440)*IF(OR(Y170="",Y170="　"),1,VALUE(MID(Y170,2,1)/4)),MIN(SUM(VALUE(Z170)*60,AB170,VALUE(AD170)*60/2,AF170/2),1440)*IF(OR(AH170="",AH170="　"),1,VALUE(MID(AH170,2,1)/4)),MIN(SUM(VALUE(AI170)*60,AK170,VALUE(AM170)*60/2,AO170/2),1440)*IF(OR(AQ170="",AQ170="　"),1,VALUE(MID(AQ170,2,1)/4)),MIN(SUM(VALUE(AR170)*60,AT170,VALUE(AV170)*60/2,AX170/2),1440)*IF(OR(AZ170="",AZ170="　"),1,VALUE(MID(AZ170,2,1)/4)),MIN(SUM(VALUE(BA170)*60,BC170,VALUE(BE170)*60/2,BG170/2),1440)*IF(OR(BI170="",BI170="　"),1,VALUE(MID(BI170,2,1)/4)),MIN(SUM(VALUE(BJ170)*60,BL170,VALUE(BN170)*60/2,BP170/2),1440)*IF(OR(BR170="",BR170="　"),1,VALUE(MID(BR170,2,1)/4)),MIN(SUM(VALUE(BS170)*60,BU170,VALUE(BW170)*60/2,BY170/2),1440)*IF(OR(CA170="",CA170="　"),1,VALUE(MID(CA170,2,1)/4))),'01_勤務時間入力'!$B$7*60,10080))))</f>
        <v/>
      </c>
      <c r="CE170" s="17" t="str">
        <f>IF(CB170="","",IF('01_勤務時間入力'!$I$7*60&lt;='01_勤務時間入力'!CD170,"常勤","非常勤"))</f>
        <v/>
      </c>
    </row>
    <row r="171" spans="2:83" ht="27.95" customHeight="1" x14ac:dyDescent="0.4">
      <c r="B171" s="131" t="str">
        <f t="shared" si="4"/>
        <v>155人目</v>
      </c>
      <c r="C171" s="29"/>
      <c r="D171" s="69" t="s">
        <v>14</v>
      </c>
      <c r="E171" s="31"/>
      <c r="F171" s="32"/>
      <c r="H171" s="36"/>
      <c r="I171" s="54" t="s">
        <v>11</v>
      </c>
      <c r="J171" s="39"/>
      <c r="K171" s="56" t="s">
        <v>16</v>
      </c>
      <c r="L171" s="36"/>
      <c r="M171" s="54" t="s">
        <v>11</v>
      </c>
      <c r="N171" s="39"/>
      <c r="O171" s="56" t="s">
        <v>16</v>
      </c>
      <c r="P171" s="11"/>
      <c r="Q171" s="36"/>
      <c r="R171" s="54" t="s">
        <v>11</v>
      </c>
      <c r="S171" s="39"/>
      <c r="T171" s="54" t="s">
        <v>16</v>
      </c>
      <c r="U171" s="36"/>
      <c r="V171" s="54" t="s">
        <v>11</v>
      </c>
      <c r="W171" s="39"/>
      <c r="X171" s="56" t="s">
        <v>16</v>
      </c>
      <c r="Y171" s="48"/>
      <c r="Z171" s="36"/>
      <c r="AA171" s="54" t="s">
        <v>11</v>
      </c>
      <c r="AB171" s="39"/>
      <c r="AC171" s="54" t="s">
        <v>16</v>
      </c>
      <c r="AD171" s="36"/>
      <c r="AE171" s="54" t="s">
        <v>11</v>
      </c>
      <c r="AF171" s="39"/>
      <c r="AG171" s="56" t="s">
        <v>16</v>
      </c>
      <c r="AH171" s="48"/>
      <c r="AI171" s="36"/>
      <c r="AJ171" s="54" t="s">
        <v>11</v>
      </c>
      <c r="AK171" s="39"/>
      <c r="AL171" s="54" t="s">
        <v>16</v>
      </c>
      <c r="AM171" s="36"/>
      <c r="AN171" s="54" t="s">
        <v>11</v>
      </c>
      <c r="AO171" s="39"/>
      <c r="AP171" s="56" t="s">
        <v>16</v>
      </c>
      <c r="AQ171" s="48"/>
      <c r="AR171" s="36"/>
      <c r="AS171" s="54" t="s">
        <v>11</v>
      </c>
      <c r="AT171" s="39"/>
      <c r="AU171" s="54" t="s">
        <v>16</v>
      </c>
      <c r="AV171" s="36"/>
      <c r="AW171" s="54" t="s">
        <v>11</v>
      </c>
      <c r="AX171" s="39"/>
      <c r="AY171" s="56" t="s">
        <v>16</v>
      </c>
      <c r="AZ171" s="48"/>
      <c r="BA171" s="36"/>
      <c r="BB171" s="54" t="s">
        <v>11</v>
      </c>
      <c r="BC171" s="39"/>
      <c r="BD171" s="54" t="s">
        <v>16</v>
      </c>
      <c r="BE171" s="36"/>
      <c r="BF171" s="54" t="s">
        <v>11</v>
      </c>
      <c r="BG171" s="39"/>
      <c r="BH171" s="56" t="s">
        <v>16</v>
      </c>
      <c r="BI171" s="48"/>
      <c r="BJ171" s="36"/>
      <c r="BK171" s="54" t="s">
        <v>11</v>
      </c>
      <c r="BL171" s="39"/>
      <c r="BM171" s="54" t="s">
        <v>16</v>
      </c>
      <c r="BN171" s="36"/>
      <c r="BO171" s="54" t="s">
        <v>11</v>
      </c>
      <c r="BP171" s="39"/>
      <c r="BQ171" s="56" t="s">
        <v>16</v>
      </c>
      <c r="BR171" s="48"/>
      <c r="BS171" s="36"/>
      <c r="BT171" s="54" t="s">
        <v>11</v>
      </c>
      <c r="BU171" s="39"/>
      <c r="BV171" s="54" t="s">
        <v>16</v>
      </c>
      <c r="BW171" s="36"/>
      <c r="BX171" s="54" t="s">
        <v>11</v>
      </c>
      <c r="BY171" s="39"/>
      <c r="BZ171" s="56" t="s">
        <v>16</v>
      </c>
      <c r="CA171" s="51"/>
      <c r="CB171" s="17" t="str">
        <f t="shared" si="5"/>
        <v/>
      </c>
      <c r="CC171" s="17" t="str">
        <f>IF(CB171="","",INDEX('99_職種リスト'!$A:$A,MATCH($E171,'99_職種リスト'!$B:$B,0)))</f>
        <v/>
      </c>
      <c r="CD171" s="18" t="str">
        <f>IF(CB171="","",IF(F171="○",'01_勤務時間入力'!$B$7*60,IF(SUM(H171,J171,L171,N171)&gt;0,MIN(SUM(VALUE(H171)*60,J171,VALUE(L171)*60/2,N171/2),'01_勤務時間入力'!$B$7*60,10080),MIN(SUM(MIN(SUM(VALUE(Q171)*60,S171,VALUE(U171)*60/2,W171/2),1440)*IF(OR(Y171="",Y171="　"),1,VALUE(MID(Y171,2,1)/4)),MIN(SUM(VALUE(Z171)*60,AB171,VALUE(AD171)*60/2,AF171/2),1440)*IF(OR(AH171="",AH171="　"),1,VALUE(MID(AH171,2,1)/4)),MIN(SUM(VALUE(AI171)*60,AK171,VALUE(AM171)*60/2,AO171/2),1440)*IF(OR(AQ171="",AQ171="　"),1,VALUE(MID(AQ171,2,1)/4)),MIN(SUM(VALUE(AR171)*60,AT171,VALUE(AV171)*60/2,AX171/2),1440)*IF(OR(AZ171="",AZ171="　"),1,VALUE(MID(AZ171,2,1)/4)),MIN(SUM(VALUE(BA171)*60,BC171,VALUE(BE171)*60/2,BG171/2),1440)*IF(OR(BI171="",BI171="　"),1,VALUE(MID(BI171,2,1)/4)),MIN(SUM(VALUE(BJ171)*60,BL171,VALUE(BN171)*60/2,BP171/2),1440)*IF(OR(BR171="",BR171="　"),1,VALUE(MID(BR171,2,1)/4)),MIN(SUM(VALUE(BS171)*60,BU171,VALUE(BW171)*60/2,BY171/2),1440)*IF(OR(CA171="",CA171="　"),1,VALUE(MID(CA171,2,1)/4))),'01_勤務時間入力'!$B$7*60,10080))))</f>
        <v/>
      </c>
      <c r="CE171" s="17" t="str">
        <f>IF(CB171="","",IF('01_勤務時間入力'!$I$7*60&lt;='01_勤務時間入力'!CD171,"常勤","非常勤"))</f>
        <v/>
      </c>
    </row>
    <row r="172" spans="2:83" ht="27.95" customHeight="1" x14ac:dyDescent="0.4">
      <c r="B172" s="131" t="str">
        <f t="shared" si="4"/>
        <v>156人目</v>
      </c>
      <c r="C172" s="29"/>
      <c r="D172" s="69" t="s">
        <v>14</v>
      </c>
      <c r="E172" s="31"/>
      <c r="F172" s="32"/>
      <c r="H172" s="36"/>
      <c r="I172" s="54" t="s">
        <v>11</v>
      </c>
      <c r="J172" s="39"/>
      <c r="K172" s="56" t="s">
        <v>16</v>
      </c>
      <c r="L172" s="36"/>
      <c r="M172" s="54" t="s">
        <v>11</v>
      </c>
      <c r="N172" s="39"/>
      <c r="O172" s="56" t="s">
        <v>16</v>
      </c>
      <c r="P172" s="11"/>
      <c r="Q172" s="36"/>
      <c r="R172" s="54" t="s">
        <v>11</v>
      </c>
      <c r="S172" s="39"/>
      <c r="T172" s="54" t="s">
        <v>16</v>
      </c>
      <c r="U172" s="36"/>
      <c r="V172" s="54" t="s">
        <v>11</v>
      </c>
      <c r="W172" s="39"/>
      <c r="X172" s="56" t="s">
        <v>16</v>
      </c>
      <c r="Y172" s="48"/>
      <c r="Z172" s="36"/>
      <c r="AA172" s="54" t="s">
        <v>11</v>
      </c>
      <c r="AB172" s="39"/>
      <c r="AC172" s="54" t="s">
        <v>16</v>
      </c>
      <c r="AD172" s="36"/>
      <c r="AE172" s="54" t="s">
        <v>11</v>
      </c>
      <c r="AF172" s="39"/>
      <c r="AG172" s="56" t="s">
        <v>16</v>
      </c>
      <c r="AH172" s="48"/>
      <c r="AI172" s="36"/>
      <c r="AJ172" s="54" t="s">
        <v>11</v>
      </c>
      <c r="AK172" s="39"/>
      <c r="AL172" s="54" t="s">
        <v>16</v>
      </c>
      <c r="AM172" s="36"/>
      <c r="AN172" s="54" t="s">
        <v>11</v>
      </c>
      <c r="AO172" s="39"/>
      <c r="AP172" s="56" t="s">
        <v>16</v>
      </c>
      <c r="AQ172" s="48"/>
      <c r="AR172" s="36"/>
      <c r="AS172" s="54" t="s">
        <v>11</v>
      </c>
      <c r="AT172" s="39"/>
      <c r="AU172" s="54" t="s">
        <v>16</v>
      </c>
      <c r="AV172" s="36"/>
      <c r="AW172" s="54" t="s">
        <v>11</v>
      </c>
      <c r="AX172" s="39"/>
      <c r="AY172" s="56" t="s">
        <v>16</v>
      </c>
      <c r="AZ172" s="48"/>
      <c r="BA172" s="36"/>
      <c r="BB172" s="54" t="s">
        <v>11</v>
      </c>
      <c r="BC172" s="39"/>
      <c r="BD172" s="54" t="s">
        <v>16</v>
      </c>
      <c r="BE172" s="36"/>
      <c r="BF172" s="54" t="s">
        <v>11</v>
      </c>
      <c r="BG172" s="39"/>
      <c r="BH172" s="56" t="s">
        <v>16</v>
      </c>
      <c r="BI172" s="48"/>
      <c r="BJ172" s="36"/>
      <c r="BK172" s="54" t="s">
        <v>11</v>
      </c>
      <c r="BL172" s="39"/>
      <c r="BM172" s="54" t="s">
        <v>16</v>
      </c>
      <c r="BN172" s="36"/>
      <c r="BO172" s="54" t="s">
        <v>11</v>
      </c>
      <c r="BP172" s="39"/>
      <c r="BQ172" s="56" t="s">
        <v>16</v>
      </c>
      <c r="BR172" s="48"/>
      <c r="BS172" s="36"/>
      <c r="BT172" s="54" t="s">
        <v>11</v>
      </c>
      <c r="BU172" s="39"/>
      <c r="BV172" s="54" t="s">
        <v>16</v>
      </c>
      <c r="BW172" s="36"/>
      <c r="BX172" s="54" t="s">
        <v>11</v>
      </c>
      <c r="BY172" s="39"/>
      <c r="BZ172" s="56" t="s">
        <v>16</v>
      </c>
      <c r="CA172" s="51"/>
      <c r="CB172" s="17" t="str">
        <f t="shared" si="5"/>
        <v/>
      </c>
      <c r="CC172" s="17" t="str">
        <f>IF(CB172="","",INDEX('99_職種リスト'!$A:$A,MATCH($E172,'99_職種リスト'!$B:$B,0)))</f>
        <v/>
      </c>
      <c r="CD172" s="18" t="str">
        <f>IF(CB172="","",IF(F172="○",'01_勤務時間入力'!$B$7*60,IF(SUM(H172,J172,L172,N172)&gt;0,MIN(SUM(VALUE(H172)*60,J172,VALUE(L172)*60/2,N172/2),'01_勤務時間入力'!$B$7*60,10080),MIN(SUM(MIN(SUM(VALUE(Q172)*60,S172,VALUE(U172)*60/2,W172/2),1440)*IF(OR(Y172="",Y172="　"),1,VALUE(MID(Y172,2,1)/4)),MIN(SUM(VALUE(Z172)*60,AB172,VALUE(AD172)*60/2,AF172/2),1440)*IF(OR(AH172="",AH172="　"),1,VALUE(MID(AH172,2,1)/4)),MIN(SUM(VALUE(AI172)*60,AK172,VALUE(AM172)*60/2,AO172/2),1440)*IF(OR(AQ172="",AQ172="　"),1,VALUE(MID(AQ172,2,1)/4)),MIN(SUM(VALUE(AR172)*60,AT172,VALUE(AV172)*60/2,AX172/2),1440)*IF(OR(AZ172="",AZ172="　"),1,VALUE(MID(AZ172,2,1)/4)),MIN(SUM(VALUE(BA172)*60,BC172,VALUE(BE172)*60/2,BG172/2),1440)*IF(OR(BI172="",BI172="　"),1,VALUE(MID(BI172,2,1)/4)),MIN(SUM(VALUE(BJ172)*60,BL172,VALUE(BN172)*60/2,BP172/2),1440)*IF(OR(BR172="",BR172="　"),1,VALUE(MID(BR172,2,1)/4)),MIN(SUM(VALUE(BS172)*60,BU172,VALUE(BW172)*60/2,BY172/2),1440)*IF(OR(CA172="",CA172="　"),1,VALUE(MID(CA172,2,1)/4))),'01_勤務時間入力'!$B$7*60,10080))))</f>
        <v/>
      </c>
      <c r="CE172" s="17" t="str">
        <f>IF(CB172="","",IF('01_勤務時間入力'!$I$7*60&lt;='01_勤務時間入力'!CD172,"常勤","非常勤"))</f>
        <v/>
      </c>
    </row>
    <row r="173" spans="2:83" ht="27.95" customHeight="1" x14ac:dyDescent="0.4">
      <c r="B173" s="131" t="str">
        <f t="shared" si="4"/>
        <v>157人目</v>
      </c>
      <c r="C173" s="29"/>
      <c r="D173" s="69" t="s">
        <v>14</v>
      </c>
      <c r="E173" s="31"/>
      <c r="F173" s="32"/>
      <c r="H173" s="36"/>
      <c r="I173" s="54" t="s">
        <v>11</v>
      </c>
      <c r="J173" s="39"/>
      <c r="K173" s="56" t="s">
        <v>16</v>
      </c>
      <c r="L173" s="36"/>
      <c r="M173" s="54" t="s">
        <v>11</v>
      </c>
      <c r="N173" s="39"/>
      <c r="O173" s="56" t="s">
        <v>16</v>
      </c>
      <c r="P173" s="11"/>
      <c r="Q173" s="36"/>
      <c r="R173" s="54" t="s">
        <v>11</v>
      </c>
      <c r="S173" s="39"/>
      <c r="T173" s="54" t="s">
        <v>16</v>
      </c>
      <c r="U173" s="36"/>
      <c r="V173" s="54" t="s">
        <v>11</v>
      </c>
      <c r="W173" s="39"/>
      <c r="X173" s="56" t="s">
        <v>16</v>
      </c>
      <c r="Y173" s="48"/>
      <c r="Z173" s="36"/>
      <c r="AA173" s="54" t="s">
        <v>11</v>
      </c>
      <c r="AB173" s="39"/>
      <c r="AC173" s="54" t="s">
        <v>16</v>
      </c>
      <c r="AD173" s="36"/>
      <c r="AE173" s="54" t="s">
        <v>11</v>
      </c>
      <c r="AF173" s="39"/>
      <c r="AG173" s="56" t="s">
        <v>16</v>
      </c>
      <c r="AH173" s="48"/>
      <c r="AI173" s="36"/>
      <c r="AJ173" s="54" t="s">
        <v>11</v>
      </c>
      <c r="AK173" s="39"/>
      <c r="AL173" s="54" t="s">
        <v>16</v>
      </c>
      <c r="AM173" s="36"/>
      <c r="AN173" s="54" t="s">
        <v>11</v>
      </c>
      <c r="AO173" s="39"/>
      <c r="AP173" s="56" t="s">
        <v>16</v>
      </c>
      <c r="AQ173" s="48"/>
      <c r="AR173" s="36"/>
      <c r="AS173" s="54" t="s">
        <v>11</v>
      </c>
      <c r="AT173" s="39"/>
      <c r="AU173" s="54" t="s">
        <v>16</v>
      </c>
      <c r="AV173" s="36"/>
      <c r="AW173" s="54" t="s">
        <v>11</v>
      </c>
      <c r="AX173" s="39"/>
      <c r="AY173" s="56" t="s">
        <v>16</v>
      </c>
      <c r="AZ173" s="48"/>
      <c r="BA173" s="36"/>
      <c r="BB173" s="54" t="s">
        <v>11</v>
      </c>
      <c r="BC173" s="39"/>
      <c r="BD173" s="54" t="s">
        <v>16</v>
      </c>
      <c r="BE173" s="36"/>
      <c r="BF173" s="54" t="s">
        <v>11</v>
      </c>
      <c r="BG173" s="39"/>
      <c r="BH173" s="56" t="s">
        <v>16</v>
      </c>
      <c r="BI173" s="48"/>
      <c r="BJ173" s="36"/>
      <c r="BK173" s="54" t="s">
        <v>11</v>
      </c>
      <c r="BL173" s="39"/>
      <c r="BM173" s="54" t="s">
        <v>16</v>
      </c>
      <c r="BN173" s="36"/>
      <c r="BO173" s="54" t="s">
        <v>11</v>
      </c>
      <c r="BP173" s="39"/>
      <c r="BQ173" s="56" t="s">
        <v>16</v>
      </c>
      <c r="BR173" s="48"/>
      <c r="BS173" s="36"/>
      <c r="BT173" s="54" t="s">
        <v>11</v>
      </c>
      <c r="BU173" s="39"/>
      <c r="BV173" s="54" t="s">
        <v>16</v>
      </c>
      <c r="BW173" s="36"/>
      <c r="BX173" s="54" t="s">
        <v>11</v>
      </c>
      <c r="BY173" s="39"/>
      <c r="BZ173" s="56" t="s">
        <v>16</v>
      </c>
      <c r="CA173" s="51"/>
      <c r="CB173" s="17" t="str">
        <f t="shared" si="5"/>
        <v/>
      </c>
      <c r="CC173" s="17" t="str">
        <f>IF(CB173="","",INDEX('99_職種リスト'!$A:$A,MATCH($E173,'99_職種リスト'!$B:$B,0)))</f>
        <v/>
      </c>
      <c r="CD173" s="18" t="str">
        <f>IF(CB173="","",IF(F173="○",'01_勤務時間入力'!$B$7*60,IF(SUM(H173,J173,L173,N173)&gt;0,MIN(SUM(VALUE(H173)*60,J173,VALUE(L173)*60/2,N173/2),'01_勤務時間入力'!$B$7*60,10080),MIN(SUM(MIN(SUM(VALUE(Q173)*60,S173,VALUE(U173)*60/2,W173/2),1440)*IF(OR(Y173="",Y173="　"),1,VALUE(MID(Y173,2,1)/4)),MIN(SUM(VALUE(Z173)*60,AB173,VALUE(AD173)*60/2,AF173/2),1440)*IF(OR(AH173="",AH173="　"),1,VALUE(MID(AH173,2,1)/4)),MIN(SUM(VALUE(AI173)*60,AK173,VALUE(AM173)*60/2,AO173/2),1440)*IF(OR(AQ173="",AQ173="　"),1,VALUE(MID(AQ173,2,1)/4)),MIN(SUM(VALUE(AR173)*60,AT173,VALUE(AV173)*60/2,AX173/2),1440)*IF(OR(AZ173="",AZ173="　"),1,VALUE(MID(AZ173,2,1)/4)),MIN(SUM(VALUE(BA173)*60,BC173,VALUE(BE173)*60/2,BG173/2),1440)*IF(OR(BI173="",BI173="　"),1,VALUE(MID(BI173,2,1)/4)),MIN(SUM(VALUE(BJ173)*60,BL173,VALUE(BN173)*60/2,BP173/2),1440)*IF(OR(BR173="",BR173="　"),1,VALUE(MID(BR173,2,1)/4)),MIN(SUM(VALUE(BS173)*60,BU173,VALUE(BW173)*60/2,BY173/2),1440)*IF(OR(CA173="",CA173="　"),1,VALUE(MID(CA173,2,1)/4))),'01_勤務時間入力'!$B$7*60,10080))))</f>
        <v/>
      </c>
      <c r="CE173" s="17" t="str">
        <f>IF(CB173="","",IF('01_勤務時間入力'!$I$7*60&lt;='01_勤務時間入力'!CD173,"常勤","非常勤"))</f>
        <v/>
      </c>
    </row>
    <row r="174" spans="2:83" ht="27.95" customHeight="1" x14ac:dyDescent="0.4">
      <c r="B174" s="131" t="str">
        <f t="shared" si="4"/>
        <v>158人目</v>
      </c>
      <c r="C174" s="29"/>
      <c r="D174" s="69" t="s">
        <v>14</v>
      </c>
      <c r="E174" s="31"/>
      <c r="F174" s="32"/>
      <c r="H174" s="36"/>
      <c r="I174" s="54" t="s">
        <v>11</v>
      </c>
      <c r="J174" s="39"/>
      <c r="K174" s="56" t="s">
        <v>16</v>
      </c>
      <c r="L174" s="36"/>
      <c r="M174" s="54" t="s">
        <v>11</v>
      </c>
      <c r="N174" s="39"/>
      <c r="O174" s="56" t="s">
        <v>16</v>
      </c>
      <c r="P174" s="11"/>
      <c r="Q174" s="36"/>
      <c r="R174" s="54" t="s">
        <v>11</v>
      </c>
      <c r="S174" s="39"/>
      <c r="T174" s="54" t="s">
        <v>16</v>
      </c>
      <c r="U174" s="36"/>
      <c r="V174" s="54" t="s">
        <v>11</v>
      </c>
      <c r="W174" s="39"/>
      <c r="X174" s="56" t="s">
        <v>16</v>
      </c>
      <c r="Y174" s="48"/>
      <c r="Z174" s="36"/>
      <c r="AA174" s="54" t="s">
        <v>11</v>
      </c>
      <c r="AB174" s="39"/>
      <c r="AC174" s="54" t="s">
        <v>16</v>
      </c>
      <c r="AD174" s="36"/>
      <c r="AE174" s="54" t="s">
        <v>11</v>
      </c>
      <c r="AF174" s="39"/>
      <c r="AG174" s="56" t="s">
        <v>16</v>
      </c>
      <c r="AH174" s="48"/>
      <c r="AI174" s="36"/>
      <c r="AJ174" s="54" t="s">
        <v>11</v>
      </c>
      <c r="AK174" s="39"/>
      <c r="AL174" s="54" t="s">
        <v>16</v>
      </c>
      <c r="AM174" s="36"/>
      <c r="AN174" s="54" t="s">
        <v>11</v>
      </c>
      <c r="AO174" s="39"/>
      <c r="AP174" s="56" t="s">
        <v>16</v>
      </c>
      <c r="AQ174" s="48"/>
      <c r="AR174" s="36"/>
      <c r="AS174" s="54" t="s">
        <v>11</v>
      </c>
      <c r="AT174" s="39"/>
      <c r="AU174" s="54" t="s">
        <v>16</v>
      </c>
      <c r="AV174" s="36"/>
      <c r="AW174" s="54" t="s">
        <v>11</v>
      </c>
      <c r="AX174" s="39"/>
      <c r="AY174" s="56" t="s">
        <v>16</v>
      </c>
      <c r="AZ174" s="48"/>
      <c r="BA174" s="36"/>
      <c r="BB174" s="54" t="s">
        <v>11</v>
      </c>
      <c r="BC174" s="39"/>
      <c r="BD174" s="54" t="s">
        <v>16</v>
      </c>
      <c r="BE174" s="36"/>
      <c r="BF174" s="54" t="s">
        <v>11</v>
      </c>
      <c r="BG174" s="39"/>
      <c r="BH174" s="56" t="s">
        <v>16</v>
      </c>
      <c r="BI174" s="48"/>
      <c r="BJ174" s="36"/>
      <c r="BK174" s="54" t="s">
        <v>11</v>
      </c>
      <c r="BL174" s="39"/>
      <c r="BM174" s="54" t="s">
        <v>16</v>
      </c>
      <c r="BN174" s="36"/>
      <c r="BO174" s="54" t="s">
        <v>11</v>
      </c>
      <c r="BP174" s="39"/>
      <c r="BQ174" s="56" t="s">
        <v>16</v>
      </c>
      <c r="BR174" s="48"/>
      <c r="BS174" s="36"/>
      <c r="BT174" s="54" t="s">
        <v>11</v>
      </c>
      <c r="BU174" s="39"/>
      <c r="BV174" s="54" t="s">
        <v>16</v>
      </c>
      <c r="BW174" s="36"/>
      <c r="BX174" s="54" t="s">
        <v>11</v>
      </c>
      <c r="BY174" s="39"/>
      <c r="BZ174" s="56" t="s">
        <v>16</v>
      </c>
      <c r="CA174" s="51"/>
      <c r="CB174" s="17" t="str">
        <f t="shared" si="5"/>
        <v/>
      </c>
      <c r="CC174" s="17" t="str">
        <f>IF(CB174="","",INDEX('99_職種リスト'!$A:$A,MATCH($E174,'99_職種リスト'!$B:$B,0)))</f>
        <v/>
      </c>
      <c r="CD174" s="18" t="str">
        <f>IF(CB174="","",IF(F174="○",'01_勤務時間入力'!$B$7*60,IF(SUM(H174,J174,L174,N174)&gt;0,MIN(SUM(VALUE(H174)*60,J174,VALUE(L174)*60/2,N174/2),'01_勤務時間入力'!$B$7*60,10080),MIN(SUM(MIN(SUM(VALUE(Q174)*60,S174,VALUE(U174)*60/2,W174/2),1440)*IF(OR(Y174="",Y174="　"),1,VALUE(MID(Y174,2,1)/4)),MIN(SUM(VALUE(Z174)*60,AB174,VALUE(AD174)*60/2,AF174/2),1440)*IF(OR(AH174="",AH174="　"),1,VALUE(MID(AH174,2,1)/4)),MIN(SUM(VALUE(AI174)*60,AK174,VALUE(AM174)*60/2,AO174/2),1440)*IF(OR(AQ174="",AQ174="　"),1,VALUE(MID(AQ174,2,1)/4)),MIN(SUM(VALUE(AR174)*60,AT174,VALUE(AV174)*60/2,AX174/2),1440)*IF(OR(AZ174="",AZ174="　"),1,VALUE(MID(AZ174,2,1)/4)),MIN(SUM(VALUE(BA174)*60,BC174,VALUE(BE174)*60/2,BG174/2),1440)*IF(OR(BI174="",BI174="　"),1,VALUE(MID(BI174,2,1)/4)),MIN(SUM(VALUE(BJ174)*60,BL174,VALUE(BN174)*60/2,BP174/2),1440)*IF(OR(BR174="",BR174="　"),1,VALUE(MID(BR174,2,1)/4)),MIN(SUM(VALUE(BS174)*60,BU174,VALUE(BW174)*60/2,BY174/2),1440)*IF(OR(CA174="",CA174="　"),1,VALUE(MID(CA174,2,1)/4))),'01_勤務時間入力'!$B$7*60,10080))))</f>
        <v/>
      </c>
      <c r="CE174" s="17" t="str">
        <f>IF(CB174="","",IF('01_勤務時間入力'!$I$7*60&lt;='01_勤務時間入力'!CD174,"常勤","非常勤"))</f>
        <v/>
      </c>
    </row>
    <row r="175" spans="2:83" ht="27.95" customHeight="1" x14ac:dyDescent="0.4">
      <c r="B175" s="131" t="str">
        <f t="shared" si="4"/>
        <v>159人目</v>
      </c>
      <c r="C175" s="29"/>
      <c r="D175" s="69" t="s">
        <v>14</v>
      </c>
      <c r="E175" s="31"/>
      <c r="F175" s="32"/>
      <c r="H175" s="36"/>
      <c r="I175" s="54" t="s">
        <v>11</v>
      </c>
      <c r="J175" s="39"/>
      <c r="K175" s="56" t="s">
        <v>16</v>
      </c>
      <c r="L175" s="36"/>
      <c r="M175" s="54" t="s">
        <v>11</v>
      </c>
      <c r="N175" s="39"/>
      <c r="O175" s="56" t="s">
        <v>16</v>
      </c>
      <c r="P175" s="11"/>
      <c r="Q175" s="36"/>
      <c r="R175" s="54" t="s">
        <v>11</v>
      </c>
      <c r="S175" s="39"/>
      <c r="T175" s="54" t="s">
        <v>16</v>
      </c>
      <c r="U175" s="36"/>
      <c r="V175" s="54" t="s">
        <v>11</v>
      </c>
      <c r="W175" s="39"/>
      <c r="X175" s="56" t="s">
        <v>16</v>
      </c>
      <c r="Y175" s="48"/>
      <c r="Z175" s="36"/>
      <c r="AA175" s="54" t="s">
        <v>11</v>
      </c>
      <c r="AB175" s="39"/>
      <c r="AC175" s="54" t="s">
        <v>16</v>
      </c>
      <c r="AD175" s="36"/>
      <c r="AE175" s="54" t="s">
        <v>11</v>
      </c>
      <c r="AF175" s="39"/>
      <c r="AG175" s="56" t="s">
        <v>16</v>
      </c>
      <c r="AH175" s="48"/>
      <c r="AI175" s="36"/>
      <c r="AJ175" s="54" t="s">
        <v>11</v>
      </c>
      <c r="AK175" s="39"/>
      <c r="AL175" s="54" t="s">
        <v>16</v>
      </c>
      <c r="AM175" s="36"/>
      <c r="AN175" s="54" t="s">
        <v>11</v>
      </c>
      <c r="AO175" s="39"/>
      <c r="AP175" s="56" t="s">
        <v>16</v>
      </c>
      <c r="AQ175" s="48"/>
      <c r="AR175" s="36"/>
      <c r="AS175" s="54" t="s">
        <v>11</v>
      </c>
      <c r="AT175" s="39"/>
      <c r="AU175" s="54" t="s">
        <v>16</v>
      </c>
      <c r="AV175" s="36"/>
      <c r="AW175" s="54" t="s">
        <v>11</v>
      </c>
      <c r="AX175" s="39"/>
      <c r="AY175" s="56" t="s">
        <v>16</v>
      </c>
      <c r="AZ175" s="48"/>
      <c r="BA175" s="36"/>
      <c r="BB175" s="54" t="s">
        <v>11</v>
      </c>
      <c r="BC175" s="39"/>
      <c r="BD175" s="54" t="s">
        <v>16</v>
      </c>
      <c r="BE175" s="36"/>
      <c r="BF175" s="54" t="s">
        <v>11</v>
      </c>
      <c r="BG175" s="39"/>
      <c r="BH175" s="56" t="s">
        <v>16</v>
      </c>
      <c r="BI175" s="48"/>
      <c r="BJ175" s="36"/>
      <c r="BK175" s="54" t="s">
        <v>11</v>
      </c>
      <c r="BL175" s="39"/>
      <c r="BM175" s="54" t="s">
        <v>16</v>
      </c>
      <c r="BN175" s="36"/>
      <c r="BO175" s="54" t="s">
        <v>11</v>
      </c>
      <c r="BP175" s="39"/>
      <c r="BQ175" s="56" t="s">
        <v>16</v>
      </c>
      <c r="BR175" s="48"/>
      <c r="BS175" s="36"/>
      <c r="BT175" s="54" t="s">
        <v>11</v>
      </c>
      <c r="BU175" s="39"/>
      <c r="BV175" s="54" t="s">
        <v>16</v>
      </c>
      <c r="BW175" s="36"/>
      <c r="BX175" s="54" t="s">
        <v>11</v>
      </c>
      <c r="BY175" s="39"/>
      <c r="BZ175" s="56" t="s">
        <v>16</v>
      </c>
      <c r="CA175" s="51"/>
      <c r="CB175" s="17" t="str">
        <f t="shared" si="5"/>
        <v/>
      </c>
      <c r="CC175" s="17" t="str">
        <f>IF(CB175="","",INDEX('99_職種リスト'!$A:$A,MATCH($E175,'99_職種リスト'!$B:$B,0)))</f>
        <v/>
      </c>
      <c r="CD175" s="18" t="str">
        <f>IF(CB175="","",IF(F175="○",'01_勤務時間入力'!$B$7*60,IF(SUM(H175,J175,L175,N175)&gt;0,MIN(SUM(VALUE(H175)*60,J175,VALUE(L175)*60/2,N175/2),'01_勤務時間入力'!$B$7*60,10080),MIN(SUM(MIN(SUM(VALUE(Q175)*60,S175,VALUE(U175)*60/2,W175/2),1440)*IF(OR(Y175="",Y175="　"),1,VALUE(MID(Y175,2,1)/4)),MIN(SUM(VALUE(Z175)*60,AB175,VALUE(AD175)*60/2,AF175/2),1440)*IF(OR(AH175="",AH175="　"),1,VALUE(MID(AH175,2,1)/4)),MIN(SUM(VALUE(AI175)*60,AK175,VALUE(AM175)*60/2,AO175/2),1440)*IF(OR(AQ175="",AQ175="　"),1,VALUE(MID(AQ175,2,1)/4)),MIN(SUM(VALUE(AR175)*60,AT175,VALUE(AV175)*60/2,AX175/2),1440)*IF(OR(AZ175="",AZ175="　"),1,VALUE(MID(AZ175,2,1)/4)),MIN(SUM(VALUE(BA175)*60,BC175,VALUE(BE175)*60/2,BG175/2),1440)*IF(OR(BI175="",BI175="　"),1,VALUE(MID(BI175,2,1)/4)),MIN(SUM(VALUE(BJ175)*60,BL175,VALUE(BN175)*60/2,BP175/2),1440)*IF(OR(BR175="",BR175="　"),1,VALUE(MID(BR175,2,1)/4)),MIN(SUM(VALUE(BS175)*60,BU175,VALUE(BW175)*60/2,BY175/2),1440)*IF(OR(CA175="",CA175="　"),1,VALUE(MID(CA175,2,1)/4))),'01_勤務時間入力'!$B$7*60,10080))))</f>
        <v/>
      </c>
      <c r="CE175" s="17" t="str">
        <f>IF(CB175="","",IF('01_勤務時間入力'!$I$7*60&lt;='01_勤務時間入力'!CD175,"常勤","非常勤"))</f>
        <v/>
      </c>
    </row>
    <row r="176" spans="2:83" ht="27.95" customHeight="1" x14ac:dyDescent="0.4">
      <c r="B176" s="131" t="str">
        <f t="shared" si="4"/>
        <v>160人目</v>
      </c>
      <c r="C176" s="29"/>
      <c r="D176" s="69" t="s">
        <v>14</v>
      </c>
      <c r="E176" s="31"/>
      <c r="F176" s="32"/>
      <c r="H176" s="36"/>
      <c r="I176" s="54" t="s">
        <v>11</v>
      </c>
      <c r="J176" s="39"/>
      <c r="K176" s="56" t="s">
        <v>16</v>
      </c>
      <c r="L176" s="36"/>
      <c r="M176" s="54" t="s">
        <v>11</v>
      </c>
      <c r="N176" s="39"/>
      <c r="O176" s="56" t="s">
        <v>16</v>
      </c>
      <c r="P176" s="11"/>
      <c r="Q176" s="36"/>
      <c r="R176" s="54" t="s">
        <v>11</v>
      </c>
      <c r="S176" s="39"/>
      <c r="T176" s="54" t="s">
        <v>16</v>
      </c>
      <c r="U176" s="36"/>
      <c r="V176" s="54" t="s">
        <v>11</v>
      </c>
      <c r="W176" s="39"/>
      <c r="X176" s="56" t="s">
        <v>16</v>
      </c>
      <c r="Y176" s="48"/>
      <c r="Z176" s="36"/>
      <c r="AA176" s="54" t="s">
        <v>11</v>
      </c>
      <c r="AB176" s="39"/>
      <c r="AC176" s="54" t="s">
        <v>16</v>
      </c>
      <c r="AD176" s="36"/>
      <c r="AE176" s="54" t="s">
        <v>11</v>
      </c>
      <c r="AF176" s="39"/>
      <c r="AG176" s="56" t="s">
        <v>16</v>
      </c>
      <c r="AH176" s="48"/>
      <c r="AI176" s="36"/>
      <c r="AJ176" s="54" t="s">
        <v>11</v>
      </c>
      <c r="AK176" s="39"/>
      <c r="AL176" s="54" t="s">
        <v>16</v>
      </c>
      <c r="AM176" s="36"/>
      <c r="AN176" s="54" t="s">
        <v>11</v>
      </c>
      <c r="AO176" s="39"/>
      <c r="AP176" s="56" t="s">
        <v>16</v>
      </c>
      <c r="AQ176" s="48"/>
      <c r="AR176" s="36"/>
      <c r="AS176" s="54" t="s">
        <v>11</v>
      </c>
      <c r="AT176" s="39"/>
      <c r="AU176" s="54" t="s">
        <v>16</v>
      </c>
      <c r="AV176" s="36"/>
      <c r="AW176" s="54" t="s">
        <v>11</v>
      </c>
      <c r="AX176" s="39"/>
      <c r="AY176" s="56" t="s">
        <v>16</v>
      </c>
      <c r="AZ176" s="48"/>
      <c r="BA176" s="36"/>
      <c r="BB176" s="54" t="s">
        <v>11</v>
      </c>
      <c r="BC176" s="39"/>
      <c r="BD176" s="54" t="s">
        <v>16</v>
      </c>
      <c r="BE176" s="36"/>
      <c r="BF176" s="54" t="s">
        <v>11</v>
      </c>
      <c r="BG176" s="39"/>
      <c r="BH176" s="56" t="s">
        <v>16</v>
      </c>
      <c r="BI176" s="48"/>
      <c r="BJ176" s="36"/>
      <c r="BK176" s="54" t="s">
        <v>11</v>
      </c>
      <c r="BL176" s="39"/>
      <c r="BM176" s="54" t="s">
        <v>16</v>
      </c>
      <c r="BN176" s="36"/>
      <c r="BO176" s="54" t="s">
        <v>11</v>
      </c>
      <c r="BP176" s="39"/>
      <c r="BQ176" s="56" t="s">
        <v>16</v>
      </c>
      <c r="BR176" s="48"/>
      <c r="BS176" s="36"/>
      <c r="BT176" s="54" t="s">
        <v>11</v>
      </c>
      <c r="BU176" s="39"/>
      <c r="BV176" s="54" t="s">
        <v>16</v>
      </c>
      <c r="BW176" s="36"/>
      <c r="BX176" s="54" t="s">
        <v>11</v>
      </c>
      <c r="BY176" s="39"/>
      <c r="BZ176" s="56" t="s">
        <v>16</v>
      </c>
      <c r="CA176" s="51"/>
      <c r="CB176" s="17" t="str">
        <f t="shared" si="5"/>
        <v/>
      </c>
      <c r="CC176" s="17" t="str">
        <f>IF(CB176="","",INDEX('99_職種リスト'!$A:$A,MATCH($E176,'99_職種リスト'!$B:$B,0)))</f>
        <v/>
      </c>
      <c r="CD176" s="18" t="str">
        <f>IF(CB176="","",IF(F176="○",'01_勤務時間入力'!$B$7*60,IF(SUM(H176,J176,L176,N176)&gt;0,MIN(SUM(VALUE(H176)*60,J176,VALUE(L176)*60/2,N176/2),'01_勤務時間入力'!$B$7*60,10080),MIN(SUM(MIN(SUM(VALUE(Q176)*60,S176,VALUE(U176)*60/2,W176/2),1440)*IF(OR(Y176="",Y176="　"),1,VALUE(MID(Y176,2,1)/4)),MIN(SUM(VALUE(Z176)*60,AB176,VALUE(AD176)*60/2,AF176/2),1440)*IF(OR(AH176="",AH176="　"),1,VALUE(MID(AH176,2,1)/4)),MIN(SUM(VALUE(AI176)*60,AK176,VALUE(AM176)*60/2,AO176/2),1440)*IF(OR(AQ176="",AQ176="　"),1,VALUE(MID(AQ176,2,1)/4)),MIN(SUM(VALUE(AR176)*60,AT176,VALUE(AV176)*60/2,AX176/2),1440)*IF(OR(AZ176="",AZ176="　"),1,VALUE(MID(AZ176,2,1)/4)),MIN(SUM(VALUE(BA176)*60,BC176,VALUE(BE176)*60/2,BG176/2),1440)*IF(OR(BI176="",BI176="　"),1,VALUE(MID(BI176,2,1)/4)),MIN(SUM(VALUE(BJ176)*60,BL176,VALUE(BN176)*60/2,BP176/2),1440)*IF(OR(BR176="",BR176="　"),1,VALUE(MID(BR176,2,1)/4)),MIN(SUM(VALUE(BS176)*60,BU176,VALUE(BW176)*60/2,BY176/2),1440)*IF(OR(CA176="",CA176="　"),1,VALUE(MID(CA176,2,1)/4))),'01_勤務時間入力'!$B$7*60,10080))))</f>
        <v/>
      </c>
      <c r="CE176" s="17" t="str">
        <f>IF(CB176="","",IF('01_勤務時間入力'!$I$7*60&lt;='01_勤務時間入力'!CD176,"常勤","非常勤"))</f>
        <v/>
      </c>
    </row>
    <row r="177" spans="2:83" ht="27.95" customHeight="1" x14ac:dyDescent="0.4">
      <c r="B177" s="131" t="str">
        <f t="shared" si="4"/>
        <v>161人目</v>
      </c>
      <c r="C177" s="29"/>
      <c r="D177" s="69" t="s">
        <v>14</v>
      </c>
      <c r="E177" s="31"/>
      <c r="F177" s="32"/>
      <c r="H177" s="36"/>
      <c r="I177" s="54" t="s">
        <v>11</v>
      </c>
      <c r="J177" s="39"/>
      <c r="K177" s="56" t="s">
        <v>16</v>
      </c>
      <c r="L177" s="36"/>
      <c r="M177" s="54" t="s">
        <v>11</v>
      </c>
      <c r="N177" s="39"/>
      <c r="O177" s="56" t="s">
        <v>16</v>
      </c>
      <c r="P177" s="11"/>
      <c r="Q177" s="36"/>
      <c r="R177" s="54" t="s">
        <v>11</v>
      </c>
      <c r="S177" s="39"/>
      <c r="T177" s="54" t="s">
        <v>16</v>
      </c>
      <c r="U177" s="36"/>
      <c r="V177" s="54" t="s">
        <v>11</v>
      </c>
      <c r="W177" s="39"/>
      <c r="X177" s="56" t="s">
        <v>16</v>
      </c>
      <c r="Y177" s="48"/>
      <c r="Z177" s="36"/>
      <c r="AA177" s="54" t="s">
        <v>11</v>
      </c>
      <c r="AB177" s="39"/>
      <c r="AC177" s="54" t="s">
        <v>16</v>
      </c>
      <c r="AD177" s="36"/>
      <c r="AE177" s="54" t="s">
        <v>11</v>
      </c>
      <c r="AF177" s="39"/>
      <c r="AG177" s="56" t="s">
        <v>16</v>
      </c>
      <c r="AH177" s="48"/>
      <c r="AI177" s="36"/>
      <c r="AJ177" s="54" t="s">
        <v>11</v>
      </c>
      <c r="AK177" s="39"/>
      <c r="AL177" s="54" t="s">
        <v>16</v>
      </c>
      <c r="AM177" s="36"/>
      <c r="AN177" s="54" t="s">
        <v>11</v>
      </c>
      <c r="AO177" s="39"/>
      <c r="AP177" s="56" t="s">
        <v>16</v>
      </c>
      <c r="AQ177" s="48"/>
      <c r="AR177" s="36"/>
      <c r="AS177" s="54" t="s">
        <v>11</v>
      </c>
      <c r="AT177" s="39"/>
      <c r="AU177" s="54" t="s">
        <v>16</v>
      </c>
      <c r="AV177" s="36"/>
      <c r="AW177" s="54" t="s">
        <v>11</v>
      </c>
      <c r="AX177" s="39"/>
      <c r="AY177" s="56" t="s">
        <v>16</v>
      </c>
      <c r="AZ177" s="48"/>
      <c r="BA177" s="36"/>
      <c r="BB177" s="54" t="s">
        <v>11</v>
      </c>
      <c r="BC177" s="39"/>
      <c r="BD177" s="54" t="s">
        <v>16</v>
      </c>
      <c r="BE177" s="36"/>
      <c r="BF177" s="54" t="s">
        <v>11</v>
      </c>
      <c r="BG177" s="39"/>
      <c r="BH177" s="56" t="s">
        <v>16</v>
      </c>
      <c r="BI177" s="48"/>
      <c r="BJ177" s="36"/>
      <c r="BK177" s="54" t="s">
        <v>11</v>
      </c>
      <c r="BL177" s="39"/>
      <c r="BM177" s="54" t="s">
        <v>16</v>
      </c>
      <c r="BN177" s="36"/>
      <c r="BO177" s="54" t="s">
        <v>11</v>
      </c>
      <c r="BP177" s="39"/>
      <c r="BQ177" s="56" t="s">
        <v>16</v>
      </c>
      <c r="BR177" s="48"/>
      <c r="BS177" s="36"/>
      <c r="BT177" s="54" t="s">
        <v>11</v>
      </c>
      <c r="BU177" s="39"/>
      <c r="BV177" s="54" t="s">
        <v>16</v>
      </c>
      <c r="BW177" s="36"/>
      <c r="BX177" s="54" t="s">
        <v>11</v>
      </c>
      <c r="BY177" s="39"/>
      <c r="BZ177" s="56" t="s">
        <v>16</v>
      </c>
      <c r="CA177" s="51"/>
      <c r="CB177" s="17" t="str">
        <f t="shared" si="5"/>
        <v/>
      </c>
      <c r="CC177" s="17" t="str">
        <f>IF(CB177="","",INDEX('99_職種リスト'!$A:$A,MATCH($E177,'99_職種リスト'!$B:$B,0)))</f>
        <v/>
      </c>
      <c r="CD177" s="18" t="str">
        <f>IF(CB177="","",IF(F177="○",'01_勤務時間入力'!$B$7*60,IF(SUM(H177,J177,L177,N177)&gt;0,MIN(SUM(VALUE(H177)*60,J177,VALUE(L177)*60/2,N177/2),'01_勤務時間入力'!$B$7*60,10080),MIN(SUM(MIN(SUM(VALUE(Q177)*60,S177,VALUE(U177)*60/2,W177/2),1440)*IF(OR(Y177="",Y177="　"),1,VALUE(MID(Y177,2,1)/4)),MIN(SUM(VALUE(Z177)*60,AB177,VALUE(AD177)*60/2,AF177/2),1440)*IF(OR(AH177="",AH177="　"),1,VALUE(MID(AH177,2,1)/4)),MIN(SUM(VALUE(AI177)*60,AK177,VALUE(AM177)*60/2,AO177/2),1440)*IF(OR(AQ177="",AQ177="　"),1,VALUE(MID(AQ177,2,1)/4)),MIN(SUM(VALUE(AR177)*60,AT177,VALUE(AV177)*60/2,AX177/2),1440)*IF(OR(AZ177="",AZ177="　"),1,VALUE(MID(AZ177,2,1)/4)),MIN(SUM(VALUE(BA177)*60,BC177,VALUE(BE177)*60/2,BG177/2),1440)*IF(OR(BI177="",BI177="　"),1,VALUE(MID(BI177,2,1)/4)),MIN(SUM(VALUE(BJ177)*60,BL177,VALUE(BN177)*60/2,BP177/2),1440)*IF(OR(BR177="",BR177="　"),1,VALUE(MID(BR177,2,1)/4)),MIN(SUM(VALUE(BS177)*60,BU177,VALUE(BW177)*60/2,BY177/2),1440)*IF(OR(CA177="",CA177="　"),1,VALUE(MID(CA177,2,1)/4))),'01_勤務時間入力'!$B$7*60,10080))))</f>
        <v/>
      </c>
      <c r="CE177" s="17" t="str">
        <f>IF(CB177="","",IF('01_勤務時間入力'!$I$7*60&lt;='01_勤務時間入力'!CD177,"常勤","非常勤"))</f>
        <v/>
      </c>
    </row>
    <row r="178" spans="2:83" ht="27.95" customHeight="1" x14ac:dyDescent="0.4">
      <c r="B178" s="131" t="str">
        <f t="shared" si="4"/>
        <v>162人目</v>
      </c>
      <c r="C178" s="29"/>
      <c r="D178" s="69" t="s">
        <v>14</v>
      </c>
      <c r="E178" s="31"/>
      <c r="F178" s="32"/>
      <c r="H178" s="36"/>
      <c r="I178" s="54" t="s">
        <v>11</v>
      </c>
      <c r="J178" s="39"/>
      <c r="K178" s="56" t="s">
        <v>16</v>
      </c>
      <c r="L178" s="36"/>
      <c r="M178" s="54" t="s">
        <v>11</v>
      </c>
      <c r="N178" s="39"/>
      <c r="O178" s="56" t="s">
        <v>16</v>
      </c>
      <c r="P178" s="11"/>
      <c r="Q178" s="36"/>
      <c r="R178" s="54" t="s">
        <v>11</v>
      </c>
      <c r="S178" s="39"/>
      <c r="T178" s="54" t="s">
        <v>16</v>
      </c>
      <c r="U178" s="36"/>
      <c r="V178" s="54" t="s">
        <v>11</v>
      </c>
      <c r="W178" s="39"/>
      <c r="X178" s="56" t="s">
        <v>16</v>
      </c>
      <c r="Y178" s="48"/>
      <c r="Z178" s="36"/>
      <c r="AA178" s="54" t="s">
        <v>11</v>
      </c>
      <c r="AB178" s="39"/>
      <c r="AC178" s="54" t="s">
        <v>16</v>
      </c>
      <c r="AD178" s="36"/>
      <c r="AE178" s="54" t="s">
        <v>11</v>
      </c>
      <c r="AF178" s="39"/>
      <c r="AG178" s="56" t="s">
        <v>16</v>
      </c>
      <c r="AH178" s="48"/>
      <c r="AI178" s="36"/>
      <c r="AJ178" s="54" t="s">
        <v>11</v>
      </c>
      <c r="AK178" s="39"/>
      <c r="AL178" s="54" t="s">
        <v>16</v>
      </c>
      <c r="AM178" s="36"/>
      <c r="AN178" s="54" t="s">
        <v>11</v>
      </c>
      <c r="AO178" s="39"/>
      <c r="AP178" s="56" t="s">
        <v>16</v>
      </c>
      <c r="AQ178" s="48"/>
      <c r="AR178" s="36"/>
      <c r="AS178" s="54" t="s">
        <v>11</v>
      </c>
      <c r="AT178" s="39"/>
      <c r="AU178" s="54" t="s">
        <v>16</v>
      </c>
      <c r="AV178" s="36"/>
      <c r="AW178" s="54" t="s">
        <v>11</v>
      </c>
      <c r="AX178" s="39"/>
      <c r="AY178" s="56" t="s">
        <v>16</v>
      </c>
      <c r="AZ178" s="48"/>
      <c r="BA178" s="36"/>
      <c r="BB178" s="54" t="s">
        <v>11</v>
      </c>
      <c r="BC178" s="39"/>
      <c r="BD178" s="54" t="s">
        <v>16</v>
      </c>
      <c r="BE178" s="36"/>
      <c r="BF178" s="54" t="s">
        <v>11</v>
      </c>
      <c r="BG178" s="39"/>
      <c r="BH178" s="56" t="s">
        <v>16</v>
      </c>
      <c r="BI178" s="48"/>
      <c r="BJ178" s="36"/>
      <c r="BK178" s="54" t="s">
        <v>11</v>
      </c>
      <c r="BL178" s="39"/>
      <c r="BM178" s="54" t="s">
        <v>16</v>
      </c>
      <c r="BN178" s="36"/>
      <c r="BO178" s="54" t="s">
        <v>11</v>
      </c>
      <c r="BP178" s="39"/>
      <c r="BQ178" s="56" t="s">
        <v>16</v>
      </c>
      <c r="BR178" s="48"/>
      <c r="BS178" s="36"/>
      <c r="BT178" s="54" t="s">
        <v>11</v>
      </c>
      <c r="BU178" s="39"/>
      <c r="BV178" s="54" t="s">
        <v>16</v>
      </c>
      <c r="BW178" s="36"/>
      <c r="BX178" s="54" t="s">
        <v>11</v>
      </c>
      <c r="BY178" s="39"/>
      <c r="BZ178" s="56" t="s">
        <v>16</v>
      </c>
      <c r="CA178" s="51"/>
      <c r="CB178" s="17" t="str">
        <f t="shared" si="5"/>
        <v/>
      </c>
      <c r="CC178" s="17" t="str">
        <f>IF(CB178="","",INDEX('99_職種リスト'!$A:$A,MATCH($E178,'99_職種リスト'!$B:$B,0)))</f>
        <v/>
      </c>
      <c r="CD178" s="18" t="str">
        <f>IF(CB178="","",IF(F178="○",'01_勤務時間入力'!$B$7*60,IF(SUM(H178,J178,L178,N178)&gt;0,MIN(SUM(VALUE(H178)*60,J178,VALUE(L178)*60/2,N178/2),'01_勤務時間入力'!$B$7*60,10080),MIN(SUM(MIN(SUM(VALUE(Q178)*60,S178,VALUE(U178)*60/2,W178/2),1440)*IF(OR(Y178="",Y178="　"),1,VALUE(MID(Y178,2,1)/4)),MIN(SUM(VALUE(Z178)*60,AB178,VALUE(AD178)*60/2,AF178/2),1440)*IF(OR(AH178="",AH178="　"),1,VALUE(MID(AH178,2,1)/4)),MIN(SUM(VALUE(AI178)*60,AK178,VALUE(AM178)*60/2,AO178/2),1440)*IF(OR(AQ178="",AQ178="　"),1,VALUE(MID(AQ178,2,1)/4)),MIN(SUM(VALUE(AR178)*60,AT178,VALUE(AV178)*60/2,AX178/2),1440)*IF(OR(AZ178="",AZ178="　"),1,VALUE(MID(AZ178,2,1)/4)),MIN(SUM(VALUE(BA178)*60,BC178,VALUE(BE178)*60/2,BG178/2),1440)*IF(OR(BI178="",BI178="　"),1,VALUE(MID(BI178,2,1)/4)),MIN(SUM(VALUE(BJ178)*60,BL178,VALUE(BN178)*60/2,BP178/2),1440)*IF(OR(BR178="",BR178="　"),1,VALUE(MID(BR178,2,1)/4)),MIN(SUM(VALUE(BS178)*60,BU178,VALUE(BW178)*60/2,BY178/2),1440)*IF(OR(CA178="",CA178="　"),1,VALUE(MID(CA178,2,1)/4))),'01_勤務時間入力'!$B$7*60,10080))))</f>
        <v/>
      </c>
      <c r="CE178" s="17" t="str">
        <f>IF(CB178="","",IF('01_勤務時間入力'!$I$7*60&lt;='01_勤務時間入力'!CD178,"常勤","非常勤"))</f>
        <v/>
      </c>
    </row>
    <row r="179" spans="2:83" ht="27.95" customHeight="1" x14ac:dyDescent="0.4">
      <c r="B179" s="131" t="str">
        <f t="shared" si="4"/>
        <v>163人目</v>
      </c>
      <c r="C179" s="29"/>
      <c r="D179" s="69" t="s">
        <v>14</v>
      </c>
      <c r="E179" s="31"/>
      <c r="F179" s="32"/>
      <c r="H179" s="36"/>
      <c r="I179" s="54" t="s">
        <v>11</v>
      </c>
      <c r="J179" s="39"/>
      <c r="K179" s="56" t="s">
        <v>16</v>
      </c>
      <c r="L179" s="36"/>
      <c r="M179" s="54" t="s">
        <v>11</v>
      </c>
      <c r="N179" s="39"/>
      <c r="O179" s="56" t="s">
        <v>16</v>
      </c>
      <c r="P179" s="11"/>
      <c r="Q179" s="36"/>
      <c r="R179" s="54" t="s">
        <v>11</v>
      </c>
      <c r="S179" s="39"/>
      <c r="T179" s="54" t="s">
        <v>16</v>
      </c>
      <c r="U179" s="36"/>
      <c r="V179" s="54" t="s">
        <v>11</v>
      </c>
      <c r="W179" s="39"/>
      <c r="X179" s="56" t="s">
        <v>16</v>
      </c>
      <c r="Y179" s="48"/>
      <c r="Z179" s="36"/>
      <c r="AA179" s="54" t="s">
        <v>11</v>
      </c>
      <c r="AB179" s="39"/>
      <c r="AC179" s="54" t="s">
        <v>16</v>
      </c>
      <c r="AD179" s="36"/>
      <c r="AE179" s="54" t="s">
        <v>11</v>
      </c>
      <c r="AF179" s="39"/>
      <c r="AG179" s="56" t="s">
        <v>16</v>
      </c>
      <c r="AH179" s="48"/>
      <c r="AI179" s="36"/>
      <c r="AJ179" s="54" t="s">
        <v>11</v>
      </c>
      <c r="AK179" s="39"/>
      <c r="AL179" s="54" t="s">
        <v>16</v>
      </c>
      <c r="AM179" s="36"/>
      <c r="AN179" s="54" t="s">
        <v>11</v>
      </c>
      <c r="AO179" s="39"/>
      <c r="AP179" s="56" t="s">
        <v>16</v>
      </c>
      <c r="AQ179" s="48"/>
      <c r="AR179" s="36"/>
      <c r="AS179" s="54" t="s">
        <v>11</v>
      </c>
      <c r="AT179" s="39"/>
      <c r="AU179" s="54" t="s">
        <v>16</v>
      </c>
      <c r="AV179" s="36"/>
      <c r="AW179" s="54" t="s">
        <v>11</v>
      </c>
      <c r="AX179" s="39"/>
      <c r="AY179" s="56" t="s">
        <v>16</v>
      </c>
      <c r="AZ179" s="48"/>
      <c r="BA179" s="36"/>
      <c r="BB179" s="54" t="s">
        <v>11</v>
      </c>
      <c r="BC179" s="39"/>
      <c r="BD179" s="54" t="s">
        <v>16</v>
      </c>
      <c r="BE179" s="36"/>
      <c r="BF179" s="54" t="s">
        <v>11</v>
      </c>
      <c r="BG179" s="39"/>
      <c r="BH179" s="56" t="s">
        <v>16</v>
      </c>
      <c r="BI179" s="48"/>
      <c r="BJ179" s="36"/>
      <c r="BK179" s="54" t="s">
        <v>11</v>
      </c>
      <c r="BL179" s="39"/>
      <c r="BM179" s="54" t="s">
        <v>16</v>
      </c>
      <c r="BN179" s="36"/>
      <c r="BO179" s="54" t="s">
        <v>11</v>
      </c>
      <c r="BP179" s="39"/>
      <c r="BQ179" s="56" t="s">
        <v>16</v>
      </c>
      <c r="BR179" s="48"/>
      <c r="BS179" s="36"/>
      <c r="BT179" s="54" t="s">
        <v>11</v>
      </c>
      <c r="BU179" s="39"/>
      <c r="BV179" s="54" t="s">
        <v>16</v>
      </c>
      <c r="BW179" s="36"/>
      <c r="BX179" s="54" t="s">
        <v>11</v>
      </c>
      <c r="BY179" s="39"/>
      <c r="BZ179" s="56" t="s">
        <v>16</v>
      </c>
      <c r="CA179" s="51"/>
      <c r="CB179" s="17" t="str">
        <f t="shared" si="5"/>
        <v/>
      </c>
      <c r="CC179" s="17" t="str">
        <f>IF(CB179="","",INDEX('99_職種リスト'!$A:$A,MATCH($E179,'99_職種リスト'!$B:$B,0)))</f>
        <v/>
      </c>
      <c r="CD179" s="18" t="str">
        <f>IF(CB179="","",IF(F179="○",'01_勤務時間入力'!$B$7*60,IF(SUM(H179,J179,L179,N179)&gt;0,MIN(SUM(VALUE(H179)*60,J179,VALUE(L179)*60/2,N179/2),'01_勤務時間入力'!$B$7*60,10080),MIN(SUM(MIN(SUM(VALUE(Q179)*60,S179,VALUE(U179)*60/2,W179/2),1440)*IF(OR(Y179="",Y179="　"),1,VALUE(MID(Y179,2,1)/4)),MIN(SUM(VALUE(Z179)*60,AB179,VALUE(AD179)*60/2,AF179/2),1440)*IF(OR(AH179="",AH179="　"),1,VALUE(MID(AH179,2,1)/4)),MIN(SUM(VALUE(AI179)*60,AK179,VALUE(AM179)*60/2,AO179/2),1440)*IF(OR(AQ179="",AQ179="　"),1,VALUE(MID(AQ179,2,1)/4)),MIN(SUM(VALUE(AR179)*60,AT179,VALUE(AV179)*60/2,AX179/2),1440)*IF(OR(AZ179="",AZ179="　"),1,VALUE(MID(AZ179,2,1)/4)),MIN(SUM(VALUE(BA179)*60,BC179,VALUE(BE179)*60/2,BG179/2),1440)*IF(OR(BI179="",BI179="　"),1,VALUE(MID(BI179,2,1)/4)),MIN(SUM(VALUE(BJ179)*60,BL179,VALUE(BN179)*60/2,BP179/2),1440)*IF(OR(BR179="",BR179="　"),1,VALUE(MID(BR179,2,1)/4)),MIN(SUM(VALUE(BS179)*60,BU179,VALUE(BW179)*60/2,BY179/2),1440)*IF(OR(CA179="",CA179="　"),1,VALUE(MID(CA179,2,1)/4))),'01_勤務時間入力'!$B$7*60,10080))))</f>
        <v/>
      </c>
      <c r="CE179" s="17" t="str">
        <f>IF(CB179="","",IF('01_勤務時間入力'!$I$7*60&lt;='01_勤務時間入力'!CD179,"常勤","非常勤"))</f>
        <v/>
      </c>
    </row>
    <row r="180" spans="2:83" ht="27.95" customHeight="1" x14ac:dyDescent="0.4">
      <c r="B180" s="131" t="str">
        <f t="shared" si="4"/>
        <v>164人目</v>
      </c>
      <c r="C180" s="29"/>
      <c r="D180" s="69" t="s">
        <v>14</v>
      </c>
      <c r="E180" s="31"/>
      <c r="F180" s="32"/>
      <c r="H180" s="36"/>
      <c r="I180" s="54" t="s">
        <v>11</v>
      </c>
      <c r="J180" s="39"/>
      <c r="K180" s="56" t="s">
        <v>16</v>
      </c>
      <c r="L180" s="36"/>
      <c r="M180" s="54" t="s">
        <v>11</v>
      </c>
      <c r="N180" s="39"/>
      <c r="O180" s="56" t="s">
        <v>16</v>
      </c>
      <c r="P180" s="11"/>
      <c r="Q180" s="36"/>
      <c r="R180" s="54" t="s">
        <v>11</v>
      </c>
      <c r="S180" s="39"/>
      <c r="T180" s="54" t="s">
        <v>16</v>
      </c>
      <c r="U180" s="36"/>
      <c r="V180" s="54" t="s">
        <v>11</v>
      </c>
      <c r="W180" s="39"/>
      <c r="X180" s="56" t="s">
        <v>16</v>
      </c>
      <c r="Y180" s="48"/>
      <c r="Z180" s="36"/>
      <c r="AA180" s="54" t="s">
        <v>11</v>
      </c>
      <c r="AB180" s="39"/>
      <c r="AC180" s="54" t="s">
        <v>16</v>
      </c>
      <c r="AD180" s="36"/>
      <c r="AE180" s="54" t="s">
        <v>11</v>
      </c>
      <c r="AF180" s="39"/>
      <c r="AG180" s="56" t="s">
        <v>16</v>
      </c>
      <c r="AH180" s="48"/>
      <c r="AI180" s="36"/>
      <c r="AJ180" s="54" t="s">
        <v>11</v>
      </c>
      <c r="AK180" s="39"/>
      <c r="AL180" s="54" t="s">
        <v>16</v>
      </c>
      <c r="AM180" s="36"/>
      <c r="AN180" s="54" t="s">
        <v>11</v>
      </c>
      <c r="AO180" s="39"/>
      <c r="AP180" s="56" t="s">
        <v>16</v>
      </c>
      <c r="AQ180" s="48"/>
      <c r="AR180" s="36"/>
      <c r="AS180" s="54" t="s">
        <v>11</v>
      </c>
      <c r="AT180" s="39"/>
      <c r="AU180" s="54" t="s">
        <v>16</v>
      </c>
      <c r="AV180" s="36"/>
      <c r="AW180" s="54" t="s">
        <v>11</v>
      </c>
      <c r="AX180" s="39"/>
      <c r="AY180" s="56" t="s">
        <v>16</v>
      </c>
      <c r="AZ180" s="48"/>
      <c r="BA180" s="36"/>
      <c r="BB180" s="54" t="s">
        <v>11</v>
      </c>
      <c r="BC180" s="39"/>
      <c r="BD180" s="54" t="s">
        <v>16</v>
      </c>
      <c r="BE180" s="36"/>
      <c r="BF180" s="54" t="s">
        <v>11</v>
      </c>
      <c r="BG180" s="39"/>
      <c r="BH180" s="56" t="s">
        <v>16</v>
      </c>
      <c r="BI180" s="48"/>
      <c r="BJ180" s="36"/>
      <c r="BK180" s="54" t="s">
        <v>11</v>
      </c>
      <c r="BL180" s="39"/>
      <c r="BM180" s="54" t="s">
        <v>16</v>
      </c>
      <c r="BN180" s="36"/>
      <c r="BO180" s="54" t="s">
        <v>11</v>
      </c>
      <c r="BP180" s="39"/>
      <c r="BQ180" s="56" t="s">
        <v>16</v>
      </c>
      <c r="BR180" s="48"/>
      <c r="BS180" s="36"/>
      <c r="BT180" s="54" t="s">
        <v>11</v>
      </c>
      <c r="BU180" s="39"/>
      <c r="BV180" s="54" t="s">
        <v>16</v>
      </c>
      <c r="BW180" s="36"/>
      <c r="BX180" s="54" t="s">
        <v>11</v>
      </c>
      <c r="BY180" s="39"/>
      <c r="BZ180" s="56" t="s">
        <v>16</v>
      </c>
      <c r="CA180" s="51"/>
      <c r="CB180" s="17" t="str">
        <f t="shared" si="5"/>
        <v/>
      </c>
      <c r="CC180" s="17" t="str">
        <f>IF(CB180="","",INDEX('99_職種リスト'!$A:$A,MATCH($E180,'99_職種リスト'!$B:$B,0)))</f>
        <v/>
      </c>
      <c r="CD180" s="18" t="str">
        <f>IF(CB180="","",IF(F180="○",'01_勤務時間入力'!$B$7*60,IF(SUM(H180,J180,L180,N180)&gt;0,MIN(SUM(VALUE(H180)*60,J180,VALUE(L180)*60/2,N180/2),'01_勤務時間入力'!$B$7*60,10080),MIN(SUM(MIN(SUM(VALUE(Q180)*60,S180,VALUE(U180)*60/2,W180/2),1440)*IF(OR(Y180="",Y180="　"),1,VALUE(MID(Y180,2,1)/4)),MIN(SUM(VALUE(Z180)*60,AB180,VALUE(AD180)*60/2,AF180/2),1440)*IF(OR(AH180="",AH180="　"),1,VALUE(MID(AH180,2,1)/4)),MIN(SUM(VALUE(AI180)*60,AK180,VALUE(AM180)*60/2,AO180/2),1440)*IF(OR(AQ180="",AQ180="　"),1,VALUE(MID(AQ180,2,1)/4)),MIN(SUM(VALUE(AR180)*60,AT180,VALUE(AV180)*60/2,AX180/2),1440)*IF(OR(AZ180="",AZ180="　"),1,VALUE(MID(AZ180,2,1)/4)),MIN(SUM(VALUE(BA180)*60,BC180,VALUE(BE180)*60/2,BG180/2),1440)*IF(OR(BI180="",BI180="　"),1,VALUE(MID(BI180,2,1)/4)),MIN(SUM(VALUE(BJ180)*60,BL180,VALUE(BN180)*60/2,BP180/2),1440)*IF(OR(BR180="",BR180="　"),1,VALUE(MID(BR180,2,1)/4)),MIN(SUM(VALUE(BS180)*60,BU180,VALUE(BW180)*60/2,BY180/2),1440)*IF(OR(CA180="",CA180="　"),1,VALUE(MID(CA180,2,1)/4))),'01_勤務時間入力'!$B$7*60,10080))))</f>
        <v/>
      </c>
      <c r="CE180" s="17" t="str">
        <f>IF(CB180="","",IF('01_勤務時間入力'!$I$7*60&lt;='01_勤務時間入力'!CD180,"常勤","非常勤"))</f>
        <v/>
      </c>
    </row>
    <row r="181" spans="2:83" ht="27.95" customHeight="1" x14ac:dyDescent="0.4">
      <c r="B181" s="131" t="str">
        <f t="shared" si="4"/>
        <v>165人目</v>
      </c>
      <c r="C181" s="29"/>
      <c r="D181" s="69" t="s">
        <v>14</v>
      </c>
      <c r="E181" s="31"/>
      <c r="F181" s="32"/>
      <c r="H181" s="36"/>
      <c r="I181" s="54" t="s">
        <v>11</v>
      </c>
      <c r="J181" s="39"/>
      <c r="K181" s="56" t="s">
        <v>16</v>
      </c>
      <c r="L181" s="36"/>
      <c r="M181" s="54" t="s">
        <v>11</v>
      </c>
      <c r="N181" s="39"/>
      <c r="O181" s="56" t="s">
        <v>16</v>
      </c>
      <c r="P181" s="11"/>
      <c r="Q181" s="36"/>
      <c r="R181" s="54" t="s">
        <v>11</v>
      </c>
      <c r="S181" s="39"/>
      <c r="T181" s="54" t="s">
        <v>16</v>
      </c>
      <c r="U181" s="36"/>
      <c r="V181" s="54" t="s">
        <v>11</v>
      </c>
      <c r="W181" s="39"/>
      <c r="X181" s="56" t="s">
        <v>16</v>
      </c>
      <c r="Y181" s="48"/>
      <c r="Z181" s="36"/>
      <c r="AA181" s="54" t="s">
        <v>11</v>
      </c>
      <c r="AB181" s="39"/>
      <c r="AC181" s="54" t="s">
        <v>16</v>
      </c>
      <c r="AD181" s="36"/>
      <c r="AE181" s="54" t="s">
        <v>11</v>
      </c>
      <c r="AF181" s="39"/>
      <c r="AG181" s="56" t="s">
        <v>16</v>
      </c>
      <c r="AH181" s="48"/>
      <c r="AI181" s="36"/>
      <c r="AJ181" s="54" t="s">
        <v>11</v>
      </c>
      <c r="AK181" s="39"/>
      <c r="AL181" s="54" t="s">
        <v>16</v>
      </c>
      <c r="AM181" s="36"/>
      <c r="AN181" s="54" t="s">
        <v>11</v>
      </c>
      <c r="AO181" s="39"/>
      <c r="AP181" s="56" t="s">
        <v>16</v>
      </c>
      <c r="AQ181" s="48"/>
      <c r="AR181" s="36"/>
      <c r="AS181" s="54" t="s">
        <v>11</v>
      </c>
      <c r="AT181" s="39"/>
      <c r="AU181" s="54" t="s">
        <v>16</v>
      </c>
      <c r="AV181" s="36"/>
      <c r="AW181" s="54" t="s">
        <v>11</v>
      </c>
      <c r="AX181" s="39"/>
      <c r="AY181" s="56" t="s">
        <v>16</v>
      </c>
      <c r="AZ181" s="48"/>
      <c r="BA181" s="36"/>
      <c r="BB181" s="54" t="s">
        <v>11</v>
      </c>
      <c r="BC181" s="39"/>
      <c r="BD181" s="54" t="s">
        <v>16</v>
      </c>
      <c r="BE181" s="36"/>
      <c r="BF181" s="54" t="s">
        <v>11</v>
      </c>
      <c r="BG181" s="39"/>
      <c r="BH181" s="56" t="s">
        <v>16</v>
      </c>
      <c r="BI181" s="48"/>
      <c r="BJ181" s="36"/>
      <c r="BK181" s="54" t="s">
        <v>11</v>
      </c>
      <c r="BL181" s="39"/>
      <c r="BM181" s="54" t="s">
        <v>16</v>
      </c>
      <c r="BN181" s="36"/>
      <c r="BO181" s="54" t="s">
        <v>11</v>
      </c>
      <c r="BP181" s="39"/>
      <c r="BQ181" s="56" t="s">
        <v>16</v>
      </c>
      <c r="BR181" s="48"/>
      <c r="BS181" s="36"/>
      <c r="BT181" s="54" t="s">
        <v>11</v>
      </c>
      <c r="BU181" s="39"/>
      <c r="BV181" s="54" t="s">
        <v>16</v>
      </c>
      <c r="BW181" s="36"/>
      <c r="BX181" s="54" t="s">
        <v>11</v>
      </c>
      <c r="BY181" s="39"/>
      <c r="BZ181" s="56" t="s">
        <v>16</v>
      </c>
      <c r="CA181" s="51"/>
      <c r="CB181" s="17" t="str">
        <f t="shared" si="5"/>
        <v/>
      </c>
      <c r="CC181" s="17" t="str">
        <f>IF(CB181="","",INDEX('99_職種リスト'!$A:$A,MATCH($E181,'99_職種リスト'!$B:$B,0)))</f>
        <v/>
      </c>
      <c r="CD181" s="18" t="str">
        <f>IF(CB181="","",IF(F181="○",'01_勤務時間入力'!$B$7*60,IF(SUM(H181,J181,L181,N181)&gt;0,MIN(SUM(VALUE(H181)*60,J181,VALUE(L181)*60/2,N181/2),'01_勤務時間入力'!$B$7*60,10080),MIN(SUM(MIN(SUM(VALUE(Q181)*60,S181,VALUE(U181)*60/2,W181/2),1440)*IF(OR(Y181="",Y181="　"),1,VALUE(MID(Y181,2,1)/4)),MIN(SUM(VALUE(Z181)*60,AB181,VALUE(AD181)*60/2,AF181/2),1440)*IF(OR(AH181="",AH181="　"),1,VALUE(MID(AH181,2,1)/4)),MIN(SUM(VALUE(AI181)*60,AK181,VALUE(AM181)*60/2,AO181/2),1440)*IF(OR(AQ181="",AQ181="　"),1,VALUE(MID(AQ181,2,1)/4)),MIN(SUM(VALUE(AR181)*60,AT181,VALUE(AV181)*60/2,AX181/2),1440)*IF(OR(AZ181="",AZ181="　"),1,VALUE(MID(AZ181,2,1)/4)),MIN(SUM(VALUE(BA181)*60,BC181,VALUE(BE181)*60/2,BG181/2),1440)*IF(OR(BI181="",BI181="　"),1,VALUE(MID(BI181,2,1)/4)),MIN(SUM(VALUE(BJ181)*60,BL181,VALUE(BN181)*60/2,BP181/2),1440)*IF(OR(BR181="",BR181="　"),1,VALUE(MID(BR181,2,1)/4)),MIN(SUM(VALUE(BS181)*60,BU181,VALUE(BW181)*60/2,BY181/2),1440)*IF(OR(CA181="",CA181="　"),1,VALUE(MID(CA181,2,1)/4))),'01_勤務時間入力'!$B$7*60,10080))))</f>
        <v/>
      </c>
      <c r="CE181" s="17" t="str">
        <f>IF(CB181="","",IF('01_勤務時間入力'!$I$7*60&lt;='01_勤務時間入力'!CD181,"常勤","非常勤"))</f>
        <v/>
      </c>
    </row>
    <row r="182" spans="2:83" ht="27.95" customHeight="1" x14ac:dyDescent="0.4">
      <c r="B182" s="131" t="str">
        <f t="shared" si="4"/>
        <v>166人目</v>
      </c>
      <c r="C182" s="29"/>
      <c r="D182" s="69" t="s">
        <v>14</v>
      </c>
      <c r="E182" s="31"/>
      <c r="F182" s="32"/>
      <c r="H182" s="36"/>
      <c r="I182" s="54" t="s">
        <v>11</v>
      </c>
      <c r="J182" s="39"/>
      <c r="K182" s="56" t="s">
        <v>16</v>
      </c>
      <c r="L182" s="36"/>
      <c r="M182" s="54" t="s">
        <v>11</v>
      </c>
      <c r="N182" s="39"/>
      <c r="O182" s="56" t="s">
        <v>16</v>
      </c>
      <c r="P182" s="11"/>
      <c r="Q182" s="36"/>
      <c r="R182" s="54" t="s">
        <v>11</v>
      </c>
      <c r="S182" s="39"/>
      <c r="T182" s="54" t="s">
        <v>16</v>
      </c>
      <c r="U182" s="36"/>
      <c r="V182" s="54" t="s">
        <v>11</v>
      </c>
      <c r="W182" s="39"/>
      <c r="X182" s="56" t="s">
        <v>16</v>
      </c>
      <c r="Y182" s="48"/>
      <c r="Z182" s="36"/>
      <c r="AA182" s="54" t="s">
        <v>11</v>
      </c>
      <c r="AB182" s="39"/>
      <c r="AC182" s="54" t="s">
        <v>16</v>
      </c>
      <c r="AD182" s="36"/>
      <c r="AE182" s="54" t="s">
        <v>11</v>
      </c>
      <c r="AF182" s="39"/>
      <c r="AG182" s="56" t="s">
        <v>16</v>
      </c>
      <c r="AH182" s="48"/>
      <c r="AI182" s="36"/>
      <c r="AJ182" s="54" t="s">
        <v>11</v>
      </c>
      <c r="AK182" s="39"/>
      <c r="AL182" s="54" t="s">
        <v>16</v>
      </c>
      <c r="AM182" s="36"/>
      <c r="AN182" s="54" t="s">
        <v>11</v>
      </c>
      <c r="AO182" s="39"/>
      <c r="AP182" s="56" t="s">
        <v>16</v>
      </c>
      <c r="AQ182" s="48"/>
      <c r="AR182" s="36"/>
      <c r="AS182" s="54" t="s">
        <v>11</v>
      </c>
      <c r="AT182" s="39"/>
      <c r="AU182" s="54" t="s">
        <v>16</v>
      </c>
      <c r="AV182" s="36"/>
      <c r="AW182" s="54" t="s">
        <v>11</v>
      </c>
      <c r="AX182" s="39"/>
      <c r="AY182" s="56" t="s">
        <v>16</v>
      </c>
      <c r="AZ182" s="48"/>
      <c r="BA182" s="36"/>
      <c r="BB182" s="54" t="s">
        <v>11</v>
      </c>
      <c r="BC182" s="39"/>
      <c r="BD182" s="54" t="s">
        <v>16</v>
      </c>
      <c r="BE182" s="36"/>
      <c r="BF182" s="54" t="s">
        <v>11</v>
      </c>
      <c r="BG182" s="39"/>
      <c r="BH182" s="56" t="s">
        <v>16</v>
      </c>
      <c r="BI182" s="48"/>
      <c r="BJ182" s="36"/>
      <c r="BK182" s="54" t="s">
        <v>11</v>
      </c>
      <c r="BL182" s="39"/>
      <c r="BM182" s="54" t="s">
        <v>16</v>
      </c>
      <c r="BN182" s="36"/>
      <c r="BO182" s="54" t="s">
        <v>11</v>
      </c>
      <c r="BP182" s="39"/>
      <c r="BQ182" s="56" t="s">
        <v>16</v>
      </c>
      <c r="BR182" s="48"/>
      <c r="BS182" s="36"/>
      <c r="BT182" s="54" t="s">
        <v>11</v>
      </c>
      <c r="BU182" s="39"/>
      <c r="BV182" s="54" t="s">
        <v>16</v>
      </c>
      <c r="BW182" s="36"/>
      <c r="BX182" s="54" t="s">
        <v>11</v>
      </c>
      <c r="BY182" s="39"/>
      <c r="BZ182" s="56" t="s">
        <v>16</v>
      </c>
      <c r="CA182" s="51"/>
      <c r="CB182" s="17" t="str">
        <f t="shared" si="5"/>
        <v/>
      </c>
      <c r="CC182" s="17" t="str">
        <f>IF(CB182="","",INDEX('99_職種リスト'!$A:$A,MATCH($E182,'99_職種リスト'!$B:$B,0)))</f>
        <v/>
      </c>
      <c r="CD182" s="18" t="str">
        <f>IF(CB182="","",IF(F182="○",'01_勤務時間入力'!$B$7*60,IF(SUM(H182,J182,L182,N182)&gt;0,MIN(SUM(VALUE(H182)*60,J182,VALUE(L182)*60/2,N182/2),'01_勤務時間入力'!$B$7*60,10080),MIN(SUM(MIN(SUM(VALUE(Q182)*60,S182,VALUE(U182)*60/2,W182/2),1440)*IF(OR(Y182="",Y182="　"),1,VALUE(MID(Y182,2,1)/4)),MIN(SUM(VALUE(Z182)*60,AB182,VALUE(AD182)*60/2,AF182/2),1440)*IF(OR(AH182="",AH182="　"),1,VALUE(MID(AH182,2,1)/4)),MIN(SUM(VALUE(AI182)*60,AK182,VALUE(AM182)*60/2,AO182/2),1440)*IF(OR(AQ182="",AQ182="　"),1,VALUE(MID(AQ182,2,1)/4)),MIN(SUM(VALUE(AR182)*60,AT182,VALUE(AV182)*60/2,AX182/2),1440)*IF(OR(AZ182="",AZ182="　"),1,VALUE(MID(AZ182,2,1)/4)),MIN(SUM(VALUE(BA182)*60,BC182,VALUE(BE182)*60/2,BG182/2),1440)*IF(OR(BI182="",BI182="　"),1,VALUE(MID(BI182,2,1)/4)),MIN(SUM(VALUE(BJ182)*60,BL182,VALUE(BN182)*60/2,BP182/2),1440)*IF(OR(BR182="",BR182="　"),1,VALUE(MID(BR182,2,1)/4)),MIN(SUM(VALUE(BS182)*60,BU182,VALUE(BW182)*60/2,BY182/2),1440)*IF(OR(CA182="",CA182="　"),1,VALUE(MID(CA182,2,1)/4))),'01_勤務時間入力'!$B$7*60,10080))))</f>
        <v/>
      </c>
      <c r="CE182" s="17" t="str">
        <f>IF(CB182="","",IF('01_勤務時間入力'!$I$7*60&lt;='01_勤務時間入力'!CD182,"常勤","非常勤"))</f>
        <v/>
      </c>
    </row>
    <row r="183" spans="2:83" ht="27.95" customHeight="1" x14ac:dyDescent="0.4">
      <c r="B183" s="131" t="str">
        <f t="shared" si="4"/>
        <v>167人目</v>
      </c>
      <c r="C183" s="29"/>
      <c r="D183" s="69" t="s">
        <v>14</v>
      </c>
      <c r="E183" s="31"/>
      <c r="F183" s="32"/>
      <c r="H183" s="36"/>
      <c r="I183" s="54" t="s">
        <v>11</v>
      </c>
      <c r="J183" s="39"/>
      <c r="K183" s="56" t="s">
        <v>16</v>
      </c>
      <c r="L183" s="36"/>
      <c r="M183" s="54" t="s">
        <v>11</v>
      </c>
      <c r="N183" s="39"/>
      <c r="O183" s="56" t="s">
        <v>16</v>
      </c>
      <c r="P183" s="11"/>
      <c r="Q183" s="36"/>
      <c r="R183" s="54" t="s">
        <v>11</v>
      </c>
      <c r="S183" s="39"/>
      <c r="T183" s="54" t="s">
        <v>16</v>
      </c>
      <c r="U183" s="36"/>
      <c r="V183" s="54" t="s">
        <v>11</v>
      </c>
      <c r="W183" s="39"/>
      <c r="X183" s="56" t="s">
        <v>16</v>
      </c>
      <c r="Y183" s="48"/>
      <c r="Z183" s="36"/>
      <c r="AA183" s="54" t="s">
        <v>11</v>
      </c>
      <c r="AB183" s="39"/>
      <c r="AC183" s="54" t="s">
        <v>16</v>
      </c>
      <c r="AD183" s="36"/>
      <c r="AE183" s="54" t="s">
        <v>11</v>
      </c>
      <c r="AF183" s="39"/>
      <c r="AG183" s="56" t="s">
        <v>16</v>
      </c>
      <c r="AH183" s="48"/>
      <c r="AI183" s="36"/>
      <c r="AJ183" s="54" t="s">
        <v>11</v>
      </c>
      <c r="AK183" s="39"/>
      <c r="AL183" s="54" t="s">
        <v>16</v>
      </c>
      <c r="AM183" s="36"/>
      <c r="AN183" s="54" t="s">
        <v>11</v>
      </c>
      <c r="AO183" s="39"/>
      <c r="AP183" s="56" t="s">
        <v>16</v>
      </c>
      <c r="AQ183" s="48"/>
      <c r="AR183" s="36"/>
      <c r="AS183" s="54" t="s">
        <v>11</v>
      </c>
      <c r="AT183" s="39"/>
      <c r="AU183" s="54" t="s">
        <v>16</v>
      </c>
      <c r="AV183" s="36"/>
      <c r="AW183" s="54" t="s">
        <v>11</v>
      </c>
      <c r="AX183" s="39"/>
      <c r="AY183" s="56" t="s">
        <v>16</v>
      </c>
      <c r="AZ183" s="48"/>
      <c r="BA183" s="36"/>
      <c r="BB183" s="54" t="s">
        <v>11</v>
      </c>
      <c r="BC183" s="39"/>
      <c r="BD183" s="54" t="s">
        <v>16</v>
      </c>
      <c r="BE183" s="36"/>
      <c r="BF183" s="54" t="s">
        <v>11</v>
      </c>
      <c r="BG183" s="39"/>
      <c r="BH183" s="56" t="s">
        <v>16</v>
      </c>
      <c r="BI183" s="48"/>
      <c r="BJ183" s="36"/>
      <c r="BK183" s="54" t="s">
        <v>11</v>
      </c>
      <c r="BL183" s="39"/>
      <c r="BM183" s="54" t="s">
        <v>16</v>
      </c>
      <c r="BN183" s="36"/>
      <c r="BO183" s="54" t="s">
        <v>11</v>
      </c>
      <c r="BP183" s="39"/>
      <c r="BQ183" s="56" t="s">
        <v>16</v>
      </c>
      <c r="BR183" s="48"/>
      <c r="BS183" s="36"/>
      <c r="BT183" s="54" t="s">
        <v>11</v>
      </c>
      <c r="BU183" s="39"/>
      <c r="BV183" s="54" t="s">
        <v>16</v>
      </c>
      <c r="BW183" s="36"/>
      <c r="BX183" s="54" t="s">
        <v>11</v>
      </c>
      <c r="BY183" s="39"/>
      <c r="BZ183" s="56" t="s">
        <v>16</v>
      </c>
      <c r="CA183" s="51"/>
      <c r="CB183" s="17" t="str">
        <f t="shared" si="5"/>
        <v/>
      </c>
      <c r="CC183" s="17" t="str">
        <f>IF(CB183="","",INDEX('99_職種リスト'!$A:$A,MATCH($E183,'99_職種リスト'!$B:$B,0)))</f>
        <v/>
      </c>
      <c r="CD183" s="18" t="str">
        <f>IF(CB183="","",IF(F183="○",'01_勤務時間入力'!$B$7*60,IF(SUM(H183,J183,L183,N183)&gt;0,MIN(SUM(VALUE(H183)*60,J183,VALUE(L183)*60/2,N183/2),'01_勤務時間入力'!$B$7*60,10080),MIN(SUM(MIN(SUM(VALUE(Q183)*60,S183,VALUE(U183)*60/2,W183/2),1440)*IF(OR(Y183="",Y183="　"),1,VALUE(MID(Y183,2,1)/4)),MIN(SUM(VALUE(Z183)*60,AB183,VALUE(AD183)*60/2,AF183/2),1440)*IF(OR(AH183="",AH183="　"),1,VALUE(MID(AH183,2,1)/4)),MIN(SUM(VALUE(AI183)*60,AK183,VALUE(AM183)*60/2,AO183/2),1440)*IF(OR(AQ183="",AQ183="　"),1,VALUE(MID(AQ183,2,1)/4)),MIN(SUM(VALUE(AR183)*60,AT183,VALUE(AV183)*60/2,AX183/2),1440)*IF(OR(AZ183="",AZ183="　"),1,VALUE(MID(AZ183,2,1)/4)),MIN(SUM(VALUE(BA183)*60,BC183,VALUE(BE183)*60/2,BG183/2),1440)*IF(OR(BI183="",BI183="　"),1,VALUE(MID(BI183,2,1)/4)),MIN(SUM(VALUE(BJ183)*60,BL183,VALUE(BN183)*60/2,BP183/2),1440)*IF(OR(BR183="",BR183="　"),1,VALUE(MID(BR183,2,1)/4)),MIN(SUM(VALUE(BS183)*60,BU183,VALUE(BW183)*60/2,BY183/2),1440)*IF(OR(CA183="",CA183="　"),1,VALUE(MID(CA183,2,1)/4))),'01_勤務時間入力'!$B$7*60,10080))))</f>
        <v/>
      </c>
      <c r="CE183" s="17" t="str">
        <f>IF(CB183="","",IF('01_勤務時間入力'!$I$7*60&lt;='01_勤務時間入力'!CD183,"常勤","非常勤"))</f>
        <v/>
      </c>
    </row>
    <row r="184" spans="2:83" ht="27.95" customHeight="1" x14ac:dyDescent="0.4">
      <c r="B184" s="131" t="str">
        <f t="shared" si="4"/>
        <v>168人目</v>
      </c>
      <c r="C184" s="29"/>
      <c r="D184" s="69" t="s">
        <v>14</v>
      </c>
      <c r="E184" s="31"/>
      <c r="F184" s="32"/>
      <c r="H184" s="36"/>
      <c r="I184" s="54" t="s">
        <v>11</v>
      </c>
      <c r="J184" s="39"/>
      <c r="K184" s="56" t="s">
        <v>16</v>
      </c>
      <c r="L184" s="36"/>
      <c r="M184" s="54" t="s">
        <v>11</v>
      </c>
      <c r="N184" s="39"/>
      <c r="O184" s="56" t="s">
        <v>16</v>
      </c>
      <c r="P184" s="11"/>
      <c r="Q184" s="36"/>
      <c r="R184" s="54" t="s">
        <v>11</v>
      </c>
      <c r="S184" s="39"/>
      <c r="T184" s="54" t="s">
        <v>16</v>
      </c>
      <c r="U184" s="36"/>
      <c r="V184" s="54" t="s">
        <v>11</v>
      </c>
      <c r="W184" s="39"/>
      <c r="X184" s="56" t="s">
        <v>16</v>
      </c>
      <c r="Y184" s="48"/>
      <c r="Z184" s="36"/>
      <c r="AA184" s="54" t="s">
        <v>11</v>
      </c>
      <c r="AB184" s="39"/>
      <c r="AC184" s="54" t="s">
        <v>16</v>
      </c>
      <c r="AD184" s="36"/>
      <c r="AE184" s="54" t="s">
        <v>11</v>
      </c>
      <c r="AF184" s="39"/>
      <c r="AG184" s="56" t="s">
        <v>16</v>
      </c>
      <c r="AH184" s="48"/>
      <c r="AI184" s="36"/>
      <c r="AJ184" s="54" t="s">
        <v>11</v>
      </c>
      <c r="AK184" s="39"/>
      <c r="AL184" s="54" t="s">
        <v>16</v>
      </c>
      <c r="AM184" s="36"/>
      <c r="AN184" s="54" t="s">
        <v>11</v>
      </c>
      <c r="AO184" s="39"/>
      <c r="AP184" s="56" t="s">
        <v>16</v>
      </c>
      <c r="AQ184" s="48"/>
      <c r="AR184" s="36"/>
      <c r="AS184" s="54" t="s">
        <v>11</v>
      </c>
      <c r="AT184" s="39"/>
      <c r="AU184" s="54" t="s">
        <v>16</v>
      </c>
      <c r="AV184" s="36"/>
      <c r="AW184" s="54" t="s">
        <v>11</v>
      </c>
      <c r="AX184" s="39"/>
      <c r="AY184" s="56" t="s">
        <v>16</v>
      </c>
      <c r="AZ184" s="48"/>
      <c r="BA184" s="36"/>
      <c r="BB184" s="54" t="s">
        <v>11</v>
      </c>
      <c r="BC184" s="39"/>
      <c r="BD184" s="54" t="s">
        <v>16</v>
      </c>
      <c r="BE184" s="36"/>
      <c r="BF184" s="54" t="s">
        <v>11</v>
      </c>
      <c r="BG184" s="39"/>
      <c r="BH184" s="56" t="s">
        <v>16</v>
      </c>
      <c r="BI184" s="48"/>
      <c r="BJ184" s="36"/>
      <c r="BK184" s="54" t="s">
        <v>11</v>
      </c>
      <c r="BL184" s="39"/>
      <c r="BM184" s="54" t="s">
        <v>16</v>
      </c>
      <c r="BN184" s="36"/>
      <c r="BO184" s="54" t="s">
        <v>11</v>
      </c>
      <c r="BP184" s="39"/>
      <c r="BQ184" s="56" t="s">
        <v>16</v>
      </c>
      <c r="BR184" s="48"/>
      <c r="BS184" s="36"/>
      <c r="BT184" s="54" t="s">
        <v>11</v>
      </c>
      <c r="BU184" s="39"/>
      <c r="BV184" s="54" t="s">
        <v>16</v>
      </c>
      <c r="BW184" s="36"/>
      <c r="BX184" s="54" t="s">
        <v>11</v>
      </c>
      <c r="BY184" s="39"/>
      <c r="BZ184" s="56" t="s">
        <v>16</v>
      </c>
      <c r="CA184" s="51"/>
      <c r="CB184" s="17" t="str">
        <f t="shared" si="5"/>
        <v/>
      </c>
      <c r="CC184" s="17" t="str">
        <f>IF(CB184="","",INDEX('99_職種リスト'!$A:$A,MATCH($E184,'99_職種リスト'!$B:$B,0)))</f>
        <v/>
      </c>
      <c r="CD184" s="18" t="str">
        <f>IF(CB184="","",IF(F184="○",'01_勤務時間入力'!$B$7*60,IF(SUM(H184,J184,L184,N184)&gt;0,MIN(SUM(VALUE(H184)*60,J184,VALUE(L184)*60/2,N184/2),'01_勤務時間入力'!$B$7*60,10080),MIN(SUM(MIN(SUM(VALUE(Q184)*60,S184,VALUE(U184)*60/2,W184/2),1440)*IF(OR(Y184="",Y184="　"),1,VALUE(MID(Y184,2,1)/4)),MIN(SUM(VALUE(Z184)*60,AB184,VALUE(AD184)*60/2,AF184/2),1440)*IF(OR(AH184="",AH184="　"),1,VALUE(MID(AH184,2,1)/4)),MIN(SUM(VALUE(AI184)*60,AK184,VALUE(AM184)*60/2,AO184/2),1440)*IF(OR(AQ184="",AQ184="　"),1,VALUE(MID(AQ184,2,1)/4)),MIN(SUM(VALUE(AR184)*60,AT184,VALUE(AV184)*60/2,AX184/2),1440)*IF(OR(AZ184="",AZ184="　"),1,VALUE(MID(AZ184,2,1)/4)),MIN(SUM(VALUE(BA184)*60,BC184,VALUE(BE184)*60/2,BG184/2),1440)*IF(OR(BI184="",BI184="　"),1,VALUE(MID(BI184,2,1)/4)),MIN(SUM(VALUE(BJ184)*60,BL184,VALUE(BN184)*60/2,BP184/2),1440)*IF(OR(BR184="",BR184="　"),1,VALUE(MID(BR184,2,1)/4)),MIN(SUM(VALUE(BS184)*60,BU184,VALUE(BW184)*60/2,BY184/2),1440)*IF(OR(CA184="",CA184="　"),1,VALUE(MID(CA184,2,1)/4))),'01_勤務時間入力'!$B$7*60,10080))))</f>
        <v/>
      </c>
      <c r="CE184" s="17" t="str">
        <f>IF(CB184="","",IF('01_勤務時間入力'!$I$7*60&lt;='01_勤務時間入力'!CD184,"常勤","非常勤"))</f>
        <v/>
      </c>
    </row>
    <row r="185" spans="2:83" ht="27.95" customHeight="1" x14ac:dyDescent="0.4">
      <c r="B185" s="131" t="str">
        <f t="shared" si="4"/>
        <v>169人目</v>
      </c>
      <c r="C185" s="29"/>
      <c r="D185" s="69" t="s">
        <v>14</v>
      </c>
      <c r="E185" s="31"/>
      <c r="F185" s="32"/>
      <c r="H185" s="36"/>
      <c r="I185" s="54" t="s">
        <v>11</v>
      </c>
      <c r="J185" s="39"/>
      <c r="K185" s="56" t="s">
        <v>16</v>
      </c>
      <c r="L185" s="36"/>
      <c r="M185" s="54" t="s">
        <v>11</v>
      </c>
      <c r="N185" s="39"/>
      <c r="O185" s="56" t="s">
        <v>16</v>
      </c>
      <c r="P185" s="11"/>
      <c r="Q185" s="36"/>
      <c r="R185" s="54" t="s">
        <v>11</v>
      </c>
      <c r="S185" s="39"/>
      <c r="T185" s="54" t="s">
        <v>16</v>
      </c>
      <c r="U185" s="36"/>
      <c r="V185" s="54" t="s">
        <v>11</v>
      </c>
      <c r="W185" s="39"/>
      <c r="X185" s="56" t="s">
        <v>16</v>
      </c>
      <c r="Y185" s="48"/>
      <c r="Z185" s="36"/>
      <c r="AA185" s="54" t="s">
        <v>11</v>
      </c>
      <c r="AB185" s="39"/>
      <c r="AC185" s="54" t="s">
        <v>16</v>
      </c>
      <c r="AD185" s="36"/>
      <c r="AE185" s="54" t="s">
        <v>11</v>
      </c>
      <c r="AF185" s="39"/>
      <c r="AG185" s="56" t="s">
        <v>16</v>
      </c>
      <c r="AH185" s="48"/>
      <c r="AI185" s="36"/>
      <c r="AJ185" s="54" t="s">
        <v>11</v>
      </c>
      <c r="AK185" s="39"/>
      <c r="AL185" s="54" t="s">
        <v>16</v>
      </c>
      <c r="AM185" s="36"/>
      <c r="AN185" s="54" t="s">
        <v>11</v>
      </c>
      <c r="AO185" s="39"/>
      <c r="AP185" s="56" t="s">
        <v>16</v>
      </c>
      <c r="AQ185" s="48"/>
      <c r="AR185" s="36"/>
      <c r="AS185" s="54" t="s">
        <v>11</v>
      </c>
      <c r="AT185" s="39"/>
      <c r="AU185" s="54" t="s">
        <v>16</v>
      </c>
      <c r="AV185" s="36"/>
      <c r="AW185" s="54" t="s">
        <v>11</v>
      </c>
      <c r="AX185" s="39"/>
      <c r="AY185" s="56" t="s">
        <v>16</v>
      </c>
      <c r="AZ185" s="48"/>
      <c r="BA185" s="36"/>
      <c r="BB185" s="54" t="s">
        <v>11</v>
      </c>
      <c r="BC185" s="39"/>
      <c r="BD185" s="54" t="s">
        <v>16</v>
      </c>
      <c r="BE185" s="36"/>
      <c r="BF185" s="54" t="s">
        <v>11</v>
      </c>
      <c r="BG185" s="39"/>
      <c r="BH185" s="56" t="s">
        <v>16</v>
      </c>
      <c r="BI185" s="48"/>
      <c r="BJ185" s="36"/>
      <c r="BK185" s="54" t="s">
        <v>11</v>
      </c>
      <c r="BL185" s="39"/>
      <c r="BM185" s="54" t="s">
        <v>16</v>
      </c>
      <c r="BN185" s="36"/>
      <c r="BO185" s="54" t="s">
        <v>11</v>
      </c>
      <c r="BP185" s="39"/>
      <c r="BQ185" s="56" t="s">
        <v>16</v>
      </c>
      <c r="BR185" s="48"/>
      <c r="BS185" s="36"/>
      <c r="BT185" s="54" t="s">
        <v>11</v>
      </c>
      <c r="BU185" s="39"/>
      <c r="BV185" s="54" t="s">
        <v>16</v>
      </c>
      <c r="BW185" s="36"/>
      <c r="BX185" s="54" t="s">
        <v>11</v>
      </c>
      <c r="BY185" s="39"/>
      <c r="BZ185" s="56" t="s">
        <v>16</v>
      </c>
      <c r="CA185" s="51"/>
      <c r="CB185" s="17" t="str">
        <f t="shared" si="5"/>
        <v/>
      </c>
      <c r="CC185" s="17" t="str">
        <f>IF(CB185="","",INDEX('99_職種リスト'!$A:$A,MATCH($E185,'99_職種リスト'!$B:$B,0)))</f>
        <v/>
      </c>
      <c r="CD185" s="18" t="str">
        <f>IF(CB185="","",IF(F185="○",'01_勤務時間入力'!$B$7*60,IF(SUM(H185,J185,L185,N185)&gt;0,MIN(SUM(VALUE(H185)*60,J185,VALUE(L185)*60/2,N185/2),'01_勤務時間入力'!$B$7*60,10080),MIN(SUM(MIN(SUM(VALUE(Q185)*60,S185,VALUE(U185)*60/2,W185/2),1440)*IF(OR(Y185="",Y185="　"),1,VALUE(MID(Y185,2,1)/4)),MIN(SUM(VALUE(Z185)*60,AB185,VALUE(AD185)*60/2,AF185/2),1440)*IF(OR(AH185="",AH185="　"),1,VALUE(MID(AH185,2,1)/4)),MIN(SUM(VALUE(AI185)*60,AK185,VALUE(AM185)*60/2,AO185/2),1440)*IF(OR(AQ185="",AQ185="　"),1,VALUE(MID(AQ185,2,1)/4)),MIN(SUM(VALUE(AR185)*60,AT185,VALUE(AV185)*60/2,AX185/2),1440)*IF(OR(AZ185="",AZ185="　"),1,VALUE(MID(AZ185,2,1)/4)),MIN(SUM(VALUE(BA185)*60,BC185,VALUE(BE185)*60/2,BG185/2),1440)*IF(OR(BI185="",BI185="　"),1,VALUE(MID(BI185,2,1)/4)),MIN(SUM(VALUE(BJ185)*60,BL185,VALUE(BN185)*60/2,BP185/2),1440)*IF(OR(BR185="",BR185="　"),1,VALUE(MID(BR185,2,1)/4)),MIN(SUM(VALUE(BS185)*60,BU185,VALUE(BW185)*60/2,BY185/2),1440)*IF(OR(CA185="",CA185="　"),1,VALUE(MID(CA185,2,1)/4))),'01_勤務時間入力'!$B$7*60,10080))))</f>
        <v/>
      </c>
      <c r="CE185" s="17" t="str">
        <f>IF(CB185="","",IF('01_勤務時間入力'!$I$7*60&lt;='01_勤務時間入力'!CD185,"常勤","非常勤"))</f>
        <v/>
      </c>
    </row>
    <row r="186" spans="2:83" ht="27.95" customHeight="1" x14ac:dyDescent="0.4">
      <c r="B186" s="131" t="str">
        <f t="shared" si="4"/>
        <v>170人目</v>
      </c>
      <c r="C186" s="29"/>
      <c r="D186" s="69" t="s">
        <v>14</v>
      </c>
      <c r="E186" s="31"/>
      <c r="F186" s="32"/>
      <c r="H186" s="36"/>
      <c r="I186" s="54" t="s">
        <v>11</v>
      </c>
      <c r="J186" s="39"/>
      <c r="K186" s="56" t="s">
        <v>16</v>
      </c>
      <c r="L186" s="36"/>
      <c r="M186" s="54" t="s">
        <v>11</v>
      </c>
      <c r="N186" s="39"/>
      <c r="O186" s="56" t="s">
        <v>16</v>
      </c>
      <c r="P186" s="11"/>
      <c r="Q186" s="36"/>
      <c r="R186" s="54" t="s">
        <v>11</v>
      </c>
      <c r="S186" s="39"/>
      <c r="T186" s="54" t="s">
        <v>16</v>
      </c>
      <c r="U186" s="36"/>
      <c r="V186" s="54" t="s">
        <v>11</v>
      </c>
      <c r="W186" s="39"/>
      <c r="X186" s="56" t="s">
        <v>16</v>
      </c>
      <c r="Y186" s="48"/>
      <c r="Z186" s="36"/>
      <c r="AA186" s="54" t="s">
        <v>11</v>
      </c>
      <c r="AB186" s="39"/>
      <c r="AC186" s="54" t="s">
        <v>16</v>
      </c>
      <c r="AD186" s="36"/>
      <c r="AE186" s="54" t="s">
        <v>11</v>
      </c>
      <c r="AF186" s="39"/>
      <c r="AG186" s="56" t="s">
        <v>16</v>
      </c>
      <c r="AH186" s="48"/>
      <c r="AI186" s="36"/>
      <c r="AJ186" s="54" t="s">
        <v>11</v>
      </c>
      <c r="AK186" s="39"/>
      <c r="AL186" s="54" t="s">
        <v>16</v>
      </c>
      <c r="AM186" s="36"/>
      <c r="AN186" s="54" t="s">
        <v>11</v>
      </c>
      <c r="AO186" s="39"/>
      <c r="AP186" s="56" t="s">
        <v>16</v>
      </c>
      <c r="AQ186" s="48"/>
      <c r="AR186" s="36"/>
      <c r="AS186" s="54" t="s">
        <v>11</v>
      </c>
      <c r="AT186" s="39"/>
      <c r="AU186" s="54" t="s">
        <v>16</v>
      </c>
      <c r="AV186" s="36"/>
      <c r="AW186" s="54" t="s">
        <v>11</v>
      </c>
      <c r="AX186" s="39"/>
      <c r="AY186" s="56" t="s">
        <v>16</v>
      </c>
      <c r="AZ186" s="48"/>
      <c r="BA186" s="36"/>
      <c r="BB186" s="54" t="s">
        <v>11</v>
      </c>
      <c r="BC186" s="39"/>
      <c r="BD186" s="54" t="s">
        <v>16</v>
      </c>
      <c r="BE186" s="36"/>
      <c r="BF186" s="54" t="s">
        <v>11</v>
      </c>
      <c r="BG186" s="39"/>
      <c r="BH186" s="56" t="s">
        <v>16</v>
      </c>
      <c r="BI186" s="48"/>
      <c r="BJ186" s="36"/>
      <c r="BK186" s="54" t="s">
        <v>11</v>
      </c>
      <c r="BL186" s="39"/>
      <c r="BM186" s="54" t="s">
        <v>16</v>
      </c>
      <c r="BN186" s="36"/>
      <c r="BO186" s="54" t="s">
        <v>11</v>
      </c>
      <c r="BP186" s="39"/>
      <c r="BQ186" s="56" t="s">
        <v>16</v>
      </c>
      <c r="BR186" s="48"/>
      <c r="BS186" s="36"/>
      <c r="BT186" s="54" t="s">
        <v>11</v>
      </c>
      <c r="BU186" s="39"/>
      <c r="BV186" s="54" t="s">
        <v>16</v>
      </c>
      <c r="BW186" s="36"/>
      <c r="BX186" s="54" t="s">
        <v>11</v>
      </c>
      <c r="BY186" s="39"/>
      <c r="BZ186" s="56" t="s">
        <v>16</v>
      </c>
      <c r="CA186" s="51"/>
      <c r="CB186" s="17" t="str">
        <f t="shared" si="5"/>
        <v/>
      </c>
      <c r="CC186" s="17" t="str">
        <f>IF(CB186="","",INDEX('99_職種リスト'!$A:$A,MATCH($E186,'99_職種リスト'!$B:$B,0)))</f>
        <v/>
      </c>
      <c r="CD186" s="18" t="str">
        <f>IF(CB186="","",IF(F186="○",'01_勤務時間入力'!$B$7*60,IF(SUM(H186,J186,L186,N186)&gt;0,MIN(SUM(VALUE(H186)*60,J186,VALUE(L186)*60/2,N186/2),'01_勤務時間入力'!$B$7*60,10080),MIN(SUM(MIN(SUM(VALUE(Q186)*60,S186,VALUE(U186)*60/2,W186/2),1440)*IF(OR(Y186="",Y186="　"),1,VALUE(MID(Y186,2,1)/4)),MIN(SUM(VALUE(Z186)*60,AB186,VALUE(AD186)*60/2,AF186/2),1440)*IF(OR(AH186="",AH186="　"),1,VALUE(MID(AH186,2,1)/4)),MIN(SUM(VALUE(AI186)*60,AK186,VALUE(AM186)*60/2,AO186/2),1440)*IF(OR(AQ186="",AQ186="　"),1,VALUE(MID(AQ186,2,1)/4)),MIN(SUM(VALUE(AR186)*60,AT186,VALUE(AV186)*60/2,AX186/2),1440)*IF(OR(AZ186="",AZ186="　"),1,VALUE(MID(AZ186,2,1)/4)),MIN(SUM(VALUE(BA186)*60,BC186,VALUE(BE186)*60/2,BG186/2),1440)*IF(OR(BI186="",BI186="　"),1,VALUE(MID(BI186,2,1)/4)),MIN(SUM(VALUE(BJ186)*60,BL186,VALUE(BN186)*60/2,BP186/2),1440)*IF(OR(BR186="",BR186="　"),1,VALUE(MID(BR186,2,1)/4)),MIN(SUM(VALUE(BS186)*60,BU186,VALUE(BW186)*60/2,BY186/2),1440)*IF(OR(CA186="",CA186="　"),1,VALUE(MID(CA186,2,1)/4))),'01_勤務時間入力'!$B$7*60,10080))))</f>
        <v/>
      </c>
      <c r="CE186" s="17" t="str">
        <f>IF(CB186="","",IF('01_勤務時間入力'!$I$7*60&lt;='01_勤務時間入力'!CD186,"常勤","非常勤"))</f>
        <v/>
      </c>
    </row>
    <row r="187" spans="2:83" ht="27.95" customHeight="1" x14ac:dyDescent="0.4">
      <c r="B187" s="131" t="str">
        <f t="shared" si="4"/>
        <v>171人目</v>
      </c>
      <c r="C187" s="29"/>
      <c r="D187" s="69" t="s">
        <v>14</v>
      </c>
      <c r="E187" s="31"/>
      <c r="F187" s="32"/>
      <c r="H187" s="36"/>
      <c r="I187" s="54" t="s">
        <v>11</v>
      </c>
      <c r="J187" s="39"/>
      <c r="K187" s="56" t="s">
        <v>16</v>
      </c>
      <c r="L187" s="36"/>
      <c r="M187" s="54" t="s">
        <v>11</v>
      </c>
      <c r="N187" s="39"/>
      <c r="O187" s="56" t="s">
        <v>16</v>
      </c>
      <c r="P187" s="11"/>
      <c r="Q187" s="36"/>
      <c r="R187" s="54" t="s">
        <v>11</v>
      </c>
      <c r="S187" s="39"/>
      <c r="T187" s="54" t="s">
        <v>16</v>
      </c>
      <c r="U187" s="36"/>
      <c r="V187" s="54" t="s">
        <v>11</v>
      </c>
      <c r="W187" s="39"/>
      <c r="X187" s="56" t="s">
        <v>16</v>
      </c>
      <c r="Y187" s="48"/>
      <c r="Z187" s="36"/>
      <c r="AA187" s="54" t="s">
        <v>11</v>
      </c>
      <c r="AB187" s="39"/>
      <c r="AC187" s="54" t="s">
        <v>16</v>
      </c>
      <c r="AD187" s="36"/>
      <c r="AE187" s="54" t="s">
        <v>11</v>
      </c>
      <c r="AF187" s="39"/>
      <c r="AG187" s="56" t="s">
        <v>16</v>
      </c>
      <c r="AH187" s="48"/>
      <c r="AI187" s="36"/>
      <c r="AJ187" s="54" t="s">
        <v>11</v>
      </c>
      <c r="AK187" s="39"/>
      <c r="AL187" s="54" t="s">
        <v>16</v>
      </c>
      <c r="AM187" s="36"/>
      <c r="AN187" s="54" t="s">
        <v>11</v>
      </c>
      <c r="AO187" s="39"/>
      <c r="AP187" s="56" t="s">
        <v>16</v>
      </c>
      <c r="AQ187" s="48"/>
      <c r="AR187" s="36"/>
      <c r="AS187" s="54" t="s">
        <v>11</v>
      </c>
      <c r="AT187" s="39"/>
      <c r="AU187" s="54" t="s">
        <v>16</v>
      </c>
      <c r="AV187" s="36"/>
      <c r="AW187" s="54" t="s">
        <v>11</v>
      </c>
      <c r="AX187" s="39"/>
      <c r="AY187" s="56" t="s">
        <v>16</v>
      </c>
      <c r="AZ187" s="48"/>
      <c r="BA187" s="36"/>
      <c r="BB187" s="54" t="s">
        <v>11</v>
      </c>
      <c r="BC187" s="39"/>
      <c r="BD187" s="54" t="s">
        <v>16</v>
      </c>
      <c r="BE187" s="36"/>
      <c r="BF187" s="54" t="s">
        <v>11</v>
      </c>
      <c r="BG187" s="39"/>
      <c r="BH187" s="56" t="s">
        <v>16</v>
      </c>
      <c r="BI187" s="48"/>
      <c r="BJ187" s="36"/>
      <c r="BK187" s="54" t="s">
        <v>11</v>
      </c>
      <c r="BL187" s="39"/>
      <c r="BM187" s="54" t="s">
        <v>16</v>
      </c>
      <c r="BN187" s="36"/>
      <c r="BO187" s="54" t="s">
        <v>11</v>
      </c>
      <c r="BP187" s="39"/>
      <c r="BQ187" s="56" t="s">
        <v>16</v>
      </c>
      <c r="BR187" s="48"/>
      <c r="BS187" s="36"/>
      <c r="BT187" s="54" t="s">
        <v>11</v>
      </c>
      <c r="BU187" s="39"/>
      <c r="BV187" s="54" t="s">
        <v>16</v>
      </c>
      <c r="BW187" s="36"/>
      <c r="BX187" s="54" t="s">
        <v>11</v>
      </c>
      <c r="BY187" s="39"/>
      <c r="BZ187" s="56" t="s">
        <v>16</v>
      </c>
      <c r="CA187" s="51"/>
      <c r="CB187" s="17" t="str">
        <f t="shared" si="5"/>
        <v/>
      </c>
      <c r="CC187" s="17" t="str">
        <f>IF(CB187="","",INDEX('99_職種リスト'!$A:$A,MATCH($E187,'99_職種リスト'!$B:$B,0)))</f>
        <v/>
      </c>
      <c r="CD187" s="18" t="str">
        <f>IF(CB187="","",IF(F187="○",'01_勤務時間入力'!$B$7*60,IF(SUM(H187,J187,L187,N187)&gt;0,MIN(SUM(VALUE(H187)*60,J187,VALUE(L187)*60/2,N187/2),'01_勤務時間入力'!$B$7*60,10080),MIN(SUM(MIN(SUM(VALUE(Q187)*60,S187,VALUE(U187)*60/2,W187/2),1440)*IF(OR(Y187="",Y187="　"),1,VALUE(MID(Y187,2,1)/4)),MIN(SUM(VALUE(Z187)*60,AB187,VALUE(AD187)*60/2,AF187/2),1440)*IF(OR(AH187="",AH187="　"),1,VALUE(MID(AH187,2,1)/4)),MIN(SUM(VALUE(AI187)*60,AK187,VALUE(AM187)*60/2,AO187/2),1440)*IF(OR(AQ187="",AQ187="　"),1,VALUE(MID(AQ187,2,1)/4)),MIN(SUM(VALUE(AR187)*60,AT187,VALUE(AV187)*60/2,AX187/2),1440)*IF(OR(AZ187="",AZ187="　"),1,VALUE(MID(AZ187,2,1)/4)),MIN(SUM(VALUE(BA187)*60,BC187,VALUE(BE187)*60/2,BG187/2),1440)*IF(OR(BI187="",BI187="　"),1,VALUE(MID(BI187,2,1)/4)),MIN(SUM(VALUE(BJ187)*60,BL187,VALUE(BN187)*60/2,BP187/2),1440)*IF(OR(BR187="",BR187="　"),1,VALUE(MID(BR187,2,1)/4)),MIN(SUM(VALUE(BS187)*60,BU187,VALUE(BW187)*60/2,BY187/2),1440)*IF(OR(CA187="",CA187="　"),1,VALUE(MID(CA187,2,1)/4))),'01_勤務時間入力'!$B$7*60,10080))))</f>
        <v/>
      </c>
      <c r="CE187" s="17" t="str">
        <f>IF(CB187="","",IF('01_勤務時間入力'!$I$7*60&lt;='01_勤務時間入力'!CD187,"常勤","非常勤"))</f>
        <v/>
      </c>
    </row>
    <row r="188" spans="2:83" ht="27.95" customHeight="1" x14ac:dyDescent="0.4">
      <c r="B188" s="131" t="str">
        <f t="shared" si="4"/>
        <v>172人目</v>
      </c>
      <c r="C188" s="29"/>
      <c r="D188" s="69" t="s">
        <v>14</v>
      </c>
      <c r="E188" s="31"/>
      <c r="F188" s="32"/>
      <c r="H188" s="36"/>
      <c r="I188" s="54" t="s">
        <v>11</v>
      </c>
      <c r="J188" s="39"/>
      <c r="K188" s="56" t="s">
        <v>16</v>
      </c>
      <c r="L188" s="36"/>
      <c r="M188" s="54" t="s">
        <v>11</v>
      </c>
      <c r="N188" s="39"/>
      <c r="O188" s="56" t="s">
        <v>16</v>
      </c>
      <c r="P188" s="11"/>
      <c r="Q188" s="36"/>
      <c r="R188" s="54" t="s">
        <v>11</v>
      </c>
      <c r="S188" s="39"/>
      <c r="T188" s="54" t="s">
        <v>16</v>
      </c>
      <c r="U188" s="36"/>
      <c r="V188" s="54" t="s">
        <v>11</v>
      </c>
      <c r="W188" s="39"/>
      <c r="X188" s="56" t="s">
        <v>16</v>
      </c>
      <c r="Y188" s="48"/>
      <c r="Z188" s="36"/>
      <c r="AA188" s="54" t="s">
        <v>11</v>
      </c>
      <c r="AB188" s="39"/>
      <c r="AC188" s="54" t="s">
        <v>16</v>
      </c>
      <c r="AD188" s="36"/>
      <c r="AE188" s="54" t="s">
        <v>11</v>
      </c>
      <c r="AF188" s="39"/>
      <c r="AG188" s="56" t="s">
        <v>16</v>
      </c>
      <c r="AH188" s="48"/>
      <c r="AI188" s="36"/>
      <c r="AJ188" s="54" t="s">
        <v>11</v>
      </c>
      <c r="AK188" s="39"/>
      <c r="AL188" s="54" t="s">
        <v>16</v>
      </c>
      <c r="AM188" s="36"/>
      <c r="AN188" s="54" t="s">
        <v>11</v>
      </c>
      <c r="AO188" s="39"/>
      <c r="AP188" s="56" t="s">
        <v>16</v>
      </c>
      <c r="AQ188" s="48"/>
      <c r="AR188" s="36"/>
      <c r="AS188" s="54" t="s">
        <v>11</v>
      </c>
      <c r="AT188" s="39"/>
      <c r="AU188" s="54" t="s">
        <v>16</v>
      </c>
      <c r="AV188" s="36"/>
      <c r="AW188" s="54" t="s">
        <v>11</v>
      </c>
      <c r="AX188" s="39"/>
      <c r="AY188" s="56" t="s">
        <v>16</v>
      </c>
      <c r="AZ188" s="48"/>
      <c r="BA188" s="36"/>
      <c r="BB188" s="54" t="s">
        <v>11</v>
      </c>
      <c r="BC188" s="39"/>
      <c r="BD188" s="54" t="s">
        <v>16</v>
      </c>
      <c r="BE188" s="36"/>
      <c r="BF188" s="54" t="s">
        <v>11</v>
      </c>
      <c r="BG188" s="39"/>
      <c r="BH188" s="56" t="s">
        <v>16</v>
      </c>
      <c r="BI188" s="48"/>
      <c r="BJ188" s="36"/>
      <c r="BK188" s="54" t="s">
        <v>11</v>
      </c>
      <c r="BL188" s="39"/>
      <c r="BM188" s="54" t="s">
        <v>16</v>
      </c>
      <c r="BN188" s="36"/>
      <c r="BO188" s="54" t="s">
        <v>11</v>
      </c>
      <c r="BP188" s="39"/>
      <c r="BQ188" s="56" t="s">
        <v>16</v>
      </c>
      <c r="BR188" s="48"/>
      <c r="BS188" s="36"/>
      <c r="BT188" s="54" t="s">
        <v>11</v>
      </c>
      <c r="BU188" s="39"/>
      <c r="BV188" s="54" t="s">
        <v>16</v>
      </c>
      <c r="BW188" s="36"/>
      <c r="BX188" s="54" t="s">
        <v>11</v>
      </c>
      <c r="BY188" s="39"/>
      <c r="BZ188" s="56" t="s">
        <v>16</v>
      </c>
      <c r="CA188" s="51"/>
      <c r="CB188" s="17" t="str">
        <f t="shared" si="5"/>
        <v/>
      </c>
      <c r="CC188" s="17" t="str">
        <f>IF(CB188="","",INDEX('99_職種リスト'!$A:$A,MATCH($E188,'99_職種リスト'!$B:$B,0)))</f>
        <v/>
      </c>
      <c r="CD188" s="18" t="str">
        <f>IF(CB188="","",IF(F188="○",'01_勤務時間入力'!$B$7*60,IF(SUM(H188,J188,L188,N188)&gt;0,MIN(SUM(VALUE(H188)*60,J188,VALUE(L188)*60/2,N188/2),'01_勤務時間入力'!$B$7*60,10080),MIN(SUM(MIN(SUM(VALUE(Q188)*60,S188,VALUE(U188)*60/2,W188/2),1440)*IF(OR(Y188="",Y188="　"),1,VALUE(MID(Y188,2,1)/4)),MIN(SUM(VALUE(Z188)*60,AB188,VALUE(AD188)*60/2,AF188/2),1440)*IF(OR(AH188="",AH188="　"),1,VALUE(MID(AH188,2,1)/4)),MIN(SUM(VALUE(AI188)*60,AK188,VALUE(AM188)*60/2,AO188/2),1440)*IF(OR(AQ188="",AQ188="　"),1,VALUE(MID(AQ188,2,1)/4)),MIN(SUM(VALUE(AR188)*60,AT188,VALUE(AV188)*60/2,AX188/2),1440)*IF(OR(AZ188="",AZ188="　"),1,VALUE(MID(AZ188,2,1)/4)),MIN(SUM(VALUE(BA188)*60,BC188,VALUE(BE188)*60/2,BG188/2),1440)*IF(OR(BI188="",BI188="　"),1,VALUE(MID(BI188,2,1)/4)),MIN(SUM(VALUE(BJ188)*60,BL188,VALUE(BN188)*60/2,BP188/2),1440)*IF(OR(BR188="",BR188="　"),1,VALUE(MID(BR188,2,1)/4)),MIN(SUM(VALUE(BS188)*60,BU188,VALUE(BW188)*60/2,BY188/2),1440)*IF(OR(CA188="",CA188="　"),1,VALUE(MID(CA188,2,1)/4))),'01_勤務時間入力'!$B$7*60,10080))))</f>
        <v/>
      </c>
      <c r="CE188" s="17" t="str">
        <f>IF(CB188="","",IF('01_勤務時間入力'!$I$7*60&lt;='01_勤務時間入力'!CD188,"常勤","非常勤"))</f>
        <v/>
      </c>
    </row>
    <row r="189" spans="2:83" ht="27.95" customHeight="1" x14ac:dyDescent="0.4">
      <c r="B189" s="131" t="str">
        <f t="shared" si="4"/>
        <v>173人目</v>
      </c>
      <c r="C189" s="29"/>
      <c r="D189" s="69" t="s">
        <v>14</v>
      </c>
      <c r="E189" s="31"/>
      <c r="F189" s="32"/>
      <c r="H189" s="36"/>
      <c r="I189" s="54" t="s">
        <v>11</v>
      </c>
      <c r="J189" s="39"/>
      <c r="K189" s="56" t="s">
        <v>16</v>
      </c>
      <c r="L189" s="36"/>
      <c r="M189" s="54" t="s">
        <v>11</v>
      </c>
      <c r="N189" s="39"/>
      <c r="O189" s="56" t="s">
        <v>16</v>
      </c>
      <c r="P189" s="11"/>
      <c r="Q189" s="36"/>
      <c r="R189" s="54" t="s">
        <v>11</v>
      </c>
      <c r="S189" s="39"/>
      <c r="T189" s="54" t="s">
        <v>16</v>
      </c>
      <c r="U189" s="36"/>
      <c r="V189" s="54" t="s">
        <v>11</v>
      </c>
      <c r="W189" s="39"/>
      <c r="X189" s="56" t="s">
        <v>16</v>
      </c>
      <c r="Y189" s="48"/>
      <c r="Z189" s="36"/>
      <c r="AA189" s="54" t="s">
        <v>11</v>
      </c>
      <c r="AB189" s="39"/>
      <c r="AC189" s="54" t="s">
        <v>16</v>
      </c>
      <c r="AD189" s="36"/>
      <c r="AE189" s="54" t="s">
        <v>11</v>
      </c>
      <c r="AF189" s="39"/>
      <c r="AG189" s="56" t="s">
        <v>16</v>
      </c>
      <c r="AH189" s="48"/>
      <c r="AI189" s="36"/>
      <c r="AJ189" s="54" t="s">
        <v>11</v>
      </c>
      <c r="AK189" s="39"/>
      <c r="AL189" s="54" t="s">
        <v>16</v>
      </c>
      <c r="AM189" s="36"/>
      <c r="AN189" s="54" t="s">
        <v>11</v>
      </c>
      <c r="AO189" s="39"/>
      <c r="AP189" s="56" t="s">
        <v>16</v>
      </c>
      <c r="AQ189" s="48"/>
      <c r="AR189" s="36"/>
      <c r="AS189" s="54" t="s">
        <v>11</v>
      </c>
      <c r="AT189" s="39"/>
      <c r="AU189" s="54" t="s">
        <v>16</v>
      </c>
      <c r="AV189" s="36"/>
      <c r="AW189" s="54" t="s">
        <v>11</v>
      </c>
      <c r="AX189" s="39"/>
      <c r="AY189" s="56" t="s">
        <v>16</v>
      </c>
      <c r="AZ189" s="48"/>
      <c r="BA189" s="36"/>
      <c r="BB189" s="54" t="s">
        <v>11</v>
      </c>
      <c r="BC189" s="39"/>
      <c r="BD189" s="54" t="s">
        <v>16</v>
      </c>
      <c r="BE189" s="36"/>
      <c r="BF189" s="54" t="s">
        <v>11</v>
      </c>
      <c r="BG189" s="39"/>
      <c r="BH189" s="56" t="s">
        <v>16</v>
      </c>
      <c r="BI189" s="48"/>
      <c r="BJ189" s="36"/>
      <c r="BK189" s="54" t="s">
        <v>11</v>
      </c>
      <c r="BL189" s="39"/>
      <c r="BM189" s="54" t="s">
        <v>16</v>
      </c>
      <c r="BN189" s="36"/>
      <c r="BO189" s="54" t="s">
        <v>11</v>
      </c>
      <c r="BP189" s="39"/>
      <c r="BQ189" s="56" t="s">
        <v>16</v>
      </c>
      <c r="BR189" s="48"/>
      <c r="BS189" s="36"/>
      <c r="BT189" s="54" t="s">
        <v>11</v>
      </c>
      <c r="BU189" s="39"/>
      <c r="BV189" s="54" t="s">
        <v>16</v>
      </c>
      <c r="BW189" s="36"/>
      <c r="BX189" s="54" t="s">
        <v>11</v>
      </c>
      <c r="BY189" s="39"/>
      <c r="BZ189" s="56" t="s">
        <v>16</v>
      </c>
      <c r="CA189" s="51"/>
      <c r="CB189" s="17" t="str">
        <f t="shared" si="5"/>
        <v/>
      </c>
      <c r="CC189" s="17" t="str">
        <f>IF(CB189="","",INDEX('99_職種リスト'!$A:$A,MATCH($E189,'99_職種リスト'!$B:$B,0)))</f>
        <v/>
      </c>
      <c r="CD189" s="18" t="str">
        <f>IF(CB189="","",IF(F189="○",'01_勤務時間入力'!$B$7*60,IF(SUM(H189,J189,L189,N189)&gt;0,MIN(SUM(VALUE(H189)*60,J189,VALUE(L189)*60/2,N189/2),'01_勤務時間入力'!$B$7*60,10080),MIN(SUM(MIN(SUM(VALUE(Q189)*60,S189,VALUE(U189)*60/2,W189/2),1440)*IF(OR(Y189="",Y189="　"),1,VALUE(MID(Y189,2,1)/4)),MIN(SUM(VALUE(Z189)*60,AB189,VALUE(AD189)*60/2,AF189/2),1440)*IF(OR(AH189="",AH189="　"),1,VALUE(MID(AH189,2,1)/4)),MIN(SUM(VALUE(AI189)*60,AK189,VALUE(AM189)*60/2,AO189/2),1440)*IF(OR(AQ189="",AQ189="　"),1,VALUE(MID(AQ189,2,1)/4)),MIN(SUM(VALUE(AR189)*60,AT189,VALUE(AV189)*60/2,AX189/2),1440)*IF(OR(AZ189="",AZ189="　"),1,VALUE(MID(AZ189,2,1)/4)),MIN(SUM(VALUE(BA189)*60,BC189,VALUE(BE189)*60/2,BG189/2),1440)*IF(OR(BI189="",BI189="　"),1,VALUE(MID(BI189,2,1)/4)),MIN(SUM(VALUE(BJ189)*60,BL189,VALUE(BN189)*60/2,BP189/2),1440)*IF(OR(BR189="",BR189="　"),1,VALUE(MID(BR189,2,1)/4)),MIN(SUM(VALUE(BS189)*60,BU189,VALUE(BW189)*60/2,BY189/2),1440)*IF(OR(CA189="",CA189="　"),1,VALUE(MID(CA189,2,1)/4))),'01_勤務時間入力'!$B$7*60,10080))))</f>
        <v/>
      </c>
      <c r="CE189" s="17" t="str">
        <f>IF(CB189="","",IF('01_勤務時間入力'!$I$7*60&lt;='01_勤務時間入力'!CD189,"常勤","非常勤"))</f>
        <v/>
      </c>
    </row>
    <row r="190" spans="2:83" ht="27.95" customHeight="1" x14ac:dyDescent="0.4">
      <c r="B190" s="131" t="str">
        <f t="shared" si="4"/>
        <v>174人目</v>
      </c>
      <c r="C190" s="29"/>
      <c r="D190" s="69" t="s">
        <v>14</v>
      </c>
      <c r="E190" s="31"/>
      <c r="F190" s="32"/>
      <c r="H190" s="36"/>
      <c r="I190" s="54" t="s">
        <v>11</v>
      </c>
      <c r="J190" s="39"/>
      <c r="K190" s="56" t="s">
        <v>16</v>
      </c>
      <c r="L190" s="36"/>
      <c r="M190" s="54" t="s">
        <v>11</v>
      </c>
      <c r="N190" s="39"/>
      <c r="O190" s="56" t="s">
        <v>16</v>
      </c>
      <c r="P190" s="11"/>
      <c r="Q190" s="36"/>
      <c r="R190" s="54" t="s">
        <v>11</v>
      </c>
      <c r="S190" s="39"/>
      <c r="T190" s="54" t="s">
        <v>16</v>
      </c>
      <c r="U190" s="36"/>
      <c r="V190" s="54" t="s">
        <v>11</v>
      </c>
      <c r="W190" s="39"/>
      <c r="X190" s="56" t="s">
        <v>16</v>
      </c>
      <c r="Y190" s="48"/>
      <c r="Z190" s="36"/>
      <c r="AA190" s="54" t="s">
        <v>11</v>
      </c>
      <c r="AB190" s="39"/>
      <c r="AC190" s="54" t="s">
        <v>16</v>
      </c>
      <c r="AD190" s="36"/>
      <c r="AE190" s="54" t="s">
        <v>11</v>
      </c>
      <c r="AF190" s="39"/>
      <c r="AG190" s="56" t="s">
        <v>16</v>
      </c>
      <c r="AH190" s="48"/>
      <c r="AI190" s="36"/>
      <c r="AJ190" s="54" t="s">
        <v>11</v>
      </c>
      <c r="AK190" s="39"/>
      <c r="AL190" s="54" t="s">
        <v>16</v>
      </c>
      <c r="AM190" s="36"/>
      <c r="AN190" s="54" t="s">
        <v>11</v>
      </c>
      <c r="AO190" s="39"/>
      <c r="AP190" s="56" t="s">
        <v>16</v>
      </c>
      <c r="AQ190" s="48"/>
      <c r="AR190" s="36"/>
      <c r="AS190" s="54" t="s">
        <v>11</v>
      </c>
      <c r="AT190" s="39"/>
      <c r="AU190" s="54" t="s">
        <v>16</v>
      </c>
      <c r="AV190" s="36"/>
      <c r="AW190" s="54" t="s">
        <v>11</v>
      </c>
      <c r="AX190" s="39"/>
      <c r="AY190" s="56" t="s">
        <v>16</v>
      </c>
      <c r="AZ190" s="48"/>
      <c r="BA190" s="36"/>
      <c r="BB190" s="54" t="s">
        <v>11</v>
      </c>
      <c r="BC190" s="39"/>
      <c r="BD190" s="54" t="s">
        <v>16</v>
      </c>
      <c r="BE190" s="36"/>
      <c r="BF190" s="54" t="s">
        <v>11</v>
      </c>
      <c r="BG190" s="39"/>
      <c r="BH190" s="56" t="s">
        <v>16</v>
      </c>
      <c r="BI190" s="48"/>
      <c r="BJ190" s="36"/>
      <c r="BK190" s="54" t="s">
        <v>11</v>
      </c>
      <c r="BL190" s="39"/>
      <c r="BM190" s="54" t="s">
        <v>16</v>
      </c>
      <c r="BN190" s="36"/>
      <c r="BO190" s="54" t="s">
        <v>11</v>
      </c>
      <c r="BP190" s="39"/>
      <c r="BQ190" s="56" t="s">
        <v>16</v>
      </c>
      <c r="BR190" s="48"/>
      <c r="BS190" s="36"/>
      <c r="BT190" s="54" t="s">
        <v>11</v>
      </c>
      <c r="BU190" s="39"/>
      <c r="BV190" s="54" t="s">
        <v>16</v>
      </c>
      <c r="BW190" s="36"/>
      <c r="BX190" s="54" t="s">
        <v>11</v>
      </c>
      <c r="BY190" s="39"/>
      <c r="BZ190" s="56" t="s">
        <v>16</v>
      </c>
      <c r="CA190" s="51"/>
      <c r="CB190" s="17" t="str">
        <f t="shared" si="5"/>
        <v/>
      </c>
      <c r="CC190" s="17" t="str">
        <f>IF(CB190="","",INDEX('99_職種リスト'!$A:$A,MATCH($E190,'99_職種リスト'!$B:$B,0)))</f>
        <v/>
      </c>
      <c r="CD190" s="18" t="str">
        <f>IF(CB190="","",IF(F190="○",'01_勤務時間入力'!$B$7*60,IF(SUM(H190,J190,L190,N190)&gt;0,MIN(SUM(VALUE(H190)*60,J190,VALUE(L190)*60/2,N190/2),'01_勤務時間入力'!$B$7*60,10080),MIN(SUM(MIN(SUM(VALUE(Q190)*60,S190,VALUE(U190)*60/2,W190/2),1440)*IF(OR(Y190="",Y190="　"),1,VALUE(MID(Y190,2,1)/4)),MIN(SUM(VALUE(Z190)*60,AB190,VALUE(AD190)*60/2,AF190/2),1440)*IF(OR(AH190="",AH190="　"),1,VALUE(MID(AH190,2,1)/4)),MIN(SUM(VALUE(AI190)*60,AK190,VALUE(AM190)*60/2,AO190/2),1440)*IF(OR(AQ190="",AQ190="　"),1,VALUE(MID(AQ190,2,1)/4)),MIN(SUM(VALUE(AR190)*60,AT190,VALUE(AV190)*60/2,AX190/2),1440)*IF(OR(AZ190="",AZ190="　"),1,VALUE(MID(AZ190,2,1)/4)),MIN(SUM(VALUE(BA190)*60,BC190,VALUE(BE190)*60/2,BG190/2),1440)*IF(OR(BI190="",BI190="　"),1,VALUE(MID(BI190,2,1)/4)),MIN(SUM(VALUE(BJ190)*60,BL190,VALUE(BN190)*60/2,BP190/2),1440)*IF(OR(BR190="",BR190="　"),1,VALUE(MID(BR190,2,1)/4)),MIN(SUM(VALUE(BS190)*60,BU190,VALUE(BW190)*60/2,BY190/2),1440)*IF(OR(CA190="",CA190="　"),1,VALUE(MID(CA190,2,1)/4))),'01_勤務時間入力'!$B$7*60,10080))))</f>
        <v/>
      </c>
      <c r="CE190" s="17" t="str">
        <f>IF(CB190="","",IF('01_勤務時間入力'!$I$7*60&lt;='01_勤務時間入力'!CD190,"常勤","非常勤"))</f>
        <v/>
      </c>
    </row>
    <row r="191" spans="2:83" ht="27.95" customHeight="1" x14ac:dyDescent="0.4">
      <c r="B191" s="131" t="str">
        <f t="shared" si="4"/>
        <v>175人目</v>
      </c>
      <c r="C191" s="29"/>
      <c r="D191" s="69" t="s">
        <v>14</v>
      </c>
      <c r="E191" s="31"/>
      <c r="F191" s="32"/>
      <c r="H191" s="36"/>
      <c r="I191" s="54" t="s">
        <v>11</v>
      </c>
      <c r="J191" s="39"/>
      <c r="K191" s="56" t="s">
        <v>16</v>
      </c>
      <c r="L191" s="36"/>
      <c r="M191" s="54" t="s">
        <v>11</v>
      </c>
      <c r="N191" s="39"/>
      <c r="O191" s="56" t="s">
        <v>16</v>
      </c>
      <c r="P191" s="11"/>
      <c r="Q191" s="36"/>
      <c r="R191" s="54" t="s">
        <v>11</v>
      </c>
      <c r="S191" s="39"/>
      <c r="T191" s="54" t="s">
        <v>16</v>
      </c>
      <c r="U191" s="36"/>
      <c r="V191" s="54" t="s">
        <v>11</v>
      </c>
      <c r="W191" s="39"/>
      <c r="X191" s="56" t="s">
        <v>16</v>
      </c>
      <c r="Y191" s="48"/>
      <c r="Z191" s="36"/>
      <c r="AA191" s="54" t="s">
        <v>11</v>
      </c>
      <c r="AB191" s="39"/>
      <c r="AC191" s="54" t="s">
        <v>16</v>
      </c>
      <c r="AD191" s="36"/>
      <c r="AE191" s="54" t="s">
        <v>11</v>
      </c>
      <c r="AF191" s="39"/>
      <c r="AG191" s="56" t="s">
        <v>16</v>
      </c>
      <c r="AH191" s="48"/>
      <c r="AI191" s="36"/>
      <c r="AJ191" s="54" t="s">
        <v>11</v>
      </c>
      <c r="AK191" s="39"/>
      <c r="AL191" s="54" t="s">
        <v>16</v>
      </c>
      <c r="AM191" s="36"/>
      <c r="AN191" s="54" t="s">
        <v>11</v>
      </c>
      <c r="AO191" s="39"/>
      <c r="AP191" s="56" t="s">
        <v>16</v>
      </c>
      <c r="AQ191" s="48"/>
      <c r="AR191" s="36"/>
      <c r="AS191" s="54" t="s">
        <v>11</v>
      </c>
      <c r="AT191" s="39"/>
      <c r="AU191" s="54" t="s">
        <v>16</v>
      </c>
      <c r="AV191" s="36"/>
      <c r="AW191" s="54" t="s">
        <v>11</v>
      </c>
      <c r="AX191" s="39"/>
      <c r="AY191" s="56" t="s">
        <v>16</v>
      </c>
      <c r="AZ191" s="48"/>
      <c r="BA191" s="36"/>
      <c r="BB191" s="54" t="s">
        <v>11</v>
      </c>
      <c r="BC191" s="39"/>
      <c r="BD191" s="54" t="s">
        <v>16</v>
      </c>
      <c r="BE191" s="36"/>
      <c r="BF191" s="54" t="s">
        <v>11</v>
      </c>
      <c r="BG191" s="39"/>
      <c r="BH191" s="56" t="s">
        <v>16</v>
      </c>
      <c r="BI191" s="48"/>
      <c r="BJ191" s="36"/>
      <c r="BK191" s="54" t="s">
        <v>11</v>
      </c>
      <c r="BL191" s="39"/>
      <c r="BM191" s="54" t="s">
        <v>16</v>
      </c>
      <c r="BN191" s="36"/>
      <c r="BO191" s="54" t="s">
        <v>11</v>
      </c>
      <c r="BP191" s="39"/>
      <c r="BQ191" s="56" t="s">
        <v>16</v>
      </c>
      <c r="BR191" s="48"/>
      <c r="BS191" s="36"/>
      <c r="BT191" s="54" t="s">
        <v>11</v>
      </c>
      <c r="BU191" s="39"/>
      <c r="BV191" s="54" t="s">
        <v>16</v>
      </c>
      <c r="BW191" s="36"/>
      <c r="BX191" s="54" t="s">
        <v>11</v>
      </c>
      <c r="BY191" s="39"/>
      <c r="BZ191" s="56" t="s">
        <v>16</v>
      </c>
      <c r="CA191" s="51"/>
      <c r="CB191" s="17" t="str">
        <f t="shared" si="5"/>
        <v/>
      </c>
      <c r="CC191" s="17" t="str">
        <f>IF(CB191="","",INDEX('99_職種リスト'!$A:$A,MATCH($E191,'99_職種リスト'!$B:$B,0)))</f>
        <v/>
      </c>
      <c r="CD191" s="18" t="str">
        <f>IF(CB191="","",IF(F191="○",'01_勤務時間入力'!$B$7*60,IF(SUM(H191,J191,L191,N191)&gt;0,MIN(SUM(VALUE(H191)*60,J191,VALUE(L191)*60/2,N191/2),'01_勤務時間入力'!$B$7*60,10080),MIN(SUM(MIN(SUM(VALUE(Q191)*60,S191,VALUE(U191)*60/2,W191/2),1440)*IF(OR(Y191="",Y191="　"),1,VALUE(MID(Y191,2,1)/4)),MIN(SUM(VALUE(Z191)*60,AB191,VALUE(AD191)*60/2,AF191/2),1440)*IF(OR(AH191="",AH191="　"),1,VALUE(MID(AH191,2,1)/4)),MIN(SUM(VALUE(AI191)*60,AK191,VALUE(AM191)*60/2,AO191/2),1440)*IF(OR(AQ191="",AQ191="　"),1,VALUE(MID(AQ191,2,1)/4)),MIN(SUM(VALUE(AR191)*60,AT191,VALUE(AV191)*60/2,AX191/2),1440)*IF(OR(AZ191="",AZ191="　"),1,VALUE(MID(AZ191,2,1)/4)),MIN(SUM(VALUE(BA191)*60,BC191,VALUE(BE191)*60/2,BG191/2),1440)*IF(OR(BI191="",BI191="　"),1,VALUE(MID(BI191,2,1)/4)),MIN(SUM(VALUE(BJ191)*60,BL191,VALUE(BN191)*60/2,BP191/2),1440)*IF(OR(BR191="",BR191="　"),1,VALUE(MID(BR191,2,1)/4)),MIN(SUM(VALUE(BS191)*60,BU191,VALUE(BW191)*60/2,BY191/2),1440)*IF(OR(CA191="",CA191="　"),1,VALUE(MID(CA191,2,1)/4))),'01_勤務時間入力'!$B$7*60,10080))))</f>
        <v/>
      </c>
      <c r="CE191" s="17" t="str">
        <f>IF(CB191="","",IF('01_勤務時間入力'!$I$7*60&lt;='01_勤務時間入力'!CD191,"常勤","非常勤"))</f>
        <v/>
      </c>
    </row>
    <row r="192" spans="2:83" ht="27.95" customHeight="1" x14ac:dyDescent="0.4">
      <c r="B192" s="131" t="str">
        <f t="shared" si="4"/>
        <v>176人目</v>
      </c>
      <c r="C192" s="29"/>
      <c r="D192" s="69" t="s">
        <v>14</v>
      </c>
      <c r="E192" s="31"/>
      <c r="F192" s="32"/>
      <c r="H192" s="36"/>
      <c r="I192" s="54" t="s">
        <v>11</v>
      </c>
      <c r="J192" s="39"/>
      <c r="K192" s="56" t="s">
        <v>16</v>
      </c>
      <c r="L192" s="36"/>
      <c r="M192" s="54" t="s">
        <v>11</v>
      </c>
      <c r="N192" s="39"/>
      <c r="O192" s="56" t="s">
        <v>16</v>
      </c>
      <c r="P192" s="11"/>
      <c r="Q192" s="36"/>
      <c r="R192" s="54" t="s">
        <v>11</v>
      </c>
      <c r="S192" s="39"/>
      <c r="T192" s="54" t="s">
        <v>16</v>
      </c>
      <c r="U192" s="36"/>
      <c r="V192" s="54" t="s">
        <v>11</v>
      </c>
      <c r="W192" s="39"/>
      <c r="X192" s="56" t="s">
        <v>16</v>
      </c>
      <c r="Y192" s="48"/>
      <c r="Z192" s="36"/>
      <c r="AA192" s="54" t="s">
        <v>11</v>
      </c>
      <c r="AB192" s="39"/>
      <c r="AC192" s="54" t="s">
        <v>16</v>
      </c>
      <c r="AD192" s="36"/>
      <c r="AE192" s="54" t="s">
        <v>11</v>
      </c>
      <c r="AF192" s="39"/>
      <c r="AG192" s="56" t="s">
        <v>16</v>
      </c>
      <c r="AH192" s="48"/>
      <c r="AI192" s="36"/>
      <c r="AJ192" s="54" t="s">
        <v>11</v>
      </c>
      <c r="AK192" s="39"/>
      <c r="AL192" s="54" t="s">
        <v>16</v>
      </c>
      <c r="AM192" s="36"/>
      <c r="AN192" s="54" t="s">
        <v>11</v>
      </c>
      <c r="AO192" s="39"/>
      <c r="AP192" s="56" t="s">
        <v>16</v>
      </c>
      <c r="AQ192" s="48"/>
      <c r="AR192" s="36"/>
      <c r="AS192" s="54" t="s">
        <v>11</v>
      </c>
      <c r="AT192" s="39"/>
      <c r="AU192" s="54" t="s">
        <v>16</v>
      </c>
      <c r="AV192" s="36"/>
      <c r="AW192" s="54" t="s">
        <v>11</v>
      </c>
      <c r="AX192" s="39"/>
      <c r="AY192" s="56" t="s">
        <v>16</v>
      </c>
      <c r="AZ192" s="48"/>
      <c r="BA192" s="36"/>
      <c r="BB192" s="54" t="s">
        <v>11</v>
      </c>
      <c r="BC192" s="39"/>
      <c r="BD192" s="54" t="s">
        <v>16</v>
      </c>
      <c r="BE192" s="36"/>
      <c r="BF192" s="54" t="s">
        <v>11</v>
      </c>
      <c r="BG192" s="39"/>
      <c r="BH192" s="56" t="s">
        <v>16</v>
      </c>
      <c r="BI192" s="48"/>
      <c r="BJ192" s="36"/>
      <c r="BK192" s="54" t="s">
        <v>11</v>
      </c>
      <c r="BL192" s="39"/>
      <c r="BM192" s="54" t="s">
        <v>16</v>
      </c>
      <c r="BN192" s="36"/>
      <c r="BO192" s="54" t="s">
        <v>11</v>
      </c>
      <c r="BP192" s="39"/>
      <c r="BQ192" s="56" t="s">
        <v>16</v>
      </c>
      <c r="BR192" s="48"/>
      <c r="BS192" s="36"/>
      <c r="BT192" s="54" t="s">
        <v>11</v>
      </c>
      <c r="BU192" s="39"/>
      <c r="BV192" s="54" t="s">
        <v>16</v>
      </c>
      <c r="BW192" s="36"/>
      <c r="BX192" s="54" t="s">
        <v>11</v>
      </c>
      <c r="BY192" s="39"/>
      <c r="BZ192" s="56" t="s">
        <v>16</v>
      </c>
      <c r="CA192" s="51"/>
      <c r="CB192" s="17" t="str">
        <f t="shared" si="5"/>
        <v/>
      </c>
      <c r="CC192" s="17" t="str">
        <f>IF(CB192="","",INDEX('99_職種リスト'!$A:$A,MATCH($E192,'99_職種リスト'!$B:$B,0)))</f>
        <v/>
      </c>
      <c r="CD192" s="18" t="str">
        <f>IF(CB192="","",IF(F192="○",'01_勤務時間入力'!$B$7*60,IF(SUM(H192,J192,L192,N192)&gt;0,MIN(SUM(VALUE(H192)*60,J192,VALUE(L192)*60/2,N192/2),'01_勤務時間入力'!$B$7*60,10080),MIN(SUM(MIN(SUM(VALUE(Q192)*60,S192,VALUE(U192)*60/2,W192/2),1440)*IF(OR(Y192="",Y192="　"),1,VALUE(MID(Y192,2,1)/4)),MIN(SUM(VALUE(Z192)*60,AB192,VALUE(AD192)*60/2,AF192/2),1440)*IF(OR(AH192="",AH192="　"),1,VALUE(MID(AH192,2,1)/4)),MIN(SUM(VALUE(AI192)*60,AK192,VALUE(AM192)*60/2,AO192/2),1440)*IF(OR(AQ192="",AQ192="　"),1,VALUE(MID(AQ192,2,1)/4)),MIN(SUM(VALUE(AR192)*60,AT192,VALUE(AV192)*60/2,AX192/2),1440)*IF(OR(AZ192="",AZ192="　"),1,VALUE(MID(AZ192,2,1)/4)),MIN(SUM(VALUE(BA192)*60,BC192,VALUE(BE192)*60/2,BG192/2),1440)*IF(OR(BI192="",BI192="　"),1,VALUE(MID(BI192,2,1)/4)),MIN(SUM(VALUE(BJ192)*60,BL192,VALUE(BN192)*60/2,BP192/2),1440)*IF(OR(BR192="",BR192="　"),1,VALUE(MID(BR192,2,1)/4)),MIN(SUM(VALUE(BS192)*60,BU192,VALUE(BW192)*60/2,BY192/2),1440)*IF(OR(CA192="",CA192="　"),1,VALUE(MID(CA192,2,1)/4))),'01_勤務時間入力'!$B$7*60,10080))))</f>
        <v/>
      </c>
      <c r="CE192" s="17" t="str">
        <f>IF(CB192="","",IF('01_勤務時間入力'!$I$7*60&lt;='01_勤務時間入力'!CD192,"常勤","非常勤"))</f>
        <v/>
      </c>
    </row>
    <row r="193" spans="2:83" ht="27.95" customHeight="1" x14ac:dyDescent="0.4">
      <c r="B193" s="131" t="str">
        <f t="shared" si="4"/>
        <v>177人目</v>
      </c>
      <c r="C193" s="29"/>
      <c r="D193" s="69" t="s">
        <v>14</v>
      </c>
      <c r="E193" s="31"/>
      <c r="F193" s="32"/>
      <c r="H193" s="36"/>
      <c r="I193" s="54" t="s">
        <v>11</v>
      </c>
      <c r="J193" s="39"/>
      <c r="K193" s="56" t="s">
        <v>16</v>
      </c>
      <c r="L193" s="36"/>
      <c r="M193" s="54" t="s">
        <v>11</v>
      </c>
      <c r="N193" s="39"/>
      <c r="O193" s="56" t="s">
        <v>16</v>
      </c>
      <c r="P193" s="11"/>
      <c r="Q193" s="36"/>
      <c r="R193" s="54" t="s">
        <v>11</v>
      </c>
      <c r="S193" s="39"/>
      <c r="T193" s="54" t="s">
        <v>16</v>
      </c>
      <c r="U193" s="36"/>
      <c r="V193" s="54" t="s">
        <v>11</v>
      </c>
      <c r="W193" s="39"/>
      <c r="X193" s="56" t="s">
        <v>16</v>
      </c>
      <c r="Y193" s="48"/>
      <c r="Z193" s="36"/>
      <c r="AA193" s="54" t="s">
        <v>11</v>
      </c>
      <c r="AB193" s="39"/>
      <c r="AC193" s="54" t="s">
        <v>16</v>
      </c>
      <c r="AD193" s="36"/>
      <c r="AE193" s="54" t="s">
        <v>11</v>
      </c>
      <c r="AF193" s="39"/>
      <c r="AG193" s="56" t="s">
        <v>16</v>
      </c>
      <c r="AH193" s="48"/>
      <c r="AI193" s="36"/>
      <c r="AJ193" s="54" t="s">
        <v>11</v>
      </c>
      <c r="AK193" s="39"/>
      <c r="AL193" s="54" t="s">
        <v>16</v>
      </c>
      <c r="AM193" s="36"/>
      <c r="AN193" s="54" t="s">
        <v>11</v>
      </c>
      <c r="AO193" s="39"/>
      <c r="AP193" s="56" t="s">
        <v>16</v>
      </c>
      <c r="AQ193" s="48"/>
      <c r="AR193" s="36"/>
      <c r="AS193" s="54" t="s">
        <v>11</v>
      </c>
      <c r="AT193" s="39"/>
      <c r="AU193" s="54" t="s">
        <v>16</v>
      </c>
      <c r="AV193" s="36"/>
      <c r="AW193" s="54" t="s">
        <v>11</v>
      </c>
      <c r="AX193" s="39"/>
      <c r="AY193" s="56" t="s">
        <v>16</v>
      </c>
      <c r="AZ193" s="48"/>
      <c r="BA193" s="36"/>
      <c r="BB193" s="54" t="s">
        <v>11</v>
      </c>
      <c r="BC193" s="39"/>
      <c r="BD193" s="54" t="s">
        <v>16</v>
      </c>
      <c r="BE193" s="36"/>
      <c r="BF193" s="54" t="s">
        <v>11</v>
      </c>
      <c r="BG193" s="39"/>
      <c r="BH193" s="56" t="s">
        <v>16</v>
      </c>
      <c r="BI193" s="48"/>
      <c r="BJ193" s="36"/>
      <c r="BK193" s="54" t="s">
        <v>11</v>
      </c>
      <c r="BL193" s="39"/>
      <c r="BM193" s="54" t="s">
        <v>16</v>
      </c>
      <c r="BN193" s="36"/>
      <c r="BO193" s="54" t="s">
        <v>11</v>
      </c>
      <c r="BP193" s="39"/>
      <c r="BQ193" s="56" t="s">
        <v>16</v>
      </c>
      <c r="BR193" s="48"/>
      <c r="BS193" s="36"/>
      <c r="BT193" s="54" t="s">
        <v>11</v>
      </c>
      <c r="BU193" s="39"/>
      <c r="BV193" s="54" t="s">
        <v>16</v>
      </c>
      <c r="BW193" s="36"/>
      <c r="BX193" s="54" t="s">
        <v>11</v>
      </c>
      <c r="BY193" s="39"/>
      <c r="BZ193" s="56" t="s">
        <v>16</v>
      </c>
      <c r="CA193" s="51"/>
      <c r="CB193" s="17" t="str">
        <f t="shared" si="5"/>
        <v/>
      </c>
      <c r="CC193" s="17" t="str">
        <f>IF(CB193="","",INDEX('99_職種リスト'!$A:$A,MATCH($E193,'99_職種リスト'!$B:$B,0)))</f>
        <v/>
      </c>
      <c r="CD193" s="18" t="str">
        <f>IF(CB193="","",IF(F193="○",'01_勤務時間入力'!$B$7*60,IF(SUM(H193,J193,L193,N193)&gt;0,MIN(SUM(VALUE(H193)*60,J193,VALUE(L193)*60/2,N193/2),'01_勤務時間入力'!$B$7*60,10080),MIN(SUM(MIN(SUM(VALUE(Q193)*60,S193,VALUE(U193)*60/2,W193/2),1440)*IF(OR(Y193="",Y193="　"),1,VALUE(MID(Y193,2,1)/4)),MIN(SUM(VALUE(Z193)*60,AB193,VALUE(AD193)*60/2,AF193/2),1440)*IF(OR(AH193="",AH193="　"),1,VALUE(MID(AH193,2,1)/4)),MIN(SUM(VALUE(AI193)*60,AK193,VALUE(AM193)*60/2,AO193/2),1440)*IF(OR(AQ193="",AQ193="　"),1,VALUE(MID(AQ193,2,1)/4)),MIN(SUM(VALUE(AR193)*60,AT193,VALUE(AV193)*60/2,AX193/2),1440)*IF(OR(AZ193="",AZ193="　"),1,VALUE(MID(AZ193,2,1)/4)),MIN(SUM(VALUE(BA193)*60,BC193,VALUE(BE193)*60/2,BG193/2),1440)*IF(OR(BI193="",BI193="　"),1,VALUE(MID(BI193,2,1)/4)),MIN(SUM(VALUE(BJ193)*60,BL193,VALUE(BN193)*60/2,BP193/2),1440)*IF(OR(BR193="",BR193="　"),1,VALUE(MID(BR193,2,1)/4)),MIN(SUM(VALUE(BS193)*60,BU193,VALUE(BW193)*60/2,BY193/2),1440)*IF(OR(CA193="",CA193="　"),1,VALUE(MID(CA193,2,1)/4))),'01_勤務時間入力'!$B$7*60,10080))))</f>
        <v/>
      </c>
      <c r="CE193" s="17" t="str">
        <f>IF(CB193="","",IF('01_勤務時間入力'!$I$7*60&lt;='01_勤務時間入力'!CD193,"常勤","非常勤"))</f>
        <v/>
      </c>
    </row>
    <row r="194" spans="2:83" ht="27.95" customHeight="1" x14ac:dyDescent="0.4">
      <c r="B194" s="131" t="str">
        <f t="shared" si="4"/>
        <v>178人目</v>
      </c>
      <c r="C194" s="29"/>
      <c r="D194" s="69" t="s">
        <v>14</v>
      </c>
      <c r="E194" s="31"/>
      <c r="F194" s="32"/>
      <c r="H194" s="36"/>
      <c r="I194" s="54" t="s">
        <v>11</v>
      </c>
      <c r="J194" s="39"/>
      <c r="K194" s="56" t="s">
        <v>16</v>
      </c>
      <c r="L194" s="36"/>
      <c r="M194" s="54" t="s">
        <v>11</v>
      </c>
      <c r="N194" s="39"/>
      <c r="O194" s="56" t="s">
        <v>16</v>
      </c>
      <c r="P194" s="11"/>
      <c r="Q194" s="36"/>
      <c r="R194" s="54" t="s">
        <v>11</v>
      </c>
      <c r="S194" s="39"/>
      <c r="T194" s="54" t="s">
        <v>16</v>
      </c>
      <c r="U194" s="36"/>
      <c r="V194" s="54" t="s">
        <v>11</v>
      </c>
      <c r="W194" s="39"/>
      <c r="X194" s="56" t="s">
        <v>16</v>
      </c>
      <c r="Y194" s="48"/>
      <c r="Z194" s="36"/>
      <c r="AA194" s="54" t="s">
        <v>11</v>
      </c>
      <c r="AB194" s="39"/>
      <c r="AC194" s="54" t="s">
        <v>16</v>
      </c>
      <c r="AD194" s="36"/>
      <c r="AE194" s="54" t="s">
        <v>11</v>
      </c>
      <c r="AF194" s="39"/>
      <c r="AG194" s="56" t="s">
        <v>16</v>
      </c>
      <c r="AH194" s="48"/>
      <c r="AI194" s="36"/>
      <c r="AJ194" s="54" t="s">
        <v>11</v>
      </c>
      <c r="AK194" s="39"/>
      <c r="AL194" s="54" t="s">
        <v>16</v>
      </c>
      <c r="AM194" s="36"/>
      <c r="AN194" s="54" t="s">
        <v>11</v>
      </c>
      <c r="AO194" s="39"/>
      <c r="AP194" s="56" t="s">
        <v>16</v>
      </c>
      <c r="AQ194" s="48"/>
      <c r="AR194" s="36"/>
      <c r="AS194" s="54" t="s">
        <v>11</v>
      </c>
      <c r="AT194" s="39"/>
      <c r="AU194" s="54" t="s">
        <v>16</v>
      </c>
      <c r="AV194" s="36"/>
      <c r="AW194" s="54" t="s">
        <v>11</v>
      </c>
      <c r="AX194" s="39"/>
      <c r="AY194" s="56" t="s">
        <v>16</v>
      </c>
      <c r="AZ194" s="48"/>
      <c r="BA194" s="36"/>
      <c r="BB194" s="54" t="s">
        <v>11</v>
      </c>
      <c r="BC194" s="39"/>
      <c r="BD194" s="54" t="s">
        <v>16</v>
      </c>
      <c r="BE194" s="36"/>
      <c r="BF194" s="54" t="s">
        <v>11</v>
      </c>
      <c r="BG194" s="39"/>
      <c r="BH194" s="56" t="s">
        <v>16</v>
      </c>
      <c r="BI194" s="48"/>
      <c r="BJ194" s="36"/>
      <c r="BK194" s="54" t="s">
        <v>11</v>
      </c>
      <c r="BL194" s="39"/>
      <c r="BM194" s="54" t="s">
        <v>16</v>
      </c>
      <c r="BN194" s="36"/>
      <c r="BO194" s="54" t="s">
        <v>11</v>
      </c>
      <c r="BP194" s="39"/>
      <c r="BQ194" s="56" t="s">
        <v>16</v>
      </c>
      <c r="BR194" s="48"/>
      <c r="BS194" s="36"/>
      <c r="BT194" s="54" t="s">
        <v>11</v>
      </c>
      <c r="BU194" s="39"/>
      <c r="BV194" s="54" t="s">
        <v>16</v>
      </c>
      <c r="BW194" s="36"/>
      <c r="BX194" s="54" t="s">
        <v>11</v>
      </c>
      <c r="BY194" s="39"/>
      <c r="BZ194" s="56" t="s">
        <v>16</v>
      </c>
      <c r="CA194" s="51"/>
      <c r="CB194" s="17" t="str">
        <f t="shared" si="5"/>
        <v/>
      </c>
      <c r="CC194" s="17" t="str">
        <f>IF(CB194="","",INDEX('99_職種リスト'!$A:$A,MATCH($E194,'99_職種リスト'!$B:$B,0)))</f>
        <v/>
      </c>
      <c r="CD194" s="18" t="str">
        <f>IF(CB194="","",IF(F194="○",'01_勤務時間入力'!$B$7*60,IF(SUM(H194,J194,L194,N194)&gt;0,MIN(SUM(VALUE(H194)*60,J194,VALUE(L194)*60/2,N194/2),'01_勤務時間入力'!$B$7*60,10080),MIN(SUM(MIN(SUM(VALUE(Q194)*60,S194,VALUE(U194)*60/2,W194/2),1440)*IF(OR(Y194="",Y194="　"),1,VALUE(MID(Y194,2,1)/4)),MIN(SUM(VALUE(Z194)*60,AB194,VALUE(AD194)*60/2,AF194/2),1440)*IF(OR(AH194="",AH194="　"),1,VALUE(MID(AH194,2,1)/4)),MIN(SUM(VALUE(AI194)*60,AK194,VALUE(AM194)*60/2,AO194/2),1440)*IF(OR(AQ194="",AQ194="　"),1,VALUE(MID(AQ194,2,1)/4)),MIN(SUM(VALUE(AR194)*60,AT194,VALUE(AV194)*60/2,AX194/2),1440)*IF(OR(AZ194="",AZ194="　"),1,VALUE(MID(AZ194,2,1)/4)),MIN(SUM(VALUE(BA194)*60,BC194,VALUE(BE194)*60/2,BG194/2),1440)*IF(OR(BI194="",BI194="　"),1,VALUE(MID(BI194,2,1)/4)),MIN(SUM(VALUE(BJ194)*60,BL194,VALUE(BN194)*60/2,BP194/2),1440)*IF(OR(BR194="",BR194="　"),1,VALUE(MID(BR194,2,1)/4)),MIN(SUM(VALUE(BS194)*60,BU194,VALUE(BW194)*60/2,BY194/2),1440)*IF(OR(CA194="",CA194="　"),1,VALUE(MID(CA194,2,1)/4))),'01_勤務時間入力'!$B$7*60,10080))))</f>
        <v/>
      </c>
      <c r="CE194" s="17" t="str">
        <f>IF(CB194="","",IF('01_勤務時間入力'!$I$7*60&lt;='01_勤務時間入力'!CD194,"常勤","非常勤"))</f>
        <v/>
      </c>
    </row>
    <row r="195" spans="2:83" ht="27.95" customHeight="1" x14ac:dyDescent="0.4">
      <c r="B195" s="131" t="str">
        <f t="shared" si="4"/>
        <v>179人目</v>
      </c>
      <c r="C195" s="29"/>
      <c r="D195" s="69" t="s">
        <v>14</v>
      </c>
      <c r="E195" s="31"/>
      <c r="F195" s="32"/>
      <c r="H195" s="36"/>
      <c r="I195" s="54" t="s">
        <v>11</v>
      </c>
      <c r="J195" s="39"/>
      <c r="K195" s="56" t="s">
        <v>16</v>
      </c>
      <c r="L195" s="36"/>
      <c r="M195" s="54" t="s">
        <v>11</v>
      </c>
      <c r="N195" s="39"/>
      <c r="O195" s="56" t="s">
        <v>16</v>
      </c>
      <c r="P195" s="11"/>
      <c r="Q195" s="36"/>
      <c r="R195" s="54" t="s">
        <v>11</v>
      </c>
      <c r="S195" s="39"/>
      <c r="T195" s="54" t="s">
        <v>16</v>
      </c>
      <c r="U195" s="36"/>
      <c r="V195" s="54" t="s">
        <v>11</v>
      </c>
      <c r="W195" s="39"/>
      <c r="X195" s="56" t="s">
        <v>16</v>
      </c>
      <c r="Y195" s="48"/>
      <c r="Z195" s="36"/>
      <c r="AA195" s="54" t="s">
        <v>11</v>
      </c>
      <c r="AB195" s="39"/>
      <c r="AC195" s="54" t="s">
        <v>16</v>
      </c>
      <c r="AD195" s="36"/>
      <c r="AE195" s="54" t="s">
        <v>11</v>
      </c>
      <c r="AF195" s="39"/>
      <c r="AG195" s="56" t="s">
        <v>16</v>
      </c>
      <c r="AH195" s="48"/>
      <c r="AI195" s="36"/>
      <c r="AJ195" s="54" t="s">
        <v>11</v>
      </c>
      <c r="AK195" s="39"/>
      <c r="AL195" s="54" t="s">
        <v>16</v>
      </c>
      <c r="AM195" s="36"/>
      <c r="AN195" s="54" t="s">
        <v>11</v>
      </c>
      <c r="AO195" s="39"/>
      <c r="AP195" s="56" t="s">
        <v>16</v>
      </c>
      <c r="AQ195" s="48"/>
      <c r="AR195" s="36"/>
      <c r="AS195" s="54" t="s">
        <v>11</v>
      </c>
      <c r="AT195" s="39"/>
      <c r="AU195" s="54" t="s">
        <v>16</v>
      </c>
      <c r="AV195" s="36"/>
      <c r="AW195" s="54" t="s">
        <v>11</v>
      </c>
      <c r="AX195" s="39"/>
      <c r="AY195" s="56" t="s">
        <v>16</v>
      </c>
      <c r="AZ195" s="48"/>
      <c r="BA195" s="36"/>
      <c r="BB195" s="54" t="s">
        <v>11</v>
      </c>
      <c r="BC195" s="39"/>
      <c r="BD195" s="54" t="s">
        <v>16</v>
      </c>
      <c r="BE195" s="36"/>
      <c r="BF195" s="54" t="s">
        <v>11</v>
      </c>
      <c r="BG195" s="39"/>
      <c r="BH195" s="56" t="s">
        <v>16</v>
      </c>
      <c r="BI195" s="48"/>
      <c r="BJ195" s="36"/>
      <c r="BK195" s="54" t="s">
        <v>11</v>
      </c>
      <c r="BL195" s="39"/>
      <c r="BM195" s="54" t="s">
        <v>16</v>
      </c>
      <c r="BN195" s="36"/>
      <c r="BO195" s="54" t="s">
        <v>11</v>
      </c>
      <c r="BP195" s="39"/>
      <c r="BQ195" s="56" t="s">
        <v>16</v>
      </c>
      <c r="BR195" s="48"/>
      <c r="BS195" s="36"/>
      <c r="BT195" s="54" t="s">
        <v>11</v>
      </c>
      <c r="BU195" s="39"/>
      <c r="BV195" s="54" t="s">
        <v>16</v>
      </c>
      <c r="BW195" s="36"/>
      <c r="BX195" s="54" t="s">
        <v>11</v>
      </c>
      <c r="BY195" s="39"/>
      <c r="BZ195" s="56" t="s">
        <v>16</v>
      </c>
      <c r="CA195" s="51"/>
      <c r="CB195" s="17" t="str">
        <f t="shared" si="5"/>
        <v/>
      </c>
      <c r="CC195" s="17" t="str">
        <f>IF(CB195="","",INDEX('99_職種リスト'!$A:$A,MATCH($E195,'99_職種リスト'!$B:$B,0)))</f>
        <v/>
      </c>
      <c r="CD195" s="18" t="str">
        <f>IF(CB195="","",IF(F195="○",'01_勤務時間入力'!$B$7*60,IF(SUM(H195,J195,L195,N195)&gt;0,MIN(SUM(VALUE(H195)*60,J195,VALUE(L195)*60/2,N195/2),'01_勤務時間入力'!$B$7*60,10080),MIN(SUM(MIN(SUM(VALUE(Q195)*60,S195,VALUE(U195)*60/2,W195/2),1440)*IF(OR(Y195="",Y195="　"),1,VALUE(MID(Y195,2,1)/4)),MIN(SUM(VALUE(Z195)*60,AB195,VALUE(AD195)*60/2,AF195/2),1440)*IF(OR(AH195="",AH195="　"),1,VALUE(MID(AH195,2,1)/4)),MIN(SUM(VALUE(AI195)*60,AK195,VALUE(AM195)*60/2,AO195/2),1440)*IF(OR(AQ195="",AQ195="　"),1,VALUE(MID(AQ195,2,1)/4)),MIN(SUM(VALUE(AR195)*60,AT195,VALUE(AV195)*60/2,AX195/2),1440)*IF(OR(AZ195="",AZ195="　"),1,VALUE(MID(AZ195,2,1)/4)),MIN(SUM(VALUE(BA195)*60,BC195,VALUE(BE195)*60/2,BG195/2),1440)*IF(OR(BI195="",BI195="　"),1,VALUE(MID(BI195,2,1)/4)),MIN(SUM(VALUE(BJ195)*60,BL195,VALUE(BN195)*60/2,BP195/2),1440)*IF(OR(BR195="",BR195="　"),1,VALUE(MID(BR195,2,1)/4)),MIN(SUM(VALUE(BS195)*60,BU195,VALUE(BW195)*60/2,BY195/2),1440)*IF(OR(CA195="",CA195="　"),1,VALUE(MID(CA195,2,1)/4))),'01_勤務時間入力'!$B$7*60,10080))))</f>
        <v/>
      </c>
      <c r="CE195" s="17" t="str">
        <f>IF(CB195="","",IF('01_勤務時間入力'!$I$7*60&lt;='01_勤務時間入力'!CD195,"常勤","非常勤"))</f>
        <v/>
      </c>
    </row>
    <row r="196" spans="2:83" ht="27.95" customHeight="1" x14ac:dyDescent="0.4">
      <c r="B196" s="131" t="str">
        <f t="shared" si="4"/>
        <v>180人目</v>
      </c>
      <c r="C196" s="29"/>
      <c r="D196" s="69" t="s">
        <v>14</v>
      </c>
      <c r="E196" s="31"/>
      <c r="F196" s="32"/>
      <c r="H196" s="36"/>
      <c r="I196" s="54" t="s">
        <v>11</v>
      </c>
      <c r="J196" s="39"/>
      <c r="K196" s="56" t="s">
        <v>16</v>
      </c>
      <c r="L196" s="36"/>
      <c r="M196" s="54" t="s">
        <v>11</v>
      </c>
      <c r="N196" s="39"/>
      <c r="O196" s="56" t="s">
        <v>16</v>
      </c>
      <c r="P196" s="11"/>
      <c r="Q196" s="36"/>
      <c r="R196" s="54" t="s">
        <v>11</v>
      </c>
      <c r="S196" s="39"/>
      <c r="T196" s="54" t="s">
        <v>16</v>
      </c>
      <c r="U196" s="36"/>
      <c r="V196" s="54" t="s">
        <v>11</v>
      </c>
      <c r="W196" s="39"/>
      <c r="X196" s="56" t="s">
        <v>16</v>
      </c>
      <c r="Y196" s="48"/>
      <c r="Z196" s="36"/>
      <c r="AA196" s="54" t="s">
        <v>11</v>
      </c>
      <c r="AB196" s="39"/>
      <c r="AC196" s="54" t="s">
        <v>16</v>
      </c>
      <c r="AD196" s="36"/>
      <c r="AE196" s="54" t="s">
        <v>11</v>
      </c>
      <c r="AF196" s="39"/>
      <c r="AG196" s="56" t="s">
        <v>16</v>
      </c>
      <c r="AH196" s="48"/>
      <c r="AI196" s="36"/>
      <c r="AJ196" s="54" t="s">
        <v>11</v>
      </c>
      <c r="AK196" s="39"/>
      <c r="AL196" s="54" t="s">
        <v>16</v>
      </c>
      <c r="AM196" s="36"/>
      <c r="AN196" s="54" t="s">
        <v>11</v>
      </c>
      <c r="AO196" s="39"/>
      <c r="AP196" s="56" t="s">
        <v>16</v>
      </c>
      <c r="AQ196" s="48"/>
      <c r="AR196" s="36"/>
      <c r="AS196" s="54" t="s">
        <v>11</v>
      </c>
      <c r="AT196" s="39"/>
      <c r="AU196" s="54" t="s">
        <v>16</v>
      </c>
      <c r="AV196" s="36"/>
      <c r="AW196" s="54" t="s">
        <v>11</v>
      </c>
      <c r="AX196" s="39"/>
      <c r="AY196" s="56" t="s">
        <v>16</v>
      </c>
      <c r="AZ196" s="48"/>
      <c r="BA196" s="36"/>
      <c r="BB196" s="54" t="s">
        <v>11</v>
      </c>
      <c r="BC196" s="39"/>
      <c r="BD196" s="54" t="s">
        <v>16</v>
      </c>
      <c r="BE196" s="36"/>
      <c r="BF196" s="54" t="s">
        <v>11</v>
      </c>
      <c r="BG196" s="39"/>
      <c r="BH196" s="56" t="s">
        <v>16</v>
      </c>
      <c r="BI196" s="48"/>
      <c r="BJ196" s="36"/>
      <c r="BK196" s="54" t="s">
        <v>11</v>
      </c>
      <c r="BL196" s="39"/>
      <c r="BM196" s="54" t="s">
        <v>16</v>
      </c>
      <c r="BN196" s="36"/>
      <c r="BO196" s="54" t="s">
        <v>11</v>
      </c>
      <c r="BP196" s="39"/>
      <c r="BQ196" s="56" t="s">
        <v>16</v>
      </c>
      <c r="BR196" s="48"/>
      <c r="BS196" s="36"/>
      <c r="BT196" s="54" t="s">
        <v>11</v>
      </c>
      <c r="BU196" s="39"/>
      <c r="BV196" s="54" t="s">
        <v>16</v>
      </c>
      <c r="BW196" s="36"/>
      <c r="BX196" s="54" t="s">
        <v>11</v>
      </c>
      <c r="BY196" s="39"/>
      <c r="BZ196" s="56" t="s">
        <v>16</v>
      </c>
      <c r="CA196" s="51"/>
      <c r="CB196" s="17" t="str">
        <f t="shared" si="5"/>
        <v/>
      </c>
      <c r="CC196" s="17" t="str">
        <f>IF(CB196="","",INDEX('99_職種リスト'!$A:$A,MATCH($E196,'99_職種リスト'!$B:$B,0)))</f>
        <v/>
      </c>
      <c r="CD196" s="18" t="str">
        <f>IF(CB196="","",IF(F196="○",'01_勤務時間入力'!$B$7*60,IF(SUM(H196,J196,L196,N196)&gt;0,MIN(SUM(VALUE(H196)*60,J196,VALUE(L196)*60/2,N196/2),'01_勤務時間入力'!$B$7*60,10080),MIN(SUM(MIN(SUM(VALUE(Q196)*60,S196,VALUE(U196)*60/2,W196/2),1440)*IF(OR(Y196="",Y196="　"),1,VALUE(MID(Y196,2,1)/4)),MIN(SUM(VALUE(Z196)*60,AB196,VALUE(AD196)*60/2,AF196/2),1440)*IF(OR(AH196="",AH196="　"),1,VALUE(MID(AH196,2,1)/4)),MIN(SUM(VALUE(AI196)*60,AK196,VALUE(AM196)*60/2,AO196/2),1440)*IF(OR(AQ196="",AQ196="　"),1,VALUE(MID(AQ196,2,1)/4)),MIN(SUM(VALUE(AR196)*60,AT196,VALUE(AV196)*60/2,AX196/2),1440)*IF(OR(AZ196="",AZ196="　"),1,VALUE(MID(AZ196,2,1)/4)),MIN(SUM(VALUE(BA196)*60,BC196,VALUE(BE196)*60/2,BG196/2),1440)*IF(OR(BI196="",BI196="　"),1,VALUE(MID(BI196,2,1)/4)),MIN(SUM(VALUE(BJ196)*60,BL196,VALUE(BN196)*60/2,BP196/2),1440)*IF(OR(BR196="",BR196="　"),1,VALUE(MID(BR196,2,1)/4)),MIN(SUM(VALUE(BS196)*60,BU196,VALUE(BW196)*60/2,BY196/2),1440)*IF(OR(CA196="",CA196="　"),1,VALUE(MID(CA196,2,1)/4))),'01_勤務時間入力'!$B$7*60,10080))))</f>
        <v/>
      </c>
      <c r="CE196" s="17" t="str">
        <f>IF(CB196="","",IF('01_勤務時間入力'!$I$7*60&lt;='01_勤務時間入力'!CD196,"常勤","非常勤"))</f>
        <v/>
      </c>
    </row>
    <row r="197" spans="2:83" ht="27.95" customHeight="1" x14ac:dyDescent="0.4">
      <c r="B197" s="131" t="str">
        <f t="shared" si="4"/>
        <v>181人目</v>
      </c>
      <c r="C197" s="29"/>
      <c r="D197" s="69" t="s">
        <v>14</v>
      </c>
      <c r="E197" s="31"/>
      <c r="F197" s="32"/>
      <c r="H197" s="36"/>
      <c r="I197" s="54" t="s">
        <v>11</v>
      </c>
      <c r="J197" s="39"/>
      <c r="K197" s="56" t="s">
        <v>16</v>
      </c>
      <c r="L197" s="36"/>
      <c r="M197" s="54" t="s">
        <v>11</v>
      </c>
      <c r="N197" s="39"/>
      <c r="O197" s="56" t="s">
        <v>16</v>
      </c>
      <c r="P197" s="11"/>
      <c r="Q197" s="36"/>
      <c r="R197" s="54" t="s">
        <v>11</v>
      </c>
      <c r="S197" s="39"/>
      <c r="T197" s="54" t="s">
        <v>16</v>
      </c>
      <c r="U197" s="36"/>
      <c r="V197" s="54" t="s">
        <v>11</v>
      </c>
      <c r="W197" s="39"/>
      <c r="X197" s="56" t="s">
        <v>16</v>
      </c>
      <c r="Y197" s="48"/>
      <c r="Z197" s="36"/>
      <c r="AA197" s="54" t="s">
        <v>11</v>
      </c>
      <c r="AB197" s="39"/>
      <c r="AC197" s="54" t="s">
        <v>16</v>
      </c>
      <c r="AD197" s="36"/>
      <c r="AE197" s="54" t="s">
        <v>11</v>
      </c>
      <c r="AF197" s="39"/>
      <c r="AG197" s="56" t="s">
        <v>16</v>
      </c>
      <c r="AH197" s="48"/>
      <c r="AI197" s="36"/>
      <c r="AJ197" s="54" t="s">
        <v>11</v>
      </c>
      <c r="AK197" s="39"/>
      <c r="AL197" s="54" t="s">
        <v>16</v>
      </c>
      <c r="AM197" s="36"/>
      <c r="AN197" s="54" t="s">
        <v>11</v>
      </c>
      <c r="AO197" s="39"/>
      <c r="AP197" s="56" t="s">
        <v>16</v>
      </c>
      <c r="AQ197" s="48"/>
      <c r="AR197" s="36"/>
      <c r="AS197" s="54" t="s">
        <v>11</v>
      </c>
      <c r="AT197" s="39"/>
      <c r="AU197" s="54" t="s">
        <v>16</v>
      </c>
      <c r="AV197" s="36"/>
      <c r="AW197" s="54" t="s">
        <v>11</v>
      </c>
      <c r="AX197" s="39"/>
      <c r="AY197" s="56" t="s">
        <v>16</v>
      </c>
      <c r="AZ197" s="48"/>
      <c r="BA197" s="36"/>
      <c r="BB197" s="54" t="s">
        <v>11</v>
      </c>
      <c r="BC197" s="39"/>
      <c r="BD197" s="54" t="s">
        <v>16</v>
      </c>
      <c r="BE197" s="36"/>
      <c r="BF197" s="54" t="s">
        <v>11</v>
      </c>
      <c r="BG197" s="39"/>
      <c r="BH197" s="56" t="s">
        <v>16</v>
      </c>
      <c r="BI197" s="48"/>
      <c r="BJ197" s="36"/>
      <c r="BK197" s="54" t="s">
        <v>11</v>
      </c>
      <c r="BL197" s="39"/>
      <c r="BM197" s="54" t="s">
        <v>16</v>
      </c>
      <c r="BN197" s="36"/>
      <c r="BO197" s="54" t="s">
        <v>11</v>
      </c>
      <c r="BP197" s="39"/>
      <c r="BQ197" s="56" t="s">
        <v>16</v>
      </c>
      <c r="BR197" s="48"/>
      <c r="BS197" s="36"/>
      <c r="BT197" s="54" t="s">
        <v>11</v>
      </c>
      <c r="BU197" s="39"/>
      <c r="BV197" s="54" t="s">
        <v>16</v>
      </c>
      <c r="BW197" s="36"/>
      <c r="BX197" s="54" t="s">
        <v>11</v>
      </c>
      <c r="BY197" s="39"/>
      <c r="BZ197" s="56" t="s">
        <v>16</v>
      </c>
      <c r="CA197" s="51"/>
      <c r="CB197" s="17" t="str">
        <f t="shared" si="5"/>
        <v/>
      </c>
      <c r="CC197" s="17" t="str">
        <f>IF(CB197="","",INDEX('99_職種リスト'!$A:$A,MATCH($E197,'99_職種リスト'!$B:$B,0)))</f>
        <v/>
      </c>
      <c r="CD197" s="18" t="str">
        <f>IF(CB197="","",IF(F197="○",'01_勤務時間入力'!$B$7*60,IF(SUM(H197,J197,L197,N197)&gt;0,MIN(SUM(VALUE(H197)*60,J197,VALUE(L197)*60/2,N197/2),'01_勤務時間入力'!$B$7*60,10080),MIN(SUM(MIN(SUM(VALUE(Q197)*60,S197,VALUE(U197)*60/2,W197/2),1440)*IF(OR(Y197="",Y197="　"),1,VALUE(MID(Y197,2,1)/4)),MIN(SUM(VALUE(Z197)*60,AB197,VALUE(AD197)*60/2,AF197/2),1440)*IF(OR(AH197="",AH197="　"),1,VALUE(MID(AH197,2,1)/4)),MIN(SUM(VALUE(AI197)*60,AK197,VALUE(AM197)*60/2,AO197/2),1440)*IF(OR(AQ197="",AQ197="　"),1,VALUE(MID(AQ197,2,1)/4)),MIN(SUM(VALUE(AR197)*60,AT197,VALUE(AV197)*60/2,AX197/2),1440)*IF(OR(AZ197="",AZ197="　"),1,VALUE(MID(AZ197,2,1)/4)),MIN(SUM(VALUE(BA197)*60,BC197,VALUE(BE197)*60/2,BG197/2),1440)*IF(OR(BI197="",BI197="　"),1,VALUE(MID(BI197,2,1)/4)),MIN(SUM(VALUE(BJ197)*60,BL197,VALUE(BN197)*60/2,BP197/2),1440)*IF(OR(BR197="",BR197="　"),1,VALUE(MID(BR197,2,1)/4)),MIN(SUM(VALUE(BS197)*60,BU197,VALUE(BW197)*60/2,BY197/2),1440)*IF(OR(CA197="",CA197="　"),1,VALUE(MID(CA197,2,1)/4))),'01_勤務時間入力'!$B$7*60,10080))))</f>
        <v/>
      </c>
      <c r="CE197" s="17" t="str">
        <f>IF(CB197="","",IF('01_勤務時間入力'!$I$7*60&lt;='01_勤務時間入力'!CD197,"常勤","非常勤"))</f>
        <v/>
      </c>
    </row>
    <row r="198" spans="2:83" ht="27.95" customHeight="1" x14ac:dyDescent="0.4">
      <c r="B198" s="131" t="str">
        <f t="shared" si="4"/>
        <v>182人目</v>
      </c>
      <c r="C198" s="29"/>
      <c r="D198" s="69" t="s">
        <v>14</v>
      </c>
      <c r="E198" s="31"/>
      <c r="F198" s="32"/>
      <c r="H198" s="36"/>
      <c r="I198" s="54" t="s">
        <v>11</v>
      </c>
      <c r="J198" s="39"/>
      <c r="K198" s="56" t="s">
        <v>16</v>
      </c>
      <c r="L198" s="36"/>
      <c r="M198" s="54" t="s">
        <v>11</v>
      </c>
      <c r="N198" s="39"/>
      <c r="O198" s="56" t="s">
        <v>16</v>
      </c>
      <c r="P198" s="11"/>
      <c r="Q198" s="36"/>
      <c r="R198" s="54" t="s">
        <v>11</v>
      </c>
      <c r="S198" s="39"/>
      <c r="T198" s="54" t="s">
        <v>16</v>
      </c>
      <c r="U198" s="36"/>
      <c r="V198" s="54" t="s">
        <v>11</v>
      </c>
      <c r="W198" s="39"/>
      <c r="X198" s="56" t="s">
        <v>16</v>
      </c>
      <c r="Y198" s="48"/>
      <c r="Z198" s="36"/>
      <c r="AA198" s="54" t="s">
        <v>11</v>
      </c>
      <c r="AB198" s="39"/>
      <c r="AC198" s="54" t="s">
        <v>16</v>
      </c>
      <c r="AD198" s="36"/>
      <c r="AE198" s="54" t="s">
        <v>11</v>
      </c>
      <c r="AF198" s="39"/>
      <c r="AG198" s="56" t="s">
        <v>16</v>
      </c>
      <c r="AH198" s="48"/>
      <c r="AI198" s="36"/>
      <c r="AJ198" s="54" t="s">
        <v>11</v>
      </c>
      <c r="AK198" s="39"/>
      <c r="AL198" s="54" t="s">
        <v>16</v>
      </c>
      <c r="AM198" s="36"/>
      <c r="AN198" s="54" t="s">
        <v>11</v>
      </c>
      <c r="AO198" s="39"/>
      <c r="AP198" s="56" t="s">
        <v>16</v>
      </c>
      <c r="AQ198" s="48"/>
      <c r="AR198" s="36"/>
      <c r="AS198" s="54" t="s">
        <v>11</v>
      </c>
      <c r="AT198" s="39"/>
      <c r="AU198" s="54" t="s">
        <v>16</v>
      </c>
      <c r="AV198" s="36"/>
      <c r="AW198" s="54" t="s">
        <v>11</v>
      </c>
      <c r="AX198" s="39"/>
      <c r="AY198" s="56" t="s">
        <v>16</v>
      </c>
      <c r="AZ198" s="48"/>
      <c r="BA198" s="36"/>
      <c r="BB198" s="54" t="s">
        <v>11</v>
      </c>
      <c r="BC198" s="39"/>
      <c r="BD198" s="54" t="s">
        <v>16</v>
      </c>
      <c r="BE198" s="36"/>
      <c r="BF198" s="54" t="s">
        <v>11</v>
      </c>
      <c r="BG198" s="39"/>
      <c r="BH198" s="56" t="s">
        <v>16</v>
      </c>
      <c r="BI198" s="48"/>
      <c r="BJ198" s="36"/>
      <c r="BK198" s="54" t="s">
        <v>11</v>
      </c>
      <c r="BL198" s="39"/>
      <c r="BM198" s="54" t="s">
        <v>16</v>
      </c>
      <c r="BN198" s="36"/>
      <c r="BO198" s="54" t="s">
        <v>11</v>
      </c>
      <c r="BP198" s="39"/>
      <c r="BQ198" s="56" t="s">
        <v>16</v>
      </c>
      <c r="BR198" s="48"/>
      <c r="BS198" s="36"/>
      <c r="BT198" s="54" t="s">
        <v>11</v>
      </c>
      <c r="BU198" s="39"/>
      <c r="BV198" s="54" t="s">
        <v>16</v>
      </c>
      <c r="BW198" s="36"/>
      <c r="BX198" s="54" t="s">
        <v>11</v>
      </c>
      <c r="BY198" s="39"/>
      <c r="BZ198" s="56" t="s">
        <v>16</v>
      </c>
      <c r="CA198" s="51"/>
      <c r="CB198" s="17" t="str">
        <f t="shared" si="5"/>
        <v/>
      </c>
      <c r="CC198" s="17" t="str">
        <f>IF(CB198="","",INDEX('99_職種リスト'!$A:$A,MATCH($E198,'99_職種リスト'!$B:$B,0)))</f>
        <v/>
      </c>
      <c r="CD198" s="18" t="str">
        <f>IF(CB198="","",IF(F198="○",'01_勤務時間入力'!$B$7*60,IF(SUM(H198,J198,L198,N198)&gt;0,MIN(SUM(VALUE(H198)*60,J198,VALUE(L198)*60/2,N198/2),'01_勤務時間入力'!$B$7*60,10080),MIN(SUM(MIN(SUM(VALUE(Q198)*60,S198,VALUE(U198)*60/2,W198/2),1440)*IF(OR(Y198="",Y198="　"),1,VALUE(MID(Y198,2,1)/4)),MIN(SUM(VALUE(Z198)*60,AB198,VALUE(AD198)*60/2,AF198/2),1440)*IF(OR(AH198="",AH198="　"),1,VALUE(MID(AH198,2,1)/4)),MIN(SUM(VALUE(AI198)*60,AK198,VALUE(AM198)*60/2,AO198/2),1440)*IF(OR(AQ198="",AQ198="　"),1,VALUE(MID(AQ198,2,1)/4)),MIN(SUM(VALUE(AR198)*60,AT198,VALUE(AV198)*60/2,AX198/2),1440)*IF(OR(AZ198="",AZ198="　"),1,VALUE(MID(AZ198,2,1)/4)),MIN(SUM(VALUE(BA198)*60,BC198,VALUE(BE198)*60/2,BG198/2),1440)*IF(OR(BI198="",BI198="　"),1,VALUE(MID(BI198,2,1)/4)),MIN(SUM(VALUE(BJ198)*60,BL198,VALUE(BN198)*60/2,BP198/2),1440)*IF(OR(BR198="",BR198="　"),1,VALUE(MID(BR198,2,1)/4)),MIN(SUM(VALUE(BS198)*60,BU198,VALUE(BW198)*60/2,BY198/2),1440)*IF(OR(CA198="",CA198="　"),1,VALUE(MID(CA198,2,1)/4))),'01_勤務時間入力'!$B$7*60,10080))))</f>
        <v/>
      </c>
      <c r="CE198" s="17" t="str">
        <f>IF(CB198="","",IF('01_勤務時間入力'!$I$7*60&lt;='01_勤務時間入力'!CD198,"常勤","非常勤"))</f>
        <v/>
      </c>
    </row>
    <row r="199" spans="2:83" ht="27.95" customHeight="1" x14ac:dyDescent="0.4">
      <c r="B199" s="131" t="str">
        <f t="shared" si="4"/>
        <v>183人目</v>
      </c>
      <c r="C199" s="29"/>
      <c r="D199" s="69" t="s">
        <v>14</v>
      </c>
      <c r="E199" s="31"/>
      <c r="F199" s="32"/>
      <c r="H199" s="36"/>
      <c r="I199" s="54" t="s">
        <v>11</v>
      </c>
      <c r="J199" s="39"/>
      <c r="K199" s="56" t="s">
        <v>16</v>
      </c>
      <c r="L199" s="36"/>
      <c r="M199" s="54" t="s">
        <v>11</v>
      </c>
      <c r="N199" s="39"/>
      <c r="O199" s="56" t="s">
        <v>16</v>
      </c>
      <c r="P199" s="11"/>
      <c r="Q199" s="36"/>
      <c r="R199" s="54" t="s">
        <v>11</v>
      </c>
      <c r="S199" s="39"/>
      <c r="T199" s="54" t="s">
        <v>16</v>
      </c>
      <c r="U199" s="36"/>
      <c r="V199" s="54" t="s">
        <v>11</v>
      </c>
      <c r="W199" s="39"/>
      <c r="X199" s="56" t="s">
        <v>16</v>
      </c>
      <c r="Y199" s="48"/>
      <c r="Z199" s="36"/>
      <c r="AA199" s="54" t="s">
        <v>11</v>
      </c>
      <c r="AB199" s="39"/>
      <c r="AC199" s="54" t="s">
        <v>16</v>
      </c>
      <c r="AD199" s="36"/>
      <c r="AE199" s="54" t="s">
        <v>11</v>
      </c>
      <c r="AF199" s="39"/>
      <c r="AG199" s="56" t="s">
        <v>16</v>
      </c>
      <c r="AH199" s="48"/>
      <c r="AI199" s="36"/>
      <c r="AJ199" s="54" t="s">
        <v>11</v>
      </c>
      <c r="AK199" s="39"/>
      <c r="AL199" s="54" t="s">
        <v>16</v>
      </c>
      <c r="AM199" s="36"/>
      <c r="AN199" s="54" t="s">
        <v>11</v>
      </c>
      <c r="AO199" s="39"/>
      <c r="AP199" s="56" t="s">
        <v>16</v>
      </c>
      <c r="AQ199" s="48"/>
      <c r="AR199" s="36"/>
      <c r="AS199" s="54" t="s">
        <v>11</v>
      </c>
      <c r="AT199" s="39"/>
      <c r="AU199" s="54" t="s">
        <v>16</v>
      </c>
      <c r="AV199" s="36"/>
      <c r="AW199" s="54" t="s">
        <v>11</v>
      </c>
      <c r="AX199" s="39"/>
      <c r="AY199" s="56" t="s">
        <v>16</v>
      </c>
      <c r="AZ199" s="48"/>
      <c r="BA199" s="36"/>
      <c r="BB199" s="54" t="s">
        <v>11</v>
      </c>
      <c r="BC199" s="39"/>
      <c r="BD199" s="54" t="s">
        <v>16</v>
      </c>
      <c r="BE199" s="36"/>
      <c r="BF199" s="54" t="s">
        <v>11</v>
      </c>
      <c r="BG199" s="39"/>
      <c r="BH199" s="56" t="s">
        <v>16</v>
      </c>
      <c r="BI199" s="48"/>
      <c r="BJ199" s="36"/>
      <c r="BK199" s="54" t="s">
        <v>11</v>
      </c>
      <c r="BL199" s="39"/>
      <c r="BM199" s="54" t="s">
        <v>16</v>
      </c>
      <c r="BN199" s="36"/>
      <c r="BO199" s="54" t="s">
        <v>11</v>
      </c>
      <c r="BP199" s="39"/>
      <c r="BQ199" s="56" t="s">
        <v>16</v>
      </c>
      <c r="BR199" s="48"/>
      <c r="BS199" s="36"/>
      <c r="BT199" s="54" t="s">
        <v>11</v>
      </c>
      <c r="BU199" s="39"/>
      <c r="BV199" s="54" t="s">
        <v>16</v>
      </c>
      <c r="BW199" s="36"/>
      <c r="BX199" s="54" t="s">
        <v>11</v>
      </c>
      <c r="BY199" s="39"/>
      <c r="BZ199" s="56" t="s">
        <v>16</v>
      </c>
      <c r="CA199" s="51"/>
      <c r="CB199" s="17" t="str">
        <f t="shared" si="5"/>
        <v/>
      </c>
      <c r="CC199" s="17" t="str">
        <f>IF(CB199="","",INDEX('99_職種リスト'!$A:$A,MATCH($E199,'99_職種リスト'!$B:$B,0)))</f>
        <v/>
      </c>
      <c r="CD199" s="18" t="str">
        <f>IF(CB199="","",IF(F199="○",'01_勤務時間入力'!$B$7*60,IF(SUM(H199,J199,L199,N199)&gt;0,MIN(SUM(VALUE(H199)*60,J199,VALUE(L199)*60/2,N199/2),'01_勤務時間入力'!$B$7*60,10080),MIN(SUM(MIN(SUM(VALUE(Q199)*60,S199,VALUE(U199)*60/2,W199/2),1440)*IF(OR(Y199="",Y199="　"),1,VALUE(MID(Y199,2,1)/4)),MIN(SUM(VALUE(Z199)*60,AB199,VALUE(AD199)*60/2,AF199/2),1440)*IF(OR(AH199="",AH199="　"),1,VALUE(MID(AH199,2,1)/4)),MIN(SUM(VALUE(AI199)*60,AK199,VALUE(AM199)*60/2,AO199/2),1440)*IF(OR(AQ199="",AQ199="　"),1,VALUE(MID(AQ199,2,1)/4)),MIN(SUM(VALUE(AR199)*60,AT199,VALUE(AV199)*60/2,AX199/2),1440)*IF(OR(AZ199="",AZ199="　"),1,VALUE(MID(AZ199,2,1)/4)),MIN(SUM(VALUE(BA199)*60,BC199,VALUE(BE199)*60/2,BG199/2),1440)*IF(OR(BI199="",BI199="　"),1,VALUE(MID(BI199,2,1)/4)),MIN(SUM(VALUE(BJ199)*60,BL199,VALUE(BN199)*60/2,BP199/2),1440)*IF(OR(BR199="",BR199="　"),1,VALUE(MID(BR199,2,1)/4)),MIN(SUM(VALUE(BS199)*60,BU199,VALUE(BW199)*60/2,BY199/2),1440)*IF(OR(CA199="",CA199="　"),1,VALUE(MID(CA199,2,1)/4))),'01_勤務時間入力'!$B$7*60,10080))))</f>
        <v/>
      </c>
      <c r="CE199" s="17" t="str">
        <f>IF(CB199="","",IF('01_勤務時間入力'!$I$7*60&lt;='01_勤務時間入力'!CD199,"常勤","非常勤"))</f>
        <v/>
      </c>
    </row>
    <row r="200" spans="2:83" ht="27.95" customHeight="1" x14ac:dyDescent="0.4">
      <c r="B200" s="131" t="str">
        <f t="shared" si="4"/>
        <v>184人目</v>
      </c>
      <c r="C200" s="29"/>
      <c r="D200" s="69" t="s">
        <v>14</v>
      </c>
      <c r="E200" s="31"/>
      <c r="F200" s="32"/>
      <c r="H200" s="36"/>
      <c r="I200" s="54" t="s">
        <v>11</v>
      </c>
      <c r="J200" s="39"/>
      <c r="K200" s="56" t="s">
        <v>16</v>
      </c>
      <c r="L200" s="36"/>
      <c r="M200" s="54" t="s">
        <v>11</v>
      </c>
      <c r="N200" s="39"/>
      <c r="O200" s="56" t="s">
        <v>16</v>
      </c>
      <c r="P200" s="11"/>
      <c r="Q200" s="36"/>
      <c r="R200" s="54" t="s">
        <v>11</v>
      </c>
      <c r="S200" s="39"/>
      <c r="T200" s="54" t="s">
        <v>16</v>
      </c>
      <c r="U200" s="36"/>
      <c r="V200" s="54" t="s">
        <v>11</v>
      </c>
      <c r="W200" s="39"/>
      <c r="X200" s="56" t="s">
        <v>16</v>
      </c>
      <c r="Y200" s="48"/>
      <c r="Z200" s="36"/>
      <c r="AA200" s="54" t="s">
        <v>11</v>
      </c>
      <c r="AB200" s="39"/>
      <c r="AC200" s="54" t="s">
        <v>16</v>
      </c>
      <c r="AD200" s="36"/>
      <c r="AE200" s="54" t="s">
        <v>11</v>
      </c>
      <c r="AF200" s="39"/>
      <c r="AG200" s="56" t="s">
        <v>16</v>
      </c>
      <c r="AH200" s="48"/>
      <c r="AI200" s="36"/>
      <c r="AJ200" s="54" t="s">
        <v>11</v>
      </c>
      <c r="AK200" s="39"/>
      <c r="AL200" s="54" t="s">
        <v>16</v>
      </c>
      <c r="AM200" s="36"/>
      <c r="AN200" s="54" t="s">
        <v>11</v>
      </c>
      <c r="AO200" s="39"/>
      <c r="AP200" s="56" t="s">
        <v>16</v>
      </c>
      <c r="AQ200" s="48"/>
      <c r="AR200" s="36"/>
      <c r="AS200" s="54" t="s">
        <v>11</v>
      </c>
      <c r="AT200" s="39"/>
      <c r="AU200" s="54" t="s">
        <v>16</v>
      </c>
      <c r="AV200" s="36"/>
      <c r="AW200" s="54" t="s">
        <v>11</v>
      </c>
      <c r="AX200" s="39"/>
      <c r="AY200" s="56" t="s">
        <v>16</v>
      </c>
      <c r="AZ200" s="48"/>
      <c r="BA200" s="36"/>
      <c r="BB200" s="54" t="s">
        <v>11</v>
      </c>
      <c r="BC200" s="39"/>
      <c r="BD200" s="54" t="s">
        <v>16</v>
      </c>
      <c r="BE200" s="36"/>
      <c r="BF200" s="54" t="s">
        <v>11</v>
      </c>
      <c r="BG200" s="39"/>
      <c r="BH200" s="56" t="s">
        <v>16</v>
      </c>
      <c r="BI200" s="48"/>
      <c r="BJ200" s="36"/>
      <c r="BK200" s="54" t="s">
        <v>11</v>
      </c>
      <c r="BL200" s="39"/>
      <c r="BM200" s="54" t="s">
        <v>16</v>
      </c>
      <c r="BN200" s="36"/>
      <c r="BO200" s="54" t="s">
        <v>11</v>
      </c>
      <c r="BP200" s="39"/>
      <c r="BQ200" s="56" t="s">
        <v>16</v>
      </c>
      <c r="BR200" s="48"/>
      <c r="BS200" s="36"/>
      <c r="BT200" s="54" t="s">
        <v>11</v>
      </c>
      <c r="BU200" s="39"/>
      <c r="BV200" s="54" t="s">
        <v>16</v>
      </c>
      <c r="BW200" s="36"/>
      <c r="BX200" s="54" t="s">
        <v>11</v>
      </c>
      <c r="BY200" s="39"/>
      <c r="BZ200" s="56" t="s">
        <v>16</v>
      </c>
      <c r="CA200" s="51"/>
      <c r="CB200" s="17" t="str">
        <f t="shared" si="5"/>
        <v/>
      </c>
      <c r="CC200" s="17" t="str">
        <f>IF(CB200="","",INDEX('99_職種リスト'!$A:$A,MATCH($E200,'99_職種リスト'!$B:$B,0)))</f>
        <v/>
      </c>
      <c r="CD200" s="18" t="str">
        <f>IF(CB200="","",IF(F200="○",'01_勤務時間入力'!$B$7*60,IF(SUM(H200,J200,L200,N200)&gt;0,MIN(SUM(VALUE(H200)*60,J200,VALUE(L200)*60/2,N200/2),'01_勤務時間入力'!$B$7*60,10080),MIN(SUM(MIN(SUM(VALUE(Q200)*60,S200,VALUE(U200)*60/2,W200/2),1440)*IF(OR(Y200="",Y200="　"),1,VALUE(MID(Y200,2,1)/4)),MIN(SUM(VALUE(Z200)*60,AB200,VALUE(AD200)*60/2,AF200/2),1440)*IF(OR(AH200="",AH200="　"),1,VALUE(MID(AH200,2,1)/4)),MIN(SUM(VALUE(AI200)*60,AK200,VALUE(AM200)*60/2,AO200/2),1440)*IF(OR(AQ200="",AQ200="　"),1,VALUE(MID(AQ200,2,1)/4)),MIN(SUM(VALUE(AR200)*60,AT200,VALUE(AV200)*60/2,AX200/2),1440)*IF(OR(AZ200="",AZ200="　"),1,VALUE(MID(AZ200,2,1)/4)),MIN(SUM(VALUE(BA200)*60,BC200,VALUE(BE200)*60/2,BG200/2),1440)*IF(OR(BI200="",BI200="　"),1,VALUE(MID(BI200,2,1)/4)),MIN(SUM(VALUE(BJ200)*60,BL200,VALUE(BN200)*60/2,BP200/2),1440)*IF(OR(BR200="",BR200="　"),1,VALUE(MID(BR200,2,1)/4)),MIN(SUM(VALUE(BS200)*60,BU200,VALUE(BW200)*60/2,BY200/2),1440)*IF(OR(CA200="",CA200="　"),1,VALUE(MID(CA200,2,1)/4))),'01_勤務時間入力'!$B$7*60,10080))))</f>
        <v/>
      </c>
      <c r="CE200" s="17" t="str">
        <f>IF(CB200="","",IF('01_勤務時間入力'!$I$7*60&lt;='01_勤務時間入力'!CD200,"常勤","非常勤"))</f>
        <v/>
      </c>
    </row>
    <row r="201" spans="2:83" ht="27.95" customHeight="1" x14ac:dyDescent="0.4">
      <c r="B201" s="131" t="str">
        <f t="shared" si="4"/>
        <v>185人目</v>
      </c>
      <c r="C201" s="29"/>
      <c r="D201" s="69" t="s">
        <v>14</v>
      </c>
      <c r="E201" s="31"/>
      <c r="F201" s="32"/>
      <c r="H201" s="36"/>
      <c r="I201" s="54" t="s">
        <v>11</v>
      </c>
      <c r="J201" s="39"/>
      <c r="K201" s="56" t="s">
        <v>16</v>
      </c>
      <c r="L201" s="36"/>
      <c r="M201" s="54" t="s">
        <v>11</v>
      </c>
      <c r="N201" s="39"/>
      <c r="O201" s="56" t="s">
        <v>16</v>
      </c>
      <c r="P201" s="11"/>
      <c r="Q201" s="36"/>
      <c r="R201" s="54" t="s">
        <v>11</v>
      </c>
      <c r="S201" s="39"/>
      <c r="T201" s="54" t="s">
        <v>16</v>
      </c>
      <c r="U201" s="36"/>
      <c r="V201" s="54" t="s">
        <v>11</v>
      </c>
      <c r="W201" s="39"/>
      <c r="X201" s="56" t="s">
        <v>16</v>
      </c>
      <c r="Y201" s="48"/>
      <c r="Z201" s="36"/>
      <c r="AA201" s="54" t="s">
        <v>11</v>
      </c>
      <c r="AB201" s="39"/>
      <c r="AC201" s="54" t="s">
        <v>16</v>
      </c>
      <c r="AD201" s="36"/>
      <c r="AE201" s="54" t="s">
        <v>11</v>
      </c>
      <c r="AF201" s="39"/>
      <c r="AG201" s="56" t="s">
        <v>16</v>
      </c>
      <c r="AH201" s="48"/>
      <c r="AI201" s="36"/>
      <c r="AJ201" s="54" t="s">
        <v>11</v>
      </c>
      <c r="AK201" s="39"/>
      <c r="AL201" s="54" t="s">
        <v>16</v>
      </c>
      <c r="AM201" s="36"/>
      <c r="AN201" s="54" t="s">
        <v>11</v>
      </c>
      <c r="AO201" s="39"/>
      <c r="AP201" s="56" t="s">
        <v>16</v>
      </c>
      <c r="AQ201" s="48"/>
      <c r="AR201" s="36"/>
      <c r="AS201" s="54" t="s">
        <v>11</v>
      </c>
      <c r="AT201" s="39"/>
      <c r="AU201" s="54" t="s">
        <v>16</v>
      </c>
      <c r="AV201" s="36"/>
      <c r="AW201" s="54" t="s">
        <v>11</v>
      </c>
      <c r="AX201" s="39"/>
      <c r="AY201" s="56" t="s">
        <v>16</v>
      </c>
      <c r="AZ201" s="48"/>
      <c r="BA201" s="36"/>
      <c r="BB201" s="54" t="s">
        <v>11</v>
      </c>
      <c r="BC201" s="39"/>
      <c r="BD201" s="54" t="s">
        <v>16</v>
      </c>
      <c r="BE201" s="36"/>
      <c r="BF201" s="54" t="s">
        <v>11</v>
      </c>
      <c r="BG201" s="39"/>
      <c r="BH201" s="56" t="s">
        <v>16</v>
      </c>
      <c r="BI201" s="48"/>
      <c r="BJ201" s="36"/>
      <c r="BK201" s="54" t="s">
        <v>11</v>
      </c>
      <c r="BL201" s="39"/>
      <c r="BM201" s="54" t="s">
        <v>16</v>
      </c>
      <c r="BN201" s="36"/>
      <c r="BO201" s="54" t="s">
        <v>11</v>
      </c>
      <c r="BP201" s="39"/>
      <c r="BQ201" s="56" t="s">
        <v>16</v>
      </c>
      <c r="BR201" s="48"/>
      <c r="BS201" s="36"/>
      <c r="BT201" s="54" t="s">
        <v>11</v>
      </c>
      <c r="BU201" s="39"/>
      <c r="BV201" s="54" t="s">
        <v>16</v>
      </c>
      <c r="BW201" s="36"/>
      <c r="BX201" s="54" t="s">
        <v>11</v>
      </c>
      <c r="BY201" s="39"/>
      <c r="BZ201" s="56" t="s">
        <v>16</v>
      </c>
      <c r="CA201" s="51"/>
      <c r="CB201" s="17" t="str">
        <f t="shared" si="5"/>
        <v/>
      </c>
      <c r="CC201" s="17" t="str">
        <f>IF(CB201="","",INDEX('99_職種リスト'!$A:$A,MATCH($E201,'99_職種リスト'!$B:$B,0)))</f>
        <v/>
      </c>
      <c r="CD201" s="18" t="str">
        <f>IF(CB201="","",IF(F201="○",'01_勤務時間入力'!$B$7*60,IF(SUM(H201,J201,L201,N201)&gt;0,MIN(SUM(VALUE(H201)*60,J201,VALUE(L201)*60/2,N201/2),'01_勤務時間入力'!$B$7*60,10080),MIN(SUM(MIN(SUM(VALUE(Q201)*60,S201,VALUE(U201)*60/2,W201/2),1440)*IF(OR(Y201="",Y201="　"),1,VALUE(MID(Y201,2,1)/4)),MIN(SUM(VALUE(Z201)*60,AB201,VALUE(AD201)*60/2,AF201/2),1440)*IF(OR(AH201="",AH201="　"),1,VALUE(MID(AH201,2,1)/4)),MIN(SUM(VALUE(AI201)*60,AK201,VALUE(AM201)*60/2,AO201/2),1440)*IF(OR(AQ201="",AQ201="　"),1,VALUE(MID(AQ201,2,1)/4)),MIN(SUM(VALUE(AR201)*60,AT201,VALUE(AV201)*60/2,AX201/2),1440)*IF(OR(AZ201="",AZ201="　"),1,VALUE(MID(AZ201,2,1)/4)),MIN(SUM(VALUE(BA201)*60,BC201,VALUE(BE201)*60/2,BG201/2),1440)*IF(OR(BI201="",BI201="　"),1,VALUE(MID(BI201,2,1)/4)),MIN(SUM(VALUE(BJ201)*60,BL201,VALUE(BN201)*60/2,BP201/2),1440)*IF(OR(BR201="",BR201="　"),1,VALUE(MID(BR201,2,1)/4)),MIN(SUM(VALUE(BS201)*60,BU201,VALUE(BW201)*60/2,BY201/2),1440)*IF(OR(CA201="",CA201="　"),1,VALUE(MID(CA201,2,1)/4))),'01_勤務時間入力'!$B$7*60,10080))))</f>
        <v/>
      </c>
      <c r="CE201" s="17" t="str">
        <f>IF(CB201="","",IF('01_勤務時間入力'!$I$7*60&lt;='01_勤務時間入力'!CD201,"常勤","非常勤"))</f>
        <v/>
      </c>
    </row>
    <row r="202" spans="2:83" ht="27.95" customHeight="1" x14ac:dyDescent="0.4">
      <c r="B202" s="131" t="str">
        <f t="shared" si="4"/>
        <v>186人目</v>
      </c>
      <c r="C202" s="29"/>
      <c r="D202" s="69" t="s">
        <v>14</v>
      </c>
      <c r="E202" s="31"/>
      <c r="F202" s="32"/>
      <c r="H202" s="36"/>
      <c r="I202" s="54" t="s">
        <v>11</v>
      </c>
      <c r="J202" s="39"/>
      <c r="K202" s="56" t="s">
        <v>16</v>
      </c>
      <c r="L202" s="36"/>
      <c r="M202" s="54" t="s">
        <v>11</v>
      </c>
      <c r="N202" s="39"/>
      <c r="O202" s="56" t="s">
        <v>16</v>
      </c>
      <c r="P202" s="11"/>
      <c r="Q202" s="36"/>
      <c r="R202" s="54" t="s">
        <v>11</v>
      </c>
      <c r="S202" s="39"/>
      <c r="T202" s="54" t="s">
        <v>16</v>
      </c>
      <c r="U202" s="36"/>
      <c r="V202" s="54" t="s">
        <v>11</v>
      </c>
      <c r="W202" s="39"/>
      <c r="X202" s="56" t="s">
        <v>16</v>
      </c>
      <c r="Y202" s="48"/>
      <c r="Z202" s="36"/>
      <c r="AA202" s="54" t="s">
        <v>11</v>
      </c>
      <c r="AB202" s="39"/>
      <c r="AC202" s="54" t="s">
        <v>16</v>
      </c>
      <c r="AD202" s="36"/>
      <c r="AE202" s="54" t="s">
        <v>11</v>
      </c>
      <c r="AF202" s="39"/>
      <c r="AG202" s="56" t="s">
        <v>16</v>
      </c>
      <c r="AH202" s="48"/>
      <c r="AI202" s="36"/>
      <c r="AJ202" s="54" t="s">
        <v>11</v>
      </c>
      <c r="AK202" s="39"/>
      <c r="AL202" s="54" t="s">
        <v>16</v>
      </c>
      <c r="AM202" s="36"/>
      <c r="AN202" s="54" t="s">
        <v>11</v>
      </c>
      <c r="AO202" s="39"/>
      <c r="AP202" s="56" t="s">
        <v>16</v>
      </c>
      <c r="AQ202" s="48"/>
      <c r="AR202" s="36"/>
      <c r="AS202" s="54" t="s">
        <v>11</v>
      </c>
      <c r="AT202" s="39"/>
      <c r="AU202" s="54" t="s">
        <v>16</v>
      </c>
      <c r="AV202" s="36"/>
      <c r="AW202" s="54" t="s">
        <v>11</v>
      </c>
      <c r="AX202" s="39"/>
      <c r="AY202" s="56" t="s">
        <v>16</v>
      </c>
      <c r="AZ202" s="48"/>
      <c r="BA202" s="36"/>
      <c r="BB202" s="54" t="s">
        <v>11</v>
      </c>
      <c r="BC202" s="39"/>
      <c r="BD202" s="54" t="s">
        <v>16</v>
      </c>
      <c r="BE202" s="36"/>
      <c r="BF202" s="54" t="s">
        <v>11</v>
      </c>
      <c r="BG202" s="39"/>
      <c r="BH202" s="56" t="s">
        <v>16</v>
      </c>
      <c r="BI202" s="48"/>
      <c r="BJ202" s="36"/>
      <c r="BK202" s="54" t="s">
        <v>11</v>
      </c>
      <c r="BL202" s="39"/>
      <c r="BM202" s="54" t="s">
        <v>16</v>
      </c>
      <c r="BN202" s="36"/>
      <c r="BO202" s="54" t="s">
        <v>11</v>
      </c>
      <c r="BP202" s="39"/>
      <c r="BQ202" s="56" t="s">
        <v>16</v>
      </c>
      <c r="BR202" s="48"/>
      <c r="BS202" s="36"/>
      <c r="BT202" s="54" t="s">
        <v>11</v>
      </c>
      <c r="BU202" s="39"/>
      <c r="BV202" s="54" t="s">
        <v>16</v>
      </c>
      <c r="BW202" s="36"/>
      <c r="BX202" s="54" t="s">
        <v>11</v>
      </c>
      <c r="BY202" s="39"/>
      <c r="BZ202" s="56" t="s">
        <v>16</v>
      </c>
      <c r="CA202" s="51"/>
      <c r="CB202" s="17" t="str">
        <f t="shared" si="5"/>
        <v/>
      </c>
      <c r="CC202" s="17" t="str">
        <f>IF(CB202="","",INDEX('99_職種リスト'!$A:$A,MATCH($E202,'99_職種リスト'!$B:$B,0)))</f>
        <v/>
      </c>
      <c r="CD202" s="18" t="str">
        <f>IF(CB202="","",IF(F202="○",'01_勤務時間入力'!$B$7*60,IF(SUM(H202,J202,L202,N202)&gt;0,MIN(SUM(VALUE(H202)*60,J202,VALUE(L202)*60/2,N202/2),'01_勤務時間入力'!$B$7*60,10080),MIN(SUM(MIN(SUM(VALUE(Q202)*60,S202,VALUE(U202)*60/2,W202/2),1440)*IF(OR(Y202="",Y202="　"),1,VALUE(MID(Y202,2,1)/4)),MIN(SUM(VALUE(Z202)*60,AB202,VALUE(AD202)*60/2,AF202/2),1440)*IF(OR(AH202="",AH202="　"),1,VALUE(MID(AH202,2,1)/4)),MIN(SUM(VALUE(AI202)*60,AK202,VALUE(AM202)*60/2,AO202/2),1440)*IF(OR(AQ202="",AQ202="　"),1,VALUE(MID(AQ202,2,1)/4)),MIN(SUM(VALUE(AR202)*60,AT202,VALUE(AV202)*60/2,AX202/2),1440)*IF(OR(AZ202="",AZ202="　"),1,VALUE(MID(AZ202,2,1)/4)),MIN(SUM(VALUE(BA202)*60,BC202,VALUE(BE202)*60/2,BG202/2),1440)*IF(OR(BI202="",BI202="　"),1,VALUE(MID(BI202,2,1)/4)),MIN(SUM(VALUE(BJ202)*60,BL202,VALUE(BN202)*60/2,BP202/2),1440)*IF(OR(BR202="",BR202="　"),1,VALUE(MID(BR202,2,1)/4)),MIN(SUM(VALUE(BS202)*60,BU202,VALUE(BW202)*60/2,BY202/2),1440)*IF(OR(CA202="",CA202="　"),1,VALUE(MID(CA202,2,1)/4))),'01_勤務時間入力'!$B$7*60,10080))))</f>
        <v/>
      </c>
      <c r="CE202" s="17" t="str">
        <f>IF(CB202="","",IF('01_勤務時間入力'!$I$7*60&lt;='01_勤務時間入力'!CD202,"常勤","非常勤"))</f>
        <v/>
      </c>
    </row>
    <row r="203" spans="2:83" ht="27.95" customHeight="1" x14ac:dyDescent="0.4">
      <c r="B203" s="131" t="str">
        <f t="shared" si="4"/>
        <v>187人目</v>
      </c>
      <c r="C203" s="29"/>
      <c r="D203" s="69" t="s">
        <v>14</v>
      </c>
      <c r="E203" s="31"/>
      <c r="F203" s="32"/>
      <c r="H203" s="36"/>
      <c r="I203" s="54" t="s">
        <v>11</v>
      </c>
      <c r="J203" s="39"/>
      <c r="K203" s="56" t="s">
        <v>16</v>
      </c>
      <c r="L203" s="36"/>
      <c r="M203" s="54" t="s">
        <v>11</v>
      </c>
      <c r="N203" s="39"/>
      <c r="O203" s="56" t="s">
        <v>16</v>
      </c>
      <c r="P203" s="11"/>
      <c r="Q203" s="36"/>
      <c r="R203" s="54" t="s">
        <v>11</v>
      </c>
      <c r="S203" s="39"/>
      <c r="T203" s="54" t="s">
        <v>16</v>
      </c>
      <c r="U203" s="36"/>
      <c r="V203" s="54" t="s">
        <v>11</v>
      </c>
      <c r="W203" s="39"/>
      <c r="X203" s="56" t="s">
        <v>16</v>
      </c>
      <c r="Y203" s="48"/>
      <c r="Z203" s="36"/>
      <c r="AA203" s="54" t="s">
        <v>11</v>
      </c>
      <c r="AB203" s="39"/>
      <c r="AC203" s="54" t="s">
        <v>16</v>
      </c>
      <c r="AD203" s="36"/>
      <c r="AE203" s="54" t="s">
        <v>11</v>
      </c>
      <c r="AF203" s="39"/>
      <c r="AG203" s="56" t="s">
        <v>16</v>
      </c>
      <c r="AH203" s="48"/>
      <c r="AI203" s="36"/>
      <c r="AJ203" s="54" t="s">
        <v>11</v>
      </c>
      <c r="AK203" s="39"/>
      <c r="AL203" s="54" t="s">
        <v>16</v>
      </c>
      <c r="AM203" s="36"/>
      <c r="AN203" s="54" t="s">
        <v>11</v>
      </c>
      <c r="AO203" s="39"/>
      <c r="AP203" s="56" t="s">
        <v>16</v>
      </c>
      <c r="AQ203" s="48"/>
      <c r="AR203" s="36"/>
      <c r="AS203" s="54" t="s">
        <v>11</v>
      </c>
      <c r="AT203" s="39"/>
      <c r="AU203" s="54" t="s">
        <v>16</v>
      </c>
      <c r="AV203" s="36"/>
      <c r="AW203" s="54" t="s">
        <v>11</v>
      </c>
      <c r="AX203" s="39"/>
      <c r="AY203" s="56" t="s">
        <v>16</v>
      </c>
      <c r="AZ203" s="48"/>
      <c r="BA203" s="36"/>
      <c r="BB203" s="54" t="s">
        <v>11</v>
      </c>
      <c r="BC203" s="39"/>
      <c r="BD203" s="54" t="s">
        <v>16</v>
      </c>
      <c r="BE203" s="36"/>
      <c r="BF203" s="54" t="s">
        <v>11</v>
      </c>
      <c r="BG203" s="39"/>
      <c r="BH203" s="56" t="s">
        <v>16</v>
      </c>
      <c r="BI203" s="48"/>
      <c r="BJ203" s="36"/>
      <c r="BK203" s="54" t="s">
        <v>11</v>
      </c>
      <c r="BL203" s="39"/>
      <c r="BM203" s="54" t="s">
        <v>16</v>
      </c>
      <c r="BN203" s="36"/>
      <c r="BO203" s="54" t="s">
        <v>11</v>
      </c>
      <c r="BP203" s="39"/>
      <c r="BQ203" s="56" t="s">
        <v>16</v>
      </c>
      <c r="BR203" s="48"/>
      <c r="BS203" s="36"/>
      <c r="BT203" s="54" t="s">
        <v>11</v>
      </c>
      <c r="BU203" s="39"/>
      <c r="BV203" s="54" t="s">
        <v>16</v>
      </c>
      <c r="BW203" s="36"/>
      <c r="BX203" s="54" t="s">
        <v>11</v>
      </c>
      <c r="BY203" s="39"/>
      <c r="BZ203" s="56" t="s">
        <v>16</v>
      </c>
      <c r="CA203" s="51"/>
      <c r="CB203" s="17" t="str">
        <f t="shared" si="5"/>
        <v/>
      </c>
      <c r="CC203" s="17" t="str">
        <f>IF(CB203="","",INDEX('99_職種リスト'!$A:$A,MATCH($E203,'99_職種リスト'!$B:$B,0)))</f>
        <v/>
      </c>
      <c r="CD203" s="18" t="str">
        <f>IF(CB203="","",IF(F203="○",'01_勤務時間入力'!$B$7*60,IF(SUM(H203,J203,L203,N203)&gt;0,MIN(SUM(VALUE(H203)*60,J203,VALUE(L203)*60/2,N203/2),'01_勤務時間入力'!$B$7*60,10080),MIN(SUM(MIN(SUM(VALUE(Q203)*60,S203,VALUE(U203)*60/2,W203/2),1440)*IF(OR(Y203="",Y203="　"),1,VALUE(MID(Y203,2,1)/4)),MIN(SUM(VALUE(Z203)*60,AB203,VALUE(AD203)*60/2,AF203/2),1440)*IF(OR(AH203="",AH203="　"),1,VALUE(MID(AH203,2,1)/4)),MIN(SUM(VALUE(AI203)*60,AK203,VALUE(AM203)*60/2,AO203/2),1440)*IF(OR(AQ203="",AQ203="　"),1,VALUE(MID(AQ203,2,1)/4)),MIN(SUM(VALUE(AR203)*60,AT203,VALUE(AV203)*60/2,AX203/2),1440)*IF(OR(AZ203="",AZ203="　"),1,VALUE(MID(AZ203,2,1)/4)),MIN(SUM(VALUE(BA203)*60,BC203,VALUE(BE203)*60/2,BG203/2),1440)*IF(OR(BI203="",BI203="　"),1,VALUE(MID(BI203,2,1)/4)),MIN(SUM(VALUE(BJ203)*60,BL203,VALUE(BN203)*60/2,BP203/2),1440)*IF(OR(BR203="",BR203="　"),1,VALUE(MID(BR203,2,1)/4)),MIN(SUM(VALUE(BS203)*60,BU203,VALUE(BW203)*60/2,BY203/2),1440)*IF(OR(CA203="",CA203="　"),1,VALUE(MID(CA203,2,1)/4))),'01_勤務時間入力'!$B$7*60,10080))))</f>
        <v/>
      </c>
      <c r="CE203" s="17" t="str">
        <f>IF(CB203="","",IF('01_勤務時間入力'!$I$7*60&lt;='01_勤務時間入力'!CD203,"常勤","非常勤"))</f>
        <v/>
      </c>
    </row>
    <row r="204" spans="2:83" ht="27.95" customHeight="1" x14ac:dyDescent="0.4">
      <c r="B204" s="131" t="str">
        <f t="shared" si="4"/>
        <v>188人目</v>
      </c>
      <c r="C204" s="29"/>
      <c r="D204" s="69" t="s">
        <v>14</v>
      </c>
      <c r="E204" s="31"/>
      <c r="F204" s="32"/>
      <c r="H204" s="36"/>
      <c r="I204" s="54" t="s">
        <v>11</v>
      </c>
      <c r="J204" s="39"/>
      <c r="K204" s="56" t="s">
        <v>16</v>
      </c>
      <c r="L204" s="36"/>
      <c r="M204" s="54" t="s">
        <v>11</v>
      </c>
      <c r="N204" s="39"/>
      <c r="O204" s="56" t="s">
        <v>16</v>
      </c>
      <c r="P204" s="11"/>
      <c r="Q204" s="36"/>
      <c r="R204" s="54" t="s">
        <v>11</v>
      </c>
      <c r="S204" s="39"/>
      <c r="T204" s="54" t="s">
        <v>16</v>
      </c>
      <c r="U204" s="36"/>
      <c r="V204" s="54" t="s">
        <v>11</v>
      </c>
      <c r="W204" s="39"/>
      <c r="X204" s="56" t="s">
        <v>16</v>
      </c>
      <c r="Y204" s="48"/>
      <c r="Z204" s="36"/>
      <c r="AA204" s="54" t="s">
        <v>11</v>
      </c>
      <c r="AB204" s="39"/>
      <c r="AC204" s="54" t="s">
        <v>16</v>
      </c>
      <c r="AD204" s="36"/>
      <c r="AE204" s="54" t="s">
        <v>11</v>
      </c>
      <c r="AF204" s="39"/>
      <c r="AG204" s="56" t="s">
        <v>16</v>
      </c>
      <c r="AH204" s="48"/>
      <c r="AI204" s="36"/>
      <c r="AJ204" s="54" t="s">
        <v>11</v>
      </c>
      <c r="AK204" s="39"/>
      <c r="AL204" s="54" t="s">
        <v>16</v>
      </c>
      <c r="AM204" s="36"/>
      <c r="AN204" s="54" t="s">
        <v>11</v>
      </c>
      <c r="AO204" s="39"/>
      <c r="AP204" s="56" t="s">
        <v>16</v>
      </c>
      <c r="AQ204" s="48"/>
      <c r="AR204" s="36"/>
      <c r="AS204" s="54" t="s">
        <v>11</v>
      </c>
      <c r="AT204" s="39"/>
      <c r="AU204" s="54" t="s">
        <v>16</v>
      </c>
      <c r="AV204" s="36"/>
      <c r="AW204" s="54" t="s">
        <v>11</v>
      </c>
      <c r="AX204" s="39"/>
      <c r="AY204" s="56" t="s">
        <v>16</v>
      </c>
      <c r="AZ204" s="48"/>
      <c r="BA204" s="36"/>
      <c r="BB204" s="54" t="s">
        <v>11</v>
      </c>
      <c r="BC204" s="39"/>
      <c r="BD204" s="54" t="s">
        <v>16</v>
      </c>
      <c r="BE204" s="36"/>
      <c r="BF204" s="54" t="s">
        <v>11</v>
      </c>
      <c r="BG204" s="39"/>
      <c r="BH204" s="56" t="s">
        <v>16</v>
      </c>
      <c r="BI204" s="48"/>
      <c r="BJ204" s="36"/>
      <c r="BK204" s="54" t="s">
        <v>11</v>
      </c>
      <c r="BL204" s="39"/>
      <c r="BM204" s="54" t="s">
        <v>16</v>
      </c>
      <c r="BN204" s="36"/>
      <c r="BO204" s="54" t="s">
        <v>11</v>
      </c>
      <c r="BP204" s="39"/>
      <c r="BQ204" s="56" t="s">
        <v>16</v>
      </c>
      <c r="BR204" s="48"/>
      <c r="BS204" s="36"/>
      <c r="BT204" s="54" t="s">
        <v>11</v>
      </c>
      <c r="BU204" s="39"/>
      <c r="BV204" s="54" t="s">
        <v>16</v>
      </c>
      <c r="BW204" s="36"/>
      <c r="BX204" s="54" t="s">
        <v>11</v>
      </c>
      <c r="BY204" s="39"/>
      <c r="BZ204" s="56" t="s">
        <v>16</v>
      </c>
      <c r="CA204" s="51"/>
      <c r="CB204" s="17" t="str">
        <f t="shared" si="5"/>
        <v/>
      </c>
      <c r="CC204" s="17" t="str">
        <f>IF(CB204="","",INDEX('99_職種リスト'!$A:$A,MATCH($E204,'99_職種リスト'!$B:$B,0)))</f>
        <v/>
      </c>
      <c r="CD204" s="18" t="str">
        <f>IF(CB204="","",IF(F204="○",'01_勤務時間入力'!$B$7*60,IF(SUM(H204,J204,L204,N204)&gt;0,MIN(SUM(VALUE(H204)*60,J204,VALUE(L204)*60/2,N204/2),'01_勤務時間入力'!$B$7*60,10080),MIN(SUM(MIN(SUM(VALUE(Q204)*60,S204,VALUE(U204)*60/2,W204/2),1440)*IF(OR(Y204="",Y204="　"),1,VALUE(MID(Y204,2,1)/4)),MIN(SUM(VALUE(Z204)*60,AB204,VALUE(AD204)*60/2,AF204/2),1440)*IF(OR(AH204="",AH204="　"),1,VALUE(MID(AH204,2,1)/4)),MIN(SUM(VALUE(AI204)*60,AK204,VALUE(AM204)*60/2,AO204/2),1440)*IF(OR(AQ204="",AQ204="　"),1,VALUE(MID(AQ204,2,1)/4)),MIN(SUM(VALUE(AR204)*60,AT204,VALUE(AV204)*60/2,AX204/2),1440)*IF(OR(AZ204="",AZ204="　"),1,VALUE(MID(AZ204,2,1)/4)),MIN(SUM(VALUE(BA204)*60,BC204,VALUE(BE204)*60/2,BG204/2),1440)*IF(OR(BI204="",BI204="　"),1,VALUE(MID(BI204,2,1)/4)),MIN(SUM(VALUE(BJ204)*60,BL204,VALUE(BN204)*60/2,BP204/2),1440)*IF(OR(BR204="",BR204="　"),1,VALUE(MID(BR204,2,1)/4)),MIN(SUM(VALUE(BS204)*60,BU204,VALUE(BW204)*60/2,BY204/2),1440)*IF(OR(CA204="",CA204="　"),1,VALUE(MID(CA204,2,1)/4))),'01_勤務時間入力'!$B$7*60,10080))))</f>
        <v/>
      </c>
      <c r="CE204" s="17" t="str">
        <f>IF(CB204="","",IF('01_勤務時間入力'!$I$7*60&lt;='01_勤務時間入力'!CD204,"常勤","非常勤"))</f>
        <v/>
      </c>
    </row>
    <row r="205" spans="2:83" ht="27.95" customHeight="1" x14ac:dyDescent="0.4">
      <c r="B205" s="131" t="str">
        <f t="shared" si="4"/>
        <v>189人目</v>
      </c>
      <c r="C205" s="29"/>
      <c r="D205" s="69" t="s">
        <v>14</v>
      </c>
      <c r="E205" s="31"/>
      <c r="F205" s="32"/>
      <c r="H205" s="36"/>
      <c r="I205" s="54" t="s">
        <v>11</v>
      </c>
      <c r="J205" s="39"/>
      <c r="K205" s="56" t="s">
        <v>16</v>
      </c>
      <c r="L205" s="36"/>
      <c r="M205" s="54" t="s">
        <v>11</v>
      </c>
      <c r="N205" s="39"/>
      <c r="O205" s="56" t="s">
        <v>16</v>
      </c>
      <c r="P205" s="11"/>
      <c r="Q205" s="36"/>
      <c r="R205" s="54" t="s">
        <v>11</v>
      </c>
      <c r="S205" s="39"/>
      <c r="T205" s="54" t="s">
        <v>16</v>
      </c>
      <c r="U205" s="36"/>
      <c r="V205" s="54" t="s">
        <v>11</v>
      </c>
      <c r="W205" s="39"/>
      <c r="X205" s="56" t="s">
        <v>16</v>
      </c>
      <c r="Y205" s="48"/>
      <c r="Z205" s="36"/>
      <c r="AA205" s="54" t="s">
        <v>11</v>
      </c>
      <c r="AB205" s="39"/>
      <c r="AC205" s="54" t="s">
        <v>16</v>
      </c>
      <c r="AD205" s="36"/>
      <c r="AE205" s="54" t="s">
        <v>11</v>
      </c>
      <c r="AF205" s="39"/>
      <c r="AG205" s="56" t="s">
        <v>16</v>
      </c>
      <c r="AH205" s="48"/>
      <c r="AI205" s="36"/>
      <c r="AJ205" s="54" t="s">
        <v>11</v>
      </c>
      <c r="AK205" s="39"/>
      <c r="AL205" s="54" t="s">
        <v>16</v>
      </c>
      <c r="AM205" s="36"/>
      <c r="AN205" s="54" t="s">
        <v>11</v>
      </c>
      <c r="AO205" s="39"/>
      <c r="AP205" s="56" t="s">
        <v>16</v>
      </c>
      <c r="AQ205" s="48"/>
      <c r="AR205" s="36"/>
      <c r="AS205" s="54" t="s">
        <v>11</v>
      </c>
      <c r="AT205" s="39"/>
      <c r="AU205" s="54" t="s">
        <v>16</v>
      </c>
      <c r="AV205" s="36"/>
      <c r="AW205" s="54" t="s">
        <v>11</v>
      </c>
      <c r="AX205" s="39"/>
      <c r="AY205" s="56" t="s">
        <v>16</v>
      </c>
      <c r="AZ205" s="48"/>
      <c r="BA205" s="36"/>
      <c r="BB205" s="54" t="s">
        <v>11</v>
      </c>
      <c r="BC205" s="39"/>
      <c r="BD205" s="54" t="s">
        <v>16</v>
      </c>
      <c r="BE205" s="36"/>
      <c r="BF205" s="54" t="s">
        <v>11</v>
      </c>
      <c r="BG205" s="39"/>
      <c r="BH205" s="56" t="s">
        <v>16</v>
      </c>
      <c r="BI205" s="48"/>
      <c r="BJ205" s="36"/>
      <c r="BK205" s="54" t="s">
        <v>11</v>
      </c>
      <c r="BL205" s="39"/>
      <c r="BM205" s="54" t="s">
        <v>16</v>
      </c>
      <c r="BN205" s="36"/>
      <c r="BO205" s="54" t="s">
        <v>11</v>
      </c>
      <c r="BP205" s="39"/>
      <c r="BQ205" s="56" t="s">
        <v>16</v>
      </c>
      <c r="BR205" s="48"/>
      <c r="BS205" s="36"/>
      <c r="BT205" s="54" t="s">
        <v>11</v>
      </c>
      <c r="BU205" s="39"/>
      <c r="BV205" s="54" t="s">
        <v>16</v>
      </c>
      <c r="BW205" s="36"/>
      <c r="BX205" s="54" t="s">
        <v>11</v>
      </c>
      <c r="BY205" s="39"/>
      <c r="BZ205" s="56" t="s">
        <v>16</v>
      </c>
      <c r="CA205" s="51"/>
      <c r="CB205" s="17" t="str">
        <f t="shared" si="5"/>
        <v/>
      </c>
      <c r="CC205" s="17" t="str">
        <f>IF(CB205="","",INDEX('99_職種リスト'!$A:$A,MATCH($E205,'99_職種リスト'!$B:$B,0)))</f>
        <v/>
      </c>
      <c r="CD205" s="18" t="str">
        <f>IF(CB205="","",IF(F205="○",'01_勤務時間入力'!$B$7*60,IF(SUM(H205,J205,L205,N205)&gt;0,MIN(SUM(VALUE(H205)*60,J205,VALUE(L205)*60/2,N205/2),'01_勤務時間入力'!$B$7*60,10080),MIN(SUM(MIN(SUM(VALUE(Q205)*60,S205,VALUE(U205)*60/2,W205/2),1440)*IF(OR(Y205="",Y205="　"),1,VALUE(MID(Y205,2,1)/4)),MIN(SUM(VALUE(Z205)*60,AB205,VALUE(AD205)*60/2,AF205/2),1440)*IF(OR(AH205="",AH205="　"),1,VALUE(MID(AH205,2,1)/4)),MIN(SUM(VALUE(AI205)*60,AK205,VALUE(AM205)*60/2,AO205/2),1440)*IF(OR(AQ205="",AQ205="　"),1,VALUE(MID(AQ205,2,1)/4)),MIN(SUM(VALUE(AR205)*60,AT205,VALUE(AV205)*60/2,AX205/2),1440)*IF(OR(AZ205="",AZ205="　"),1,VALUE(MID(AZ205,2,1)/4)),MIN(SUM(VALUE(BA205)*60,BC205,VALUE(BE205)*60/2,BG205/2),1440)*IF(OR(BI205="",BI205="　"),1,VALUE(MID(BI205,2,1)/4)),MIN(SUM(VALUE(BJ205)*60,BL205,VALUE(BN205)*60/2,BP205/2),1440)*IF(OR(BR205="",BR205="　"),1,VALUE(MID(BR205,2,1)/4)),MIN(SUM(VALUE(BS205)*60,BU205,VALUE(BW205)*60/2,BY205/2),1440)*IF(OR(CA205="",CA205="　"),1,VALUE(MID(CA205,2,1)/4))),'01_勤務時間入力'!$B$7*60,10080))))</f>
        <v/>
      </c>
      <c r="CE205" s="17" t="str">
        <f>IF(CB205="","",IF('01_勤務時間入力'!$I$7*60&lt;='01_勤務時間入力'!CD205,"常勤","非常勤"))</f>
        <v/>
      </c>
    </row>
    <row r="206" spans="2:83" ht="27.95" customHeight="1" x14ac:dyDescent="0.4">
      <c r="B206" s="131" t="str">
        <f t="shared" si="4"/>
        <v>190人目</v>
      </c>
      <c r="C206" s="29"/>
      <c r="D206" s="69" t="s">
        <v>14</v>
      </c>
      <c r="E206" s="31"/>
      <c r="F206" s="32"/>
      <c r="H206" s="36"/>
      <c r="I206" s="54" t="s">
        <v>11</v>
      </c>
      <c r="J206" s="39"/>
      <c r="K206" s="56" t="s">
        <v>16</v>
      </c>
      <c r="L206" s="36"/>
      <c r="M206" s="54" t="s">
        <v>11</v>
      </c>
      <c r="N206" s="39"/>
      <c r="O206" s="56" t="s">
        <v>16</v>
      </c>
      <c r="P206" s="11"/>
      <c r="Q206" s="36"/>
      <c r="R206" s="54" t="s">
        <v>11</v>
      </c>
      <c r="S206" s="39"/>
      <c r="T206" s="54" t="s">
        <v>16</v>
      </c>
      <c r="U206" s="36"/>
      <c r="V206" s="54" t="s">
        <v>11</v>
      </c>
      <c r="W206" s="39"/>
      <c r="X206" s="56" t="s">
        <v>16</v>
      </c>
      <c r="Y206" s="48"/>
      <c r="Z206" s="36"/>
      <c r="AA206" s="54" t="s">
        <v>11</v>
      </c>
      <c r="AB206" s="39"/>
      <c r="AC206" s="54" t="s">
        <v>16</v>
      </c>
      <c r="AD206" s="36"/>
      <c r="AE206" s="54" t="s">
        <v>11</v>
      </c>
      <c r="AF206" s="39"/>
      <c r="AG206" s="56" t="s">
        <v>16</v>
      </c>
      <c r="AH206" s="48"/>
      <c r="AI206" s="36"/>
      <c r="AJ206" s="54" t="s">
        <v>11</v>
      </c>
      <c r="AK206" s="39"/>
      <c r="AL206" s="54" t="s">
        <v>16</v>
      </c>
      <c r="AM206" s="36"/>
      <c r="AN206" s="54" t="s">
        <v>11</v>
      </c>
      <c r="AO206" s="39"/>
      <c r="AP206" s="56" t="s">
        <v>16</v>
      </c>
      <c r="AQ206" s="48"/>
      <c r="AR206" s="36"/>
      <c r="AS206" s="54" t="s">
        <v>11</v>
      </c>
      <c r="AT206" s="39"/>
      <c r="AU206" s="54" t="s">
        <v>16</v>
      </c>
      <c r="AV206" s="36"/>
      <c r="AW206" s="54" t="s">
        <v>11</v>
      </c>
      <c r="AX206" s="39"/>
      <c r="AY206" s="56" t="s">
        <v>16</v>
      </c>
      <c r="AZ206" s="48"/>
      <c r="BA206" s="36"/>
      <c r="BB206" s="54" t="s">
        <v>11</v>
      </c>
      <c r="BC206" s="39"/>
      <c r="BD206" s="54" t="s">
        <v>16</v>
      </c>
      <c r="BE206" s="36"/>
      <c r="BF206" s="54" t="s">
        <v>11</v>
      </c>
      <c r="BG206" s="39"/>
      <c r="BH206" s="56" t="s">
        <v>16</v>
      </c>
      <c r="BI206" s="48"/>
      <c r="BJ206" s="36"/>
      <c r="BK206" s="54" t="s">
        <v>11</v>
      </c>
      <c r="BL206" s="39"/>
      <c r="BM206" s="54" t="s">
        <v>16</v>
      </c>
      <c r="BN206" s="36"/>
      <c r="BO206" s="54" t="s">
        <v>11</v>
      </c>
      <c r="BP206" s="39"/>
      <c r="BQ206" s="56" t="s">
        <v>16</v>
      </c>
      <c r="BR206" s="48"/>
      <c r="BS206" s="36"/>
      <c r="BT206" s="54" t="s">
        <v>11</v>
      </c>
      <c r="BU206" s="39"/>
      <c r="BV206" s="54" t="s">
        <v>16</v>
      </c>
      <c r="BW206" s="36"/>
      <c r="BX206" s="54" t="s">
        <v>11</v>
      </c>
      <c r="BY206" s="39"/>
      <c r="BZ206" s="56" t="s">
        <v>16</v>
      </c>
      <c r="CA206" s="51"/>
      <c r="CB206" s="17" t="str">
        <f t="shared" si="5"/>
        <v/>
      </c>
      <c r="CC206" s="17" t="str">
        <f>IF(CB206="","",INDEX('99_職種リスト'!$A:$A,MATCH($E206,'99_職種リスト'!$B:$B,0)))</f>
        <v/>
      </c>
      <c r="CD206" s="18" t="str">
        <f>IF(CB206="","",IF(F206="○",'01_勤務時間入力'!$B$7*60,IF(SUM(H206,J206,L206,N206)&gt;0,MIN(SUM(VALUE(H206)*60,J206,VALUE(L206)*60/2,N206/2),'01_勤務時間入力'!$B$7*60,10080),MIN(SUM(MIN(SUM(VALUE(Q206)*60,S206,VALUE(U206)*60/2,W206/2),1440)*IF(OR(Y206="",Y206="　"),1,VALUE(MID(Y206,2,1)/4)),MIN(SUM(VALUE(Z206)*60,AB206,VALUE(AD206)*60/2,AF206/2),1440)*IF(OR(AH206="",AH206="　"),1,VALUE(MID(AH206,2,1)/4)),MIN(SUM(VALUE(AI206)*60,AK206,VALUE(AM206)*60/2,AO206/2),1440)*IF(OR(AQ206="",AQ206="　"),1,VALUE(MID(AQ206,2,1)/4)),MIN(SUM(VALUE(AR206)*60,AT206,VALUE(AV206)*60/2,AX206/2),1440)*IF(OR(AZ206="",AZ206="　"),1,VALUE(MID(AZ206,2,1)/4)),MIN(SUM(VALUE(BA206)*60,BC206,VALUE(BE206)*60/2,BG206/2),1440)*IF(OR(BI206="",BI206="　"),1,VALUE(MID(BI206,2,1)/4)),MIN(SUM(VALUE(BJ206)*60,BL206,VALUE(BN206)*60/2,BP206/2),1440)*IF(OR(BR206="",BR206="　"),1,VALUE(MID(BR206,2,1)/4)),MIN(SUM(VALUE(BS206)*60,BU206,VALUE(BW206)*60/2,BY206/2),1440)*IF(OR(CA206="",CA206="　"),1,VALUE(MID(CA206,2,1)/4))),'01_勤務時間入力'!$B$7*60,10080))))</f>
        <v/>
      </c>
      <c r="CE206" s="17" t="str">
        <f>IF(CB206="","",IF('01_勤務時間入力'!$I$7*60&lt;='01_勤務時間入力'!CD206,"常勤","非常勤"))</f>
        <v/>
      </c>
    </row>
    <row r="207" spans="2:83" ht="27.95" customHeight="1" x14ac:dyDescent="0.4">
      <c r="B207" s="131" t="str">
        <f t="shared" si="4"/>
        <v>191人目</v>
      </c>
      <c r="C207" s="29"/>
      <c r="D207" s="69" t="s">
        <v>14</v>
      </c>
      <c r="E207" s="31"/>
      <c r="F207" s="32"/>
      <c r="H207" s="36"/>
      <c r="I207" s="54" t="s">
        <v>11</v>
      </c>
      <c r="J207" s="39"/>
      <c r="K207" s="56" t="s">
        <v>16</v>
      </c>
      <c r="L207" s="36"/>
      <c r="M207" s="54" t="s">
        <v>11</v>
      </c>
      <c r="N207" s="39"/>
      <c r="O207" s="56" t="s">
        <v>16</v>
      </c>
      <c r="P207" s="11"/>
      <c r="Q207" s="36"/>
      <c r="R207" s="54" t="s">
        <v>11</v>
      </c>
      <c r="S207" s="39"/>
      <c r="T207" s="54" t="s">
        <v>16</v>
      </c>
      <c r="U207" s="36"/>
      <c r="V207" s="54" t="s">
        <v>11</v>
      </c>
      <c r="W207" s="39"/>
      <c r="X207" s="56" t="s">
        <v>16</v>
      </c>
      <c r="Y207" s="48"/>
      <c r="Z207" s="36"/>
      <c r="AA207" s="54" t="s">
        <v>11</v>
      </c>
      <c r="AB207" s="39"/>
      <c r="AC207" s="54" t="s">
        <v>16</v>
      </c>
      <c r="AD207" s="36"/>
      <c r="AE207" s="54" t="s">
        <v>11</v>
      </c>
      <c r="AF207" s="39"/>
      <c r="AG207" s="56" t="s">
        <v>16</v>
      </c>
      <c r="AH207" s="48"/>
      <c r="AI207" s="36"/>
      <c r="AJ207" s="54" t="s">
        <v>11</v>
      </c>
      <c r="AK207" s="39"/>
      <c r="AL207" s="54" t="s">
        <v>16</v>
      </c>
      <c r="AM207" s="36"/>
      <c r="AN207" s="54" t="s">
        <v>11</v>
      </c>
      <c r="AO207" s="39"/>
      <c r="AP207" s="56" t="s">
        <v>16</v>
      </c>
      <c r="AQ207" s="48"/>
      <c r="AR207" s="36"/>
      <c r="AS207" s="54" t="s">
        <v>11</v>
      </c>
      <c r="AT207" s="39"/>
      <c r="AU207" s="54" t="s">
        <v>16</v>
      </c>
      <c r="AV207" s="36"/>
      <c r="AW207" s="54" t="s">
        <v>11</v>
      </c>
      <c r="AX207" s="39"/>
      <c r="AY207" s="56" t="s">
        <v>16</v>
      </c>
      <c r="AZ207" s="48"/>
      <c r="BA207" s="36"/>
      <c r="BB207" s="54" t="s">
        <v>11</v>
      </c>
      <c r="BC207" s="39"/>
      <c r="BD207" s="54" t="s">
        <v>16</v>
      </c>
      <c r="BE207" s="36"/>
      <c r="BF207" s="54" t="s">
        <v>11</v>
      </c>
      <c r="BG207" s="39"/>
      <c r="BH207" s="56" t="s">
        <v>16</v>
      </c>
      <c r="BI207" s="48"/>
      <c r="BJ207" s="36"/>
      <c r="BK207" s="54" t="s">
        <v>11</v>
      </c>
      <c r="BL207" s="39"/>
      <c r="BM207" s="54" t="s">
        <v>16</v>
      </c>
      <c r="BN207" s="36"/>
      <c r="BO207" s="54" t="s">
        <v>11</v>
      </c>
      <c r="BP207" s="39"/>
      <c r="BQ207" s="56" t="s">
        <v>16</v>
      </c>
      <c r="BR207" s="48"/>
      <c r="BS207" s="36"/>
      <c r="BT207" s="54" t="s">
        <v>11</v>
      </c>
      <c r="BU207" s="39"/>
      <c r="BV207" s="54" t="s">
        <v>16</v>
      </c>
      <c r="BW207" s="36"/>
      <c r="BX207" s="54" t="s">
        <v>11</v>
      </c>
      <c r="BY207" s="39"/>
      <c r="BZ207" s="56" t="s">
        <v>16</v>
      </c>
      <c r="CA207" s="51"/>
      <c r="CB207" s="17" t="str">
        <f t="shared" si="5"/>
        <v/>
      </c>
      <c r="CC207" s="17" t="str">
        <f>IF(CB207="","",INDEX('99_職種リスト'!$A:$A,MATCH($E207,'99_職種リスト'!$B:$B,0)))</f>
        <v/>
      </c>
      <c r="CD207" s="18" t="str">
        <f>IF(CB207="","",IF(F207="○",'01_勤務時間入力'!$B$7*60,IF(SUM(H207,J207,L207,N207)&gt;0,MIN(SUM(VALUE(H207)*60,J207,VALUE(L207)*60/2,N207/2),'01_勤務時間入力'!$B$7*60,10080),MIN(SUM(MIN(SUM(VALUE(Q207)*60,S207,VALUE(U207)*60/2,W207/2),1440)*IF(OR(Y207="",Y207="　"),1,VALUE(MID(Y207,2,1)/4)),MIN(SUM(VALUE(Z207)*60,AB207,VALUE(AD207)*60/2,AF207/2),1440)*IF(OR(AH207="",AH207="　"),1,VALUE(MID(AH207,2,1)/4)),MIN(SUM(VALUE(AI207)*60,AK207,VALUE(AM207)*60/2,AO207/2),1440)*IF(OR(AQ207="",AQ207="　"),1,VALUE(MID(AQ207,2,1)/4)),MIN(SUM(VALUE(AR207)*60,AT207,VALUE(AV207)*60/2,AX207/2),1440)*IF(OR(AZ207="",AZ207="　"),1,VALUE(MID(AZ207,2,1)/4)),MIN(SUM(VALUE(BA207)*60,BC207,VALUE(BE207)*60/2,BG207/2),1440)*IF(OR(BI207="",BI207="　"),1,VALUE(MID(BI207,2,1)/4)),MIN(SUM(VALUE(BJ207)*60,BL207,VALUE(BN207)*60/2,BP207/2),1440)*IF(OR(BR207="",BR207="　"),1,VALUE(MID(BR207,2,1)/4)),MIN(SUM(VALUE(BS207)*60,BU207,VALUE(BW207)*60/2,BY207/2),1440)*IF(OR(CA207="",CA207="　"),1,VALUE(MID(CA207,2,1)/4))),'01_勤務時間入力'!$B$7*60,10080))))</f>
        <v/>
      </c>
      <c r="CE207" s="17" t="str">
        <f>IF(CB207="","",IF('01_勤務時間入力'!$I$7*60&lt;='01_勤務時間入力'!CD207,"常勤","非常勤"))</f>
        <v/>
      </c>
    </row>
    <row r="208" spans="2:83" ht="27.95" customHeight="1" x14ac:dyDescent="0.4">
      <c r="B208" s="131" t="str">
        <f t="shared" si="4"/>
        <v>192人目</v>
      </c>
      <c r="C208" s="29"/>
      <c r="D208" s="69" t="s">
        <v>14</v>
      </c>
      <c r="E208" s="31"/>
      <c r="F208" s="32"/>
      <c r="H208" s="36"/>
      <c r="I208" s="54" t="s">
        <v>11</v>
      </c>
      <c r="J208" s="39"/>
      <c r="K208" s="56" t="s">
        <v>16</v>
      </c>
      <c r="L208" s="36"/>
      <c r="M208" s="54" t="s">
        <v>11</v>
      </c>
      <c r="N208" s="39"/>
      <c r="O208" s="56" t="s">
        <v>16</v>
      </c>
      <c r="P208" s="11"/>
      <c r="Q208" s="36"/>
      <c r="R208" s="54" t="s">
        <v>11</v>
      </c>
      <c r="S208" s="39"/>
      <c r="T208" s="54" t="s">
        <v>16</v>
      </c>
      <c r="U208" s="36"/>
      <c r="V208" s="54" t="s">
        <v>11</v>
      </c>
      <c r="W208" s="39"/>
      <c r="X208" s="56" t="s">
        <v>16</v>
      </c>
      <c r="Y208" s="48"/>
      <c r="Z208" s="36"/>
      <c r="AA208" s="54" t="s">
        <v>11</v>
      </c>
      <c r="AB208" s="39"/>
      <c r="AC208" s="54" t="s">
        <v>16</v>
      </c>
      <c r="AD208" s="36"/>
      <c r="AE208" s="54" t="s">
        <v>11</v>
      </c>
      <c r="AF208" s="39"/>
      <c r="AG208" s="56" t="s">
        <v>16</v>
      </c>
      <c r="AH208" s="48"/>
      <c r="AI208" s="36"/>
      <c r="AJ208" s="54" t="s">
        <v>11</v>
      </c>
      <c r="AK208" s="39"/>
      <c r="AL208" s="54" t="s">
        <v>16</v>
      </c>
      <c r="AM208" s="36"/>
      <c r="AN208" s="54" t="s">
        <v>11</v>
      </c>
      <c r="AO208" s="39"/>
      <c r="AP208" s="56" t="s">
        <v>16</v>
      </c>
      <c r="AQ208" s="48"/>
      <c r="AR208" s="36"/>
      <c r="AS208" s="54" t="s">
        <v>11</v>
      </c>
      <c r="AT208" s="39"/>
      <c r="AU208" s="54" t="s">
        <v>16</v>
      </c>
      <c r="AV208" s="36"/>
      <c r="AW208" s="54" t="s">
        <v>11</v>
      </c>
      <c r="AX208" s="39"/>
      <c r="AY208" s="56" t="s">
        <v>16</v>
      </c>
      <c r="AZ208" s="48"/>
      <c r="BA208" s="36"/>
      <c r="BB208" s="54" t="s">
        <v>11</v>
      </c>
      <c r="BC208" s="39"/>
      <c r="BD208" s="54" t="s">
        <v>16</v>
      </c>
      <c r="BE208" s="36"/>
      <c r="BF208" s="54" t="s">
        <v>11</v>
      </c>
      <c r="BG208" s="39"/>
      <c r="BH208" s="56" t="s">
        <v>16</v>
      </c>
      <c r="BI208" s="48"/>
      <c r="BJ208" s="36"/>
      <c r="BK208" s="54" t="s">
        <v>11</v>
      </c>
      <c r="BL208" s="39"/>
      <c r="BM208" s="54" t="s">
        <v>16</v>
      </c>
      <c r="BN208" s="36"/>
      <c r="BO208" s="54" t="s">
        <v>11</v>
      </c>
      <c r="BP208" s="39"/>
      <c r="BQ208" s="56" t="s">
        <v>16</v>
      </c>
      <c r="BR208" s="48"/>
      <c r="BS208" s="36"/>
      <c r="BT208" s="54" t="s">
        <v>11</v>
      </c>
      <c r="BU208" s="39"/>
      <c r="BV208" s="54" t="s">
        <v>16</v>
      </c>
      <c r="BW208" s="36"/>
      <c r="BX208" s="54" t="s">
        <v>11</v>
      </c>
      <c r="BY208" s="39"/>
      <c r="BZ208" s="56" t="s">
        <v>16</v>
      </c>
      <c r="CA208" s="51"/>
      <c r="CB208" s="17" t="str">
        <f t="shared" si="5"/>
        <v/>
      </c>
      <c r="CC208" s="17" t="str">
        <f>IF(CB208="","",INDEX('99_職種リスト'!$A:$A,MATCH($E208,'99_職種リスト'!$B:$B,0)))</f>
        <v/>
      </c>
      <c r="CD208" s="18" t="str">
        <f>IF(CB208="","",IF(F208="○",'01_勤務時間入力'!$B$7*60,IF(SUM(H208,J208,L208,N208)&gt;0,MIN(SUM(VALUE(H208)*60,J208,VALUE(L208)*60/2,N208/2),'01_勤務時間入力'!$B$7*60,10080),MIN(SUM(MIN(SUM(VALUE(Q208)*60,S208,VALUE(U208)*60/2,W208/2),1440)*IF(OR(Y208="",Y208="　"),1,VALUE(MID(Y208,2,1)/4)),MIN(SUM(VALUE(Z208)*60,AB208,VALUE(AD208)*60/2,AF208/2),1440)*IF(OR(AH208="",AH208="　"),1,VALUE(MID(AH208,2,1)/4)),MIN(SUM(VALUE(AI208)*60,AK208,VALUE(AM208)*60/2,AO208/2),1440)*IF(OR(AQ208="",AQ208="　"),1,VALUE(MID(AQ208,2,1)/4)),MIN(SUM(VALUE(AR208)*60,AT208,VALUE(AV208)*60/2,AX208/2),1440)*IF(OR(AZ208="",AZ208="　"),1,VALUE(MID(AZ208,2,1)/4)),MIN(SUM(VALUE(BA208)*60,BC208,VALUE(BE208)*60/2,BG208/2),1440)*IF(OR(BI208="",BI208="　"),1,VALUE(MID(BI208,2,1)/4)),MIN(SUM(VALUE(BJ208)*60,BL208,VALUE(BN208)*60/2,BP208/2),1440)*IF(OR(BR208="",BR208="　"),1,VALUE(MID(BR208,2,1)/4)),MIN(SUM(VALUE(BS208)*60,BU208,VALUE(BW208)*60/2,BY208/2),1440)*IF(OR(CA208="",CA208="　"),1,VALUE(MID(CA208,2,1)/4))),'01_勤務時間入力'!$B$7*60,10080))))</f>
        <v/>
      </c>
      <c r="CE208" s="17" t="str">
        <f>IF(CB208="","",IF('01_勤務時間入力'!$I$7*60&lt;='01_勤務時間入力'!CD208,"常勤","非常勤"))</f>
        <v/>
      </c>
    </row>
    <row r="209" spans="2:83" ht="27.95" customHeight="1" x14ac:dyDescent="0.4">
      <c r="B209" s="131" t="str">
        <f t="shared" si="4"/>
        <v>193人目</v>
      </c>
      <c r="C209" s="29"/>
      <c r="D209" s="69" t="s">
        <v>14</v>
      </c>
      <c r="E209" s="31"/>
      <c r="F209" s="32"/>
      <c r="H209" s="36"/>
      <c r="I209" s="54" t="s">
        <v>11</v>
      </c>
      <c r="J209" s="39"/>
      <c r="K209" s="56" t="s">
        <v>16</v>
      </c>
      <c r="L209" s="36"/>
      <c r="M209" s="54" t="s">
        <v>11</v>
      </c>
      <c r="N209" s="39"/>
      <c r="O209" s="56" t="s">
        <v>16</v>
      </c>
      <c r="P209" s="11"/>
      <c r="Q209" s="36"/>
      <c r="R209" s="54" t="s">
        <v>11</v>
      </c>
      <c r="S209" s="39"/>
      <c r="T209" s="54" t="s">
        <v>16</v>
      </c>
      <c r="U209" s="36"/>
      <c r="V209" s="54" t="s">
        <v>11</v>
      </c>
      <c r="W209" s="39"/>
      <c r="X209" s="56" t="s">
        <v>16</v>
      </c>
      <c r="Y209" s="48"/>
      <c r="Z209" s="36"/>
      <c r="AA209" s="54" t="s">
        <v>11</v>
      </c>
      <c r="AB209" s="39"/>
      <c r="AC209" s="54" t="s">
        <v>16</v>
      </c>
      <c r="AD209" s="36"/>
      <c r="AE209" s="54" t="s">
        <v>11</v>
      </c>
      <c r="AF209" s="39"/>
      <c r="AG209" s="56" t="s">
        <v>16</v>
      </c>
      <c r="AH209" s="48"/>
      <c r="AI209" s="36"/>
      <c r="AJ209" s="54" t="s">
        <v>11</v>
      </c>
      <c r="AK209" s="39"/>
      <c r="AL209" s="54" t="s">
        <v>16</v>
      </c>
      <c r="AM209" s="36"/>
      <c r="AN209" s="54" t="s">
        <v>11</v>
      </c>
      <c r="AO209" s="39"/>
      <c r="AP209" s="56" t="s">
        <v>16</v>
      </c>
      <c r="AQ209" s="48"/>
      <c r="AR209" s="36"/>
      <c r="AS209" s="54" t="s">
        <v>11</v>
      </c>
      <c r="AT209" s="39"/>
      <c r="AU209" s="54" t="s">
        <v>16</v>
      </c>
      <c r="AV209" s="36"/>
      <c r="AW209" s="54" t="s">
        <v>11</v>
      </c>
      <c r="AX209" s="39"/>
      <c r="AY209" s="56" t="s">
        <v>16</v>
      </c>
      <c r="AZ209" s="48"/>
      <c r="BA209" s="36"/>
      <c r="BB209" s="54" t="s">
        <v>11</v>
      </c>
      <c r="BC209" s="39"/>
      <c r="BD209" s="54" t="s">
        <v>16</v>
      </c>
      <c r="BE209" s="36"/>
      <c r="BF209" s="54" t="s">
        <v>11</v>
      </c>
      <c r="BG209" s="39"/>
      <c r="BH209" s="56" t="s">
        <v>16</v>
      </c>
      <c r="BI209" s="48"/>
      <c r="BJ209" s="36"/>
      <c r="BK209" s="54" t="s">
        <v>11</v>
      </c>
      <c r="BL209" s="39"/>
      <c r="BM209" s="54" t="s">
        <v>16</v>
      </c>
      <c r="BN209" s="36"/>
      <c r="BO209" s="54" t="s">
        <v>11</v>
      </c>
      <c r="BP209" s="39"/>
      <c r="BQ209" s="56" t="s">
        <v>16</v>
      </c>
      <c r="BR209" s="48"/>
      <c r="BS209" s="36"/>
      <c r="BT209" s="54" t="s">
        <v>11</v>
      </c>
      <c r="BU209" s="39"/>
      <c r="BV209" s="54" t="s">
        <v>16</v>
      </c>
      <c r="BW209" s="36"/>
      <c r="BX209" s="54" t="s">
        <v>11</v>
      </c>
      <c r="BY209" s="39"/>
      <c r="BZ209" s="56" t="s">
        <v>16</v>
      </c>
      <c r="CA209" s="51"/>
      <c r="CB209" s="17" t="str">
        <f t="shared" si="5"/>
        <v/>
      </c>
      <c r="CC209" s="17" t="str">
        <f>IF(CB209="","",INDEX('99_職種リスト'!$A:$A,MATCH($E209,'99_職種リスト'!$B:$B,0)))</f>
        <v/>
      </c>
      <c r="CD209" s="18" t="str">
        <f>IF(CB209="","",IF(F209="○",'01_勤務時間入力'!$B$7*60,IF(SUM(H209,J209,L209,N209)&gt;0,MIN(SUM(VALUE(H209)*60,J209,VALUE(L209)*60/2,N209/2),'01_勤務時間入力'!$B$7*60,10080),MIN(SUM(MIN(SUM(VALUE(Q209)*60,S209,VALUE(U209)*60/2,W209/2),1440)*IF(OR(Y209="",Y209="　"),1,VALUE(MID(Y209,2,1)/4)),MIN(SUM(VALUE(Z209)*60,AB209,VALUE(AD209)*60/2,AF209/2),1440)*IF(OR(AH209="",AH209="　"),1,VALUE(MID(AH209,2,1)/4)),MIN(SUM(VALUE(AI209)*60,AK209,VALUE(AM209)*60/2,AO209/2),1440)*IF(OR(AQ209="",AQ209="　"),1,VALUE(MID(AQ209,2,1)/4)),MIN(SUM(VALUE(AR209)*60,AT209,VALUE(AV209)*60/2,AX209/2),1440)*IF(OR(AZ209="",AZ209="　"),1,VALUE(MID(AZ209,2,1)/4)),MIN(SUM(VALUE(BA209)*60,BC209,VALUE(BE209)*60/2,BG209/2),1440)*IF(OR(BI209="",BI209="　"),1,VALUE(MID(BI209,2,1)/4)),MIN(SUM(VALUE(BJ209)*60,BL209,VALUE(BN209)*60/2,BP209/2),1440)*IF(OR(BR209="",BR209="　"),1,VALUE(MID(BR209,2,1)/4)),MIN(SUM(VALUE(BS209)*60,BU209,VALUE(BW209)*60/2,BY209/2),1440)*IF(OR(CA209="",CA209="　"),1,VALUE(MID(CA209,2,1)/4))),'01_勤務時間入力'!$B$7*60,10080))))</f>
        <v/>
      </c>
      <c r="CE209" s="17" t="str">
        <f>IF(CB209="","",IF('01_勤務時間入力'!$I$7*60&lt;='01_勤務時間入力'!CD209,"常勤","非常勤"))</f>
        <v/>
      </c>
    </row>
    <row r="210" spans="2:83" ht="27.95" customHeight="1" x14ac:dyDescent="0.4">
      <c r="B210" s="131" t="str">
        <f t="shared" ref="B210:B273" si="6">CONCATENATE(ROW()-16,"人目")</f>
        <v>194人目</v>
      </c>
      <c r="C210" s="29"/>
      <c r="D210" s="69" t="s">
        <v>14</v>
      </c>
      <c r="E210" s="31"/>
      <c r="F210" s="32"/>
      <c r="H210" s="36"/>
      <c r="I210" s="54" t="s">
        <v>11</v>
      </c>
      <c r="J210" s="39"/>
      <c r="K210" s="56" t="s">
        <v>16</v>
      </c>
      <c r="L210" s="36"/>
      <c r="M210" s="54" t="s">
        <v>11</v>
      </c>
      <c r="N210" s="39"/>
      <c r="O210" s="56" t="s">
        <v>16</v>
      </c>
      <c r="P210" s="11"/>
      <c r="Q210" s="36"/>
      <c r="R210" s="54" t="s">
        <v>11</v>
      </c>
      <c r="S210" s="39"/>
      <c r="T210" s="54" t="s">
        <v>16</v>
      </c>
      <c r="U210" s="36"/>
      <c r="V210" s="54" t="s">
        <v>11</v>
      </c>
      <c r="W210" s="39"/>
      <c r="X210" s="56" t="s">
        <v>16</v>
      </c>
      <c r="Y210" s="48"/>
      <c r="Z210" s="36"/>
      <c r="AA210" s="54" t="s">
        <v>11</v>
      </c>
      <c r="AB210" s="39"/>
      <c r="AC210" s="54" t="s">
        <v>16</v>
      </c>
      <c r="AD210" s="36"/>
      <c r="AE210" s="54" t="s">
        <v>11</v>
      </c>
      <c r="AF210" s="39"/>
      <c r="AG210" s="56" t="s">
        <v>16</v>
      </c>
      <c r="AH210" s="48"/>
      <c r="AI210" s="36"/>
      <c r="AJ210" s="54" t="s">
        <v>11</v>
      </c>
      <c r="AK210" s="39"/>
      <c r="AL210" s="54" t="s">
        <v>16</v>
      </c>
      <c r="AM210" s="36"/>
      <c r="AN210" s="54" t="s">
        <v>11</v>
      </c>
      <c r="AO210" s="39"/>
      <c r="AP210" s="56" t="s">
        <v>16</v>
      </c>
      <c r="AQ210" s="48"/>
      <c r="AR210" s="36"/>
      <c r="AS210" s="54" t="s">
        <v>11</v>
      </c>
      <c r="AT210" s="39"/>
      <c r="AU210" s="54" t="s">
        <v>16</v>
      </c>
      <c r="AV210" s="36"/>
      <c r="AW210" s="54" t="s">
        <v>11</v>
      </c>
      <c r="AX210" s="39"/>
      <c r="AY210" s="56" t="s">
        <v>16</v>
      </c>
      <c r="AZ210" s="48"/>
      <c r="BA210" s="36"/>
      <c r="BB210" s="54" t="s">
        <v>11</v>
      </c>
      <c r="BC210" s="39"/>
      <c r="BD210" s="54" t="s">
        <v>16</v>
      </c>
      <c r="BE210" s="36"/>
      <c r="BF210" s="54" t="s">
        <v>11</v>
      </c>
      <c r="BG210" s="39"/>
      <c r="BH210" s="56" t="s">
        <v>16</v>
      </c>
      <c r="BI210" s="48"/>
      <c r="BJ210" s="36"/>
      <c r="BK210" s="54" t="s">
        <v>11</v>
      </c>
      <c r="BL210" s="39"/>
      <c r="BM210" s="54" t="s">
        <v>16</v>
      </c>
      <c r="BN210" s="36"/>
      <c r="BO210" s="54" t="s">
        <v>11</v>
      </c>
      <c r="BP210" s="39"/>
      <c r="BQ210" s="56" t="s">
        <v>16</v>
      </c>
      <c r="BR210" s="48"/>
      <c r="BS210" s="36"/>
      <c r="BT210" s="54" t="s">
        <v>11</v>
      </c>
      <c r="BU210" s="39"/>
      <c r="BV210" s="54" t="s">
        <v>16</v>
      </c>
      <c r="BW210" s="36"/>
      <c r="BX210" s="54" t="s">
        <v>11</v>
      </c>
      <c r="BY210" s="39"/>
      <c r="BZ210" s="56" t="s">
        <v>16</v>
      </c>
      <c r="CA210" s="51"/>
      <c r="CB210" s="17" t="str">
        <f t="shared" ref="CB210:CB273" si="7">IF(AND(E210&lt;&gt;"",OR(F210="○",SUM(H210,J210,L210,N210,Q210,S210,U210,W210,Z210,AB210,AD210,AF210,AI210,AK210,AM210,AO210,AR210,AT210,AV210,AX210,BA210,BC210,BE210,BG210,BJ210,BL210,BN210,BP210,BS210,BU210,BW210,BY210)&gt;0)),"入力あり","")</f>
        <v/>
      </c>
      <c r="CC210" s="17" t="str">
        <f>IF(CB210="","",INDEX('99_職種リスト'!$A:$A,MATCH($E210,'99_職種リスト'!$B:$B,0)))</f>
        <v/>
      </c>
      <c r="CD210" s="18" t="str">
        <f>IF(CB210="","",IF(F210="○",'01_勤務時間入力'!$B$7*60,IF(SUM(H210,J210,L210,N210)&gt;0,MIN(SUM(VALUE(H210)*60,J210,VALUE(L210)*60/2,N210/2),'01_勤務時間入力'!$B$7*60,10080),MIN(SUM(MIN(SUM(VALUE(Q210)*60,S210,VALUE(U210)*60/2,W210/2),1440)*IF(OR(Y210="",Y210="　"),1,VALUE(MID(Y210,2,1)/4)),MIN(SUM(VALUE(Z210)*60,AB210,VALUE(AD210)*60/2,AF210/2),1440)*IF(OR(AH210="",AH210="　"),1,VALUE(MID(AH210,2,1)/4)),MIN(SUM(VALUE(AI210)*60,AK210,VALUE(AM210)*60/2,AO210/2),1440)*IF(OR(AQ210="",AQ210="　"),1,VALUE(MID(AQ210,2,1)/4)),MIN(SUM(VALUE(AR210)*60,AT210,VALUE(AV210)*60/2,AX210/2),1440)*IF(OR(AZ210="",AZ210="　"),1,VALUE(MID(AZ210,2,1)/4)),MIN(SUM(VALUE(BA210)*60,BC210,VALUE(BE210)*60/2,BG210/2),1440)*IF(OR(BI210="",BI210="　"),1,VALUE(MID(BI210,2,1)/4)),MIN(SUM(VALUE(BJ210)*60,BL210,VALUE(BN210)*60/2,BP210/2),1440)*IF(OR(BR210="",BR210="　"),1,VALUE(MID(BR210,2,1)/4)),MIN(SUM(VALUE(BS210)*60,BU210,VALUE(BW210)*60/2,BY210/2),1440)*IF(OR(CA210="",CA210="　"),1,VALUE(MID(CA210,2,1)/4))),'01_勤務時間入力'!$B$7*60,10080))))</f>
        <v/>
      </c>
      <c r="CE210" s="17" t="str">
        <f>IF(CB210="","",IF('01_勤務時間入力'!$I$7*60&lt;='01_勤務時間入力'!CD210,"常勤","非常勤"))</f>
        <v/>
      </c>
    </row>
    <row r="211" spans="2:83" ht="27.95" customHeight="1" x14ac:dyDescent="0.4">
      <c r="B211" s="131" t="str">
        <f t="shared" si="6"/>
        <v>195人目</v>
      </c>
      <c r="C211" s="29"/>
      <c r="D211" s="69" t="s">
        <v>14</v>
      </c>
      <c r="E211" s="31"/>
      <c r="F211" s="32"/>
      <c r="H211" s="36"/>
      <c r="I211" s="54" t="s">
        <v>11</v>
      </c>
      <c r="J211" s="39"/>
      <c r="K211" s="56" t="s">
        <v>16</v>
      </c>
      <c r="L211" s="36"/>
      <c r="M211" s="54" t="s">
        <v>11</v>
      </c>
      <c r="N211" s="39"/>
      <c r="O211" s="56" t="s">
        <v>16</v>
      </c>
      <c r="P211" s="11"/>
      <c r="Q211" s="36"/>
      <c r="R211" s="54" t="s">
        <v>11</v>
      </c>
      <c r="S211" s="39"/>
      <c r="T211" s="54" t="s">
        <v>16</v>
      </c>
      <c r="U211" s="36"/>
      <c r="V211" s="54" t="s">
        <v>11</v>
      </c>
      <c r="W211" s="39"/>
      <c r="X211" s="56" t="s">
        <v>16</v>
      </c>
      <c r="Y211" s="48"/>
      <c r="Z211" s="36"/>
      <c r="AA211" s="54" t="s">
        <v>11</v>
      </c>
      <c r="AB211" s="39"/>
      <c r="AC211" s="54" t="s">
        <v>16</v>
      </c>
      <c r="AD211" s="36"/>
      <c r="AE211" s="54" t="s">
        <v>11</v>
      </c>
      <c r="AF211" s="39"/>
      <c r="AG211" s="56" t="s">
        <v>16</v>
      </c>
      <c r="AH211" s="48"/>
      <c r="AI211" s="36"/>
      <c r="AJ211" s="54" t="s">
        <v>11</v>
      </c>
      <c r="AK211" s="39"/>
      <c r="AL211" s="54" t="s">
        <v>16</v>
      </c>
      <c r="AM211" s="36"/>
      <c r="AN211" s="54" t="s">
        <v>11</v>
      </c>
      <c r="AO211" s="39"/>
      <c r="AP211" s="56" t="s">
        <v>16</v>
      </c>
      <c r="AQ211" s="48"/>
      <c r="AR211" s="36"/>
      <c r="AS211" s="54" t="s">
        <v>11</v>
      </c>
      <c r="AT211" s="39"/>
      <c r="AU211" s="54" t="s">
        <v>16</v>
      </c>
      <c r="AV211" s="36"/>
      <c r="AW211" s="54" t="s">
        <v>11</v>
      </c>
      <c r="AX211" s="39"/>
      <c r="AY211" s="56" t="s">
        <v>16</v>
      </c>
      <c r="AZ211" s="48"/>
      <c r="BA211" s="36"/>
      <c r="BB211" s="54" t="s">
        <v>11</v>
      </c>
      <c r="BC211" s="39"/>
      <c r="BD211" s="54" t="s">
        <v>16</v>
      </c>
      <c r="BE211" s="36"/>
      <c r="BF211" s="54" t="s">
        <v>11</v>
      </c>
      <c r="BG211" s="39"/>
      <c r="BH211" s="56" t="s">
        <v>16</v>
      </c>
      <c r="BI211" s="48"/>
      <c r="BJ211" s="36"/>
      <c r="BK211" s="54" t="s">
        <v>11</v>
      </c>
      <c r="BL211" s="39"/>
      <c r="BM211" s="54" t="s">
        <v>16</v>
      </c>
      <c r="BN211" s="36"/>
      <c r="BO211" s="54" t="s">
        <v>11</v>
      </c>
      <c r="BP211" s="39"/>
      <c r="BQ211" s="56" t="s">
        <v>16</v>
      </c>
      <c r="BR211" s="48"/>
      <c r="BS211" s="36"/>
      <c r="BT211" s="54" t="s">
        <v>11</v>
      </c>
      <c r="BU211" s="39"/>
      <c r="BV211" s="54" t="s">
        <v>16</v>
      </c>
      <c r="BW211" s="36"/>
      <c r="BX211" s="54" t="s">
        <v>11</v>
      </c>
      <c r="BY211" s="39"/>
      <c r="BZ211" s="56" t="s">
        <v>16</v>
      </c>
      <c r="CA211" s="51"/>
      <c r="CB211" s="17" t="str">
        <f t="shared" si="7"/>
        <v/>
      </c>
      <c r="CC211" s="17" t="str">
        <f>IF(CB211="","",INDEX('99_職種リスト'!$A:$A,MATCH($E211,'99_職種リスト'!$B:$B,0)))</f>
        <v/>
      </c>
      <c r="CD211" s="18" t="str">
        <f>IF(CB211="","",IF(F211="○",'01_勤務時間入力'!$B$7*60,IF(SUM(H211,J211,L211,N211)&gt;0,MIN(SUM(VALUE(H211)*60,J211,VALUE(L211)*60/2,N211/2),'01_勤務時間入力'!$B$7*60,10080),MIN(SUM(MIN(SUM(VALUE(Q211)*60,S211,VALUE(U211)*60/2,W211/2),1440)*IF(OR(Y211="",Y211="　"),1,VALUE(MID(Y211,2,1)/4)),MIN(SUM(VALUE(Z211)*60,AB211,VALUE(AD211)*60/2,AF211/2),1440)*IF(OR(AH211="",AH211="　"),1,VALUE(MID(AH211,2,1)/4)),MIN(SUM(VALUE(AI211)*60,AK211,VALUE(AM211)*60/2,AO211/2),1440)*IF(OR(AQ211="",AQ211="　"),1,VALUE(MID(AQ211,2,1)/4)),MIN(SUM(VALUE(AR211)*60,AT211,VALUE(AV211)*60/2,AX211/2),1440)*IF(OR(AZ211="",AZ211="　"),1,VALUE(MID(AZ211,2,1)/4)),MIN(SUM(VALUE(BA211)*60,BC211,VALUE(BE211)*60/2,BG211/2),1440)*IF(OR(BI211="",BI211="　"),1,VALUE(MID(BI211,2,1)/4)),MIN(SUM(VALUE(BJ211)*60,BL211,VALUE(BN211)*60/2,BP211/2),1440)*IF(OR(BR211="",BR211="　"),1,VALUE(MID(BR211,2,1)/4)),MIN(SUM(VALUE(BS211)*60,BU211,VALUE(BW211)*60/2,BY211/2),1440)*IF(OR(CA211="",CA211="　"),1,VALUE(MID(CA211,2,1)/4))),'01_勤務時間入力'!$B$7*60,10080))))</f>
        <v/>
      </c>
      <c r="CE211" s="17" t="str">
        <f>IF(CB211="","",IF('01_勤務時間入力'!$I$7*60&lt;='01_勤務時間入力'!CD211,"常勤","非常勤"))</f>
        <v/>
      </c>
    </row>
    <row r="212" spans="2:83" ht="27.95" customHeight="1" x14ac:dyDescent="0.4">
      <c r="B212" s="131" t="str">
        <f t="shared" si="6"/>
        <v>196人目</v>
      </c>
      <c r="C212" s="29"/>
      <c r="D212" s="69" t="s">
        <v>14</v>
      </c>
      <c r="E212" s="31"/>
      <c r="F212" s="32"/>
      <c r="H212" s="36"/>
      <c r="I212" s="54" t="s">
        <v>11</v>
      </c>
      <c r="J212" s="39"/>
      <c r="K212" s="56" t="s">
        <v>16</v>
      </c>
      <c r="L212" s="36"/>
      <c r="M212" s="54" t="s">
        <v>11</v>
      </c>
      <c r="N212" s="39"/>
      <c r="O212" s="56" t="s">
        <v>16</v>
      </c>
      <c r="P212" s="11"/>
      <c r="Q212" s="36"/>
      <c r="R212" s="54" t="s">
        <v>11</v>
      </c>
      <c r="S212" s="39"/>
      <c r="T212" s="54" t="s">
        <v>16</v>
      </c>
      <c r="U212" s="36"/>
      <c r="V212" s="54" t="s">
        <v>11</v>
      </c>
      <c r="W212" s="39"/>
      <c r="X212" s="56" t="s">
        <v>16</v>
      </c>
      <c r="Y212" s="48"/>
      <c r="Z212" s="36"/>
      <c r="AA212" s="54" t="s">
        <v>11</v>
      </c>
      <c r="AB212" s="39"/>
      <c r="AC212" s="54" t="s">
        <v>16</v>
      </c>
      <c r="AD212" s="36"/>
      <c r="AE212" s="54" t="s">
        <v>11</v>
      </c>
      <c r="AF212" s="39"/>
      <c r="AG212" s="56" t="s">
        <v>16</v>
      </c>
      <c r="AH212" s="48"/>
      <c r="AI212" s="36"/>
      <c r="AJ212" s="54" t="s">
        <v>11</v>
      </c>
      <c r="AK212" s="39"/>
      <c r="AL212" s="54" t="s">
        <v>16</v>
      </c>
      <c r="AM212" s="36"/>
      <c r="AN212" s="54" t="s">
        <v>11</v>
      </c>
      <c r="AO212" s="39"/>
      <c r="AP212" s="56" t="s">
        <v>16</v>
      </c>
      <c r="AQ212" s="48"/>
      <c r="AR212" s="36"/>
      <c r="AS212" s="54" t="s">
        <v>11</v>
      </c>
      <c r="AT212" s="39"/>
      <c r="AU212" s="54" t="s">
        <v>16</v>
      </c>
      <c r="AV212" s="36"/>
      <c r="AW212" s="54" t="s">
        <v>11</v>
      </c>
      <c r="AX212" s="39"/>
      <c r="AY212" s="56" t="s">
        <v>16</v>
      </c>
      <c r="AZ212" s="48"/>
      <c r="BA212" s="36"/>
      <c r="BB212" s="54" t="s">
        <v>11</v>
      </c>
      <c r="BC212" s="39"/>
      <c r="BD212" s="54" t="s">
        <v>16</v>
      </c>
      <c r="BE212" s="36"/>
      <c r="BF212" s="54" t="s">
        <v>11</v>
      </c>
      <c r="BG212" s="39"/>
      <c r="BH212" s="56" t="s">
        <v>16</v>
      </c>
      <c r="BI212" s="48"/>
      <c r="BJ212" s="36"/>
      <c r="BK212" s="54" t="s">
        <v>11</v>
      </c>
      <c r="BL212" s="39"/>
      <c r="BM212" s="54" t="s">
        <v>16</v>
      </c>
      <c r="BN212" s="36"/>
      <c r="BO212" s="54" t="s">
        <v>11</v>
      </c>
      <c r="BP212" s="39"/>
      <c r="BQ212" s="56" t="s">
        <v>16</v>
      </c>
      <c r="BR212" s="48"/>
      <c r="BS212" s="36"/>
      <c r="BT212" s="54" t="s">
        <v>11</v>
      </c>
      <c r="BU212" s="39"/>
      <c r="BV212" s="54" t="s">
        <v>16</v>
      </c>
      <c r="BW212" s="36"/>
      <c r="BX212" s="54" t="s">
        <v>11</v>
      </c>
      <c r="BY212" s="39"/>
      <c r="BZ212" s="56" t="s">
        <v>16</v>
      </c>
      <c r="CA212" s="51"/>
      <c r="CB212" s="17" t="str">
        <f t="shared" si="7"/>
        <v/>
      </c>
      <c r="CC212" s="17" t="str">
        <f>IF(CB212="","",INDEX('99_職種リスト'!$A:$A,MATCH($E212,'99_職種リスト'!$B:$B,0)))</f>
        <v/>
      </c>
      <c r="CD212" s="18" t="str">
        <f>IF(CB212="","",IF(F212="○",'01_勤務時間入力'!$B$7*60,IF(SUM(H212,J212,L212,N212)&gt;0,MIN(SUM(VALUE(H212)*60,J212,VALUE(L212)*60/2,N212/2),'01_勤務時間入力'!$B$7*60,10080),MIN(SUM(MIN(SUM(VALUE(Q212)*60,S212,VALUE(U212)*60/2,W212/2),1440)*IF(OR(Y212="",Y212="　"),1,VALUE(MID(Y212,2,1)/4)),MIN(SUM(VALUE(Z212)*60,AB212,VALUE(AD212)*60/2,AF212/2),1440)*IF(OR(AH212="",AH212="　"),1,VALUE(MID(AH212,2,1)/4)),MIN(SUM(VALUE(AI212)*60,AK212,VALUE(AM212)*60/2,AO212/2),1440)*IF(OR(AQ212="",AQ212="　"),1,VALUE(MID(AQ212,2,1)/4)),MIN(SUM(VALUE(AR212)*60,AT212,VALUE(AV212)*60/2,AX212/2),1440)*IF(OR(AZ212="",AZ212="　"),1,VALUE(MID(AZ212,2,1)/4)),MIN(SUM(VALUE(BA212)*60,BC212,VALUE(BE212)*60/2,BG212/2),1440)*IF(OR(BI212="",BI212="　"),1,VALUE(MID(BI212,2,1)/4)),MIN(SUM(VALUE(BJ212)*60,BL212,VALUE(BN212)*60/2,BP212/2),1440)*IF(OR(BR212="",BR212="　"),1,VALUE(MID(BR212,2,1)/4)),MIN(SUM(VALUE(BS212)*60,BU212,VALUE(BW212)*60/2,BY212/2),1440)*IF(OR(CA212="",CA212="　"),1,VALUE(MID(CA212,2,1)/4))),'01_勤務時間入力'!$B$7*60,10080))))</f>
        <v/>
      </c>
      <c r="CE212" s="17" t="str">
        <f>IF(CB212="","",IF('01_勤務時間入力'!$I$7*60&lt;='01_勤務時間入力'!CD212,"常勤","非常勤"))</f>
        <v/>
      </c>
    </row>
    <row r="213" spans="2:83" ht="27.95" customHeight="1" x14ac:dyDescent="0.4">
      <c r="B213" s="131" t="str">
        <f t="shared" si="6"/>
        <v>197人目</v>
      </c>
      <c r="C213" s="29"/>
      <c r="D213" s="69" t="s">
        <v>14</v>
      </c>
      <c r="E213" s="31"/>
      <c r="F213" s="32"/>
      <c r="H213" s="36"/>
      <c r="I213" s="54" t="s">
        <v>11</v>
      </c>
      <c r="J213" s="39"/>
      <c r="K213" s="56" t="s">
        <v>16</v>
      </c>
      <c r="L213" s="36"/>
      <c r="M213" s="54" t="s">
        <v>11</v>
      </c>
      <c r="N213" s="39"/>
      <c r="O213" s="56" t="s">
        <v>16</v>
      </c>
      <c r="P213" s="11"/>
      <c r="Q213" s="36"/>
      <c r="R213" s="54" t="s">
        <v>11</v>
      </c>
      <c r="S213" s="39"/>
      <c r="T213" s="54" t="s">
        <v>16</v>
      </c>
      <c r="U213" s="36"/>
      <c r="V213" s="54" t="s">
        <v>11</v>
      </c>
      <c r="W213" s="39"/>
      <c r="X213" s="56" t="s">
        <v>16</v>
      </c>
      <c r="Y213" s="48"/>
      <c r="Z213" s="36"/>
      <c r="AA213" s="54" t="s">
        <v>11</v>
      </c>
      <c r="AB213" s="39"/>
      <c r="AC213" s="54" t="s">
        <v>16</v>
      </c>
      <c r="AD213" s="36"/>
      <c r="AE213" s="54" t="s">
        <v>11</v>
      </c>
      <c r="AF213" s="39"/>
      <c r="AG213" s="56" t="s">
        <v>16</v>
      </c>
      <c r="AH213" s="48"/>
      <c r="AI213" s="36"/>
      <c r="AJ213" s="54" t="s">
        <v>11</v>
      </c>
      <c r="AK213" s="39"/>
      <c r="AL213" s="54" t="s">
        <v>16</v>
      </c>
      <c r="AM213" s="36"/>
      <c r="AN213" s="54" t="s">
        <v>11</v>
      </c>
      <c r="AO213" s="39"/>
      <c r="AP213" s="56" t="s">
        <v>16</v>
      </c>
      <c r="AQ213" s="48"/>
      <c r="AR213" s="36"/>
      <c r="AS213" s="54" t="s">
        <v>11</v>
      </c>
      <c r="AT213" s="39"/>
      <c r="AU213" s="54" t="s">
        <v>16</v>
      </c>
      <c r="AV213" s="36"/>
      <c r="AW213" s="54" t="s">
        <v>11</v>
      </c>
      <c r="AX213" s="39"/>
      <c r="AY213" s="56" t="s">
        <v>16</v>
      </c>
      <c r="AZ213" s="48"/>
      <c r="BA213" s="36"/>
      <c r="BB213" s="54" t="s">
        <v>11</v>
      </c>
      <c r="BC213" s="39"/>
      <c r="BD213" s="54" t="s">
        <v>16</v>
      </c>
      <c r="BE213" s="36"/>
      <c r="BF213" s="54" t="s">
        <v>11</v>
      </c>
      <c r="BG213" s="39"/>
      <c r="BH213" s="56" t="s">
        <v>16</v>
      </c>
      <c r="BI213" s="48"/>
      <c r="BJ213" s="36"/>
      <c r="BK213" s="54" t="s">
        <v>11</v>
      </c>
      <c r="BL213" s="39"/>
      <c r="BM213" s="54" t="s">
        <v>16</v>
      </c>
      <c r="BN213" s="36"/>
      <c r="BO213" s="54" t="s">
        <v>11</v>
      </c>
      <c r="BP213" s="39"/>
      <c r="BQ213" s="56" t="s">
        <v>16</v>
      </c>
      <c r="BR213" s="48"/>
      <c r="BS213" s="36"/>
      <c r="BT213" s="54" t="s">
        <v>11</v>
      </c>
      <c r="BU213" s="39"/>
      <c r="BV213" s="54" t="s">
        <v>16</v>
      </c>
      <c r="BW213" s="36"/>
      <c r="BX213" s="54" t="s">
        <v>11</v>
      </c>
      <c r="BY213" s="39"/>
      <c r="BZ213" s="56" t="s">
        <v>16</v>
      </c>
      <c r="CA213" s="51"/>
      <c r="CB213" s="17" t="str">
        <f t="shared" si="7"/>
        <v/>
      </c>
      <c r="CC213" s="17" t="str">
        <f>IF(CB213="","",INDEX('99_職種リスト'!$A:$A,MATCH($E213,'99_職種リスト'!$B:$B,0)))</f>
        <v/>
      </c>
      <c r="CD213" s="18" t="str">
        <f>IF(CB213="","",IF(F213="○",'01_勤務時間入力'!$B$7*60,IF(SUM(H213,J213,L213,N213)&gt;0,MIN(SUM(VALUE(H213)*60,J213,VALUE(L213)*60/2,N213/2),'01_勤務時間入力'!$B$7*60,10080),MIN(SUM(MIN(SUM(VALUE(Q213)*60,S213,VALUE(U213)*60/2,W213/2),1440)*IF(OR(Y213="",Y213="　"),1,VALUE(MID(Y213,2,1)/4)),MIN(SUM(VALUE(Z213)*60,AB213,VALUE(AD213)*60/2,AF213/2),1440)*IF(OR(AH213="",AH213="　"),1,VALUE(MID(AH213,2,1)/4)),MIN(SUM(VALUE(AI213)*60,AK213,VALUE(AM213)*60/2,AO213/2),1440)*IF(OR(AQ213="",AQ213="　"),1,VALUE(MID(AQ213,2,1)/4)),MIN(SUM(VALUE(AR213)*60,AT213,VALUE(AV213)*60/2,AX213/2),1440)*IF(OR(AZ213="",AZ213="　"),1,VALUE(MID(AZ213,2,1)/4)),MIN(SUM(VALUE(BA213)*60,BC213,VALUE(BE213)*60/2,BG213/2),1440)*IF(OR(BI213="",BI213="　"),1,VALUE(MID(BI213,2,1)/4)),MIN(SUM(VALUE(BJ213)*60,BL213,VALUE(BN213)*60/2,BP213/2),1440)*IF(OR(BR213="",BR213="　"),1,VALUE(MID(BR213,2,1)/4)),MIN(SUM(VALUE(BS213)*60,BU213,VALUE(BW213)*60/2,BY213/2),1440)*IF(OR(CA213="",CA213="　"),1,VALUE(MID(CA213,2,1)/4))),'01_勤務時間入力'!$B$7*60,10080))))</f>
        <v/>
      </c>
      <c r="CE213" s="17" t="str">
        <f>IF(CB213="","",IF('01_勤務時間入力'!$I$7*60&lt;='01_勤務時間入力'!CD213,"常勤","非常勤"))</f>
        <v/>
      </c>
    </row>
    <row r="214" spans="2:83" ht="27.95" customHeight="1" x14ac:dyDescent="0.4">
      <c r="B214" s="131" t="str">
        <f t="shared" si="6"/>
        <v>198人目</v>
      </c>
      <c r="C214" s="29"/>
      <c r="D214" s="69" t="s">
        <v>14</v>
      </c>
      <c r="E214" s="31"/>
      <c r="F214" s="32"/>
      <c r="H214" s="36"/>
      <c r="I214" s="54" t="s">
        <v>11</v>
      </c>
      <c r="J214" s="39"/>
      <c r="K214" s="56" t="s">
        <v>16</v>
      </c>
      <c r="L214" s="36"/>
      <c r="M214" s="54" t="s">
        <v>11</v>
      </c>
      <c r="N214" s="39"/>
      <c r="O214" s="56" t="s">
        <v>16</v>
      </c>
      <c r="P214" s="11"/>
      <c r="Q214" s="36"/>
      <c r="R214" s="54" t="s">
        <v>11</v>
      </c>
      <c r="S214" s="39"/>
      <c r="T214" s="54" t="s">
        <v>16</v>
      </c>
      <c r="U214" s="36"/>
      <c r="V214" s="54" t="s">
        <v>11</v>
      </c>
      <c r="W214" s="39"/>
      <c r="X214" s="56" t="s">
        <v>16</v>
      </c>
      <c r="Y214" s="48"/>
      <c r="Z214" s="36"/>
      <c r="AA214" s="54" t="s">
        <v>11</v>
      </c>
      <c r="AB214" s="39"/>
      <c r="AC214" s="54" t="s">
        <v>16</v>
      </c>
      <c r="AD214" s="36"/>
      <c r="AE214" s="54" t="s">
        <v>11</v>
      </c>
      <c r="AF214" s="39"/>
      <c r="AG214" s="56" t="s">
        <v>16</v>
      </c>
      <c r="AH214" s="48"/>
      <c r="AI214" s="36"/>
      <c r="AJ214" s="54" t="s">
        <v>11</v>
      </c>
      <c r="AK214" s="39"/>
      <c r="AL214" s="54" t="s">
        <v>16</v>
      </c>
      <c r="AM214" s="36"/>
      <c r="AN214" s="54" t="s">
        <v>11</v>
      </c>
      <c r="AO214" s="39"/>
      <c r="AP214" s="56" t="s">
        <v>16</v>
      </c>
      <c r="AQ214" s="48"/>
      <c r="AR214" s="36"/>
      <c r="AS214" s="54" t="s">
        <v>11</v>
      </c>
      <c r="AT214" s="39"/>
      <c r="AU214" s="54" t="s">
        <v>16</v>
      </c>
      <c r="AV214" s="36"/>
      <c r="AW214" s="54" t="s">
        <v>11</v>
      </c>
      <c r="AX214" s="39"/>
      <c r="AY214" s="56" t="s">
        <v>16</v>
      </c>
      <c r="AZ214" s="48"/>
      <c r="BA214" s="36"/>
      <c r="BB214" s="54" t="s">
        <v>11</v>
      </c>
      <c r="BC214" s="39"/>
      <c r="BD214" s="54" t="s">
        <v>16</v>
      </c>
      <c r="BE214" s="36"/>
      <c r="BF214" s="54" t="s">
        <v>11</v>
      </c>
      <c r="BG214" s="39"/>
      <c r="BH214" s="56" t="s">
        <v>16</v>
      </c>
      <c r="BI214" s="48"/>
      <c r="BJ214" s="36"/>
      <c r="BK214" s="54" t="s">
        <v>11</v>
      </c>
      <c r="BL214" s="39"/>
      <c r="BM214" s="54" t="s">
        <v>16</v>
      </c>
      <c r="BN214" s="36"/>
      <c r="BO214" s="54" t="s">
        <v>11</v>
      </c>
      <c r="BP214" s="39"/>
      <c r="BQ214" s="56" t="s">
        <v>16</v>
      </c>
      <c r="BR214" s="48"/>
      <c r="BS214" s="36"/>
      <c r="BT214" s="54" t="s">
        <v>11</v>
      </c>
      <c r="BU214" s="39"/>
      <c r="BV214" s="54" t="s">
        <v>16</v>
      </c>
      <c r="BW214" s="36"/>
      <c r="BX214" s="54" t="s">
        <v>11</v>
      </c>
      <c r="BY214" s="39"/>
      <c r="BZ214" s="56" t="s">
        <v>16</v>
      </c>
      <c r="CA214" s="51"/>
      <c r="CB214" s="17" t="str">
        <f t="shared" si="7"/>
        <v/>
      </c>
      <c r="CC214" s="17" t="str">
        <f>IF(CB214="","",INDEX('99_職種リスト'!$A:$A,MATCH($E214,'99_職種リスト'!$B:$B,0)))</f>
        <v/>
      </c>
      <c r="CD214" s="18" t="str">
        <f>IF(CB214="","",IF(F214="○",'01_勤務時間入力'!$B$7*60,IF(SUM(H214,J214,L214,N214)&gt;0,MIN(SUM(VALUE(H214)*60,J214,VALUE(L214)*60/2,N214/2),'01_勤務時間入力'!$B$7*60,10080),MIN(SUM(MIN(SUM(VALUE(Q214)*60,S214,VALUE(U214)*60/2,W214/2),1440)*IF(OR(Y214="",Y214="　"),1,VALUE(MID(Y214,2,1)/4)),MIN(SUM(VALUE(Z214)*60,AB214,VALUE(AD214)*60/2,AF214/2),1440)*IF(OR(AH214="",AH214="　"),1,VALUE(MID(AH214,2,1)/4)),MIN(SUM(VALUE(AI214)*60,AK214,VALUE(AM214)*60/2,AO214/2),1440)*IF(OR(AQ214="",AQ214="　"),1,VALUE(MID(AQ214,2,1)/4)),MIN(SUM(VALUE(AR214)*60,AT214,VALUE(AV214)*60/2,AX214/2),1440)*IF(OR(AZ214="",AZ214="　"),1,VALUE(MID(AZ214,2,1)/4)),MIN(SUM(VALUE(BA214)*60,BC214,VALUE(BE214)*60/2,BG214/2),1440)*IF(OR(BI214="",BI214="　"),1,VALUE(MID(BI214,2,1)/4)),MIN(SUM(VALUE(BJ214)*60,BL214,VALUE(BN214)*60/2,BP214/2),1440)*IF(OR(BR214="",BR214="　"),1,VALUE(MID(BR214,2,1)/4)),MIN(SUM(VALUE(BS214)*60,BU214,VALUE(BW214)*60/2,BY214/2),1440)*IF(OR(CA214="",CA214="　"),1,VALUE(MID(CA214,2,1)/4))),'01_勤務時間入力'!$B$7*60,10080))))</f>
        <v/>
      </c>
      <c r="CE214" s="17" t="str">
        <f>IF(CB214="","",IF('01_勤務時間入力'!$I$7*60&lt;='01_勤務時間入力'!CD214,"常勤","非常勤"))</f>
        <v/>
      </c>
    </row>
    <row r="215" spans="2:83" ht="27.95" customHeight="1" x14ac:dyDescent="0.4">
      <c r="B215" s="131" t="str">
        <f t="shared" si="6"/>
        <v>199人目</v>
      </c>
      <c r="C215" s="29"/>
      <c r="D215" s="69" t="s">
        <v>14</v>
      </c>
      <c r="E215" s="31"/>
      <c r="F215" s="32"/>
      <c r="H215" s="36"/>
      <c r="I215" s="54" t="s">
        <v>11</v>
      </c>
      <c r="J215" s="39"/>
      <c r="K215" s="56" t="s">
        <v>16</v>
      </c>
      <c r="L215" s="36"/>
      <c r="M215" s="54" t="s">
        <v>11</v>
      </c>
      <c r="N215" s="39"/>
      <c r="O215" s="56" t="s">
        <v>16</v>
      </c>
      <c r="P215" s="11"/>
      <c r="Q215" s="36"/>
      <c r="R215" s="54" t="s">
        <v>11</v>
      </c>
      <c r="S215" s="39"/>
      <c r="T215" s="54" t="s">
        <v>16</v>
      </c>
      <c r="U215" s="36"/>
      <c r="V215" s="54" t="s">
        <v>11</v>
      </c>
      <c r="W215" s="39"/>
      <c r="X215" s="56" t="s">
        <v>16</v>
      </c>
      <c r="Y215" s="48"/>
      <c r="Z215" s="36"/>
      <c r="AA215" s="54" t="s">
        <v>11</v>
      </c>
      <c r="AB215" s="39"/>
      <c r="AC215" s="54" t="s">
        <v>16</v>
      </c>
      <c r="AD215" s="36"/>
      <c r="AE215" s="54" t="s">
        <v>11</v>
      </c>
      <c r="AF215" s="39"/>
      <c r="AG215" s="56" t="s">
        <v>16</v>
      </c>
      <c r="AH215" s="48"/>
      <c r="AI215" s="36"/>
      <c r="AJ215" s="54" t="s">
        <v>11</v>
      </c>
      <c r="AK215" s="39"/>
      <c r="AL215" s="54" t="s">
        <v>16</v>
      </c>
      <c r="AM215" s="36"/>
      <c r="AN215" s="54" t="s">
        <v>11</v>
      </c>
      <c r="AO215" s="39"/>
      <c r="AP215" s="56" t="s">
        <v>16</v>
      </c>
      <c r="AQ215" s="48"/>
      <c r="AR215" s="36"/>
      <c r="AS215" s="54" t="s">
        <v>11</v>
      </c>
      <c r="AT215" s="39"/>
      <c r="AU215" s="54" t="s">
        <v>16</v>
      </c>
      <c r="AV215" s="36"/>
      <c r="AW215" s="54" t="s">
        <v>11</v>
      </c>
      <c r="AX215" s="39"/>
      <c r="AY215" s="56" t="s">
        <v>16</v>
      </c>
      <c r="AZ215" s="48"/>
      <c r="BA215" s="36"/>
      <c r="BB215" s="54" t="s">
        <v>11</v>
      </c>
      <c r="BC215" s="39"/>
      <c r="BD215" s="54" t="s">
        <v>16</v>
      </c>
      <c r="BE215" s="36"/>
      <c r="BF215" s="54" t="s">
        <v>11</v>
      </c>
      <c r="BG215" s="39"/>
      <c r="BH215" s="56" t="s">
        <v>16</v>
      </c>
      <c r="BI215" s="48"/>
      <c r="BJ215" s="36"/>
      <c r="BK215" s="54" t="s">
        <v>11</v>
      </c>
      <c r="BL215" s="39"/>
      <c r="BM215" s="54" t="s">
        <v>16</v>
      </c>
      <c r="BN215" s="36"/>
      <c r="BO215" s="54" t="s">
        <v>11</v>
      </c>
      <c r="BP215" s="39"/>
      <c r="BQ215" s="56" t="s">
        <v>16</v>
      </c>
      <c r="BR215" s="48"/>
      <c r="BS215" s="36"/>
      <c r="BT215" s="54" t="s">
        <v>11</v>
      </c>
      <c r="BU215" s="39"/>
      <c r="BV215" s="54" t="s">
        <v>16</v>
      </c>
      <c r="BW215" s="36"/>
      <c r="BX215" s="54" t="s">
        <v>11</v>
      </c>
      <c r="BY215" s="39"/>
      <c r="BZ215" s="56" t="s">
        <v>16</v>
      </c>
      <c r="CA215" s="51"/>
      <c r="CB215" s="17" t="str">
        <f t="shared" si="7"/>
        <v/>
      </c>
      <c r="CC215" s="17" t="str">
        <f>IF(CB215="","",INDEX('99_職種リスト'!$A:$A,MATCH($E215,'99_職種リスト'!$B:$B,0)))</f>
        <v/>
      </c>
      <c r="CD215" s="18" t="str">
        <f>IF(CB215="","",IF(F215="○",'01_勤務時間入力'!$B$7*60,IF(SUM(H215,J215,L215,N215)&gt;0,MIN(SUM(VALUE(H215)*60,J215,VALUE(L215)*60/2,N215/2),'01_勤務時間入力'!$B$7*60,10080),MIN(SUM(MIN(SUM(VALUE(Q215)*60,S215,VALUE(U215)*60/2,W215/2),1440)*IF(OR(Y215="",Y215="　"),1,VALUE(MID(Y215,2,1)/4)),MIN(SUM(VALUE(Z215)*60,AB215,VALUE(AD215)*60/2,AF215/2),1440)*IF(OR(AH215="",AH215="　"),1,VALUE(MID(AH215,2,1)/4)),MIN(SUM(VALUE(AI215)*60,AK215,VALUE(AM215)*60/2,AO215/2),1440)*IF(OR(AQ215="",AQ215="　"),1,VALUE(MID(AQ215,2,1)/4)),MIN(SUM(VALUE(AR215)*60,AT215,VALUE(AV215)*60/2,AX215/2),1440)*IF(OR(AZ215="",AZ215="　"),1,VALUE(MID(AZ215,2,1)/4)),MIN(SUM(VALUE(BA215)*60,BC215,VALUE(BE215)*60/2,BG215/2),1440)*IF(OR(BI215="",BI215="　"),1,VALUE(MID(BI215,2,1)/4)),MIN(SUM(VALUE(BJ215)*60,BL215,VALUE(BN215)*60/2,BP215/2),1440)*IF(OR(BR215="",BR215="　"),1,VALUE(MID(BR215,2,1)/4)),MIN(SUM(VALUE(BS215)*60,BU215,VALUE(BW215)*60/2,BY215/2),1440)*IF(OR(CA215="",CA215="　"),1,VALUE(MID(CA215,2,1)/4))),'01_勤務時間入力'!$B$7*60,10080))))</f>
        <v/>
      </c>
      <c r="CE215" s="17" t="str">
        <f>IF(CB215="","",IF('01_勤務時間入力'!$I$7*60&lt;='01_勤務時間入力'!CD215,"常勤","非常勤"))</f>
        <v/>
      </c>
    </row>
    <row r="216" spans="2:83" ht="27.95" customHeight="1" x14ac:dyDescent="0.4">
      <c r="B216" s="131" t="str">
        <f t="shared" si="6"/>
        <v>200人目</v>
      </c>
      <c r="C216" s="29"/>
      <c r="D216" s="69" t="s">
        <v>14</v>
      </c>
      <c r="E216" s="31"/>
      <c r="F216" s="32"/>
      <c r="H216" s="36"/>
      <c r="I216" s="54" t="s">
        <v>11</v>
      </c>
      <c r="J216" s="39"/>
      <c r="K216" s="56" t="s">
        <v>16</v>
      </c>
      <c r="L216" s="36"/>
      <c r="M216" s="54" t="s">
        <v>11</v>
      </c>
      <c r="N216" s="39"/>
      <c r="O216" s="56" t="s">
        <v>16</v>
      </c>
      <c r="P216" s="11"/>
      <c r="Q216" s="36"/>
      <c r="R216" s="54" t="s">
        <v>11</v>
      </c>
      <c r="S216" s="39"/>
      <c r="T216" s="54" t="s">
        <v>16</v>
      </c>
      <c r="U216" s="36"/>
      <c r="V216" s="54" t="s">
        <v>11</v>
      </c>
      <c r="W216" s="39"/>
      <c r="X216" s="56" t="s">
        <v>16</v>
      </c>
      <c r="Y216" s="48"/>
      <c r="Z216" s="36"/>
      <c r="AA216" s="54" t="s">
        <v>11</v>
      </c>
      <c r="AB216" s="39"/>
      <c r="AC216" s="54" t="s">
        <v>16</v>
      </c>
      <c r="AD216" s="36"/>
      <c r="AE216" s="54" t="s">
        <v>11</v>
      </c>
      <c r="AF216" s="39"/>
      <c r="AG216" s="56" t="s">
        <v>16</v>
      </c>
      <c r="AH216" s="48"/>
      <c r="AI216" s="36"/>
      <c r="AJ216" s="54" t="s">
        <v>11</v>
      </c>
      <c r="AK216" s="39"/>
      <c r="AL216" s="54" t="s">
        <v>16</v>
      </c>
      <c r="AM216" s="36"/>
      <c r="AN216" s="54" t="s">
        <v>11</v>
      </c>
      <c r="AO216" s="39"/>
      <c r="AP216" s="56" t="s">
        <v>16</v>
      </c>
      <c r="AQ216" s="48"/>
      <c r="AR216" s="36"/>
      <c r="AS216" s="54" t="s">
        <v>11</v>
      </c>
      <c r="AT216" s="39"/>
      <c r="AU216" s="54" t="s">
        <v>16</v>
      </c>
      <c r="AV216" s="36"/>
      <c r="AW216" s="54" t="s">
        <v>11</v>
      </c>
      <c r="AX216" s="39"/>
      <c r="AY216" s="56" t="s">
        <v>16</v>
      </c>
      <c r="AZ216" s="48"/>
      <c r="BA216" s="36"/>
      <c r="BB216" s="54" t="s">
        <v>11</v>
      </c>
      <c r="BC216" s="39"/>
      <c r="BD216" s="54" t="s">
        <v>16</v>
      </c>
      <c r="BE216" s="36"/>
      <c r="BF216" s="54" t="s">
        <v>11</v>
      </c>
      <c r="BG216" s="39"/>
      <c r="BH216" s="56" t="s">
        <v>16</v>
      </c>
      <c r="BI216" s="48"/>
      <c r="BJ216" s="36"/>
      <c r="BK216" s="54" t="s">
        <v>11</v>
      </c>
      <c r="BL216" s="39"/>
      <c r="BM216" s="54" t="s">
        <v>16</v>
      </c>
      <c r="BN216" s="36"/>
      <c r="BO216" s="54" t="s">
        <v>11</v>
      </c>
      <c r="BP216" s="39"/>
      <c r="BQ216" s="56" t="s">
        <v>16</v>
      </c>
      <c r="BR216" s="48"/>
      <c r="BS216" s="36"/>
      <c r="BT216" s="54" t="s">
        <v>11</v>
      </c>
      <c r="BU216" s="39"/>
      <c r="BV216" s="54" t="s">
        <v>16</v>
      </c>
      <c r="BW216" s="36"/>
      <c r="BX216" s="54" t="s">
        <v>11</v>
      </c>
      <c r="BY216" s="39"/>
      <c r="BZ216" s="56" t="s">
        <v>16</v>
      </c>
      <c r="CA216" s="51"/>
      <c r="CB216" s="17" t="str">
        <f t="shared" si="7"/>
        <v/>
      </c>
      <c r="CC216" s="17" t="str">
        <f>IF(CB216="","",INDEX('99_職種リスト'!$A:$A,MATCH($E216,'99_職種リスト'!$B:$B,0)))</f>
        <v/>
      </c>
      <c r="CD216" s="18" t="str">
        <f>IF(CB216="","",IF(F216="○",'01_勤務時間入力'!$B$7*60,IF(SUM(H216,J216,L216,N216)&gt;0,MIN(SUM(VALUE(H216)*60,J216,VALUE(L216)*60/2,N216/2),'01_勤務時間入力'!$B$7*60,10080),MIN(SUM(MIN(SUM(VALUE(Q216)*60,S216,VALUE(U216)*60/2,W216/2),1440)*IF(OR(Y216="",Y216="　"),1,VALUE(MID(Y216,2,1)/4)),MIN(SUM(VALUE(Z216)*60,AB216,VALUE(AD216)*60/2,AF216/2),1440)*IF(OR(AH216="",AH216="　"),1,VALUE(MID(AH216,2,1)/4)),MIN(SUM(VALUE(AI216)*60,AK216,VALUE(AM216)*60/2,AO216/2),1440)*IF(OR(AQ216="",AQ216="　"),1,VALUE(MID(AQ216,2,1)/4)),MIN(SUM(VALUE(AR216)*60,AT216,VALUE(AV216)*60/2,AX216/2),1440)*IF(OR(AZ216="",AZ216="　"),1,VALUE(MID(AZ216,2,1)/4)),MIN(SUM(VALUE(BA216)*60,BC216,VALUE(BE216)*60/2,BG216/2),1440)*IF(OR(BI216="",BI216="　"),1,VALUE(MID(BI216,2,1)/4)),MIN(SUM(VALUE(BJ216)*60,BL216,VALUE(BN216)*60/2,BP216/2),1440)*IF(OR(BR216="",BR216="　"),1,VALUE(MID(BR216,2,1)/4)),MIN(SUM(VALUE(BS216)*60,BU216,VALUE(BW216)*60/2,BY216/2),1440)*IF(OR(CA216="",CA216="　"),1,VALUE(MID(CA216,2,1)/4))),'01_勤務時間入力'!$B$7*60,10080))))</f>
        <v/>
      </c>
      <c r="CE216" s="17" t="str">
        <f>IF(CB216="","",IF('01_勤務時間入力'!$I$7*60&lt;='01_勤務時間入力'!CD216,"常勤","非常勤"))</f>
        <v/>
      </c>
    </row>
    <row r="217" spans="2:83" ht="27.95" customHeight="1" x14ac:dyDescent="0.4">
      <c r="B217" s="131" t="str">
        <f t="shared" si="6"/>
        <v>201人目</v>
      </c>
      <c r="C217" s="29"/>
      <c r="D217" s="69" t="s">
        <v>14</v>
      </c>
      <c r="E217" s="31"/>
      <c r="F217" s="32"/>
      <c r="H217" s="36"/>
      <c r="I217" s="54" t="s">
        <v>11</v>
      </c>
      <c r="J217" s="39"/>
      <c r="K217" s="56" t="s">
        <v>16</v>
      </c>
      <c r="L217" s="36"/>
      <c r="M217" s="54" t="s">
        <v>11</v>
      </c>
      <c r="N217" s="39"/>
      <c r="O217" s="56" t="s">
        <v>16</v>
      </c>
      <c r="P217" s="11"/>
      <c r="Q217" s="36"/>
      <c r="R217" s="54" t="s">
        <v>11</v>
      </c>
      <c r="S217" s="39"/>
      <c r="T217" s="54" t="s">
        <v>16</v>
      </c>
      <c r="U217" s="36"/>
      <c r="V217" s="54" t="s">
        <v>11</v>
      </c>
      <c r="W217" s="39"/>
      <c r="X217" s="56" t="s">
        <v>16</v>
      </c>
      <c r="Y217" s="48"/>
      <c r="Z217" s="36"/>
      <c r="AA217" s="54" t="s">
        <v>11</v>
      </c>
      <c r="AB217" s="39"/>
      <c r="AC217" s="54" t="s">
        <v>16</v>
      </c>
      <c r="AD217" s="36"/>
      <c r="AE217" s="54" t="s">
        <v>11</v>
      </c>
      <c r="AF217" s="39"/>
      <c r="AG217" s="56" t="s">
        <v>16</v>
      </c>
      <c r="AH217" s="48"/>
      <c r="AI217" s="36"/>
      <c r="AJ217" s="54" t="s">
        <v>11</v>
      </c>
      <c r="AK217" s="39"/>
      <c r="AL217" s="54" t="s">
        <v>16</v>
      </c>
      <c r="AM217" s="36"/>
      <c r="AN217" s="54" t="s">
        <v>11</v>
      </c>
      <c r="AO217" s="39"/>
      <c r="AP217" s="56" t="s">
        <v>16</v>
      </c>
      <c r="AQ217" s="48"/>
      <c r="AR217" s="36"/>
      <c r="AS217" s="54" t="s">
        <v>11</v>
      </c>
      <c r="AT217" s="39"/>
      <c r="AU217" s="54" t="s">
        <v>16</v>
      </c>
      <c r="AV217" s="36"/>
      <c r="AW217" s="54" t="s">
        <v>11</v>
      </c>
      <c r="AX217" s="39"/>
      <c r="AY217" s="56" t="s">
        <v>16</v>
      </c>
      <c r="AZ217" s="48"/>
      <c r="BA217" s="36"/>
      <c r="BB217" s="54" t="s">
        <v>11</v>
      </c>
      <c r="BC217" s="39"/>
      <c r="BD217" s="54" t="s">
        <v>16</v>
      </c>
      <c r="BE217" s="36"/>
      <c r="BF217" s="54" t="s">
        <v>11</v>
      </c>
      <c r="BG217" s="39"/>
      <c r="BH217" s="56" t="s">
        <v>16</v>
      </c>
      <c r="BI217" s="48"/>
      <c r="BJ217" s="36"/>
      <c r="BK217" s="54" t="s">
        <v>11</v>
      </c>
      <c r="BL217" s="39"/>
      <c r="BM217" s="54" t="s">
        <v>16</v>
      </c>
      <c r="BN217" s="36"/>
      <c r="BO217" s="54" t="s">
        <v>11</v>
      </c>
      <c r="BP217" s="39"/>
      <c r="BQ217" s="56" t="s">
        <v>16</v>
      </c>
      <c r="BR217" s="48"/>
      <c r="BS217" s="36"/>
      <c r="BT217" s="54" t="s">
        <v>11</v>
      </c>
      <c r="BU217" s="39"/>
      <c r="BV217" s="54" t="s">
        <v>16</v>
      </c>
      <c r="BW217" s="36"/>
      <c r="BX217" s="54" t="s">
        <v>11</v>
      </c>
      <c r="BY217" s="39"/>
      <c r="BZ217" s="56" t="s">
        <v>16</v>
      </c>
      <c r="CA217" s="51"/>
      <c r="CB217" s="17" t="str">
        <f t="shared" si="7"/>
        <v/>
      </c>
      <c r="CC217" s="17" t="str">
        <f>IF(CB217="","",INDEX('99_職種リスト'!$A:$A,MATCH($E217,'99_職種リスト'!$B:$B,0)))</f>
        <v/>
      </c>
      <c r="CD217" s="18" t="str">
        <f>IF(CB217="","",IF(F217="○",'01_勤務時間入力'!$B$7*60,IF(SUM(H217,J217,L217,N217)&gt;0,MIN(SUM(VALUE(H217)*60,J217,VALUE(L217)*60/2,N217/2),'01_勤務時間入力'!$B$7*60,10080),MIN(SUM(MIN(SUM(VALUE(Q217)*60,S217,VALUE(U217)*60/2,W217/2),1440)*IF(OR(Y217="",Y217="　"),1,VALUE(MID(Y217,2,1)/4)),MIN(SUM(VALUE(Z217)*60,AB217,VALUE(AD217)*60/2,AF217/2),1440)*IF(OR(AH217="",AH217="　"),1,VALUE(MID(AH217,2,1)/4)),MIN(SUM(VALUE(AI217)*60,AK217,VALUE(AM217)*60/2,AO217/2),1440)*IF(OR(AQ217="",AQ217="　"),1,VALUE(MID(AQ217,2,1)/4)),MIN(SUM(VALUE(AR217)*60,AT217,VALUE(AV217)*60/2,AX217/2),1440)*IF(OR(AZ217="",AZ217="　"),1,VALUE(MID(AZ217,2,1)/4)),MIN(SUM(VALUE(BA217)*60,BC217,VALUE(BE217)*60/2,BG217/2),1440)*IF(OR(BI217="",BI217="　"),1,VALUE(MID(BI217,2,1)/4)),MIN(SUM(VALUE(BJ217)*60,BL217,VALUE(BN217)*60/2,BP217/2),1440)*IF(OR(BR217="",BR217="　"),1,VALUE(MID(BR217,2,1)/4)),MIN(SUM(VALUE(BS217)*60,BU217,VALUE(BW217)*60/2,BY217/2),1440)*IF(OR(CA217="",CA217="　"),1,VALUE(MID(CA217,2,1)/4))),'01_勤務時間入力'!$B$7*60,10080))))</f>
        <v/>
      </c>
      <c r="CE217" s="17" t="str">
        <f>IF(CB217="","",IF('01_勤務時間入力'!$I$7*60&lt;='01_勤務時間入力'!CD217,"常勤","非常勤"))</f>
        <v/>
      </c>
    </row>
    <row r="218" spans="2:83" ht="27.95" customHeight="1" x14ac:dyDescent="0.4">
      <c r="B218" s="131" t="str">
        <f t="shared" si="6"/>
        <v>202人目</v>
      </c>
      <c r="C218" s="29"/>
      <c r="D218" s="69" t="s">
        <v>14</v>
      </c>
      <c r="E218" s="31"/>
      <c r="F218" s="32"/>
      <c r="H218" s="36"/>
      <c r="I218" s="54" t="s">
        <v>11</v>
      </c>
      <c r="J218" s="39"/>
      <c r="K218" s="56" t="s">
        <v>16</v>
      </c>
      <c r="L218" s="36"/>
      <c r="M218" s="54" t="s">
        <v>11</v>
      </c>
      <c r="N218" s="39"/>
      <c r="O218" s="56" t="s">
        <v>16</v>
      </c>
      <c r="P218" s="11"/>
      <c r="Q218" s="36"/>
      <c r="R218" s="54" t="s">
        <v>11</v>
      </c>
      <c r="S218" s="39"/>
      <c r="T218" s="54" t="s">
        <v>16</v>
      </c>
      <c r="U218" s="36"/>
      <c r="V218" s="54" t="s">
        <v>11</v>
      </c>
      <c r="W218" s="39"/>
      <c r="X218" s="56" t="s">
        <v>16</v>
      </c>
      <c r="Y218" s="48"/>
      <c r="Z218" s="36"/>
      <c r="AA218" s="54" t="s">
        <v>11</v>
      </c>
      <c r="AB218" s="39"/>
      <c r="AC218" s="54" t="s">
        <v>16</v>
      </c>
      <c r="AD218" s="36"/>
      <c r="AE218" s="54" t="s">
        <v>11</v>
      </c>
      <c r="AF218" s="39"/>
      <c r="AG218" s="56" t="s">
        <v>16</v>
      </c>
      <c r="AH218" s="48"/>
      <c r="AI218" s="36"/>
      <c r="AJ218" s="54" t="s">
        <v>11</v>
      </c>
      <c r="AK218" s="39"/>
      <c r="AL218" s="54" t="s">
        <v>16</v>
      </c>
      <c r="AM218" s="36"/>
      <c r="AN218" s="54" t="s">
        <v>11</v>
      </c>
      <c r="AO218" s="39"/>
      <c r="AP218" s="56" t="s">
        <v>16</v>
      </c>
      <c r="AQ218" s="48"/>
      <c r="AR218" s="36"/>
      <c r="AS218" s="54" t="s">
        <v>11</v>
      </c>
      <c r="AT218" s="39"/>
      <c r="AU218" s="54" t="s">
        <v>16</v>
      </c>
      <c r="AV218" s="36"/>
      <c r="AW218" s="54" t="s">
        <v>11</v>
      </c>
      <c r="AX218" s="39"/>
      <c r="AY218" s="56" t="s">
        <v>16</v>
      </c>
      <c r="AZ218" s="48"/>
      <c r="BA218" s="36"/>
      <c r="BB218" s="54" t="s">
        <v>11</v>
      </c>
      <c r="BC218" s="39"/>
      <c r="BD218" s="54" t="s">
        <v>16</v>
      </c>
      <c r="BE218" s="36"/>
      <c r="BF218" s="54" t="s">
        <v>11</v>
      </c>
      <c r="BG218" s="39"/>
      <c r="BH218" s="56" t="s">
        <v>16</v>
      </c>
      <c r="BI218" s="48"/>
      <c r="BJ218" s="36"/>
      <c r="BK218" s="54" t="s">
        <v>11</v>
      </c>
      <c r="BL218" s="39"/>
      <c r="BM218" s="54" t="s">
        <v>16</v>
      </c>
      <c r="BN218" s="36"/>
      <c r="BO218" s="54" t="s">
        <v>11</v>
      </c>
      <c r="BP218" s="39"/>
      <c r="BQ218" s="56" t="s">
        <v>16</v>
      </c>
      <c r="BR218" s="48"/>
      <c r="BS218" s="36"/>
      <c r="BT218" s="54" t="s">
        <v>11</v>
      </c>
      <c r="BU218" s="39"/>
      <c r="BV218" s="54" t="s">
        <v>16</v>
      </c>
      <c r="BW218" s="36"/>
      <c r="BX218" s="54" t="s">
        <v>11</v>
      </c>
      <c r="BY218" s="39"/>
      <c r="BZ218" s="56" t="s">
        <v>16</v>
      </c>
      <c r="CA218" s="51"/>
      <c r="CB218" s="17" t="str">
        <f t="shared" si="7"/>
        <v/>
      </c>
      <c r="CC218" s="17" t="str">
        <f>IF(CB218="","",INDEX('99_職種リスト'!$A:$A,MATCH($E218,'99_職種リスト'!$B:$B,0)))</f>
        <v/>
      </c>
      <c r="CD218" s="18" t="str">
        <f>IF(CB218="","",IF(F218="○",'01_勤務時間入力'!$B$7*60,IF(SUM(H218,J218,L218,N218)&gt;0,MIN(SUM(VALUE(H218)*60,J218,VALUE(L218)*60/2,N218/2),'01_勤務時間入力'!$B$7*60,10080),MIN(SUM(MIN(SUM(VALUE(Q218)*60,S218,VALUE(U218)*60/2,W218/2),1440)*IF(OR(Y218="",Y218="　"),1,VALUE(MID(Y218,2,1)/4)),MIN(SUM(VALUE(Z218)*60,AB218,VALUE(AD218)*60/2,AF218/2),1440)*IF(OR(AH218="",AH218="　"),1,VALUE(MID(AH218,2,1)/4)),MIN(SUM(VALUE(AI218)*60,AK218,VALUE(AM218)*60/2,AO218/2),1440)*IF(OR(AQ218="",AQ218="　"),1,VALUE(MID(AQ218,2,1)/4)),MIN(SUM(VALUE(AR218)*60,AT218,VALUE(AV218)*60/2,AX218/2),1440)*IF(OR(AZ218="",AZ218="　"),1,VALUE(MID(AZ218,2,1)/4)),MIN(SUM(VALUE(BA218)*60,BC218,VALUE(BE218)*60/2,BG218/2),1440)*IF(OR(BI218="",BI218="　"),1,VALUE(MID(BI218,2,1)/4)),MIN(SUM(VALUE(BJ218)*60,BL218,VALUE(BN218)*60/2,BP218/2),1440)*IF(OR(BR218="",BR218="　"),1,VALUE(MID(BR218,2,1)/4)),MIN(SUM(VALUE(BS218)*60,BU218,VALUE(BW218)*60/2,BY218/2),1440)*IF(OR(CA218="",CA218="　"),1,VALUE(MID(CA218,2,1)/4))),'01_勤務時間入力'!$B$7*60,10080))))</f>
        <v/>
      </c>
      <c r="CE218" s="17" t="str">
        <f>IF(CB218="","",IF('01_勤務時間入力'!$I$7*60&lt;='01_勤務時間入力'!CD218,"常勤","非常勤"))</f>
        <v/>
      </c>
    </row>
    <row r="219" spans="2:83" ht="27.95" customHeight="1" x14ac:dyDescent="0.4">
      <c r="B219" s="131" t="str">
        <f t="shared" si="6"/>
        <v>203人目</v>
      </c>
      <c r="C219" s="29"/>
      <c r="D219" s="69" t="s">
        <v>14</v>
      </c>
      <c r="E219" s="31"/>
      <c r="F219" s="32"/>
      <c r="H219" s="36"/>
      <c r="I219" s="54" t="s">
        <v>11</v>
      </c>
      <c r="J219" s="39"/>
      <c r="K219" s="56" t="s">
        <v>16</v>
      </c>
      <c r="L219" s="36"/>
      <c r="M219" s="54" t="s">
        <v>11</v>
      </c>
      <c r="N219" s="39"/>
      <c r="O219" s="56" t="s">
        <v>16</v>
      </c>
      <c r="P219" s="11"/>
      <c r="Q219" s="36"/>
      <c r="R219" s="54" t="s">
        <v>11</v>
      </c>
      <c r="S219" s="39"/>
      <c r="T219" s="54" t="s">
        <v>16</v>
      </c>
      <c r="U219" s="36"/>
      <c r="V219" s="54" t="s">
        <v>11</v>
      </c>
      <c r="W219" s="39"/>
      <c r="X219" s="56" t="s">
        <v>16</v>
      </c>
      <c r="Y219" s="48"/>
      <c r="Z219" s="36"/>
      <c r="AA219" s="54" t="s">
        <v>11</v>
      </c>
      <c r="AB219" s="39"/>
      <c r="AC219" s="54" t="s">
        <v>16</v>
      </c>
      <c r="AD219" s="36"/>
      <c r="AE219" s="54" t="s">
        <v>11</v>
      </c>
      <c r="AF219" s="39"/>
      <c r="AG219" s="56" t="s">
        <v>16</v>
      </c>
      <c r="AH219" s="48"/>
      <c r="AI219" s="36"/>
      <c r="AJ219" s="54" t="s">
        <v>11</v>
      </c>
      <c r="AK219" s="39"/>
      <c r="AL219" s="54" t="s">
        <v>16</v>
      </c>
      <c r="AM219" s="36"/>
      <c r="AN219" s="54" t="s">
        <v>11</v>
      </c>
      <c r="AO219" s="39"/>
      <c r="AP219" s="56" t="s">
        <v>16</v>
      </c>
      <c r="AQ219" s="48"/>
      <c r="AR219" s="36"/>
      <c r="AS219" s="54" t="s">
        <v>11</v>
      </c>
      <c r="AT219" s="39"/>
      <c r="AU219" s="54" t="s">
        <v>16</v>
      </c>
      <c r="AV219" s="36"/>
      <c r="AW219" s="54" t="s">
        <v>11</v>
      </c>
      <c r="AX219" s="39"/>
      <c r="AY219" s="56" t="s">
        <v>16</v>
      </c>
      <c r="AZ219" s="48"/>
      <c r="BA219" s="36"/>
      <c r="BB219" s="54" t="s">
        <v>11</v>
      </c>
      <c r="BC219" s="39"/>
      <c r="BD219" s="54" t="s">
        <v>16</v>
      </c>
      <c r="BE219" s="36"/>
      <c r="BF219" s="54" t="s">
        <v>11</v>
      </c>
      <c r="BG219" s="39"/>
      <c r="BH219" s="56" t="s">
        <v>16</v>
      </c>
      <c r="BI219" s="48"/>
      <c r="BJ219" s="36"/>
      <c r="BK219" s="54" t="s">
        <v>11</v>
      </c>
      <c r="BL219" s="39"/>
      <c r="BM219" s="54" t="s">
        <v>16</v>
      </c>
      <c r="BN219" s="36"/>
      <c r="BO219" s="54" t="s">
        <v>11</v>
      </c>
      <c r="BP219" s="39"/>
      <c r="BQ219" s="56" t="s">
        <v>16</v>
      </c>
      <c r="BR219" s="48"/>
      <c r="BS219" s="36"/>
      <c r="BT219" s="54" t="s">
        <v>11</v>
      </c>
      <c r="BU219" s="39"/>
      <c r="BV219" s="54" t="s">
        <v>16</v>
      </c>
      <c r="BW219" s="36"/>
      <c r="BX219" s="54" t="s">
        <v>11</v>
      </c>
      <c r="BY219" s="39"/>
      <c r="BZ219" s="56" t="s">
        <v>16</v>
      </c>
      <c r="CA219" s="51"/>
      <c r="CB219" s="17" t="str">
        <f t="shared" si="7"/>
        <v/>
      </c>
      <c r="CC219" s="17" t="str">
        <f>IF(CB219="","",INDEX('99_職種リスト'!$A:$A,MATCH($E219,'99_職種リスト'!$B:$B,0)))</f>
        <v/>
      </c>
      <c r="CD219" s="18" t="str">
        <f>IF(CB219="","",IF(F219="○",'01_勤務時間入力'!$B$7*60,IF(SUM(H219,J219,L219,N219)&gt;0,MIN(SUM(VALUE(H219)*60,J219,VALUE(L219)*60/2,N219/2),'01_勤務時間入力'!$B$7*60,10080),MIN(SUM(MIN(SUM(VALUE(Q219)*60,S219,VALUE(U219)*60/2,W219/2),1440)*IF(OR(Y219="",Y219="　"),1,VALUE(MID(Y219,2,1)/4)),MIN(SUM(VALUE(Z219)*60,AB219,VALUE(AD219)*60/2,AF219/2),1440)*IF(OR(AH219="",AH219="　"),1,VALUE(MID(AH219,2,1)/4)),MIN(SUM(VALUE(AI219)*60,AK219,VALUE(AM219)*60/2,AO219/2),1440)*IF(OR(AQ219="",AQ219="　"),1,VALUE(MID(AQ219,2,1)/4)),MIN(SUM(VALUE(AR219)*60,AT219,VALUE(AV219)*60/2,AX219/2),1440)*IF(OR(AZ219="",AZ219="　"),1,VALUE(MID(AZ219,2,1)/4)),MIN(SUM(VALUE(BA219)*60,BC219,VALUE(BE219)*60/2,BG219/2),1440)*IF(OR(BI219="",BI219="　"),1,VALUE(MID(BI219,2,1)/4)),MIN(SUM(VALUE(BJ219)*60,BL219,VALUE(BN219)*60/2,BP219/2),1440)*IF(OR(BR219="",BR219="　"),1,VALUE(MID(BR219,2,1)/4)),MIN(SUM(VALUE(BS219)*60,BU219,VALUE(BW219)*60/2,BY219/2),1440)*IF(OR(CA219="",CA219="　"),1,VALUE(MID(CA219,2,1)/4))),'01_勤務時間入力'!$B$7*60,10080))))</f>
        <v/>
      </c>
      <c r="CE219" s="17" t="str">
        <f>IF(CB219="","",IF('01_勤務時間入力'!$I$7*60&lt;='01_勤務時間入力'!CD219,"常勤","非常勤"))</f>
        <v/>
      </c>
    </row>
    <row r="220" spans="2:83" ht="27.95" customHeight="1" x14ac:dyDescent="0.4">
      <c r="B220" s="131" t="str">
        <f t="shared" si="6"/>
        <v>204人目</v>
      </c>
      <c r="C220" s="29"/>
      <c r="D220" s="69" t="s">
        <v>14</v>
      </c>
      <c r="E220" s="31"/>
      <c r="F220" s="32"/>
      <c r="H220" s="36"/>
      <c r="I220" s="54" t="s">
        <v>11</v>
      </c>
      <c r="J220" s="39"/>
      <c r="K220" s="56" t="s">
        <v>16</v>
      </c>
      <c r="L220" s="36"/>
      <c r="M220" s="54" t="s">
        <v>11</v>
      </c>
      <c r="N220" s="39"/>
      <c r="O220" s="56" t="s">
        <v>16</v>
      </c>
      <c r="P220" s="11"/>
      <c r="Q220" s="36"/>
      <c r="R220" s="54" t="s">
        <v>11</v>
      </c>
      <c r="S220" s="39"/>
      <c r="T220" s="54" t="s">
        <v>16</v>
      </c>
      <c r="U220" s="36"/>
      <c r="V220" s="54" t="s">
        <v>11</v>
      </c>
      <c r="W220" s="39"/>
      <c r="X220" s="56" t="s">
        <v>16</v>
      </c>
      <c r="Y220" s="48"/>
      <c r="Z220" s="36"/>
      <c r="AA220" s="54" t="s">
        <v>11</v>
      </c>
      <c r="AB220" s="39"/>
      <c r="AC220" s="54" t="s">
        <v>16</v>
      </c>
      <c r="AD220" s="36"/>
      <c r="AE220" s="54" t="s">
        <v>11</v>
      </c>
      <c r="AF220" s="39"/>
      <c r="AG220" s="56" t="s">
        <v>16</v>
      </c>
      <c r="AH220" s="48"/>
      <c r="AI220" s="36"/>
      <c r="AJ220" s="54" t="s">
        <v>11</v>
      </c>
      <c r="AK220" s="39"/>
      <c r="AL220" s="54" t="s">
        <v>16</v>
      </c>
      <c r="AM220" s="36"/>
      <c r="AN220" s="54" t="s">
        <v>11</v>
      </c>
      <c r="AO220" s="39"/>
      <c r="AP220" s="56" t="s">
        <v>16</v>
      </c>
      <c r="AQ220" s="48"/>
      <c r="AR220" s="36"/>
      <c r="AS220" s="54" t="s">
        <v>11</v>
      </c>
      <c r="AT220" s="39"/>
      <c r="AU220" s="54" t="s">
        <v>16</v>
      </c>
      <c r="AV220" s="36"/>
      <c r="AW220" s="54" t="s">
        <v>11</v>
      </c>
      <c r="AX220" s="39"/>
      <c r="AY220" s="56" t="s">
        <v>16</v>
      </c>
      <c r="AZ220" s="48"/>
      <c r="BA220" s="36"/>
      <c r="BB220" s="54" t="s">
        <v>11</v>
      </c>
      <c r="BC220" s="39"/>
      <c r="BD220" s="54" t="s">
        <v>16</v>
      </c>
      <c r="BE220" s="36"/>
      <c r="BF220" s="54" t="s">
        <v>11</v>
      </c>
      <c r="BG220" s="39"/>
      <c r="BH220" s="56" t="s">
        <v>16</v>
      </c>
      <c r="BI220" s="48"/>
      <c r="BJ220" s="36"/>
      <c r="BK220" s="54" t="s">
        <v>11</v>
      </c>
      <c r="BL220" s="39"/>
      <c r="BM220" s="54" t="s">
        <v>16</v>
      </c>
      <c r="BN220" s="36"/>
      <c r="BO220" s="54" t="s">
        <v>11</v>
      </c>
      <c r="BP220" s="39"/>
      <c r="BQ220" s="56" t="s">
        <v>16</v>
      </c>
      <c r="BR220" s="48"/>
      <c r="BS220" s="36"/>
      <c r="BT220" s="54" t="s">
        <v>11</v>
      </c>
      <c r="BU220" s="39"/>
      <c r="BV220" s="54" t="s">
        <v>16</v>
      </c>
      <c r="BW220" s="36"/>
      <c r="BX220" s="54" t="s">
        <v>11</v>
      </c>
      <c r="BY220" s="39"/>
      <c r="BZ220" s="56" t="s">
        <v>16</v>
      </c>
      <c r="CA220" s="51"/>
      <c r="CB220" s="17" t="str">
        <f t="shared" si="7"/>
        <v/>
      </c>
      <c r="CC220" s="17" t="str">
        <f>IF(CB220="","",INDEX('99_職種リスト'!$A:$A,MATCH($E220,'99_職種リスト'!$B:$B,0)))</f>
        <v/>
      </c>
      <c r="CD220" s="18" t="str">
        <f>IF(CB220="","",IF(F220="○",'01_勤務時間入力'!$B$7*60,IF(SUM(H220,J220,L220,N220)&gt;0,MIN(SUM(VALUE(H220)*60,J220,VALUE(L220)*60/2,N220/2),'01_勤務時間入力'!$B$7*60,10080),MIN(SUM(MIN(SUM(VALUE(Q220)*60,S220,VALUE(U220)*60/2,W220/2),1440)*IF(OR(Y220="",Y220="　"),1,VALUE(MID(Y220,2,1)/4)),MIN(SUM(VALUE(Z220)*60,AB220,VALUE(AD220)*60/2,AF220/2),1440)*IF(OR(AH220="",AH220="　"),1,VALUE(MID(AH220,2,1)/4)),MIN(SUM(VALUE(AI220)*60,AK220,VALUE(AM220)*60/2,AO220/2),1440)*IF(OR(AQ220="",AQ220="　"),1,VALUE(MID(AQ220,2,1)/4)),MIN(SUM(VALUE(AR220)*60,AT220,VALUE(AV220)*60/2,AX220/2),1440)*IF(OR(AZ220="",AZ220="　"),1,VALUE(MID(AZ220,2,1)/4)),MIN(SUM(VALUE(BA220)*60,BC220,VALUE(BE220)*60/2,BG220/2),1440)*IF(OR(BI220="",BI220="　"),1,VALUE(MID(BI220,2,1)/4)),MIN(SUM(VALUE(BJ220)*60,BL220,VALUE(BN220)*60/2,BP220/2),1440)*IF(OR(BR220="",BR220="　"),1,VALUE(MID(BR220,2,1)/4)),MIN(SUM(VALUE(BS220)*60,BU220,VALUE(BW220)*60/2,BY220/2),1440)*IF(OR(CA220="",CA220="　"),1,VALUE(MID(CA220,2,1)/4))),'01_勤務時間入力'!$B$7*60,10080))))</f>
        <v/>
      </c>
      <c r="CE220" s="17" t="str">
        <f>IF(CB220="","",IF('01_勤務時間入力'!$I$7*60&lt;='01_勤務時間入力'!CD220,"常勤","非常勤"))</f>
        <v/>
      </c>
    </row>
    <row r="221" spans="2:83" ht="27.95" customHeight="1" x14ac:dyDescent="0.4">
      <c r="B221" s="131" t="str">
        <f t="shared" si="6"/>
        <v>205人目</v>
      </c>
      <c r="C221" s="29"/>
      <c r="D221" s="69" t="s">
        <v>14</v>
      </c>
      <c r="E221" s="31"/>
      <c r="F221" s="32"/>
      <c r="H221" s="36"/>
      <c r="I221" s="54" t="s">
        <v>11</v>
      </c>
      <c r="J221" s="39"/>
      <c r="K221" s="56" t="s">
        <v>16</v>
      </c>
      <c r="L221" s="36"/>
      <c r="M221" s="54" t="s">
        <v>11</v>
      </c>
      <c r="N221" s="39"/>
      <c r="O221" s="56" t="s">
        <v>16</v>
      </c>
      <c r="P221" s="11"/>
      <c r="Q221" s="36"/>
      <c r="R221" s="54" t="s">
        <v>11</v>
      </c>
      <c r="S221" s="39"/>
      <c r="T221" s="54" t="s">
        <v>16</v>
      </c>
      <c r="U221" s="36"/>
      <c r="V221" s="54" t="s">
        <v>11</v>
      </c>
      <c r="W221" s="39"/>
      <c r="X221" s="56" t="s">
        <v>16</v>
      </c>
      <c r="Y221" s="48"/>
      <c r="Z221" s="36"/>
      <c r="AA221" s="54" t="s">
        <v>11</v>
      </c>
      <c r="AB221" s="39"/>
      <c r="AC221" s="54" t="s">
        <v>16</v>
      </c>
      <c r="AD221" s="36"/>
      <c r="AE221" s="54" t="s">
        <v>11</v>
      </c>
      <c r="AF221" s="39"/>
      <c r="AG221" s="56" t="s">
        <v>16</v>
      </c>
      <c r="AH221" s="48"/>
      <c r="AI221" s="36"/>
      <c r="AJ221" s="54" t="s">
        <v>11</v>
      </c>
      <c r="AK221" s="39"/>
      <c r="AL221" s="54" t="s">
        <v>16</v>
      </c>
      <c r="AM221" s="36"/>
      <c r="AN221" s="54" t="s">
        <v>11</v>
      </c>
      <c r="AO221" s="39"/>
      <c r="AP221" s="56" t="s">
        <v>16</v>
      </c>
      <c r="AQ221" s="48"/>
      <c r="AR221" s="36"/>
      <c r="AS221" s="54" t="s">
        <v>11</v>
      </c>
      <c r="AT221" s="39"/>
      <c r="AU221" s="54" t="s">
        <v>16</v>
      </c>
      <c r="AV221" s="36"/>
      <c r="AW221" s="54" t="s">
        <v>11</v>
      </c>
      <c r="AX221" s="39"/>
      <c r="AY221" s="56" t="s">
        <v>16</v>
      </c>
      <c r="AZ221" s="48"/>
      <c r="BA221" s="36"/>
      <c r="BB221" s="54" t="s">
        <v>11</v>
      </c>
      <c r="BC221" s="39"/>
      <c r="BD221" s="54" t="s">
        <v>16</v>
      </c>
      <c r="BE221" s="36"/>
      <c r="BF221" s="54" t="s">
        <v>11</v>
      </c>
      <c r="BG221" s="39"/>
      <c r="BH221" s="56" t="s">
        <v>16</v>
      </c>
      <c r="BI221" s="48"/>
      <c r="BJ221" s="36"/>
      <c r="BK221" s="54" t="s">
        <v>11</v>
      </c>
      <c r="BL221" s="39"/>
      <c r="BM221" s="54" t="s">
        <v>16</v>
      </c>
      <c r="BN221" s="36"/>
      <c r="BO221" s="54" t="s">
        <v>11</v>
      </c>
      <c r="BP221" s="39"/>
      <c r="BQ221" s="56" t="s">
        <v>16</v>
      </c>
      <c r="BR221" s="48"/>
      <c r="BS221" s="36"/>
      <c r="BT221" s="54" t="s">
        <v>11</v>
      </c>
      <c r="BU221" s="39"/>
      <c r="BV221" s="54" t="s">
        <v>16</v>
      </c>
      <c r="BW221" s="36"/>
      <c r="BX221" s="54" t="s">
        <v>11</v>
      </c>
      <c r="BY221" s="39"/>
      <c r="BZ221" s="56" t="s">
        <v>16</v>
      </c>
      <c r="CA221" s="51"/>
      <c r="CB221" s="17" t="str">
        <f t="shared" si="7"/>
        <v/>
      </c>
      <c r="CC221" s="17" t="str">
        <f>IF(CB221="","",INDEX('99_職種リスト'!$A:$A,MATCH($E221,'99_職種リスト'!$B:$B,0)))</f>
        <v/>
      </c>
      <c r="CD221" s="18" t="str">
        <f>IF(CB221="","",IF(F221="○",'01_勤務時間入力'!$B$7*60,IF(SUM(H221,J221,L221,N221)&gt;0,MIN(SUM(VALUE(H221)*60,J221,VALUE(L221)*60/2,N221/2),'01_勤務時間入力'!$B$7*60,10080),MIN(SUM(MIN(SUM(VALUE(Q221)*60,S221,VALUE(U221)*60/2,W221/2),1440)*IF(OR(Y221="",Y221="　"),1,VALUE(MID(Y221,2,1)/4)),MIN(SUM(VALUE(Z221)*60,AB221,VALUE(AD221)*60/2,AF221/2),1440)*IF(OR(AH221="",AH221="　"),1,VALUE(MID(AH221,2,1)/4)),MIN(SUM(VALUE(AI221)*60,AK221,VALUE(AM221)*60/2,AO221/2),1440)*IF(OR(AQ221="",AQ221="　"),1,VALUE(MID(AQ221,2,1)/4)),MIN(SUM(VALUE(AR221)*60,AT221,VALUE(AV221)*60/2,AX221/2),1440)*IF(OR(AZ221="",AZ221="　"),1,VALUE(MID(AZ221,2,1)/4)),MIN(SUM(VALUE(BA221)*60,BC221,VALUE(BE221)*60/2,BG221/2),1440)*IF(OR(BI221="",BI221="　"),1,VALUE(MID(BI221,2,1)/4)),MIN(SUM(VALUE(BJ221)*60,BL221,VALUE(BN221)*60/2,BP221/2),1440)*IF(OR(BR221="",BR221="　"),1,VALUE(MID(BR221,2,1)/4)),MIN(SUM(VALUE(BS221)*60,BU221,VALUE(BW221)*60/2,BY221/2),1440)*IF(OR(CA221="",CA221="　"),1,VALUE(MID(CA221,2,1)/4))),'01_勤務時間入力'!$B$7*60,10080))))</f>
        <v/>
      </c>
      <c r="CE221" s="17" t="str">
        <f>IF(CB221="","",IF('01_勤務時間入力'!$I$7*60&lt;='01_勤務時間入力'!CD221,"常勤","非常勤"))</f>
        <v/>
      </c>
    </row>
    <row r="222" spans="2:83" ht="27.95" customHeight="1" x14ac:dyDescent="0.4">
      <c r="B222" s="131" t="str">
        <f t="shared" si="6"/>
        <v>206人目</v>
      </c>
      <c r="C222" s="29"/>
      <c r="D222" s="69" t="s">
        <v>14</v>
      </c>
      <c r="E222" s="31"/>
      <c r="F222" s="32"/>
      <c r="H222" s="36"/>
      <c r="I222" s="54" t="s">
        <v>11</v>
      </c>
      <c r="J222" s="39"/>
      <c r="K222" s="56" t="s">
        <v>16</v>
      </c>
      <c r="L222" s="36"/>
      <c r="M222" s="54" t="s">
        <v>11</v>
      </c>
      <c r="N222" s="39"/>
      <c r="O222" s="56" t="s">
        <v>16</v>
      </c>
      <c r="P222" s="11"/>
      <c r="Q222" s="36"/>
      <c r="R222" s="54" t="s">
        <v>11</v>
      </c>
      <c r="S222" s="39"/>
      <c r="T222" s="54" t="s">
        <v>16</v>
      </c>
      <c r="U222" s="36"/>
      <c r="V222" s="54" t="s">
        <v>11</v>
      </c>
      <c r="W222" s="39"/>
      <c r="X222" s="56" t="s">
        <v>16</v>
      </c>
      <c r="Y222" s="48"/>
      <c r="Z222" s="36"/>
      <c r="AA222" s="54" t="s">
        <v>11</v>
      </c>
      <c r="AB222" s="39"/>
      <c r="AC222" s="54" t="s">
        <v>16</v>
      </c>
      <c r="AD222" s="36"/>
      <c r="AE222" s="54" t="s">
        <v>11</v>
      </c>
      <c r="AF222" s="39"/>
      <c r="AG222" s="56" t="s">
        <v>16</v>
      </c>
      <c r="AH222" s="48"/>
      <c r="AI222" s="36"/>
      <c r="AJ222" s="54" t="s">
        <v>11</v>
      </c>
      <c r="AK222" s="39"/>
      <c r="AL222" s="54" t="s">
        <v>16</v>
      </c>
      <c r="AM222" s="36"/>
      <c r="AN222" s="54" t="s">
        <v>11</v>
      </c>
      <c r="AO222" s="39"/>
      <c r="AP222" s="56" t="s">
        <v>16</v>
      </c>
      <c r="AQ222" s="48"/>
      <c r="AR222" s="36"/>
      <c r="AS222" s="54" t="s">
        <v>11</v>
      </c>
      <c r="AT222" s="39"/>
      <c r="AU222" s="54" t="s">
        <v>16</v>
      </c>
      <c r="AV222" s="36"/>
      <c r="AW222" s="54" t="s">
        <v>11</v>
      </c>
      <c r="AX222" s="39"/>
      <c r="AY222" s="56" t="s">
        <v>16</v>
      </c>
      <c r="AZ222" s="48"/>
      <c r="BA222" s="36"/>
      <c r="BB222" s="54" t="s">
        <v>11</v>
      </c>
      <c r="BC222" s="39"/>
      <c r="BD222" s="54" t="s">
        <v>16</v>
      </c>
      <c r="BE222" s="36"/>
      <c r="BF222" s="54" t="s">
        <v>11</v>
      </c>
      <c r="BG222" s="39"/>
      <c r="BH222" s="56" t="s">
        <v>16</v>
      </c>
      <c r="BI222" s="48"/>
      <c r="BJ222" s="36"/>
      <c r="BK222" s="54" t="s">
        <v>11</v>
      </c>
      <c r="BL222" s="39"/>
      <c r="BM222" s="54" t="s">
        <v>16</v>
      </c>
      <c r="BN222" s="36"/>
      <c r="BO222" s="54" t="s">
        <v>11</v>
      </c>
      <c r="BP222" s="39"/>
      <c r="BQ222" s="56" t="s">
        <v>16</v>
      </c>
      <c r="BR222" s="48"/>
      <c r="BS222" s="36"/>
      <c r="BT222" s="54" t="s">
        <v>11</v>
      </c>
      <c r="BU222" s="39"/>
      <c r="BV222" s="54" t="s">
        <v>16</v>
      </c>
      <c r="BW222" s="36"/>
      <c r="BX222" s="54" t="s">
        <v>11</v>
      </c>
      <c r="BY222" s="39"/>
      <c r="BZ222" s="56" t="s">
        <v>16</v>
      </c>
      <c r="CA222" s="51"/>
      <c r="CB222" s="17" t="str">
        <f t="shared" si="7"/>
        <v/>
      </c>
      <c r="CC222" s="17" t="str">
        <f>IF(CB222="","",INDEX('99_職種リスト'!$A:$A,MATCH($E222,'99_職種リスト'!$B:$B,0)))</f>
        <v/>
      </c>
      <c r="CD222" s="18" t="str">
        <f>IF(CB222="","",IF(F222="○",'01_勤務時間入力'!$B$7*60,IF(SUM(H222,J222,L222,N222)&gt;0,MIN(SUM(VALUE(H222)*60,J222,VALUE(L222)*60/2,N222/2),'01_勤務時間入力'!$B$7*60,10080),MIN(SUM(MIN(SUM(VALUE(Q222)*60,S222,VALUE(U222)*60/2,W222/2),1440)*IF(OR(Y222="",Y222="　"),1,VALUE(MID(Y222,2,1)/4)),MIN(SUM(VALUE(Z222)*60,AB222,VALUE(AD222)*60/2,AF222/2),1440)*IF(OR(AH222="",AH222="　"),1,VALUE(MID(AH222,2,1)/4)),MIN(SUM(VALUE(AI222)*60,AK222,VALUE(AM222)*60/2,AO222/2),1440)*IF(OR(AQ222="",AQ222="　"),1,VALUE(MID(AQ222,2,1)/4)),MIN(SUM(VALUE(AR222)*60,AT222,VALUE(AV222)*60/2,AX222/2),1440)*IF(OR(AZ222="",AZ222="　"),1,VALUE(MID(AZ222,2,1)/4)),MIN(SUM(VALUE(BA222)*60,BC222,VALUE(BE222)*60/2,BG222/2),1440)*IF(OR(BI222="",BI222="　"),1,VALUE(MID(BI222,2,1)/4)),MIN(SUM(VALUE(BJ222)*60,BL222,VALUE(BN222)*60/2,BP222/2),1440)*IF(OR(BR222="",BR222="　"),1,VALUE(MID(BR222,2,1)/4)),MIN(SUM(VALUE(BS222)*60,BU222,VALUE(BW222)*60/2,BY222/2),1440)*IF(OR(CA222="",CA222="　"),1,VALUE(MID(CA222,2,1)/4))),'01_勤務時間入力'!$B$7*60,10080))))</f>
        <v/>
      </c>
      <c r="CE222" s="17" t="str">
        <f>IF(CB222="","",IF('01_勤務時間入力'!$I$7*60&lt;='01_勤務時間入力'!CD222,"常勤","非常勤"))</f>
        <v/>
      </c>
    </row>
    <row r="223" spans="2:83" ht="27.95" customHeight="1" x14ac:dyDescent="0.4">
      <c r="B223" s="131" t="str">
        <f t="shared" si="6"/>
        <v>207人目</v>
      </c>
      <c r="C223" s="29"/>
      <c r="D223" s="69" t="s">
        <v>14</v>
      </c>
      <c r="E223" s="31"/>
      <c r="F223" s="32"/>
      <c r="H223" s="36"/>
      <c r="I223" s="54" t="s">
        <v>11</v>
      </c>
      <c r="J223" s="39"/>
      <c r="K223" s="56" t="s">
        <v>16</v>
      </c>
      <c r="L223" s="36"/>
      <c r="M223" s="54" t="s">
        <v>11</v>
      </c>
      <c r="N223" s="39"/>
      <c r="O223" s="56" t="s">
        <v>16</v>
      </c>
      <c r="P223" s="11"/>
      <c r="Q223" s="36"/>
      <c r="R223" s="54" t="s">
        <v>11</v>
      </c>
      <c r="S223" s="39"/>
      <c r="T223" s="54" t="s">
        <v>16</v>
      </c>
      <c r="U223" s="36"/>
      <c r="V223" s="54" t="s">
        <v>11</v>
      </c>
      <c r="W223" s="39"/>
      <c r="X223" s="56" t="s">
        <v>16</v>
      </c>
      <c r="Y223" s="48"/>
      <c r="Z223" s="36"/>
      <c r="AA223" s="54" t="s">
        <v>11</v>
      </c>
      <c r="AB223" s="39"/>
      <c r="AC223" s="54" t="s">
        <v>16</v>
      </c>
      <c r="AD223" s="36"/>
      <c r="AE223" s="54" t="s">
        <v>11</v>
      </c>
      <c r="AF223" s="39"/>
      <c r="AG223" s="56" t="s">
        <v>16</v>
      </c>
      <c r="AH223" s="48"/>
      <c r="AI223" s="36"/>
      <c r="AJ223" s="54" t="s">
        <v>11</v>
      </c>
      <c r="AK223" s="39"/>
      <c r="AL223" s="54" t="s">
        <v>16</v>
      </c>
      <c r="AM223" s="36"/>
      <c r="AN223" s="54" t="s">
        <v>11</v>
      </c>
      <c r="AO223" s="39"/>
      <c r="AP223" s="56" t="s">
        <v>16</v>
      </c>
      <c r="AQ223" s="48"/>
      <c r="AR223" s="36"/>
      <c r="AS223" s="54" t="s">
        <v>11</v>
      </c>
      <c r="AT223" s="39"/>
      <c r="AU223" s="54" t="s">
        <v>16</v>
      </c>
      <c r="AV223" s="36"/>
      <c r="AW223" s="54" t="s">
        <v>11</v>
      </c>
      <c r="AX223" s="39"/>
      <c r="AY223" s="56" t="s">
        <v>16</v>
      </c>
      <c r="AZ223" s="48"/>
      <c r="BA223" s="36"/>
      <c r="BB223" s="54" t="s">
        <v>11</v>
      </c>
      <c r="BC223" s="39"/>
      <c r="BD223" s="54" t="s">
        <v>16</v>
      </c>
      <c r="BE223" s="36"/>
      <c r="BF223" s="54" t="s">
        <v>11</v>
      </c>
      <c r="BG223" s="39"/>
      <c r="BH223" s="56" t="s">
        <v>16</v>
      </c>
      <c r="BI223" s="48"/>
      <c r="BJ223" s="36"/>
      <c r="BK223" s="54" t="s">
        <v>11</v>
      </c>
      <c r="BL223" s="39"/>
      <c r="BM223" s="54" t="s">
        <v>16</v>
      </c>
      <c r="BN223" s="36"/>
      <c r="BO223" s="54" t="s">
        <v>11</v>
      </c>
      <c r="BP223" s="39"/>
      <c r="BQ223" s="56" t="s">
        <v>16</v>
      </c>
      <c r="BR223" s="48"/>
      <c r="BS223" s="36"/>
      <c r="BT223" s="54" t="s">
        <v>11</v>
      </c>
      <c r="BU223" s="39"/>
      <c r="BV223" s="54" t="s">
        <v>16</v>
      </c>
      <c r="BW223" s="36"/>
      <c r="BX223" s="54" t="s">
        <v>11</v>
      </c>
      <c r="BY223" s="39"/>
      <c r="BZ223" s="56" t="s">
        <v>16</v>
      </c>
      <c r="CA223" s="51"/>
      <c r="CB223" s="17" t="str">
        <f t="shared" si="7"/>
        <v/>
      </c>
      <c r="CC223" s="17" t="str">
        <f>IF(CB223="","",INDEX('99_職種リスト'!$A:$A,MATCH($E223,'99_職種リスト'!$B:$B,0)))</f>
        <v/>
      </c>
      <c r="CD223" s="18" t="str">
        <f>IF(CB223="","",IF(F223="○",'01_勤務時間入力'!$B$7*60,IF(SUM(H223,J223,L223,N223)&gt;0,MIN(SUM(VALUE(H223)*60,J223,VALUE(L223)*60/2,N223/2),'01_勤務時間入力'!$B$7*60,10080),MIN(SUM(MIN(SUM(VALUE(Q223)*60,S223,VALUE(U223)*60/2,W223/2),1440)*IF(OR(Y223="",Y223="　"),1,VALUE(MID(Y223,2,1)/4)),MIN(SUM(VALUE(Z223)*60,AB223,VALUE(AD223)*60/2,AF223/2),1440)*IF(OR(AH223="",AH223="　"),1,VALUE(MID(AH223,2,1)/4)),MIN(SUM(VALUE(AI223)*60,AK223,VALUE(AM223)*60/2,AO223/2),1440)*IF(OR(AQ223="",AQ223="　"),1,VALUE(MID(AQ223,2,1)/4)),MIN(SUM(VALUE(AR223)*60,AT223,VALUE(AV223)*60/2,AX223/2),1440)*IF(OR(AZ223="",AZ223="　"),1,VALUE(MID(AZ223,2,1)/4)),MIN(SUM(VALUE(BA223)*60,BC223,VALUE(BE223)*60/2,BG223/2),1440)*IF(OR(BI223="",BI223="　"),1,VALUE(MID(BI223,2,1)/4)),MIN(SUM(VALUE(BJ223)*60,BL223,VALUE(BN223)*60/2,BP223/2),1440)*IF(OR(BR223="",BR223="　"),1,VALUE(MID(BR223,2,1)/4)),MIN(SUM(VALUE(BS223)*60,BU223,VALUE(BW223)*60/2,BY223/2),1440)*IF(OR(CA223="",CA223="　"),1,VALUE(MID(CA223,2,1)/4))),'01_勤務時間入力'!$B$7*60,10080))))</f>
        <v/>
      </c>
      <c r="CE223" s="17" t="str">
        <f>IF(CB223="","",IF('01_勤務時間入力'!$I$7*60&lt;='01_勤務時間入力'!CD223,"常勤","非常勤"))</f>
        <v/>
      </c>
    </row>
    <row r="224" spans="2:83" ht="27.95" customHeight="1" x14ac:dyDescent="0.4">
      <c r="B224" s="131" t="str">
        <f t="shared" si="6"/>
        <v>208人目</v>
      </c>
      <c r="C224" s="29"/>
      <c r="D224" s="69" t="s">
        <v>14</v>
      </c>
      <c r="E224" s="31"/>
      <c r="F224" s="32"/>
      <c r="H224" s="36"/>
      <c r="I224" s="54" t="s">
        <v>11</v>
      </c>
      <c r="J224" s="39"/>
      <c r="K224" s="56" t="s">
        <v>16</v>
      </c>
      <c r="L224" s="36"/>
      <c r="M224" s="54" t="s">
        <v>11</v>
      </c>
      <c r="N224" s="39"/>
      <c r="O224" s="56" t="s">
        <v>16</v>
      </c>
      <c r="P224" s="11"/>
      <c r="Q224" s="36"/>
      <c r="R224" s="54" t="s">
        <v>11</v>
      </c>
      <c r="S224" s="39"/>
      <c r="T224" s="54" t="s">
        <v>16</v>
      </c>
      <c r="U224" s="36"/>
      <c r="V224" s="54" t="s">
        <v>11</v>
      </c>
      <c r="W224" s="39"/>
      <c r="X224" s="56" t="s">
        <v>16</v>
      </c>
      <c r="Y224" s="48"/>
      <c r="Z224" s="36"/>
      <c r="AA224" s="54" t="s">
        <v>11</v>
      </c>
      <c r="AB224" s="39"/>
      <c r="AC224" s="54" t="s">
        <v>16</v>
      </c>
      <c r="AD224" s="36"/>
      <c r="AE224" s="54" t="s">
        <v>11</v>
      </c>
      <c r="AF224" s="39"/>
      <c r="AG224" s="56" t="s">
        <v>16</v>
      </c>
      <c r="AH224" s="48"/>
      <c r="AI224" s="36"/>
      <c r="AJ224" s="54" t="s">
        <v>11</v>
      </c>
      <c r="AK224" s="39"/>
      <c r="AL224" s="54" t="s">
        <v>16</v>
      </c>
      <c r="AM224" s="36"/>
      <c r="AN224" s="54" t="s">
        <v>11</v>
      </c>
      <c r="AO224" s="39"/>
      <c r="AP224" s="56" t="s">
        <v>16</v>
      </c>
      <c r="AQ224" s="48"/>
      <c r="AR224" s="36"/>
      <c r="AS224" s="54" t="s">
        <v>11</v>
      </c>
      <c r="AT224" s="39"/>
      <c r="AU224" s="54" t="s">
        <v>16</v>
      </c>
      <c r="AV224" s="36"/>
      <c r="AW224" s="54" t="s">
        <v>11</v>
      </c>
      <c r="AX224" s="39"/>
      <c r="AY224" s="56" t="s">
        <v>16</v>
      </c>
      <c r="AZ224" s="48"/>
      <c r="BA224" s="36"/>
      <c r="BB224" s="54" t="s">
        <v>11</v>
      </c>
      <c r="BC224" s="39"/>
      <c r="BD224" s="54" t="s">
        <v>16</v>
      </c>
      <c r="BE224" s="36"/>
      <c r="BF224" s="54" t="s">
        <v>11</v>
      </c>
      <c r="BG224" s="39"/>
      <c r="BH224" s="56" t="s">
        <v>16</v>
      </c>
      <c r="BI224" s="48"/>
      <c r="BJ224" s="36"/>
      <c r="BK224" s="54" t="s">
        <v>11</v>
      </c>
      <c r="BL224" s="39"/>
      <c r="BM224" s="54" t="s">
        <v>16</v>
      </c>
      <c r="BN224" s="36"/>
      <c r="BO224" s="54" t="s">
        <v>11</v>
      </c>
      <c r="BP224" s="39"/>
      <c r="BQ224" s="56" t="s">
        <v>16</v>
      </c>
      <c r="BR224" s="48"/>
      <c r="BS224" s="36"/>
      <c r="BT224" s="54" t="s">
        <v>11</v>
      </c>
      <c r="BU224" s="39"/>
      <c r="BV224" s="54" t="s">
        <v>16</v>
      </c>
      <c r="BW224" s="36"/>
      <c r="BX224" s="54" t="s">
        <v>11</v>
      </c>
      <c r="BY224" s="39"/>
      <c r="BZ224" s="56" t="s">
        <v>16</v>
      </c>
      <c r="CA224" s="51"/>
      <c r="CB224" s="17" t="str">
        <f t="shared" si="7"/>
        <v/>
      </c>
      <c r="CC224" s="17" t="str">
        <f>IF(CB224="","",INDEX('99_職種リスト'!$A:$A,MATCH($E224,'99_職種リスト'!$B:$B,0)))</f>
        <v/>
      </c>
      <c r="CD224" s="18" t="str">
        <f>IF(CB224="","",IF(F224="○",'01_勤務時間入力'!$B$7*60,IF(SUM(H224,J224,L224,N224)&gt;0,MIN(SUM(VALUE(H224)*60,J224,VALUE(L224)*60/2,N224/2),'01_勤務時間入力'!$B$7*60,10080),MIN(SUM(MIN(SUM(VALUE(Q224)*60,S224,VALUE(U224)*60/2,W224/2),1440)*IF(OR(Y224="",Y224="　"),1,VALUE(MID(Y224,2,1)/4)),MIN(SUM(VALUE(Z224)*60,AB224,VALUE(AD224)*60/2,AF224/2),1440)*IF(OR(AH224="",AH224="　"),1,VALUE(MID(AH224,2,1)/4)),MIN(SUM(VALUE(AI224)*60,AK224,VALUE(AM224)*60/2,AO224/2),1440)*IF(OR(AQ224="",AQ224="　"),1,VALUE(MID(AQ224,2,1)/4)),MIN(SUM(VALUE(AR224)*60,AT224,VALUE(AV224)*60/2,AX224/2),1440)*IF(OR(AZ224="",AZ224="　"),1,VALUE(MID(AZ224,2,1)/4)),MIN(SUM(VALUE(BA224)*60,BC224,VALUE(BE224)*60/2,BG224/2),1440)*IF(OR(BI224="",BI224="　"),1,VALUE(MID(BI224,2,1)/4)),MIN(SUM(VALUE(BJ224)*60,BL224,VALUE(BN224)*60/2,BP224/2),1440)*IF(OR(BR224="",BR224="　"),1,VALUE(MID(BR224,2,1)/4)),MIN(SUM(VALUE(BS224)*60,BU224,VALUE(BW224)*60/2,BY224/2),1440)*IF(OR(CA224="",CA224="　"),1,VALUE(MID(CA224,2,1)/4))),'01_勤務時間入力'!$B$7*60,10080))))</f>
        <v/>
      </c>
      <c r="CE224" s="17" t="str">
        <f>IF(CB224="","",IF('01_勤務時間入力'!$I$7*60&lt;='01_勤務時間入力'!CD224,"常勤","非常勤"))</f>
        <v/>
      </c>
    </row>
    <row r="225" spans="2:83" ht="27.95" customHeight="1" x14ac:dyDescent="0.4">
      <c r="B225" s="131" t="str">
        <f t="shared" si="6"/>
        <v>209人目</v>
      </c>
      <c r="C225" s="29"/>
      <c r="D225" s="69" t="s">
        <v>14</v>
      </c>
      <c r="E225" s="31"/>
      <c r="F225" s="32"/>
      <c r="H225" s="36"/>
      <c r="I225" s="54" t="s">
        <v>11</v>
      </c>
      <c r="J225" s="39"/>
      <c r="K225" s="56" t="s">
        <v>16</v>
      </c>
      <c r="L225" s="36"/>
      <c r="M225" s="54" t="s">
        <v>11</v>
      </c>
      <c r="N225" s="39"/>
      <c r="O225" s="56" t="s">
        <v>16</v>
      </c>
      <c r="P225" s="11"/>
      <c r="Q225" s="36"/>
      <c r="R225" s="54" t="s">
        <v>11</v>
      </c>
      <c r="S225" s="39"/>
      <c r="T225" s="54" t="s">
        <v>16</v>
      </c>
      <c r="U225" s="36"/>
      <c r="V225" s="54" t="s">
        <v>11</v>
      </c>
      <c r="W225" s="39"/>
      <c r="X225" s="56" t="s">
        <v>16</v>
      </c>
      <c r="Y225" s="48"/>
      <c r="Z225" s="36"/>
      <c r="AA225" s="54" t="s">
        <v>11</v>
      </c>
      <c r="AB225" s="39"/>
      <c r="AC225" s="54" t="s">
        <v>16</v>
      </c>
      <c r="AD225" s="36"/>
      <c r="AE225" s="54" t="s">
        <v>11</v>
      </c>
      <c r="AF225" s="39"/>
      <c r="AG225" s="56" t="s">
        <v>16</v>
      </c>
      <c r="AH225" s="48"/>
      <c r="AI225" s="36"/>
      <c r="AJ225" s="54" t="s">
        <v>11</v>
      </c>
      <c r="AK225" s="39"/>
      <c r="AL225" s="54" t="s">
        <v>16</v>
      </c>
      <c r="AM225" s="36"/>
      <c r="AN225" s="54" t="s">
        <v>11</v>
      </c>
      <c r="AO225" s="39"/>
      <c r="AP225" s="56" t="s">
        <v>16</v>
      </c>
      <c r="AQ225" s="48"/>
      <c r="AR225" s="36"/>
      <c r="AS225" s="54" t="s">
        <v>11</v>
      </c>
      <c r="AT225" s="39"/>
      <c r="AU225" s="54" t="s">
        <v>16</v>
      </c>
      <c r="AV225" s="36"/>
      <c r="AW225" s="54" t="s">
        <v>11</v>
      </c>
      <c r="AX225" s="39"/>
      <c r="AY225" s="56" t="s">
        <v>16</v>
      </c>
      <c r="AZ225" s="48"/>
      <c r="BA225" s="36"/>
      <c r="BB225" s="54" t="s">
        <v>11</v>
      </c>
      <c r="BC225" s="39"/>
      <c r="BD225" s="54" t="s">
        <v>16</v>
      </c>
      <c r="BE225" s="36"/>
      <c r="BF225" s="54" t="s">
        <v>11</v>
      </c>
      <c r="BG225" s="39"/>
      <c r="BH225" s="56" t="s">
        <v>16</v>
      </c>
      <c r="BI225" s="48"/>
      <c r="BJ225" s="36"/>
      <c r="BK225" s="54" t="s">
        <v>11</v>
      </c>
      <c r="BL225" s="39"/>
      <c r="BM225" s="54" t="s">
        <v>16</v>
      </c>
      <c r="BN225" s="36"/>
      <c r="BO225" s="54" t="s">
        <v>11</v>
      </c>
      <c r="BP225" s="39"/>
      <c r="BQ225" s="56" t="s">
        <v>16</v>
      </c>
      <c r="BR225" s="48"/>
      <c r="BS225" s="36"/>
      <c r="BT225" s="54" t="s">
        <v>11</v>
      </c>
      <c r="BU225" s="39"/>
      <c r="BV225" s="54" t="s">
        <v>16</v>
      </c>
      <c r="BW225" s="36"/>
      <c r="BX225" s="54" t="s">
        <v>11</v>
      </c>
      <c r="BY225" s="39"/>
      <c r="BZ225" s="56" t="s">
        <v>16</v>
      </c>
      <c r="CA225" s="51"/>
      <c r="CB225" s="17" t="str">
        <f t="shared" si="7"/>
        <v/>
      </c>
      <c r="CC225" s="17" t="str">
        <f>IF(CB225="","",INDEX('99_職種リスト'!$A:$A,MATCH($E225,'99_職種リスト'!$B:$B,0)))</f>
        <v/>
      </c>
      <c r="CD225" s="18" t="str">
        <f>IF(CB225="","",IF(F225="○",'01_勤務時間入力'!$B$7*60,IF(SUM(H225,J225,L225,N225)&gt;0,MIN(SUM(VALUE(H225)*60,J225,VALUE(L225)*60/2,N225/2),'01_勤務時間入力'!$B$7*60,10080),MIN(SUM(MIN(SUM(VALUE(Q225)*60,S225,VALUE(U225)*60/2,W225/2),1440)*IF(OR(Y225="",Y225="　"),1,VALUE(MID(Y225,2,1)/4)),MIN(SUM(VALUE(Z225)*60,AB225,VALUE(AD225)*60/2,AF225/2),1440)*IF(OR(AH225="",AH225="　"),1,VALUE(MID(AH225,2,1)/4)),MIN(SUM(VALUE(AI225)*60,AK225,VALUE(AM225)*60/2,AO225/2),1440)*IF(OR(AQ225="",AQ225="　"),1,VALUE(MID(AQ225,2,1)/4)),MIN(SUM(VALUE(AR225)*60,AT225,VALUE(AV225)*60/2,AX225/2),1440)*IF(OR(AZ225="",AZ225="　"),1,VALUE(MID(AZ225,2,1)/4)),MIN(SUM(VALUE(BA225)*60,BC225,VALUE(BE225)*60/2,BG225/2),1440)*IF(OR(BI225="",BI225="　"),1,VALUE(MID(BI225,2,1)/4)),MIN(SUM(VALUE(BJ225)*60,BL225,VALUE(BN225)*60/2,BP225/2),1440)*IF(OR(BR225="",BR225="　"),1,VALUE(MID(BR225,2,1)/4)),MIN(SUM(VALUE(BS225)*60,BU225,VALUE(BW225)*60/2,BY225/2),1440)*IF(OR(CA225="",CA225="　"),1,VALUE(MID(CA225,2,1)/4))),'01_勤務時間入力'!$B$7*60,10080))))</f>
        <v/>
      </c>
      <c r="CE225" s="17" t="str">
        <f>IF(CB225="","",IF('01_勤務時間入力'!$I$7*60&lt;='01_勤務時間入力'!CD225,"常勤","非常勤"))</f>
        <v/>
      </c>
    </row>
    <row r="226" spans="2:83" ht="27.95" customHeight="1" x14ac:dyDescent="0.4">
      <c r="B226" s="131" t="str">
        <f t="shared" si="6"/>
        <v>210人目</v>
      </c>
      <c r="C226" s="29"/>
      <c r="D226" s="69" t="s">
        <v>14</v>
      </c>
      <c r="E226" s="31"/>
      <c r="F226" s="32"/>
      <c r="H226" s="36"/>
      <c r="I226" s="54" t="s">
        <v>11</v>
      </c>
      <c r="J226" s="39"/>
      <c r="K226" s="56" t="s">
        <v>16</v>
      </c>
      <c r="L226" s="36"/>
      <c r="M226" s="54" t="s">
        <v>11</v>
      </c>
      <c r="N226" s="39"/>
      <c r="O226" s="56" t="s">
        <v>16</v>
      </c>
      <c r="P226" s="11"/>
      <c r="Q226" s="36"/>
      <c r="R226" s="54" t="s">
        <v>11</v>
      </c>
      <c r="S226" s="39"/>
      <c r="T226" s="54" t="s">
        <v>16</v>
      </c>
      <c r="U226" s="36"/>
      <c r="V226" s="54" t="s">
        <v>11</v>
      </c>
      <c r="W226" s="39"/>
      <c r="X226" s="56" t="s">
        <v>16</v>
      </c>
      <c r="Y226" s="48"/>
      <c r="Z226" s="36"/>
      <c r="AA226" s="54" t="s">
        <v>11</v>
      </c>
      <c r="AB226" s="39"/>
      <c r="AC226" s="54" t="s">
        <v>16</v>
      </c>
      <c r="AD226" s="36"/>
      <c r="AE226" s="54" t="s">
        <v>11</v>
      </c>
      <c r="AF226" s="39"/>
      <c r="AG226" s="56" t="s">
        <v>16</v>
      </c>
      <c r="AH226" s="48"/>
      <c r="AI226" s="36"/>
      <c r="AJ226" s="54" t="s">
        <v>11</v>
      </c>
      <c r="AK226" s="39"/>
      <c r="AL226" s="54" t="s">
        <v>16</v>
      </c>
      <c r="AM226" s="36"/>
      <c r="AN226" s="54" t="s">
        <v>11</v>
      </c>
      <c r="AO226" s="39"/>
      <c r="AP226" s="56" t="s">
        <v>16</v>
      </c>
      <c r="AQ226" s="48"/>
      <c r="AR226" s="36"/>
      <c r="AS226" s="54" t="s">
        <v>11</v>
      </c>
      <c r="AT226" s="39"/>
      <c r="AU226" s="54" t="s">
        <v>16</v>
      </c>
      <c r="AV226" s="36"/>
      <c r="AW226" s="54" t="s">
        <v>11</v>
      </c>
      <c r="AX226" s="39"/>
      <c r="AY226" s="56" t="s">
        <v>16</v>
      </c>
      <c r="AZ226" s="48"/>
      <c r="BA226" s="36"/>
      <c r="BB226" s="54" t="s">
        <v>11</v>
      </c>
      <c r="BC226" s="39"/>
      <c r="BD226" s="54" t="s">
        <v>16</v>
      </c>
      <c r="BE226" s="36"/>
      <c r="BF226" s="54" t="s">
        <v>11</v>
      </c>
      <c r="BG226" s="39"/>
      <c r="BH226" s="56" t="s">
        <v>16</v>
      </c>
      <c r="BI226" s="48"/>
      <c r="BJ226" s="36"/>
      <c r="BK226" s="54" t="s">
        <v>11</v>
      </c>
      <c r="BL226" s="39"/>
      <c r="BM226" s="54" t="s">
        <v>16</v>
      </c>
      <c r="BN226" s="36"/>
      <c r="BO226" s="54" t="s">
        <v>11</v>
      </c>
      <c r="BP226" s="39"/>
      <c r="BQ226" s="56" t="s">
        <v>16</v>
      </c>
      <c r="BR226" s="48"/>
      <c r="BS226" s="36"/>
      <c r="BT226" s="54" t="s">
        <v>11</v>
      </c>
      <c r="BU226" s="39"/>
      <c r="BV226" s="54" t="s">
        <v>16</v>
      </c>
      <c r="BW226" s="36"/>
      <c r="BX226" s="54" t="s">
        <v>11</v>
      </c>
      <c r="BY226" s="39"/>
      <c r="BZ226" s="56" t="s">
        <v>16</v>
      </c>
      <c r="CA226" s="51"/>
      <c r="CB226" s="17" t="str">
        <f t="shared" si="7"/>
        <v/>
      </c>
      <c r="CC226" s="17" t="str">
        <f>IF(CB226="","",INDEX('99_職種リスト'!$A:$A,MATCH($E226,'99_職種リスト'!$B:$B,0)))</f>
        <v/>
      </c>
      <c r="CD226" s="18" t="str">
        <f>IF(CB226="","",IF(F226="○",'01_勤務時間入力'!$B$7*60,IF(SUM(H226,J226,L226,N226)&gt;0,MIN(SUM(VALUE(H226)*60,J226,VALUE(L226)*60/2,N226/2),'01_勤務時間入力'!$B$7*60,10080),MIN(SUM(MIN(SUM(VALUE(Q226)*60,S226,VALUE(U226)*60/2,W226/2),1440)*IF(OR(Y226="",Y226="　"),1,VALUE(MID(Y226,2,1)/4)),MIN(SUM(VALUE(Z226)*60,AB226,VALUE(AD226)*60/2,AF226/2),1440)*IF(OR(AH226="",AH226="　"),1,VALUE(MID(AH226,2,1)/4)),MIN(SUM(VALUE(AI226)*60,AK226,VALUE(AM226)*60/2,AO226/2),1440)*IF(OR(AQ226="",AQ226="　"),1,VALUE(MID(AQ226,2,1)/4)),MIN(SUM(VALUE(AR226)*60,AT226,VALUE(AV226)*60/2,AX226/2),1440)*IF(OR(AZ226="",AZ226="　"),1,VALUE(MID(AZ226,2,1)/4)),MIN(SUM(VALUE(BA226)*60,BC226,VALUE(BE226)*60/2,BG226/2),1440)*IF(OR(BI226="",BI226="　"),1,VALUE(MID(BI226,2,1)/4)),MIN(SUM(VALUE(BJ226)*60,BL226,VALUE(BN226)*60/2,BP226/2),1440)*IF(OR(BR226="",BR226="　"),1,VALUE(MID(BR226,2,1)/4)),MIN(SUM(VALUE(BS226)*60,BU226,VALUE(BW226)*60/2,BY226/2),1440)*IF(OR(CA226="",CA226="　"),1,VALUE(MID(CA226,2,1)/4))),'01_勤務時間入力'!$B$7*60,10080))))</f>
        <v/>
      </c>
      <c r="CE226" s="17" t="str">
        <f>IF(CB226="","",IF('01_勤務時間入力'!$I$7*60&lt;='01_勤務時間入力'!CD226,"常勤","非常勤"))</f>
        <v/>
      </c>
    </row>
    <row r="227" spans="2:83" ht="27.95" customHeight="1" x14ac:dyDescent="0.4">
      <c r="B227" s="131" t="str">
        <f t="shared" si="6"/>
        <v>211人目</v>
      </c>
      <c r="C227" s="29"/>
      <c r="D227" s="69" t="s">
        <v>14</v>
      </c>
      <c r="E227" s="31"/>
      <c r="F227" s="32"/>
      <c r="H227" s="36"/>
      <c r="I227" s="54" t="s">
        <v>11</v>
      </c>
      <c r="J227" s="39"/>
      <c r="K227" s="56" t="s">
        <v>16</v>
      </c>
      <c r="L227" s="36"/>
      <c r="M227" s="54" t="s">
        <v>11</v>
      </c>
      <c r="N227" s="39"/>
      <c r="O227" s="56" t="s">
        <v>16</v>
      </c>
      <c r="P227" s="11"/>
      <c r="Q227" s="36"/>
      <c r="R227" s="54" t="s">
        <v>11</v>
      </c>
      <c r="S227" s="39"/>
      <c r="T227" s="54" t="s">
        <v>16</v>
      </c>
      <c r="U227" s="36"/>
      <c r="V227" s="54" t="s">
        <v>11</v>
      </c>
      <c r="W227" s="39"/>
      <c r="X227" s="56" t="s">
        <v>16</v>
      </c>
      <c r="Y227" s="48"/>
      <c r="Z227" s="36"/>
      <c r="AA227" s="54" t="s">
        <v>11</v>
      </c>
      <c r="AB227" s="39"/>
      <c r="AC227" s="54" t="s">
        <v>16</v>
      </c>
      <c r="AD227" s="36"/>
      <c r="AE227" s="54" t="s">
        <v>11</v>
      </c>
      <c r="AF227" s="39"/>
      <c r="AG227" s="56" t="s">
        <v>16</v>
      </c>
      <c r="AH227" s="48"/>
      <c r="AI227" s="36"/>
      <c r="AJ227" s="54" t="s">
        <v>11</v>
      </c>
      <c r="AK227" s="39"/>
      <c r="AL227" s="54" t="s">
        <v>16</v>
      </c>
      <c r="AM227" s="36"/>
      <c r="AN227" s="54" t="s">
        <v>11</v>
      </c>
      <c r="AO227" s="39"/>
      <c r="AP227" s="56" t="s">
        <v>16</v>
      </c>
      <c r="AQ227" s="48"/>
      <c r="AR227" s="36"/>
      <c r="AS227" s="54" t="s">
        <v>11</v>
      </c>
      <c r="AT227" s="39"/>
      <c r="AU227" s="54" t="s">
        <v>16</v>
      </c>
      <c r="AV227" s="36"/>
      <c r="AW227" s="54" t="s">
        <v>11</v>
      </c>
      <c r="AX227" s="39"/>
      <c r="AY227" s="56" t="s">
        <v>16</v>
      </c>
      <c r="AZ227" s="48"/>
      <c r="BA227" s="36"/>
      <c r="BB227" s="54" t="s">
        <v>11</v>
      </c>
      <c r="BC227" s="39"/>
      <c r="BD227" s="54" t="s">
        <v>16</v>
      </c>
      <c r="BE227" s="36"/>
      <c r="BF227" s="54" t="s">
        <v>11</v>
      </c>
      <c r="BG227" s="39"/>
      <c r="BH227" s="56" t="s">
        <v>16</v>
      </c>
      <c r="BI227" s="48"/>
      <c r="BJ227" s="36"/>
      <c r="BK227" s="54" t="s">
        <v>11</v>
      </c>
      <c r="BL227" s="39"/>
      <c r="BM227" s="54" t="s">
        <v>16</v>
      </c>
      <c r="BN227" s="36"/>
      <c r="BO227" s="54" t="s">
        <v>11</v>
      </c>
      <c r="BP227" s="39"/>
      <c r="BQ227" s="56" t="s">
        <v>16</v>
      </c>
      <c r="BR227" s="48"/>
      <c r="BS227" s="36"/>
      <c r="BT227" s="54" t="s">
        <v>11</v>
      </c>
      <c r="BU227" s="39"/>
      <c r="BV227" s="54" t="s">
        <v>16</v>
      </c>
      <c r="BW227" s="36"/>
      <c r="BX227" s="54" t="s">
        <v>11</v>
      </c>
      <c r="BY227" s="39"/>
      <c r="BZ227" s="56" t="s">
        <v>16</v>
      </c>
      <c r="CA227" s="51"/>
      <c r="CB227" s="17" t="str">
        <f t="shared" si="7"/>
        <v/>
      </c>
      <c r="CC227" s="17" t="str">
        <f>IF(CB227="","",INDEX('99_職種リスト'!$A:$A,MATCH($E227,'99_職種リスト'!$B:$B,0)))</f>
        <v/>
      </c>
      <c r="CD227" s="18" t="str">
        <f>IF(CB227="","",IF(F227="○",'01_勤務時間入力'!$B$7*60,IF(SUM(H227,J227,L227,N227)&gt;0,MIN(SUM(VALUE(H227)*60,J227,VALUE(L227)*60/2,N227/2),'01_勤務時間入力'!$B$7*60,10080),MIN(SUM(MIN(SUM(VALUE(Q227)*60,S227,VALUE(U227)*60/2,W227/2),1440)*IF(OR(Y227="",Y227="　"),1,VALUE(MID(Y227,2,1)/4)),MIN(SUM(VALUE(Z227)*60,AB227,VALUE(AD227)*60/2,AF227/2),1440)*IF(OR(AH227="",AH227="　"),1,VALUE(MID(AH227,2,1)/4)),MIN(SUM(VALUE(AI227)*60,AK227,VALUE(AM227)*60/2,AO227/2),1440)*IF(OR(AQ227="",AQ227="　"),1,VALUE(MID(AQ227,2,1)/4)),MIN(SUM(VALUE(AR227)*60,AT227,VALUE(AV227)*60/2,AX227/2),1440)*IF(OR(AZ227="",AZ227="　"),1,VALUE(MID(AZ227,2,1)/4)),MIN(SUM(VALUE(BA227)*60,BC227,VALUE(BE227)*60/2,BG227/2),1440)*IF(OR(BI227="",BI227="　"),1,VALUE(MID(BI227,2,1)/4)),MIN(SUM(VALUE(BJ227)*60,BL227,VALUE(BN227)*60/2,BP227/2),1440)*IF(OR(BR227="",BR227="　"),1,VALUE(MID(BR227,2,1)/4)),MIN(SUM(VALUE(BS227)*60,BU227,VALUE(BW227)*60/2,BY227/2),1440)*IF(OR(CA227="",CA227="　"),1,VALUE(MID(CA227,2,1)/4))),'01_勤務時間入力'!$B$7*60,10080))))</f>
        <v/>
      </c>
      <c r="CE227" s="17" t="str">
        <f>IF(CB227="","",IF('01_勤務時間入力'!$I$7*60&lt;='01_勤務時間入力'!CD227,"常勤","非常勤"))</f>
        <v/>
      </c>
    </row>
    <row r="228" spans="2:83" ht="27.95" customHeight="1" x14ac:dyDescent="0.4">
      <c r="B228" s="131" t="str">
        <f t="shared" si="6"/>
        <v>212人目</v>
      </c>
      <c r="C228" s="29"/>
      <c r="D228" s="69" t="s">
        <v>14</v>
      </c>
      <c r="E228" s="31"/>
      <c r="F228" s="32"/>
      <c r="H228" s="36"/>
      <c r="I228" s="54" t="s">
        <v>11</v>
      </c>
      <c r="J228" s="39"/>
      <c r="K228" s="56" t="s">
        <v>16</v>
      </c>
      <c r="L228" s="36"/>
      <c r="M228" s="54" t="s">
        <v>11</v>
      </c>
      <c r="N228" s="39"/>
      <c r="O228" s="56" t="s">
        <v>16</v>
      </c>
      <c r="P228" s="11"/>
      <c r="Q228" s="36"/>
      <c r="R228" s="54" t="s">
        <v>11</v>
      </c>
      <c r="S228" s="39"/>
      <c r="T228" s="54" t="s">
        <v>16</v>
      </c>
      <c r="U228" s="36"/>
      <c r="V228" s="54" t="s">
        <v>11</v>
      </c>
      <c r="W228" s="39"/>
      <c r="X228" s="56" t="s">
        <v>16</v>
      </c>
      <c r="Y228" s="48"/>
      <c r="Z228" s="36"/>
      <c r="AA228" s="54" t="s">
        <v>11</v>
      </c>
      <c r="AB228" s="39"/>
      <c r="AC228" s="54" t="s">
        <v>16</v>
      </c>
      <c r="AD228" s="36"/>
      <c r="AE228" s="54" t="s">
        <v>11</v>
      </c>
      <c r="AF228" s="39"/>
      <c r="AG228" s="56" t="s">
        <v>16</v>
      </c>
      <c r="AH228" s="48"/>
      <c r="AI228" s="36"/>
      <c r="AJ228" s="54" t="s">
        <v>11</v>
      </c>
      <c r="AK228" s="39"/>
      <c r="AL228" s="54" t="s">
        <v>16</v>
      </c>
      <c r="AM228" s="36"/>
      <c r="AN228" s="54" t="s">
        <v>11</v>
      </c>
      <c r="AO228" s="39"/>
      <c r="AP228" s="56" t="s">
        <v>16</v>
      </c>
      <c r="AQ228" s="48"/>
      <c r="AR228" s="36"/>
      <c r="AS228" s="54" t="s">
        <v>11</v>
      </c>
      <c r="AT228" s="39"/>
      <c r="AU228" s="54" t="s">
        <v>16</v>
      </c>
      <c r="AV228" s="36"/>
      <c r="AW228" s="54" t="s">
        <v>11</v>
      </c>
      <c r="AX228" s="39"/>
      <c r="AY228" s="56" t="s">
        <v>16</v>
      </c>
      <c r="AZ228" s="48"/>
      <c r="BA228" s="36"/>
      <c r="BB228" s="54" t="s">
        <v>11</v>
      </c>
      <c r="BC228" s="39"/>
      <c r="BD228" s="54" t="s">
        <v>16</v>
      </c>
      <c r="BE228" s="36"/>
      <c r="BF228" s="54" t="s">
        <v>11</v>
      </c>
      <c r="BG228" s="39"/>
      <c r="BH228" s="56" t="s">
        <v>16</v>
      </c>
      <c r="BI228" s="48"/>
      <c r="BJ228" s="36"/>
      <c r="BK228" s="54" t="s">
        <v>11</v>
      </c>
      <c r="BL228" s="39"/>
      <c r="BM228" s="54" t="s">
        <v>16</v>
      </c>
      <c r="BN228" s="36"/>
      <c r="BO228" s="54" t="s">
        <v>11</v>
      </c>
      <c r="BP228" s="39"/>
      <c r="BQ228" s="56" t="s">
        <v>16</v>
      </c>
      <c r="BR228" s="48"/>
      <c r="BS228" s="36"/>
      <c r="BT228" s="54" t="s">
        <v>11</v>
      </c>
      <c r="BU228" s="39"/>
      <c r="BV228" s="54" t="s">
        <v>16</v>
      </c>
      <c r="BW228" s="36"/>
      <c r="BX228" s="54" t="s">
        <v>11</v>
      </c>
      <c r="BY228" s="39"/>
      <c r="BZ228" s="56" t="s">
        <v>16</v>
      </c>
      <c r="CA228" s="51"/>
      <c r="CB228" s="17" t="str">
        <f t="shared" si="7"/>
        <v/>
      </c>
      <c r="CC228" s="17" t="str">
        <f>IF(CB228="","",INDEX('99_職種リスト'!$A:$A,MATCH($E228,'99_職種リスト'!$B:$B,0)))</f>
        <v/>
      </c>
      <c r="CD228" s="18" t="str">
        <f>IF(CB228="","",IF(F228="○",'01_勤務時間入力'!$B$7*60,IF(SUM(H228,J228,L228,N228)&gt;0,MIN(SUM(VALUE(H228)*60,J228,VALUE(L228)*60/2,N228/2),'01_勤務時間入力'!$B$7*60,10080),MIN(SUM(MIN(SUM(VALUE(Q228)*60,S228,VALUE(U228)*60/2,W228/2),1440)*IF(OR(Y228="",Y228="　"),1,VALUE(MID(Y228,2,1)/4)),MIN(SUM(VALUE(Z228)*60,AB228,VALUE(AD228)*60/2,AF228/2),1440)*IF(OR(AH228="",AH228="　"),1,VALUE(MID(AH228,2,1)/4)),MIN(SUM(VALUE(AI228)*60,AK228,VALUE(AM228)*60/2,AO228/2),1440)*IF(OR(AQ228="",AQ228="　"),1,VALUE(MID(AQ228,2,1)/4)),MIN(SUM(VALUE(AR228)*60,AT228,VALUE(AV228)*60/2,AX228/2),1440)*IF(OR(AZ228="",AZ228="　"),1,VALUE(MID(AZ228,2,1)/4)),MIN(SUM(VALUE(BA228)*60,BC228,VALUE(BE228)*60/2,BG228/2),1440)*IF(OR(BI228="",BI228="　"),1,VALUE(MID(BI228,2,1)/4)),MIN(SUM(VALUE(BJ228)*60,BL228,VALUE(BN228)*60/2,BP228/2),1440)*IF(OR(BR228="",BR228="　"),1,VALUE(MID(BR228,2,1)/4)),MIN(SUM(VALUE(BS228)*60,BU228,VALUE(BW228)*60/2,BY228/2),1440)*IF(OR(CA228="",CA228="　"),1,VALUE(MID(CA228,2,1)/4))),'01_勤務時間入力'!$B$7*60,10080))))</f>
        <v/>
      </c>
      <c r="CE228" s="17" t="str">
        <f>IF(CB228="","",IF('01_勤務時間入力'!$I$7*60&lt;='01_勤務時間入力'!CD228,"常勤","非常勤"))</f>
        <v/>
      </c>
    </row>
    <row r="229" spans="2:83" ht="27.95" customHeight="1" x14ac:dyDescent="0.4">
      <c r="B229" s="131" t="str">
        <f t="shared" si="6"/>
        <v>213人目</v>
      </c>
      <c r="C229" s="29"/>
      <c r="D229" s="69" t="s">
        <v>14</v>
      </c>
      <c r="E229" s="31"/>
      <c r="F229" s="32"/>
      <c r="H229" s="36"/>
      <c r="I229" s="54" t="s">
        <v>11</v>
      </c>
      <c r="J229" s="39"/>
      <c r="K229" s="56" t="s">
        <v>16</v>
      </c>
      <c r="L229" s="36"/>
      <c r="M229" s="54" t="s">
        <v>11</v>
      </c>
      <c r="N229" s="39"/>
      <c r="O229" s="56" t="s">
        <v>16</v>
      </c>
      <c r="P229" s="11"/>
      <c r="Q229" s="36"/>
      <c r="R229" s="54" t="s">
        <v>11</v>
      </c>
      <c r="S229" s="39"/>
      <c r="T229" s="54" t="s">
        <v>16</v>
      </c>
      <c r="U229" s="36"/>
      <c r="V229" s="54" t="s">
        <v>11</v>
      </c>
      <c r="W229" s="39"/>
      <c r="X229" s="56" t="s">
        <v>16</v>
      </c>
      <c r="Y229" s="48"/>
      <c r="Z229" s="36"/>
      <c r="AA229" s="54" t="s">
        <v>11</v>
      </c>
      <c r="AB229" s="39"/>
      <c r="AC229" s="54" t="s">
        <v>16</v>
      </c>
      <c r="AD229" s="36"/>
      <c r="AE229" s="54" t="s">
        <v>11</v>
      </c>
      <c r="AF229" s="39"/>
      <c r="AG229" s="56" t="s">
        <v>16</v>
      </c>
      <c r="AH229" s="48"/>
      <c r="AI229" s="36"/>
      <c r="AJ229" s="54" t="s">
        <v>11</v>
      </c>
      <c r="AK229" s="39"/>
      <c r="AL229" s="54" t="s">
        <v>16</v>
      </c>
      <c r="AM229" s="36"/>
      <c r="AN229" s="54" t="s">
        <v>11</v>
      </c>
      <c r="AO229" s="39"/>
      <c r="AP229" s="56" t="s">
        <v>16</v>
      </c>
      <c r="AQ229" s="48"/>
      <c r="AR229" s="36"/>
      <c r="AS229" s="54" t="s">
        <v>11</v>
      </c>
      <c r="AT229" s="39"/>
      <c r="AU229" s="54" t="s">
        <v>16</v>
      </c>
      <c r="AV229" s="36"/>
      <c r="AW229" s="54" t="s">
        <v>11</v>
      </c>
      <c r="AX229" s="39"/>
      <c r="AY229" s="56" t="s">
        <v>16</v>
      </c>
      <c r="AZ229" s="48"/>
      <c r="BA229" s="36"/>
      <c r="BB229" s="54" t="s">
        <v>11</v>
      </c>
      <c r="BC229" s="39"/>
      <c r="BD229" s="54" t="s">
        <v>16</v>
      </c>
      <c r="BE229" s="36"/>
      <c r="BF229" s="54" t="s">
        <v>11</v>
      </c>
      <c r="BG229" s="39"/>
      <c r="BH229" s="56" t="s">
        <v>16</v>
      </c>
      <c r="BI229" s="48"/>
      <c r="BJ229" s="36"/>
      <c r="BK229" s="54" t="s">
        <v>11</v>
      </c>
      <c r="BL229" s="39"/>
      <c r="BM229" s="54" t="s">
        <v>16</v>
      </c>
      <c r="BN229" s="36"/>
      <c r="BO229" s="54" t="s">
        <v>11</v>
      </c>
      <c r="BP229" s="39"/>
      <c r="BQ229" s="56" t="s">
        <v>16</v>
      </c>
      <c r="BR229" s="48"/>
      <c r="BS229" s="36"/>
      <c r="BT229" s="54" t="s">
        <v>11</v>
      </c>
      <c r="BU229" s="39"/>
      <c r="BV229" s="54" t="s">
        <v>16</v>
      </c>
      <c r="BW229" s="36"/>
      <c r="BX229" s="54" t="s">
        <v>11</v>
      </c>
      <c r="BY229" s="39"/>
      <c r="BZ229" s="56" t="s">
        <v>16</v>
      </c>
      <c r="CA229" s="51"/>
      <c r="CB229" s="17" t="str">
        <f t="shared" si="7"/>
        <v/>
      </c>
      <c r="CC229" s="17" t="str">
        <f>IF(CB229="","",INDEX('99_職種リスト'!$A:$A,MATCH($E229,'99_職種リスト'!$B:$B,0)))</f>
        <v/>
      </c>
      <c r="CD229" s="18" t="str">
        <f>IF(CB229="","",IF(F229="○",'01_勤務時間入力'!$B$7*60,IF(SUM(H229,J229,L229,N229)&gt;0,MIN(SUM(VALUE(H229)*60,J229,VALUE(L229)*60/2,N229/2),'01_勤務時間入力'!$B$7*60,10080),MIN(SUM(MIN(SUM(VALUE(Q229)*60,S229,VALUE(U229)*60/2,W229/2),1440)*IF(OR(Y229="",Y229="　"),1,VALUE(MID(Y229,2,1)/4)),MIN(SUM(VALUE(Z229)*60,AB229,VALUE(AD229)*60/2,AF229/2),1440)*IF(OR(AH229="",AH229="　"),1,VALUE(MID(AH229,2,1)/4)),MIN(SUM(VALUE(AI229)*60,AK229,VALUE(AM229)*60/2,AO229/2),1440)*IF(OR(AQ229="",AQ229="　"),1,VALUE(MID(AQ229,2,1)/4)),MIN(SUM(VALUE(AR229)*60,AT229,VALUE(AV229)*60/2,AX229/2),1440)*IF(OR(AZ229="",AZ229="　"),1,VALUE(MID(AZ229,2,1)/4)),MIN(SUM(VALUE(BA229)*60,BC229,VALUE(BE229)*60/2,BG229/2),1440)*IF(OR(BI229="",BI229="　"),1,VALUE(MID(BI229,2,1)/4)),MIN(SUM(VALUE(BJ229)*60,BL229,VALUE(BN229)*60/2,BP229/2),1440)*IF(OR(BR229="",BR229="　"),1,VALUE(MID(BR229,2,1)/4)),MIN(SUM(VALUE(BS229)*60,BU229,VALUE(BW229)*60/2,BY229/2),1440)*IF(OR(CA229="",CA229="　"),1,VALUE(MID(CA229,2,1)/4))),'01_勤務時間入力'!$B$7*60,10080))))</f>
        <v/>
      </c>
      <c r="CE229" s="17" t="str">
        <f>IF(CB229="","",IF('01_勤務時間入力'!$I$7*60&lt;='01_勤務時間入力'!CD229,"常勤","非常勤"))</f>
        <v/>
      </c>
    </row>
    <row r="230" spans="2:83" ht="27.95" customHeight="1" x14ac:dyDescent="0.4">
      <c r="B230" s="131" t="str">
        <f t="shared" si="6"/>
        <v>214人目</v>
      </c>
      <c r="C230" s="29"/>
      <c r="D230" s="69" t="s">
        <v>14</v>
      </c>
      <c r="E230" s="31"/>
      <c r="F230" s="32"/>
      <c r="H230" s="36"/>
      <c r="I230" s="54" t="s">
        <v>11</v>
      </c>
      <c r="J230" s="39"/>
      <c r="K230" s="56" t="s">
        <v>16</v>
      </c>
      <c r="L230" s="36"/>
      <c r="M230" s="54" t="s">
        <v>11</v>
      </c>
      <c r="N230" s="39"/>
      <c r="O230" s="56" t="s">
        <v>16</v>
      </c>
      <c r="P230" s="11"/>
      <c r="Q230" s="36"/>
      <c r="R230" s="54" t="s">
        <v>11</v>
      </c>
      <c r="S230" s="39"/>
      <c r="T230" s="54" t="s">
        <v>16</v>
      </c>
      <c r="U230" s="36"/>
      <c r="V230" s="54" t="s">
        <v>11</v>
      </c>
      <c r="W230" s="39"/>
      <c r="X230" s="56" t="s">
        <v>16</v>
      </c>
      <c r="Y230" s="48"/>
      <c r="Z230" s="36"/>
      <c r="AA230" s="54" t="s">
        <v>11</v>
      </c>
      <c r="AB230" s="39"/>
      <c r="AC230" s="54" t="s">
        <v>16</v>
      </c>
      <c r="AD230" s="36"/>
      <c r="AE230" s="54" t="s">
        <v>11</v>
      </c>
      <c r="AF230" s="39"/>
      <c r="AG230" s="56" t="s">
        <v>16</v>
      </c>
      <c r="AH230" s="48"/>
      <c r="AI230" s="36"/>
      <c r="AJ230" s="54" t="s">
        <v>11</v>
      </c>
      <c r="AK230" s="39"/>
      <c r="AL230" s="54" t="s">
        <v>16</v>
      </c>
      <c r="AM230" s="36"/>
      <c r="AN230" s="54" t="s">
        <v>11</v>
      </c>
      <c r="AO230" s="39"/>
      <c r="AP230" s="56" t="s">
        <v>16</v>
      </c>
      <c r="AQ230" s="48"/>
      <c r="AR230" s="36"/>
      <c r="AS230" s="54" t="s">
        <v>11</v>
      </c>
      <c r="AT230" s="39"/>
      <c r="AU230" s="54" t="s">
        <v>16</v>
      </c>
      <c r="AV230" s="36"/>
      <c r="AW230" s="54" t="s">
        <v>11</v>
      </c>
      <c r="AX230" s="39"/>
      <c r="AY230" s="56" t="s">
        <v>16</v>
      </c>
      <c r="AZ230" s="48"/>
      <c r="BA230" s="36"/>
      <c r="BB230" s="54" t="s">
        <v>11</v>
      </c>
      <c r="BC230" s="39"/>
      <c r="BD230" s="54" t="s">
        <v>16</v>
      </c>
      <c r="BE230" s="36"/>
      <c r="BF230" s="54" t="s">
        <v>11</v>
      </c>
      <c r="BG230" s="39"/>
      <c r="BH230" s="56" t="s">
        <v>16</v>
      </c>
      <c r="BI230" s="48"/>
      <c r="BJ230" s="36"/>
      <c r="BK230" s="54" t="s">
        <v>11</v>
      </c>
      <c r="BL230" s="39"/>
      <c r="BM230" s="54" t="s">
        <v>16</v>
      </c>
      <c r="BN230" s="36"/>
      <c r="BO230" s="54" t="s">
        <v>11</v>
      </c>
      <c r="BP230" s="39"/>
      <c r="BQ230" s="56" t="s">
        <v>16</v>
      </c>
      <c r="BR230" s="48"/>
      <c r="BS230" s="36"/>
      <c r="BT230" s="54" t="s">
        <v>11</v>
      </c>
      <c r="BU230" s="39"/>
      <c r="BV230" s="54" t="s">
        <v>16</v>
      </c>
      <c r="BW230" s="36"/>
      <c r="BX230" s="54" t="s">
        <v>11</v>
      </c>
      <c r="BY230" s="39"/>
      <c r="BZ230" s="56" t="s">
        <v>16</v>
      </c>
      <c r="CA230" s="51"/>
      <c r="CB230" s="17" t="str">
        <f t="shared" si="7"/>
        <v/>
      </c>
      <c r="CC230" s="17" t="str">
        <f>IF(CB230="","",INDEX('99_職種リスト'!$A:$A,MATCH($E230,'99_職種リスト'!$B:$B,0)))</f>
        <v/>
      </c>
      <c r="CD230" s="18" t="str">
        <f>IF(CB230="","",IF(F230="○",'01_勤務時間入力'!$B$7*60,IF(SUM(H230,J230,L230,N230)&gt;0,MIN(SUM(VALUE(H230)*60,J230,VALUE(L230)*60/2,N230/2),'01_勤務時間入力'!$B$7*60,10080),MIN(SUM(MIN(SUM(VALUE(Q230)*60,S230,VALUE(U230)*60/2,W230/2),1440)*IF(OR(Y230="",Y230="　"),1,VALUE(MID(Y230,2,1)/4)),MIN(SUM(VALUE(Z230)*60,AB230,VALUE(AD230)*60/2,AF230/2),1440)*IF(OR(AH230="",AH230="　"),1,VALUE(MID(AH230,2,1)/4)),MIN(SUM(VALUE(AI230)*60,AK230,VALUE(AM230)*60/2,AO230/2),1440)*IF(OR(AQ230="",AQ230="　"),1,VALUE(MID(AQ230,2,1)/4)),MIN(SUM(VALUE(AR230)*60,AT230,VALUE(AV230)*60/2,AX230/2),1440)*IF(OR(AZ230="",AZ230="　"),1,VALUE(MID(AZ230,2,1)/4)),MIN(SUM(VALUE(BA230)*60,BC230,VALUE(BE230)*60/2,BG230/2),1440)*IF(OR(BI230="",BI230="　"),1,VALUE(MID(BI230,2,1)/4)),MIN(SUM(VALUE(BJ230)*60,BL230,VALUE(BN230)*60/2,BP230/2),1440)*IF(OR(BR230="",BR230="　"),1,VALUE(MID(BR230,2,1)/4)),MIN(SUM(VALUE(BS230)*60,BU230,VALUE(BW230)*60/2,BY230/2),1440)*IF(OR(CA230="",CA230="　"),1,VALUE(MID(CA230,2,1)/4))),'01_勤務時間入力'!$B$7*60,10080))))</f>
        <v/>
      </c>
      <c r="CE230" s="17" t="str">
        <f>IF(CB230="","",IF('01_勤務時間入力'!$I$7*60&lt;='01_勤務時間入力'!CD230,"常勤","非常勤"))</f>
        <v/>
      </c>
    </row>
    <row r="231" spans="2:83" ht="27.95" customHeight="1" x14ac:dyDescent="0.4">
      <c r="B231" s="131" t="str">
        <f t="shared" si="6"/>
        <v>215人目</v>
      </c>
      <c r="C231" s="29"/>
      <c r="D231" s="69" t="s">
        <v>14</v>
      </c>
      <c r="E231" s="31"/>
      <c r="F231" s="32"/>
      <c r="H231" s="36"/>
      <c r="I231" s="54" t="s">
        <v>11</v>
      </c>
      <c r="J231" s="39"/>
      <c r="K231" s="56" t="s">
        <v>16</v>
      </c>
      <c r="L231" s="36"/>
      <c r="M231" s="54" t="s">
        <v>11</v>
      </c>
      <c r="N231" s="39"/>
      <c r="O231" s="56" t="s">
        <v>16</v>
      </c>
      <c r="P231" s="11"/>
      <c r="Q231" s="36"/>
      <c r="R231" s="54" t="s">
        <v>11</v>
      </c>
      <c r="S231" s="39"/>
      <c r="T231" s="54" t="s">
        <v>16</v>
      </c>
      <c r="U231" s="36"/>
      <c r="V231" s="54" t="s">
        <v>11</v>
      </c>
      <c r="W231" s="39"/>
      <c r="X231" s="56" t="s">
        <v>16</v>
      </c>
      <c r="Y231" s="48"/>
      <c r="Z231" s="36"/>
      <c r="AA231" s="54" t="s">
        <v>11</v>
      </c>
      <c r="AB231" s="39"/>
      <c r="AC231" s="54" t="s">
        <v>16</v>
      </c>
      <c r="AD231" s="36"/>
      <c r="AE231" s="54" t="s">
        <v>11</v>
      </c>
      <c r="AF231" s="39"/>
      <c r="AG231" s="56" t="s">
        <v>16</v>
      </c>
      <c r="AH231" s="48"/>
      <c r="AI231" s="36"/>
      <c r="AJ231" s="54" t="s">
        <v>11</v>
      </c>
      <c r="AK231" s="39"/>
      <c r="AL231" s="54" t="s">
        <v>16</v>
      </c>
      <c r="AM231" s="36"/>
      <c r="AN231" s="54" t="s">
        <v>11</v>
      </c>
      <c r="AO231" s="39"/>
      <c r="AP231" s="56" t="s">
        <v>16</v>
      </c>
      <c r="AQ231" s="48"/>
      <c r="AR231" s="36"/>
      <c r="AS231" s="54" t="s">
        <v>11</v>
      </c>
      <c r="AT231" s="39"/>
      <c r="AU231" s="54" t="s">
        <v>16</v>
      </c>
      <c r="AV231" s="36"/>
      <c r="AW231" s="54" t="s">
        <v>11</v>
      </c>
      <c r="AX231" s="39"/>
      <c r="AY231" s="56" t="s">
        <v>16</v>
      </c>
      <c r="AZ231" s="48"/>
      <c r="BA231" s="36"/>
      <c r="BB231" s="54" t="s">
        <v>11</v>
      </c>
      <c r="BC231" s="39"/>
      <c r="BD231" s="54" t="s">
        <v>16</v>
      </c>
      <c r="BE231" s="36"/>
      <c r="BF231" s="54" t="s">
        <v>11</v>
      </c>
      <c r="BG231" s="39"/>
      <c r="BH231" s="56" t="s">
        <v>16</v>
      </c>
      <c r="BI231" s="48"/>
      <c r="BJ231" s="36"/>
      <c r="BK231" s="54" t="s">
        <v>11</v>
      </c>
      <c r="BL231" s="39"/>
      <c r="BM231" s="54" t="s">
        <v>16</v>
      </c>
      <c r="BN231" s="36"/>
      <c r="BO231" s="54" t="s">
        <v>11</v>
      </c>
      <c r="BP231" s="39"/>
      <c r="BQ231" s="56" t="s">
        <v>16</v>
      </c>
      <c r="BR231" s="48"/>
      <c r="BS231" s="36"/>
      <c r="BT231" s="54" t="s">
        <v>11</v>
      </c>
      <c r="BU231" s="39"/>
      <c r="BV231" s="54" t="s">
        <v>16</v>
      </c>
      <c r="BW231" s="36"/>
      <c r="BX231" s="54" t="s">
        <v>11</v>
      </c>
      <c r="BY231" s="39"/>
      <c r="BZ231" s="56" t="s">
        <v>16</v>
      </c>
      <c r="CA231" s="51"/>
      <c r="CB231" s="17" t="str">
        <f t="shared" si="7"/>
        <v/>
      </c>
      <c r="CC231" s="17" t="str">
        <f>IF(CB231="","",INDEX('99_職種リスト'!$A:$A,MATCH($E231,'99_職種リスト'!$B:$B,0)))</f>
        <v/>
      </c>
      <c r="CD231" s="18" t="str">
        <f>IF(CB231="","",IF(F231="○",'01_勤務時間入力'!$B$7*60,IF(SUM(H231,J231,L231,N231)&gt;0,MIN(SUM(VALUE(H231)*60,J231,VALUE(L231)*60/2,N231/2),'01_勤務時間入力'!$B$7*60,10080),MIN(SUM(MIN(SUM(VALUE(Q231)*60,S231,VALUE(U231)*60/2,W231/2),1440)*IF(OR(Y231="",Y231="　"),1,VALUE(MID(Y231,2,1)/4)),MIN(SUM(VALUE(Z231)*60,AB231,VALUE(AD231)*60/2,AF231/2),1440)*IF(OR(AH231="",AH231="　"),1,VALUE(MID(AH231,2,1)/4)),MIN(SUM(VALUE(AI231)*60,AK231,VALUE(AM231)*60/2,AO231/2),1440)*IF(OR(AQ231="",AQ231="　"),1,VALUE(MID(AQ231,2,1)/4)),MIN(SUM(VALUE(AR231)*60,AT231,VALUE(AV231)*60/2,AX231/2),1440)*IF(OR(AZ231="",AZ231="　"),1,VALUE(MID(AZ231,2,1)/4)),MIN(SUM(VALUE(BA231)*60,BC231,VALUE(BE231)*60/2,BG231/2),1440)*IF(OR(BI231="",BI231="　"),1,VALUE(MID(BI231,2,1)/4)),MIN(SUM(VALUE(BJ231)*60,BL231,VALUE(BN231)*60/2,BP231/2),1440)*IF(OR(BR231="",BR231="　"),1,VALUE(MID(BR231,2,1)/4)),MIN(SUM(VALUE(BS231)*60,BU231,VALUE(BW231)*60/2,BY231/2),1440)*IF(OR(CA231="",CA231="　"),1,VALUE(MID(CA231,2,1)/4))),'01_勤務時間入力'!$B$7*60,10080))))</f>
        <v/>
      </c>
      <c r="CE231" s="17" t="str">
        <f>IF(CB231="","",IF('01_勤務時間入力'!$I$7*60&lt;='01_勤務時間入力'!CD231,"常勤","非常勤"))</f>
        <v/>
      </c>
    </row>
    <row r="232" spans="2:83" ht="27.95" customHeight="1" x14ac:dyDescent="0.4">
      <c r="B232" s="131" t="str">
        <f t="shared" si="6"/>
        <v>216人目</v>
      </c>
      <c r="C232" s="29"/>
      <c r="D232" s="69" t="s">
        <v>14</v>
      </c>
      <c r="E232" s="31"/>
      <c r="F232" s="32"/>
      <c r="H232" s="36"/>
      <c r="I232" s="54" t="s">
        <v>11</v>
      </c>
      <c r="J232" s="39"/>
      <c r="K232" s="56" t="s">
        <v>16</v>
      </c>
      <c r="L232" s="36"/>
      <c r="M232" s="54" t="s">
        <v>11</v>
      </c>
      <c r="N232" s="39"/>
      <c r="O232" s="56" t="s">
        <v>16</v>
      </c>
      <c r="P232" s="11"/>
      <c r="Q232" s="36"/>
      <c r="R232" s="54" t="s">
        <v>11</v>
      </c>
      <c r="S232" s="39"/>
      <c r="T232" s="54" t="s">
        <v>16</v>
      </c>
      <c r="U232" s="36"/>
      <c r="V232" s="54" t="s">
        <v>11</v>
      </c>
      <c r="W232" s="39"/>
      <c r="X232" s="56" t="s">
        <v>16</v>
      </c>
      <c r="Y232" s="48"/>
      <c r="Z232" s="36"/>
      <c r="AA232" s="54" t="s">
        <v>11</v>
      </c>
      <c r="AB232" s="39"/>
      <c r="AC232" s="54" t="s">
        <v>16</v>
      </c>
      <c r="AD232" s="36"/>
      <c r="AE232" s="54" t="s">
        <v>11</v>
      </c>
      <c r="AF232" s="39"/>
      <c r="AG232" s="56" t="s">
        <v>16</v>
      </c>
      <c r="AH232" s="48"/>
      <c r="AI232" s="36"/>
      <c r="AJ232" s="54" t="s">
        <v>11</v>
      </c>
      <c r="AK232" s="39"/>
      <c r="AL232" s="54" t="s">
        <v>16</v>
      </c>
      <c r="AM232" s="36"/>
      <c r="AN232" s="54" t="s">
        <v>11</v>
      </c>
      <c r="AO232" s="39"/>
      <c r="AP232" s="56" t="s">
        <v>16</v>
      </c>
      <c r="AQ232" s="48"/>
      <c r="AR232" s="36"/>
      <c r="AS232" s="54" t="s">
        <v>11</v>
      </c>
      <c r="AT232" s="39"/>
      <c r="AU232" s="54" t="s">
        <v>16</v>
      </c>
      <c r="AV232" s="36"/>
      <c r="AW232" s="54" t="s">
        <v>11</v>
      </c>
      <c r="AX232" s="39"/>
      <c r="AY232" s="56" t="s">
        <v>16</v>
      </c>
      <c r="AZ232" s="48"/>
      <c r="BA232" s="36"/>
      <c r="BB232" s="54" t="s">
        <v>11</v>
      </c>
      <c r="BC232" s="39"/>
      <c r="BD232" s="54" t="s">
        <v>16</v>
      </c>
      <c r="BE232" s="36"/>
      <c r="BF232" s="54" t="s">
        <v>11</v>
      </c>
      <c r="BG232" s="39"/>
      <c r="BH232" s="56" t="s">
        <v>16</v>
      </c>
      <c r="BI232" s="48"/>
      <c r="BJ232" s="36"/>
      <c r="BK232" s="54" t="s">
        <v>11</v>
      </c>
      <c r="BL232" s="39"/>
      <c r="BM232" s="54" t="s">
        <v>16</v>
      </c>
      <c r="BN232" s="36"/>
      <c r="BO232" s="54" t="s">
        <v>11</v>
      </c>
      <c r="BP232" s="39"/>
      <c r="BQ232" s="56" t="s">
        <v>16</v>
      </c>
      <c r="BR232" s="48"/>
      <c r="BS232" s="36"/>
      <c r="BT232" s="54" t="s">
        <v>11</v>
      </c>
      <c r="BU232" s="39"/>
      <c r="BV232" s="54" t="s">
        <v>16</v>
      </c>
      <c r="BW232" s="36"/>
      <c r="BX232" s="54" t="s">
        <v>11</v>
      </c>
      <c r="BY232" s="39"/>
      <c r="BZ232" s="56" t="s">
        <v>16</v>
      </c>
      <c r="CA232" s="51"/>
      <c r="CB232" s="17" t="str">
        <f t="shared" si="7"/>
        <v/>
      </c>
      <c r="CC232" s="17" t="str">
        <f>IF(CB232="","",INDEX('99_職種リスト'!$A:$A,MATCH($E232,'99_職種リスト'!$B:$B,0)))</f>
        <v/>
      </c>
      <c r="CD232" s="18" t="str">
        <f>IF(CB232="","",IF(F232="○",'01_勤務時間入力'!$B$7*60,IF(SUM(H232,J232,L232,N232)&gt;0,MIN(SUM(VALUE(H232)*60,J232,VALUE(L232)*60/2,N232/2),'01_勤務時間入力'!$B$7*60,10080),MIN(SUM(MIN(SUM(VALUE(Q232)*60,S232,VALUE(U232)*60/2,W232/2),1440)*IF(OR(Y232="",Y232="　"),1,VALUE(MID(Y232,2,1)/4)),MIN(SUM(VALUE(Z232)*60,AB232,VALUE(AD232)*60/2,AF232/2),1440)*IF(OR(AH232="",AH232="　"),1,VALUE(MID(AH232,2,1)/4)),MIN(SUM(VALUE(AI232)*60,AK232,VALUE(AM232)*60/2,AO232/2),1440)*IF(OR(AQ232="",AQ232="　"),1,VALUE(MID(AQ232,2,1)/4)),MIN(SUM(VALUE(AR232)*60,AT232,VALUE(AV232)*60/2,AX232/2),1440)*IF(OR(AZ232="",AZ232="　"),1,VALUE(MID(AZ232,2,1)/4)),MIN(SUM(VALUE(BA232)*60,BC232,VALUE(BE232)*60/2,BG232/2),1440)*IF(OR(BI232="",BI232="　"),1,VALUE(MID(BI232,2,1)/4)),MIN(SUM(VALUE(BJ232)*60,BL232,VALUE(BN232)*60/2,BP232/2),1440)*IF(OR(BR232="",BR232="　"),1,VALUE(MID(BR232,2,1)/4)),MIN(SUM(VALUE(BS232)*60,BU232,VALUE(BW232)*60/2,BY232/2),1440)*IF(OR(CA232="",CA232="　"),1,VALUE(MID(CA232,2,1)/4))),'01_勤務時間入力'!$B$7*60,10080))))</f>
        <v/>
      </c>
      <c r="CE232" s="17" t="str">
        <f>IF(CB232="","",IF('01_勤務時間入力'!$I$7*60&lt;='01_勤務時間入力'!CD232,"常勤","非常勤"))</f>
        <v/>
      </c>
    </row>
    <row r="233" spans="2:83" ht="27.95" customHeight="1" x14ac:dyDescent="0.4">
      <c r="B233" s="131" t="str">
        <f t="shared" si="6"/>
        <v>217人目</v>
      </c>
      <c r="C233" s="29"/>
      <c r="D233" s="69" t="s">
        <v>14</v>
      </c>
      <c r="E233" s="31"/>
      <c r="F233" s="32"/>
      <c r="H233" s="36"/>
      <c r="I233" s="54" t="s">
        <v>11</v>
      </c>
      <c r="J233" s="39"/>
      <c r="K233" s="56" t="s">
        <v>16</v>
      </c>
      <c r="L233" s="36"/>
      <c r="M233" s="54" t="s">
        <v>11</v>
      </c>
      <c r="N233" s="39"/>
      <c r="O233" s="56" t="s">
        <v>16</v>
      </c>
      <c r="P233" s="11"/>
      <c r="Q233" s="36"/>
      <c r="R233" s="54" t="s">
        <v>11</v>
      </c>
      <c r="S233" s="39"/>
      <c r="T233" s="54" t="s">
        <v>16</v>
      </c>
      <c r="U233" s="36"/>
      <c r="V233" s="54" t="s">
        <v>11</v>
      </c>
      <c r="W233" s="39"/>
      <c r="X233" s="56" t="s">
        <v>16</v>
      </c>
      <c r="Y233" s="48"/>
      <c r="Z233" s="36"/>
      <c r="AA233" s="54" t="s">
        <v>11</v>
      </c>
      <c r="AB233" s="39"/>
      <c r="AC233" s="54" t="s">
        <v>16</v>
      </c>
      <c r="AD233" s="36"/>
      <c r="AE233" s="54" t="s">
        <v>11</v>
      </c>
      <c r="AF233" s="39"/>
      <c r="AG233" s="56" t="s">
        <v>16</v>
      </c>
      <c r="AH233" s="48"/>
      <c r="AI233" s="36"/>
      <c r="AJ233" s="54" t="s">
        <v>11</v>
      </c>
      <c r="AK233" s="39"/>
      <c r="AL233" s="54" t="s">
        <v>16</v>
      </c>
      <c r="AM233" s="36"/>
      <c r="AN233" s="54" t="s">
        <v>11</v>
      </c>
      <c r="AO233" s="39"/>
      <c r="AP233" s="56" t="s">
        <v>16</v>
      </c>
      <c r="AQ233" s="48"/>
      <c r="AR233" s="36"/>
      <c r="AS233" s="54" t="s">
        <v>11</v>
      </c>
      <c r="AT233" s="39"/>
      <c r="AU233" s="54" t="s">
        <v>16</v>
      </c>
      <c r="AV233" s="36"/>
      <c r="AW233" s="54" t="s">
        <v>11</v>
      </c>
      <c r="AX233" s="39"/>
      <c r="AY233" s="56" t="s">
        <v>16</v>
      </c>
      <c r="AZ233" s="48"/>
      <c r="BA233" s="36"/>
      <c r="BB233" s="54" t="s">
        <v>11</v>
      </c>
      <c r="BC233" s="39"/>
      <c r="BD233" s="54" t="s">
        <v>16</v>
      </c>
      <c r="BE233" s="36"/>
      <c r="BF233" s="54" t="s">
        <v>11</v>
      </c>
      <c r="BG233" s="39"/>
      <c r="BH233" s="56" t="s">
        <v>16</v>
      </c>
      <c r="BI233" s="48"/>
      <c r="BJ233" s="36"/>
      <c r="BK233" s="54" t="s">
        <v>11</v>
      </c>
      <c r="BL233" s="39"/>
      <c r="BM233" s="54" t="s">
        <v>16</v>
      </c>
      <c r="BN233" s="36"/>
      <c r="BO233" s="54" t="s">
        <v>11</v>
      </c>
      <c r="BP233" s="39"/>
      <c r="BQ233" s="56" t="s">
        <v>16</v>
      </c>
      <c r="BR233" s="48"/>
      <c r="BS233" s="36"/>
      <c r="BT233" s="54" t="s">
        <v>11</v>
      </c>
      <c r="BU233" s="39"/>
      <c r="BV233" s="54" t="s">
        <v>16</v>
      </c>
      <c r="BW233" s="36"/>
      <c r="BX233" s="54" t="s">
        <v>11</v>
      </c>
      <c r="BY233" s="39"/>
      <c r="BZ233" s="56" t="s">
        <v>16</v>
      </c>
      <c r="CA233" s="51"/>
      <c r="CB233" s="17" t="str">
        <f t="shared" si="7"/>
        <v/>
      </c>
      <c r="CC233" s="17" t="str">
        <f>IF(CB233="","",INDEX('99_職種リスト'!$A:$A,MATCH($E233,'99_職種リスト'!$B:$B,0)))</f>
        <v/>
      </c>
      <c r="CD233" s="18" t="str">
        <f>IF(CB233="","",IF(F233="○",'01_勤務時間入力'!$B$7*60,IF(SUM(H233,J233,L233,N233)&gt;0,MIN(SUM(VALUE(H233)*60,J233,VALUE(L233)*60/2,N233/2),'01_勤務時間入力'!$B$7*60,10080),MIN(SUM(MIN(SUM(VALUE(Q233)*60,S233,VALUE(U233)*60/2,W233/2),1440)*IF(OR(Y233="",Y233="　"),1,VALUE(MID(Y233,2,1)/4)),MIN(SUM(VALUE(Z233)*60,AB233,VALUE(AD233)*60/2,AF233/2),1440)*IF(OR(AH233="",AH233="　"),1,VALUE(MID(AH233,2,1)/4)),MIN(SUM(VALUE(AI233)*60,AK233,VALUE(AM233)*60/2,AO233/2),1440)*IF(OR(AQ233="",AQ233="　"),1,VALUE(MID(AQ233,2,1)/4)),MIN(SUM(VALUE(AR233)*60,AT233,VALUE(AV233)*60/2,AX233/2),1440)*IF(OR(AZ233="",AZ233="　"),1,VALUE(MID(AZ233,2,1)/4)),MIN(SUM(VALUE(BA233)*60,BC233,VALUE(BE233)*60/2,BG233/2),1440)*IF(OR(BI233="",BI233="　"),1,VALUE(MID(BI233,2,1)/4)),MIN(SUM(VALUE(BJ233)*60,BL233,VALUE(BN233)*60/2,BP233/2),1440)*IF(OR(BR233="",BR233="　"),1,VALUE(MID(BR233,2,1)/4)),MIN(SUM(VALUE(BS233)*60,BU233,VALUE(BW233)*60/2,BY233/2),1440)*IF(OR(CA233="",CA233="　"),1,VALUE(MID(CA233,2,1)/4))),'01_勤務時間入力'!$B$7*60,10080))))</f>
        <v/>
      </c>
      <c r="CE233" s="17" t="str">
        <f>IF(CB233="","",IF('01_勤務時間入力'!$I$7*60&lt;='01_勤務時間入力'!CD233,"常勤","非常勤"))</f>
        <v/>
      </c>
    </row>
    <row r="234" spans="2:83" ht="27.95" customHeight="1" x14ac:dyDescent="0.4">
      <c r="B234" s="131" t="str">
        <f t="shared" si="6"/>
        <v>218人目</v>
      </c>
      <c r="C234" s="29"/>
      <c r="D234" s="69" t="s">
        <v>14</v>
      </c>
      <c r="E234" s="31"/>
      <c r="F234" s="32"/>
      <c r="H234" s="36"/>
      <c r="I234" s="54" t="s">
        <v>11</v>
      </c>
      <c r="J234" s="39"/>
      <c r="K234" s="56" t="s">
        <v>16</v>
      </c>
      <c r="L234" s="36"/>
      <c r="M234" s="54" t="s">
        <v>11</v>
      </c>
      <c r="N234" s="39"/>
      <c r="O234" s="56" t="s">
        <v>16</v>
      </c>
      <c r="P234" s="11"/>
      <c r="Q234" s="36"/>
      <c r="R234" s="54" t="s">
        <v>11</v>
      </c>
      <c r="S234" s="39"/>
      <c r="T234" s="54" t="s">
        <v>16</v>
      </c>
      <c r="U234" s="36"/>
      <c r="V234" s="54" t="s">
        <v>11</v>
      </c>
      <c r="W234" s="39"/>
      <c r="X234" s="56" t="s">
        <v>16</v>
      </c>
      <c r="Y234" s="48"/>
      <c r="Z234" s="36"/>
      <c r="AA234" s="54" t="s">
        <v>11</v>
      </c>
      <c r="AB234" s="39"/>
      <c r="AC234" s="54" t="s">
        <v>16</v>
      </c>
      <c r="AD234" s="36"/>
      <c r="AE234" s="54" t="s">
        <v>11</v>
      </c>
      <c r="AF234" s="39"/>
      <c r="AG234" s="56" t="s">
        <v>16</v>
      </c>
      <c r="AH234" s="48"/>
      <c r="AI234" s="36"/>
      <c r="AJ234" s="54" t="s">
        <v>11</v>
      </c>
      <c r="AK234" s="39"/>
      <c r="AL234" s="54" t="s">
        <v>16</v>
      </c>
      <c r="AM234" s="36"/>
      <c r="AN234" s="54" t="s">
        <v>11</v>
      </c>
      <c r="AO234" s="39"/>
      <c r="AP234" s="56" t="s">
        <v>16</v>
      </c>
      <c r="AQ234" s="48"/>
      <c r="AR234" s="36"/>
      <c r="AS234" s="54" t="s">
        <v>11</v>
      </c>
      <c r="AT234" s="39"/>
      <c r="AU234" s="54" t="s">
        <v>16</v>
      </c>
      <c r="AV234" s="36"/>
      <c r="AW234" s="54" t="s">
        <v>11</v>
      </c>
      <c r="AX234" s="39"/>
      <c r="AY234" s="56" t="s">
        <v>16</v>
      </c>
      <c r="AZ234" s="48"/>
      <c r="BA234" s="36"/>
      <c r="BB234" s="54" t="s">
        <v>11</v>
      </c>
      <c r="BC234" s="39"/>
      <c r="BD234" s="54" t="s">
        <v>16</v>
      </c>
      <c r="BE234" s="36"/>
      <c r="BF234" s="54" t="s">
        <v>11</v>
      </c>
      <c r="BG234" s="39"/>
      <c r="BH234" s="56" t="s">
        <v>16</v>
      </c>
      <c r="BI234" s="48"/>
      <c r="BJ234" s="36"/>
      <c r="BK234" s="54" t="s">
        <v>11</v>
      </c>
      <c r="BL234" s="39"/>
      <c r="BM234" s="54" t="s">
        <v>16</v>
      </c>
      <c r="BN234" s="36"/>
      <c r="BO234" s="54" t="s">
        <v>11</v>
      </c>
      <c r="BP234" s="39"/>
      <c r="BQ234" s="56" t="s">
        <v>16</v>
      </c>
      <c r="BR234" s="48"/>
      <c r="BS234" s="36"/>
      <c r="BT234" s="54" t="s">
        <v>11</v>
      </c>
      <c r="BU234" s="39"/>
      <c r="BV234" s="54" t="s">
        <v>16</v>
      </c>
      <c r="BW234" s="36"/>
      <c r="BX234" s="54" t="s">
        <v>11</v>
      </c>
      <c r="BY234" s="39"/>
      <c r="BZ234" s="56" t="s">
        <v>16</v>
      </c>
      <c r="CA234" s="51"/>
      <c r="CB234" s="17" t="str">
        <f t="shared" si="7"/>
        <v/>
      </c>
      <c r="CC234" s="17" t="str">
        <f>IF(CB234="","",INDEX('99_職種リスト'!$A:$A,MATCH($E234,'99_職種リスト'!$B:$B,0)))</f>
        <v/>
      </c>
      <c r="CD234" s="18" t="str">
        <f>IF(CB234="","",IF(F234="○",'01_勤務時間入力'!$B$7*60,IF(SUM(H234,J234,L234,N234)&gt;0,MIN(SUM(VALUE(H234)*60,J234,VALUE(L234)*60/2,N234/2),'01_勤務時間入力'!$B$7*60,10080),MIN(SUM(MIN(SUM(VALUE(Q234)*60,S234,VALUE(U234)*60/2,W234/2),1440)*IF(OR(Y234="",Y234="　"),1,VALUE(MID(Y234,2,1)/4)),MIN(SUM(VALUE(Z234)*60,AB234,VALUE(AD234)*60/2,AF234/2),1440)*IF(OR(AH234="",AH234="　"),1,VALUE(MID(AH234,2,1)/4)),MIN(SUM(VALUE(AI234)*60,AK234,VALUE(AM234)*60/2,AO234/2),1440)*IF(OR(AQ234="",AQ234="　"),1,VALUE(MID(AQ234,2,1)/4)),MIN(SUM(VALUE(AR234)*60,AT234,VALUE(AV234)*60/2,AX234/2),1440)*IF(OR(AZ234="",AZ234="　"),1,VALUE(MID(AZ234,2,1)/4)),MIN(SUM(VALUE(BA234)*60,BC234,VALUE(BE234)*60/2,BG234/2),1440)*IF(OR(BI234="",BI234="　"),1,VALUE(MID(BI234,2,1)/4)),MIN(SUM(VALUE(BJ234)*60,BL234,VALUE(BN234)*60/2,BP234/2),1440)*IF(OR(BR234="",BR234="　"),1,VALUE(MID(BR234,2,1)/4)),MIN(SUM(VALUE(BS234)*60,BU234,VALUE(BW234)*60/2,BY234/2),1440)*IF(OR(CA234="",CA234="　"),1,VALUE(MID(CA234,2,1)/4))),'01_勤務時間入力'!$B$7*60,10080))))</f>
        <v/>
      </c>
      <c r="CE234" s="17" t="str">
        <f>IF(CB234="","",IF('01_勤務時間入力'!$I$7*60&lt;='01_勤務時間入力'!CD234,"常勤","非常勤"))</f>
        <v/>
      </c>
    </row>
    <row r="235" spans="2:83" ht="27.95" customHeight="1" x14ac:dyDescent="0.4">
      <c r="B235" s="131" t="str">
        <f t="shared" si="6"/>
        <v>219人目</v>
      </c>
      <c r="C235" s="29"/>
      <c r="D235" s="69" t="s">
        <v>14</v>
      </c>
      <c r="E235" s="31"/>
      <c r="F235" s="32"/>
      <c r="H235" s="36"/>
      <c r="I235" s="54" t="s">
        <v>11</v>
      </c>
      <c r="J235" s="39"/>
      <c r="K235" s="56" t="s">
        <v>16</v>
      </c>
      <c r="L235" s="36"/>
      <c r="M235" s="54" t="s">
        <v>11</v>
      </c>
      <c r="N235" s="39"/>
      <c r="O235" s="56" t="s">
        <v>16</v>
      </c>
      <c r="P235" s="11"/>
      <c r="Q235" s="36"/>
      <c r="R235" s="54" t="s">
        <v>11</v>
      </c>
      <c r="S235" s="39"/>
      <c r="T235" s="54" t="s">
        <v>16</v>
      </c>
      <c r="U235" s="36"/>
      <c r="V235" s="54" t="s">
        <v>11</v>
      </c>
      <c r="W235" s="39"/>
      <c r="X235" s="56" t="s">
        <v>16</v>
      </c>
      <c r="Y235" s="48"/>
      <c r="Z235" s="36"/>
      <c r="AA235" s="54" t="s">
        <v>11</v>
      </c>
      <c r="AB235" s="39"/>
      <c r="AC235" s="54" t="s">
        <v>16</v>
      </c>
      <c r="AD235" s="36"/>
      <c r="AE235" s="54" t="s">
        <v>11</v>
      </c>
      <c r="AF235" s="39"/>
      <c r="AG235" s="56" t="s">
        <v>16</v>
      </c>
      <c r="AH235" s="48"/>
      <c r="AI235" s="36"/>
      <c r="AJ235" s="54" t="s">
        <v>11</v>
      </c>
      <c r="AK235" s="39"/>
      <c r="AL235" s="54" t="s">
        <v>16</v>
      </c>
      <c r="AM235" s="36"/>
      <c r="AN235" s="54" t="s">
        <v>11</v>
      </c>
      <c r="AO235" s="39"/>
      <c r="AP235" s="56" t="s">
        <v>16</v>
      </c>
      <c r="AQ235" s="48"/>
      <c r="AR235" s="36"/>
      <c r="AS235" s="54" t="s">
        <v>11</v>
      </c>
      <c r="AT235" s="39"/>
      <c r="AU235" s="54" t="s">
        <v>16</v>
      </c>
      <c r="AV235" s="36"/>
      <c r="AW235" s="54" t="s">
        <v>11</v>
      </c>
      <c r="AX235" s="39"/>
      <c r="AY235" s="56" t="s">
        <v>16</v>
      </c>
      <c r="AZ235" s="48"/>
      <c r="BA235" s="36"/>
      <c r="BB235" s="54" t="s">
        <v>11</v>
      </c>
      <c r="BC235" s="39"/>
      <c r="BD235" s="54" t="s">
        <v>16</v>
      </c>
      <c r="BE235" s="36"/>
      <c r="BF235" s="54" t="s">
        <v>11</v>
      </c>
      <c r="BG235" s="39"/>
      <c r="BH235" s="56" t="s">
        <v>16</v>
      </c>
      <c r="BI235" s="48"/>
      <c r="BJ235" s="36"/>
      <c r="BK235" s="54" t="s">
        <v>11</v>
      </c>
      <c r="BL235" s="39"/>
      <c r="BM235" s="54" t="s">
        <v>16</v>
      </c>
      <c r="BN235" s="36"/>
      <c r="BO235" s="54" t="s">
        <v>11</v>
      </c>
      <c r="BP235" s="39"/>
      <c r="BQ235" s="56" t="s">
        <v>16</v>
      </c>
      <c r="BR235" s="48"/>
      <c r="BS235" s="36"/>
      <c r="BT235" s="54" t="s">
        <v>11</v>
      </c>
      <c r="BU235" s="39"/>
      <c r="BV235" s="54" t="s">
        <v>16</v>
      </c>
      <c r="BW235" s="36"/>
      <c r="BX235" s="54" t="s">
        <v>11</v>
      </c>
      <c r="BY235" s="39"/>
      <c r="BZ235" s="56" t="s">
        <v>16</v>
      </c>
      <c r="CA235" s="51"/>
      <c r="CB235" s="17" t="str">
        <f t="shared" si="7"/>
        <v/>
      </c>
      <c r="CC235" s="17" t="str">
        <f>IF(CB235="","",INDEX('99_職種リスト'!$A:$A,MATCH($E235,'99_職種リスト'!$B:$B,0)))</f>
        <v/>
      </c>
      <c r="CD235" s="18" t="str">
        <f>IF(CB235="","",IF(F235="○",'01_勤務時間入力'!$B$7*60,IF(SUM(H235,J235,L235,N235)&gt;0,MIN(SUM(VALUE(H235)*60,J235,VALUE(L235)*60/2,N235/2),'01_勤務時間入力'!$B$7*60,10080),MIN(SUM(MIN(SUM(VALUE(Q235)*60,S235,VALUE(U235)*60/2,W235/2),1440)*IF(OR(Y235="",Y235="　"),1,VALUE(MID(Y235,2,1)/4)),MIN(SUM(VALUE(Z235)*60,AB235,VALUE(AD235)*60/2,AF235/2),1440)*IF(OR(AH235="",AH235="　"),1,VALUE(MID(AH235,2,1)/4)),MIN(SUM(VALUE(AI235)*60,AK235,VALUE(AM235)*60/2,AO235/2),1440)*IF(OR(AQ235="",AQ235="　"),1,VALUE(MID(AQ235,2,1)/4)),MIN(SUM(VALUE(AR235)*60,AT235,VALUE(AV235)*60/2,AX235/2),1440)*IF(OR(AZ235="",AZ235="　"),1,VALUE(MID(AZ235,2,1)/4)),MIN(SUM(VALUE(BA235)*60,BC235,VALUE(BE235)*60/2,BG235/2),1440)*IF(OR(BI235="",BI235="　"),1,VALUE(MID(BI235,2,1)/4)),MIN(SUM(VALUE(BJ235)*60,BL235,VALUE(BN235)*60/2,BP235/2),1440)*IF(OR(BR235="",BR235="　"),1,VALUE(MID(BR235,2,1)/4)),MIN(SUM(VALUE(BS235)*60,BU235,VALUE(BW235)*60/2,BY235/2),1440)*IF(OR(CA235="",CA235="　"),1,VALUE(MID(CA235,2,1)/4))),'01_勤務時間入力'!$B$7*60,10080))))</f>
        <v/>
      </c>
      <c r="CE235" s="17" t="str">
        <f>IF(CB235="","",IF('01_勤務時間入力'!$I$7*60&lt;='01_勤務時間入力'!CD235,"常勤","非常勤"))</f>
        <v/>
      </c>
    </row>
    <row r="236" spans="2:83" ht="27.95" customHeight="1" x14ac:dyDescent="0.4">
      <c r="B236" s="131" t="str">
        <f t="shared" si="6"/>
        <v>220人目</v>
      </c>
      <c r="C236" s="29"/>
      <c r="D236" s="69" t="s">
        <v>14</v>
      </c>
      <c r="E236" s="31"/>
      <c r="F236" s="32"/>
      <c r="H236" s="36"/>
      <c r="I236" s="54" t="s">
        <v>11</v>
      </c>
      <c r="J236" s="39"/>
      <c r="K236" s="56" t="s">
        <v>16</v>
      </c>
      <c r="L236" s="36"/>
      <c r="M236" s="54" t="s">
        <v>11</v>
      </c>
      <c r="N236" s="39"/>
      <c r="O236" s="56" t="s">
        <v>16</v>
      </c>
      <c r="P236" s="11"/>
      <c r="Q236" s="36"/>
      <c r="R236" s="54" t="s">
        <v>11</v>
      </c>
      <c r="S236" s="39"/>
      <c r="T236" s="54" t="s">
        <v>16</v>
      </c>
      <c r="U236" s="36"/>
      <c r="V236" s="54" t="s">
        <v>11</v>
      </c>
      <c r="W236" s="39"/>
      <c r="X236" s="56" t="s">
        <v>16</v>
      </c>
      <c r="Y236" s="48"/>
      <c r="Z236" s="36"/>
      <c r="AA236" s="54" t="s">
        <v>11</v>
      </c>
      <c r="AB236" s="39"/>
      <c r="AC236" s="54" t="s">
        <v>16</v>
      </c>
      <c r="AD236" s="36"/>
      <c r="AE236" s="54" t="s">
        <v>11</v>
      </c>
      <c r="AF236" s="39"/>
      <c r="AG236" s="56" t="s">
        <v>16</v>
      </c>
      <c r="AH236" s="48"/>
      <c r="AI236" s="36"/>
      <c r="AJ236" s="54" t="s">
        <v>11</v>
      </c>
      <c r="AK236" s="39"/>
      <c r="AL236" s="54" t="s">
        <v>16</v>
      </c>
      <c r="AM236" s="36"/>
      <c r="AN236" s="54" t="s">
        <v>11</v>
      </c>
      <c r="AO236" s="39"/>
      <c r="AP236" s="56" t="s">
        <v>16</v>
      </c>
      <c r="AQ236" s="48"/>
      <c r="AR236" s="36"/>
      <c r="AS236" s="54" t="s">
        <v>11</v>
      </c>
      <c r="AT236" s="39"/>
      <c r="AU236" s="54" t="s">
        <v>16</v>
      </c>
      <c r="AV236" s="36"/>
      <c r="AW236" s="54" t="s">
        <v>11</v>
      </c>
      <c r="AX236" s="39"/>
      <c r="AY236" s="56" t="s">
        <v>16</v>
      </c>
      <c r="AZ236" s="48"/>
      <c r="BA236" s="36"/>
      <c r="BB236" s="54" t="s">
        <v>11</v>
      </c>
      <c r="BC236" s="39"/>
      <c r="BD236" s="54" t="s">
        <v>16</v>
      </c>
      <c r="BE236" s="36"/>
      <c r="BF236" s="54" t="s">
        <v>11</v>
      </c>
      <c r="BG236" s="39"/>
      <c r="BH236" s="56" t="s">
        <v>16</v>
      </c>
      <c r="BI236" s="48"/>
      <c r="BJ236" s="36"/>
      <c r="BK236" s="54" t="s">
        <v>11</v>
      </c>
      <c r="BL236" s="39"/>
      <c r="BM236" s="54" t="s">
        <v>16</v>
      </c>
      <c r="BN236" s="36"/>
      <c r="BO236" s="54" t="s">
        <v>11</v>
      </c>
      <c r="BP236" s="39"/>
      <c r="BQ236" s="56" t="s">
        <v>16</v>
      </c>
      <c r="BR236" s="48"/>
      <c r="BS236" s="36"/>
      <c r="BT236" s="54" t="s">
        <v>11</v>
      </c>
      <c r="BU236" s="39"/>
      <c r="BV236" s="54" t="s">
        <v>16</v>
      </c>
      <c r="BW236" s="36"/>
      <c r="BX236" s="54" t="s">
        <v>11</v>
      </c>
      <c r="BY236" s="39"/>
      <c r="BZ236" s="56" t="s">
        <v>16</v>
      </c>
      <c r="CA236" s="51"/>
      <c r="CB236" s="17" t="str">
        <f t="shared" si="7"/>
        <v/>
      </c>
      <c r="CC236" s="17" t="str">
        <f>IF(CB236="","",INDEX('99_職種リスト'!$A:$A,MATCH($E236,'99_職種リスト'!$B:$B,0)))</f>
        <v/>
      </c>
      <c r="CD236" s="18" t="str">
        <f>IF(CB236="","",IF(F236="○",'01_勤務時間入力'!$B$7*60,IF(SUM(H236,J236,L236,N236)&gt;0,MIN(SUM(VALUE(H236)*60,J236,VALUE(L236)*60/2,N236/2),'01_勤務時間入力'!$B$7*60,10080),MIN(SUM(MIN(SUM(VALUE(Q236)*60,S236,VALUE(U236)*60/2,W236/2),1440)*IF(OR(Y236="",Y236="　"),1,VALUE(MID(Y236,2,1)/4)),MIN(SUM(VALUE(Z236)*60,AB236,VALUE(AD236)*60/2,AF236/2),1440)*IF(OR(AH236="",AH236="　"),1,VALUE(MID(AH236,2,1)/4)),MIN(SUM(VALUE(AI236)*60,AK236,VALUE(AM236)*60/2,AO236/2),1440)*IF(OR(AQ236="",AQ236="　"),1,VALUE(MID(AQ236,2,1)/4)),MIN(SUM(VALUE(AR236)*60,AT236,VALUE(AV236)*60/2,AX236/2),1440)*IF(OR(AZ236="",AZ236="　"),1,VALUE(MID(AZ236,2,1)/4)),MIN(SUM(VALUE(BA236)*60,BC236,VALUE(BE236)*60/2,BG236/2),1440)*IF(OR(BI236="",BI236="　"),1,VALUE(MID(BI236,2,1)/4)),MIN(SUM(VALUE(BJ236)*60,BL236,VALUE(BN236)*60/2,BP236/2),1440)*IF(OR(BR236="",BR236="　"),1,VALUE(MID(BR236,2,1)/4)),MIN(SUM(VALUE(BS236)*60,BU236,VALUE(BW236)*60/2,BY236/2),1440)*IF(OR(CA236="",CA236="　"),1,VALUE(MID(CA236,2,1)/4))),'01_勤務時間入力'!$B$7*60,10080))))</f>
        <v/>
      </c>
      <c r="CE236" s="17" t="str">
        <f>IF(CB236="","",IF('01_勤務時間入力'!$I$7*60&lt;='01_勤務時間入力'!CD236,"常勤","非常勤"))</f>
        <v/>
      </c>
    </row>
    <row r="237" spans="2:83" ht="27.95" customHeight="1" x14ac:dyDescent="0.4">
      <c r="B237" s="131" t="str">
        <f t="shared" si="6"/>
        <v>221人目</v>
      </c>
      <c r="C237" s="29"/>
      <c r="D237" s="69" t="s">
        <v>14</v>
      </c>
      <c r="E237" s="31"/>
      <c r="F237" s="32"/>
      <c r="H237" s="36"/>
      <c r="I237" s="54" t="s">
        <v>11</v>
      </c>
      <c r="J237" s="39"/>
      <c r="K237" s="56" t="s">
        <v>16</v>
      </c>
      <c r="L237" s="36"/>
      <c r="M237" s="54" t="s">
        <v>11</v>
      </c>
      <c r="N237" s="39"/>
      <c r="O237" s="56" t="s">
        <v>16</v>
      </c>
      <c r="P237" s="11"/>
      <c r="Q237" s="36"/>
      <c r="R237" s="54" t="s">
        <v>11</v>
      </c>
      <c r="S237" s="39"/>
      <c r="T237" s="54" t="s">
        <v>16</v>
      </c>
      <c r="U237" s="36"/>
      <c r="V237" s="54" t="s">
        <v>11</v>
      </c>
      <c r="W237" s="39"/>
      <c r="X237" s="56" t="s">
        <v>16</v>
      </c>
      <c r="Y237" s="48"/>
      <c r="Z237" s="36"/>
      <c r="AA237" s="54" t="s">
        <v>11</v>
      </c>
      <c r="AB237" s="39"/>
      <c r="AC237" s="54" t="s">
        <v>16</v>
      </c>
      <c r="AD237" s="36"/>
      <c r="AE237" s="54" t="s">
        <v>11</v>
      </c>
      <c r="AF237" s="39"/>
      <c r="AG237" s="56" t="s">
        <v>16</v>
      </c>
      <c r="AH237" s="48"/>
      <c r="AI237" s="36"/>
      <c r="AJ237" s="54" t="s">
        <v>11</v>
      </c>
      <c r="AK237" s="39"/>
      <c r="AL237" s="54" t="s">
        <v>16</v>
      </c>
      <c r="AM237" s="36"/>
      <c r="AN237" s="54" t="s">
        <v>11</v>
      </c>
      <c r="AO237" s="39"/>
      <c r="AP237" s="56" t="s">
        <v>16</v>
      </c>
      <c r="AQ237" s="48"/>
      <c r="AR237" s="36"/>
      <c r="AS237" s="54" t="s">
        <v>11</v>
      </c>
      <c r="AT237" s="39"/>
      <c r="AU237" s="54" t="s">
        <v>16</v>
      </c>
      <c r="AV237" s="36"/>
      <c r="AW237" s="54" t="s">
        <v>11</v>
      </c>
      <c r="AX237" s="39"/>
      <c r="AY237" s="56" t="s">
        <v>16</v>
      </c>
      <c r="AZ237" s="48"/>
      <c r="BA237" s="36"/>
      <c r="BB237" s="54" t="s">
        <v>11</v>
      </c>
      <c r="BC237" s="39"/>
      <c r="BD237" s="54" t="s">
        <v>16</v>
      </c>
      <c r="BE237" s="36"/>
      <c r="BF237" s="54" t="s">
        <v>11</v>
      </c>
      <c r="BG237" s="39"/>
      <c r="BH237" s="56" t="s">
        <v>16</v>
      </c>
      <c r="BI237" s="48"/>
      <c r="BJ237" s="36"/>
      <c r="BK237" s="54" t="s">
        <v>11</v>
      </c>
      <c r="BL237" s="39"/>
      <c r="BM237" s="54" t="s">
        <v>16</v>
      </c>
      <c r="BN237" s="36"/>
      <c r="BO237" s="54" t="s">
        <v>11</v>
      </c>
      <c r="BP237" s="39"/>
      <c r="BQ237" s="56" t="s">
        <v>16</v>
      </c>
      <c r="BR237" s="48"/>
      <c r="BS237" s="36"/>
      <c r="BT237" s="54" t="s">
        <v>11</v>
      </c>
      <c r="BU237" s="39"/>
      <c r="BV237" s="54" t="s">
        <v>16</v>
      </c>
      <c r="BW237" s="36"/>
      <c r="BX237" s="54" t="s">
        <v>11</v>
      </c>
      <c r="BY237" s="39"/>
      <c r="BZ237" s="56" t="s">
        <v>16</v>
      </c>
      <c r="CA237" s="51"/>
      <c r="CB237" s="17" t="str">
        <f t="shared" si="7"/>
        <v/>
      </c>
      <c r="CC237" s="17" t="str">
        <f>IF(CB237="","",INDEX('99_職種リスト'!$A:$A,MATCH($E237,'99_職種リスト'!$B:$B,0)))</f>
        <v/>
      </c>
      <c r="CD237" s="18" t="str">
        <f>IF(CB237="","",IF(F237="○",'01_勤務時間入力'!$B$7*60,IF(SUM(H237,J237,L237,N237)&gt;0,MIN(SUM(VALUE(H237)*60,J237,VALUE(L237)*60/2,N237/2),'01_勤務時間入力'!$B$7*60,10080),MIN(SUM(MIN(SUM(VALUE(Q237)*60,S237,VALUE(U237)*60/2,W237/2),1440)*IF(OR(Y237="",Y237="　"),1,VALUE(MID(Y237,2,1)/4)),MIN(SUM(VALUE(Z237)*60,AB237,VALUE(AD237)*60/2,AF237/2),1440)*IF(OR(AH237="",AH237="　"),1,VALUE(MID(AH237,2,1)/4)),MIN(SUM(VALUE(AI237)*60,AK237,VALUE(AM237)*60/2,AO237/2),1440)*IF(OR(AQ237="",AQ237="　"),1,VALUE(MID(AQ237,2,1)/4)),MIN(SUM(VALUE(AR237)*60,AT237,VALUE(AV237)*60/2,AX237/2),1440)*IF(OR(AZ237="",AZ237="　"),1,VALUE(MID(AZ237,2,1)/4)),MIN(SUM(VALUE(BA237)*60,BC237,VALUE(BE237)*60/2,BG237/2),1440)*IF(OR(BI237="",BI237="　"),1,VALUE(MID(BI237,2,1)/4)),MIN(SUM(VALUE(BJ237)*60,BL237,VALUE(BN237)*60/2,BP237/2),1440)*IF(OR(BR237="",BR237="　"),1,VALUE(MID(BR237,2,1)/4)),MIN(SUM(VALUE(BS237)*60,BU237,VALUE(BW237)*60/2,BY237/2),1440)*IF(OR(CA237="",CA237="　"),1,VALUE(MID(CA237,2,1)/4))),'01_勤務時間入力'!$B$7*60,10080))))</f>
        <v/>
      </c>
      <c r="CE237" s="17" t="str">
        <f>IF(CB237="","",IF('01_勤務時間入力'!$I$7*60&lt;='01_勤務時間入力'!CD237,"常勤","非常勤"))</f>
        <v/>
      </c>
    </row>
    <row r="238" spans="2:83" ht="27.95" customHeight="1" x14ac:dyDescent="0.4">
      <c r="B238" s="131" t="str">
        <f t="shared" si="6"/>
        <v>222人目</v>
      </c>
      <c r="C238" s="29"/>
      <c r="D238" s="69" t="s">
        <v>14</v>
      </c>
      <c r="E238" s="31"/>
      <c r="F238" s="32"/>
      <c r="H238" s="36"/>
      <c r="I238" s="54" t="s">
        <v>11</v>
      </c>
      <c r="J238" s="39"/>
      <c r="K238" s="56" t="s">
        <v>16</v>
      </c>
      <c r="L238" s="36"/>
      <c r="M238" s="54" t="s">
        <v>11</v>
      </c>
      <c r="N238" s="39"/>
      <c r="O238" s="56" t="s">
        <v>16</v>
      </c>
      <c r="P238" s="11"/>
      <c r="Q238" s="36"/>
      <c r="R238" s="54" t="s">
        <v>11</v>
      </c>
      <c r="S238" s="39"/>
      <c r="T238" s="54" t="s">
        <v>16</v>
      </c>
      <c r="U238" s="36"/>
      <c r="V238" s="54" t="s">
        <v>11</v>
      </c>
      <c r="W238" s="39"/>
      <c r="X238" s="56" t="s">
        <v>16</v>
      </c>
      <c r="Y238" s="48"/>
      <c r="Z238" s="36"/>
      <c r="AA238" s="54" t="s">
        <v>11</v>
      </c>
      <c r="AB238" s="39"/>
      <c r="AC238" s="54" t="s">
        <v>16</v>
      </c>
      <c r="AD238" s="36"/>
      <c r="AE238" s="54" t="s">
        <v>11</v>
      </c>
      <c r="AF238" s="39"/>
      <c r="AG238" s="56" t="s">
        <v>16</v>
      </c>
      <c r="AH238" s="48"/>
      <c r="AI238" s="36"/>
      <c r="AJ238" s="54" t="s">
        <v>11</v>
      </c>
      <c r="AK238" s="39"/>
      <c r="AL238" s="54" t="s">
        <v>16</v>
      </c>
      <c r="AM238" s="36"/>
      <c r="AN238" s="54" t="s">
        <v>11</v>
      </c>
      <c r="AO238" s="39"/>
      <c r="AP238" s="56" t="s">
        <v>16</v>
      </c>
      <c r="AQ238" s="48"/>
      <c r="AR238" s="36"/>
      <c r="AS238" s="54" t="s">
        <v>11</v>
      </c>
      <c r="AT238" s="39"/>
      <c r="AU238" s="54" t="s">
        <v>16</v>
      </c>
      <c r="AV238" s="36"/>
      <c r="AW238" s="54" t="s">
        <v>11</v>
      </c>
      <c r="AX238" s="39"/>
      <c r="AY238" s="56" t="s">
        <v>16</v>
      </c>
      <c r="AZ238" s="48"/>
      <c r="BA238" s="36"/>
      <c r="BB238" s="54" t="s">
        <v>11</v>
      </c>
      <c r="BC238" s="39"/>
      <c r="BD238" s="54" t="s">
        <v>16</v>
      </c>
      <c r="BE238" s="36"/>
      <c r="BF238" s="54" t="s">
        <v>11</v>
      </c>
      <c r="BG238" s="39"/>
      <c r="BH238" s="56" t="s">
        <v>16</v>
      </c>
      <c r="BI238" s="48"/>
      <c r="BJ238" s="36"/>
      <c r="BK238" s="54" t="s">
        <v>11</v>
      </c>
      <c r="BL238" s="39"/>
      <c r="BM238" s="54" t="s">
        <v>16</v>
      </c>
      <c r="BN238" s="36"/>
      <c r="BO238" s="54" t="s">
        <v>11</v>
      </c>
      <c r="BP238" s="39"/>
      <c r="BQ238" s="56" t="s">
        <v>16</v>
      </c>
      <c r="BR238" s="48"/>
      <c r="BS238" s="36"/>
      <c r="BT238" s="54" t="s">
        <v>11</v>
      </c>
      <c r="BU238" s="39"/>
      <c r="BV238" s="54" t="s">
        <v>16</v>
      </c>
      <c r="BW238" s="36"/>
      <c r="BX238" s="54" t="s">
        <v>11</v>
      </c>
      <c r="BY238" s="39"/>
      <c r="BZ238" s="56" t="s">
        <v>16</v>
      </c>
      <c r="CA238" s="51"/>
      <c r="CB238" s="17" t="str">
        <f t="shared" si="7"/>
        <v/>
      </c>
      <c r="CC238" s="17" t="str">
        <f>IF(CB238="","",INDEX('99_職種リスト'!$A:$A,MATCH($E238,'99_職種リスト'!$B:$B,0)))</f>
        <v/>
      </c>
      <c r="CD238" s="18" t="str">
        <f>IF(CB238="","",IF(F238="○",'01_勤務時間入力'!$B$7*60,IF(SUM(H238,J238,L238,N238)&gt;0,MIN(SUM(VALUE(H238)*60,J238,VALUE(L238)*60/2,N238/2),'01_勤務時間入力'!$B$7*60,10080),MIN(SUM(MIN(SUM(VALUE(Q238)*60,S238,VALUE(U238)*60/2,W238/2),1440)*IF(OR(Y238="",Y238="　"),1,VALUE(MID(Y238,2,1)/4)),MIN(SUM(VALUE(Z238)*60,AB238,VALUE(AD238)*60/2,AF238/2),1440)*IF(OR(AH238="",AH238="　"),1,VALUE(MID(AH238,2,1)/4)),MIN(SUM(VALUE(AI238)*60,AK238,VALUE(AM238)*60/2,AO238/2),1440)*IF(OR(AQ238="",AQ238="　"),1,VALUE(MID(AQ238,2,1)/4)),MIN(SUM(VALUE(AR238)*60,AT238,VALUE(AV238)*60/2,AX238/2),1440)*IF(OR(AZ238="",AZ238="　"),1,VALUE(MID(AZ238,2,1)/4)),MIN(SUM(VALUE(BA238)*60,BC238,VALUE(BE238)*60/2,BG238/2),1440)*IF(OR(BI238="",BI238="　"),1,VALUE(MID(BI238,2,1)/4)),MIN(SUM(VALUE(BJ238)*60,BL238,VALUE(BN238)*60/2,BP238/2),1440)*IF(OR(BR238="",BR238="　"),1,VALUE(MID(BR238,2,1)/4)),MIN(SUM(VALUE(BS238)*60,BU238,VALUE(BW238)*60/2,BY238/2),1440)*IF(OR(CA238="",CA238="　"),1,VALUE(MID(CA238,2,1)/4))),'01_勤務時間入力'!$B$7*60,10080))))</f>
        <v/>
      </c>
      <c r="CE238" s="17" t="str">
        <f>IF(CB238="","",IF('01_勤務時間入力'!$I$7*60&lt;='01_勤務時間入力'!CD238,"常勤","非常勤"))</f>
        <v/>
      </c>
    </row>
    <row r="239" spans="2:83" ht="27.95" customHeight="1" x14ac:dyDescent="0.4">
      <c r="B239" s="131" t="str">
        <f t="shared" si="6"/>
        <v>223人目</v>
      </c>
      <c r="C239" s="29"/>
      <c r="D239" s="69" t="s">
        <v>14</v>
      </c>
      <c r="E239" s="31"/>
      <c r="F239" s="32"/>
      <c r="H239" s="36"/>
      <c r="I239" s="54" t="s">
        <v>11</v>
      </c>
      <c r="J239" s="39"/>
      <c r="K239" s="56" t="s">
        <v>16</v>
      </c>
      <c r="L239" s="36"/>
      <c r="M239" s="54" t="s">
        <v>11</v>
      </c>
      <c r="N239" s="39"/>
      <c r="O239" s="56" t="s">
        <v>16</v>
      </c>
      <c r="P239" s="11"/>
      <c r="Q239" s="36"/>
      <c r="R239" s="54" t="s">
        <v>11</v>
      </c>
      <c r="S239" s="39"/>
      <c r="T239" s="54" t="s">
        <v>16</v>
      </c>
      <c r="U239" s="36"/>
      <c r="V239" s="54" t="s">
        <v>11</v>
      </c>
      <c r="W239" s="39"/>
      <c r="X239" s="56" t="s">
        <v>16</v>
      </c>
      <c r="Y239" s="48"/>
      <c r="Z239" s="36"/>
      <c r="AA239" s="54" t="s">
        <v>11</v>
      </c>
      <c r="AB239" s="39"/>
      <c r="AC239" s="54" t="s">
        <v>16</v>
      </c>
      <c r="AD239" s="36"/>
      <c r="AE239" s="54" t="s">
        <v>11</v>
      </c>
      <c r="AF239" s="39"/>
      <c r="AG239" s="56" t="s">
        <v>16</v>
      </c>
      <c r="AH239" s="48"/>
      <c r="AI239" s="36"/>
      <c r="AJ239" s="54" t="s">
        <v>11</v>
      </c>
      <c r="AK239" s="39"/>
      <c r="AL239" s="54" t="s">
        <v>16</v>
      </c>
      <c r="AM239" s="36"/>
      <c r="AN239" s="54" t="s">
        <v>11</v>
      </c>
      <c r="AO239" s="39"/>
      <c r="AP239" s="56" t="s">
        <v>16</v>
      </c>
      <c r="AQ239" s="48"/>
      <c r="AR239" s="36"/>
      <c r="AS239" s="54" t="s">
        <v>11</v>
      </c>
      <c r="AT239" s="39"/>
      <c r="AU239" s="54" t="s">
        <v>16</v>
      </c>
      <c r="AV239" s="36"/>
      <c r="AW239" s="54" t="s">
        <v>11</v>
      </c>
      <c r="AX239" s="39"/>
      <c r="AY239" s="56" t="s">
        <v>16</v>
      </c>
      <c r="AZ239" s="48"/>
      <c r="BA239" s="36"/>
      <c r="BB239" s="54" t="s">
        <v>11</v>
      </c>
      <c r="BC239" s="39"/>
      <c r="BD239" s="54" t="s">
        <v>16</v>
      </c>
      <c r="BE239" s="36"/>
      <c r="BF239" s="54" t="s">
        <v>11</v>
      </c>
      <c r="BG239" s="39"/>
      <c r="BH239" s="56" t="s">
        <v>16</v>
      </c>
      <c r="BI239" s="48"/>
      <c r="BJ239" s="36"/>
      <c r="BK239" s="54" t="s">
        <v>11</v>
      </c>
      <c r="BL239" s="39"/>
      <c r="BM239" s="54" t="s">
        <v>16</v>
      </c>
      <c r="BN239" s="36"/>
      <c r="BO239" s="54" t="s">
        <v>11</v>
      </c>
      <c r="BP239" s="39"/>
      <c r="BQ239" s="56" t="s">
        <v>16</v>
      </c>
      <c r="BR239" s="48"/>
      <c r="BS239" s="36"/>
      <c r="BT239" s="54" t="s">
        <v>11</v>
      </c>
      <c r="BU239" s="39"/>
      <c r="BV239" s="54" t="s">
        <v>16</v>
      </c>
      <c r="BW239" s="36"/>
      <c r="BX239" s="54" t="s">
        <v>11</v>
      </c>
      <c r="BY239" s="39"/>
      <c r="BZ239" s="56" t="s">
        <v>16</v>
      </c>
      <c r="CA239" s="51"/>
      <c r="CB239" s="17" t="str">
        <f t="shared" si="7"/>
        <v/>
      </c>
      <c r="CC239" s="17" t="str">
        <f>IF(CB239="","",INDEX('99_職種リスト'!$A:$A,MATCH($E239,'99_職種リスト'!$B:$B,0)))</f>
        <v/>
      </c>
      <c r="CD239" s="18" t="str">
        <f>IF(CB239="","",IF(F239="○",'01_勤務時間入力'!$B$7*60,IF(SUM(H239,J239,L239,N239)&gt;0,MIN(SUM(VALUE(H239)*60,J239,VALUE(L239)*60/2,N239/2),'01_勤務時間入力'!$B$7*60,10080),MIN(SUM(MIN(SUM(VALUE(Q239)*60,S239,VALUE(U239)*60/2,W239/2),1440)*IF(OR(Y239="",Y239="　"),1,VALUE(MID(Y239,2,1)/4)),MIN(SUM(VALUE(Z239)*60,AB239,VALUE(AD239)*60/2,AF239/2),1440)*IF(OR(AH239="",AH239="　"),1,VALUE(MID(AH239,2,1)/4)),MIN(SUM(VALUE(AI239)*60,AK239,VALUE(AM239)*60/2,AO239/2),1440)*IF(OR(AQ239="",AQ239="　"),1,VALUE(MID(AQ239,2,1)/4)),MIN(SUM(VALUE(AR239)*60,AT239,VALUE(AV239)*60/2,AX239/2),1440)*IF(OR(AZ239="",AZ239="　"),1,VALUE(MID(AZ239,2,1)/4)),MIN(SUM(VALUE(BA239)*60,BC239,VALUE(BE239)*60/2,BG239/2),1440)*IF(OR(BI239="",BI239="　"),1,VALUE(MID(BI239,2,1)/4)),MIN(SUM(VALUE(BJ239)*60,BL239,VALUE(BN239)*60/2,BP239/2),1440)*IF(OR(BR239="",BR239="　"),1,VALUE(MID(BR239,2,1)/4)),MIN(SUM(VALUE(BS239)*60,BU239,VALUE(BW239)*60/2,BY239/2),1440)*IF(OR(CA239="",CA239="　"),1,VALUE(MID(CA239,2,1)/4))),'01_勤務時間入力'!$B$7*60,10080))))</f>
        <v/>
      </c>
      <c r="CE239" s="17" t="str">
        <f>IF(CB239="","",IF('01_勤務時間入力'!$I$7*60&lt;='01_勤務時間入力'!CD239,"常勤","非常勤"))</f>
        <v/>
      </c>
    </row>
    <row r="240" spans="2:83" ht="27.95" customHeight="1" x14ac:dyDescent="0.4">
      <c r="B240" s="131" t="str">
        <f t="shared" si="6"/>
        <v>224人目</v>
      </c>
      <c r="C240" s="29"/>
      <c r="D240" s="69" t="s">
        <v>14</v>
      </c>
      <c r="E240" s="31"/>
      <c r="F240" s="32"/>
      <c r="H240" s="36"/>
      <c r="I240" s="54" t="s">
        <v>11</v>
      </c>
      <c r="J240" s="39"/>
      <c r="K240" s="56" t="s">
        <v>16</v>
      </c>
      <c r="L240" s="36"/>
      <c r="M240" s="54" t="s">
        <v>11</v>
      </c>
      <c r="N240" s="39"/>
      <c r="O240" s="56" t="s">
        <v>16</v>
      </c>
      <c r="P240" s="11"/>
      <c r="Q240" s="36"/>
      <c r="R240" s="54" t="s">
        <v>11</v>
      </c>
      <c r="S240" s="39"/>
      <c r="T240" s="54" t="s">
        <v>16</v>
      </c>
      <c r="U240" s="36"/>
      <c r="V240" s="54" t="s">
        <v>11</v>
      </c>
      <c r="W240" s="39"/>
      <c r="X240" s="56" t="s">
        <v>16</v>
      </c>
      <c r="Y240" s="48"/>
      <c r="Z240" s="36"/>
      <c r="AA240" s="54" t="s">
        <v>11</v>
      </c>
      <c r="AB240" s="39"/>
      <c r="AC240" s="54" t="s">
        <v>16</v>
      </c>
      <c r="AD240" s="36"/>
      <c r="AE240" s="54" t="s">
        <v>11</v>
      </c>
      <c r="AF240" s="39"/>
      <c r="AG240" s="56" t="s">
        <v>16</v>
      </c>
      <c r="AH240" s="48"/>
      <c r="AI240" s="36"/>
      <c r="AJ240" s="54" t="s">
        <v>11</v>
      </c>
      <c r="AK240" s="39"/>
      <c r="AL240" s="54" t="s">
        <v>16</v>
      </c>
      <c r="AM240" s="36"/>
      <c r="AN240" s="54" t="s">
        <v>11</v>
      </c>
      <c r="AO240" s="39"/>
      <c r="AP240" s="56" t="s">
        <v>16</v>
      </c>
      <c r="AQ240" s="48"/>
      <c r="AR240" s="36"/>
      <c r="AS240" s="54" t="s">
        <v>11</v>
      </c>
      <c r="AT240" s="39"/>
      <c r="AU240" s="54" t="s">
        <v>16</v>
      </c>
      <c r="AV240" s="36"/>
      <c r="AW240" s="54" t="s">
        <v>11</v>
      </c>
      <c r="AX240" s="39"/>
      <c r="AY240" s="56" t="s">
        <v>16</v>
      </c>
      <c r="AZ240" s="48"/>
      <c r="BA240" s="36"/>
      <c r="BB240" s="54" t="s">
        <v>11</v>
      </c>
      <c r="BC240" s="39"/>
      <c r="BD240" s="54" t="s">
        <v>16</v>
      </c>
      <c r="BE240" s="36"/>
      <c r="BF240" s="54" t="s">
        <v>11</v>
      </c>
      <c r="BG240" s="39"/>
      <c r="BH240" s="56" t="s">
        <v>16</v>
      </c>
      <c r="BI240" s="48"/>
      <c r="BJ240" s="36"/>
      <c r="BK240" s="54" t="s">
        <v>11</v>
      </c>
      <c r="BL240" s="39"/>
      <c r="BM240" s="54" t="s">
        <v>16</v>
      </c>
      <c r="BN240" s="36"/>
      <c r="BO240" s="54" t="s">
        <v>11</v>
      </c>
      <c r="BP240" s="39"/>
      <c r="BQ240" s="56" t="s">
        <v>16</v>
      </c>
      <c r="BR240" s="48"/>
      <c r="BS240" s="36"/>
      <c r="BT240" s="54" t="s">
        <v>11</v>
      </c>
      <c r="BU240" s="39"/>
      <c r="BV240" s="54" t="s">
        <v>16</v>
      </c>
      <c r="BW240" s="36"/>
      <c r="BX240" s="54" t="s">
        <v>11</v>
      </c>
      <c r="BY240" s="39"/>
      <c r="BZ240" s="56" t="s">
        <v>16</v>
      </c>
      <c r="CA240" s="51"/>
      <c r="CB240" s="17" t="str">
        <f t="shared" si="7"/>
        <v/>
      </c>
      <c r="CC240" s="17" t="str">
        <f>IF(CB240="","",INDEX('99_職種リスト'!$A:$A,MATCH($E240,'99_職種リスト'!$B:$B,0)))</f>
        <v/>
      </c>
      <c r="CD240" s="18" t="str">
        <f>IF(CB240="","",IF(F240="○",'01_勤務時間入力'!$B$7*60,IF(SUM(H240,J240,L240,N240)&gt;0,MIN(SUM(VALUE(H240)*60,J240,VALUE(L240)*60/2,N240/2),'01_勤務時間入力'!$B$7*60,10080),MIN(SUM(MIN(SUM(VALUE(Q240)*60,S240,VALUE(U240)*60/2,W240/2),1440)*IF(OR(Y240="",Y240="　"),1,VALUE(MID(Y240,2,1)/4)),MIN(SUM(VALUE(Z240)*60,AB240,VALUE(AD240)*60/2,AF240/2),1440)*IF(OR(AH240="",AH240="　"),1,VALUE(MID(AH240,2,1)/4)),MIN(SUM(VALUE(AI240)*60,AK240,VALUE(AM240)*60/2,AO240/2),1440)*IF(OR(AQ240="",AQ240="　"),1,VALUE(MID(AQ240,2,1)/4)),MIN(SUM(VALUE(AR240)*60,AT240,VALUE(AV240)*60/2,AX240/2),1440)*IF(OR(AZ240="",AZ240="　"),1,VALUE(MID(AZ240,2,1)/4)),MIN(SUM(VALUE(BA240)*60,BC240,VALUE(BE240)*60/2,BG240/2),1440)*IF(OR(BI240="",BI240="　"),1,VALUE(MID(BI240,2,1)/4)),MIN(SUM(VALUE(BJ240)*60,BL240,VALUE(BN240)*60/2,BP240/2),1440)*IF(OR(BR240="",BR240="　"),1,VALUE(MID(BR240,2,1)/4)),MIN(SUM(VALUE(BS240)*60,BU240,VALUE(BW240)*60/2,BY240/2),1440)*IF(OR(CA240="",CA240="　"),1,VALUE(MID(CA240,2,1)/4))),'01_勤務時間入力'!$B$7*60,10080))))</f>
        <v/>
      </c>
      <c r="CE240" s="17" t="str">
        <f>IF(CB240="","",IF('01_勤務時間入力'!$I$7*60&lt;='01_勤務時間入力'!CD240,"常勤","非常勤"))</f>
        <v/>
      </c>
    </row>
    <row r="241" spans="2:83" ht="27.95" customHeight="1" x14ac:dyDescent="0.4">
      <c r="B241" s="131" t="str">
        <f t="shared" si="6"/>
        <v>225人目</v>
      </c>
      <c r="C241" s="29"/>
      <c r="D241" s="69" t="s">
        <v>14</v>
      </c>
      <c r="E241" s="31"/>
      <c r="F241" s="32"/>
      <c r="H241" s="36"/>
      <c r="I241" s="54" t="s">
        <v>11</v>
      </c>
      <c r="J241" s="39"/>
      <c r="K241" s="56" t="s">
        <v>16</v>
      </c>
      <c r="L241" s="36"/>
      <c r="M241" s="54" t="s">
        <v>11</v>
      </c>
      <c r="N241" s="39"/>
      <c r="O241" s="56" t="s">
        <v>16</v>
      </c>
      <c r="P241" s="11"/>
      <c r="Q241" s="36"/>
      <c r="R241" s="54" t="s">
        <v>11</v>
      </c>
      <c r="S241" s="39"/>
      <c r="T241" s="54" t="s">
        <v>16</v>
      </c>
      <c r="U241" s="36"/>
      <c r="V241" s="54" t="s">
        <v>11</v>
      </c>
      <c r="W241" s="39"/>
      <c r="X241" s="56" t="s">
        <v>16</v>
      </c>
      <c r="Y241" s="48"/>
      <c r="Z241" s="36"/>
      <c r="AA241" s="54" t="s">
        <v>11</v>
      </c>
      <c r="AB241" s="39"/>
      <c r="AC241" s="54" t="s">
        <v>16</v>
      </c>
      <c r="AD241" s="36"/>
      <c r="AE241" s="54" t="s">
        <v>11</v>
      </c>
      <c r="AF241" s="39"/>
      <c r="AG241" s="56" t="s">
        <v>16</v>
      </c>
      <c r="AH241" s="48"/>
      <c r="AI241" s="36"/>
      <c r="AJ241" s="54" t="s">
        <v>11</v>
      </c>
      <c r="AK241" s="39"/>
      <c r="AL241" s="54" t="s">
        <v>16</v>
      </c>
      <c r="AM241" s="36"/>
      <c r="AN241" s="54" t="s">
        <v>11</v>
      </c>
      <c r="AO241" s="39"/>
      <c r="AP241" s="56" t="s">
        <v>16</v>
      </c>
      <c r="AQ241" s="48"/>
      <c r="AR241" s="36"/>
      <c r="AS241" s="54" t="s">
        <v>11</v>
      </c>
      <c r="AT241" s="39"/>
      <c r="AU241" s="54" t="s">
        <v>16</v>
      </c>
      <c r="AV241" s="36"/>
      <c r="AW241" s="54" t="s">
        <v>11</v>
      </c>
      <c r="AX241" s="39"/>
      <c r="AY241" s="56" t="s">
        <v>16</v>
      </c>
      <c r="AZ241" s="48"/>
      <c r="BA241" s="36"/>
      <c r="BB241" s="54" t="s">
        <v>11</v>
      </c>
      <c r="BC241" s="39"/>
      <c r="BD241" s="54" t="s">
        <v>16</v>
      </c>
      <c r="BE241" s="36"/>
      <c r="BF241" s="54" t="s">
        <v>11</v>
      </c>
      <c r="BG241" s="39"/>
      <c r="BH241" s="56" t="s">
        <v>16</v>
      </c>
      <c r="BI241" s="48"/>
      <c r="BJ241" s="36"/>
      <c r="BK241" s="54" t="s">
        <v>11</v>
      </c>
      <c r="BL241" s="39"/>
      <c r="BM241" s="54" t="s">
        <v>16</v>
      </c>
      <c r="BN241" s="36"/>
      <c r="BO241" s="54" t="s">
        <v>11</v>
      </c>
      <c r="BP241" s="39"/>
      <c r="BQ241" s="56" t="s">
        <v>16</v>
      </c>
      <c r="BR241" s="48"/>
      <c r="BS241" s="36"/>
      <c r="BT241" s="54" t="s">
        <v>11</v>
      </c>
      <c r="BU241" s="39"/>
      <c r="BV241" s="54" t="s">
        <v>16</v>
      </c>
      <c r="BW241" s="36"/>
      <c r="BX241" s="54" t="s">
        <v>11</v>
      </c>
      <c r="BY241" s="39"/>
      <c r="BZ241" s="56" t="s">
        <v>16</v>
      </c>
      <c r="CA241" s="51"/>
      <c r="CB241" s="17" t="str">
        <f t="shared" si="7"/>
        <v/>
      </c>
      <c r="CC241" s="17" t="str">
        <f>IF(CB241="","",INDEX('99_職種リスト'!$A:$A,MATCH($E241,'99_職種リスト'!$B:$B,0)))</f>
        <v/>
      </c>
      <c r="CD241" s="18" t="str">
        <f>IF(CB241="","",IF(F241="○",'01_勤務時間入力'!$B$7*60,IF(SUM(H241,J241,L241,N241)&gt;0,MIN(SUM(VALUE(H241)*60,J241,VALUE(L241)*60/2,N241/2),'01_勤務時間入力'!$B$7*60,10080),MIN(SUM(MIN(SUM(VALUE(Q241)*60,S241,VALUE(U241)*60/2,W241/2),1440)*IF(OR(Y241="",Y241="　"),1,VALUE(MID(Y241,2,1)/4)),MIN(SUM(VALUE(Z241)*60,AB241,VALUE(AD241)*60/2,AF241/2),1440)*IF(OR(AH241="",AH241="　"),1,VALUE(MID(AH241,2,1)/4)),MIN(SUM(VALUE(AI241)*60,AK241,VALUE(AM241)*60/2,AO241/2),1440)*IF(OR(AQ241="",AQ241="　"),1,VALUE(MID(AQ241,2,1)/4)),MIN(SUM(VALUE(AR241)*60,AT241,VALUE(AV241)*60/2,AX241/2),1440)*IF(OR(AZ241="",AZ241="　"),1,VALUE(MID(AZ241,2,1)/4)),MIN(SUM(VALUE(BA241)*60,BC241,VALUE(BE241)*60/2,BG241/2),1440)*IF(OR(BI241="",BI241="　"),1,VALUE(MID(BI241,2,1)/4)),MIN(SUM(VALUE(BJ241)*60,BL241,VALUE(BN241)*60/2,BP241/2),1440)*IF(OR(BR241="",BR241="　"),1,VALUE(MID(BR241,2,1)/4)),MIN(SUM(VALUE(BS241)*60,BU241,VALUE(BW241)*60/2,BY241/2),1440)*IF(OR(CA241="",CA241="　"),1,VALUE(MID(CA241,2,1)/4))),'01_勤務時間入力'!$B$7*60,10080))))</f>
        <v/>
      </c>
      <c r="CE241" s="17" t="str">
        <f>IF(CB241="","",IF('01_勤務時間入力'!$I$7*60&lt;='01_勤務時間入力'!CD241,"常勤","非常勤"))</f>
        <v/>
      </c>
    </row>
    <row r="242" spans="2:83" ht="27.95" customHeight="1" x14ac:dyDescent="0.4">
      <c r="B242" s="131" t="str">
        <f t="shared" si="6"/>
        <v>226人目</v>
      </c>
      <c r="C242" s="29"/>
      <c r="D242" s="69" t="s">
        <v>14</v>
      </c>
      <c r="E242" s="31"/>
      <c r="F242" s="32"/>
      <c r="H242" s="36"/>
      <c r="I242" s="54" t="s">
        <v>11</v>
      </c>
      <c r="J242" s="39"/>
      <c r="K242" s="56" t="s">
        <v>16</v>
      </c>
      <c r="L242" s="36"/>
      <c r="M242" s="54" t="s">
        <v>11</v>
      </c>
      <c r="N242" s="39"/>
      <c r="O242" s="56" t="s">
        <v>16</v>
      </c>
      <c r="P242" s="11"/>
      <c r="Q242" s="36"/>
      <c r="R242" s="54" t="s">
        <v>11</v>
      </c>
      <c r="S242" s="39"/>
      <c r="T242" s="54" t="s">
        <v>16</v>
      </c>
      <c r="U242" s="36"/>
      <c r="V242" s="54" t="s">
        <v>11</v>
      </c>
      <c r="W242" s="39"/>
      <c r="X242" s="56" t="s">
        <v>16</v>
      </c>
      <c r="Y242" s="48"/>
      <c r="Z242" s="36"/>
      <c r="AA242" s="54" t="s">
        <v>11</v>
      </c>
      <c r="AB242" s="39"/>
      <c r="AC242" s="54" t="s">
        <v>16</v>
      </c>
      <c r="AD242" s="36"/>
      <c r="AE242" s="54" t="s">
        <v>11</v>
      </c>
      <c r="AF242" s="39"/>
      <c r="AG242" s="56" t="s">
        <v>16</v>
      </c>
      <c r="AH242" s="48"/>
      <c r="AI242" s="36"/>
      <c r="AJ242" s="54" t="s">
        <v>11</v>
      </c>
      <c r="AK242" s="39"/>
      <c r="AL242" s="54" t="s">
        <v>16</v>
      </c>
      <c r="AM242" s="36"/>
      <c r="AN242" s="54" t="s">
        <v>11</v>
      </c>
      <c r="AO242" s="39"/>
      <c r="AP242" s="56" t="s">
        <v>16</v>
      </c>
      <c r="AQ242" s="48"/>
      <c r="AR242" s="36"/>
      <c r="AS242" s="54" t="s">
        <v>11</v>
      </c>
      <c r="AT242" s="39"/>
      <c r="AU242" s="54" t="s">
        <v>16</v>
      </c>
      <c r="AV242" s="36"/>
      <c r="AW242" s="54" t="s">
        <v>11</v>
      </c>
      <c r="AX242" s="39"/>
      <c r="AY242" s="56" t="s">
        <v>16</v>
      </c>
      <c r="AZ242" s="48"/>
      <c r="BA242" s="36"/>
      <c r="BB242" s="54" t="s">
        <v>11</v>
      </c>
      <c r="BC242" s="39"/>
      <c r="BD242" s="54" t="s">
        <v>16</v>
      </c>
      <c r="BE242" s="36"/>
      <c r="BF242" s="54" t="s">
        <v>11</v>
      </c>
      <c r="BG242" s="39"/>
      <c r="BH242" s="56" t="s">
        <v>16</v>
      </c>
      <c r="BI242" s="48"/>
      <c r="BJ242" s="36"/>
      <c r="BK242" s="54" t="s">
        <v>11</v>
      </c>
      <c r="BL242" s="39"/>
      <c r="BM242" s="54" t="s">
        <v>16</v>
      </c>
      <c r="BN242" s="36"/>
      <c r="BO242" s="54" t="s">
        <v>11</v>
      </c>
      <c r="BP242" s="39"/>
      <c r="BQ242" s="56" t="s">
        <v>16</v>
      </c>
      <c r="BR242" s="48"/>
      <c r="BS242" s="36"/>
      <c r="BT242" s="54" t="s">
        <v>11</v>
      </c>
      <c r="BU242" s="39"/>
      <c r="BV242" s="54" t="s">
        <v>16</v>
      </c>
      <c r="BW242" s="36"/>
      <c r="BX242" s="54" t="s">
        <v>11</v>
      </c>
      <c r="BY242" s="39"/>
      <c r="BZ242" s="56" t="s">
        <v>16</v>
      </c>
      <c r="CA242" s="51"/>
      <c r="CB242" s="17" t="str">
        <f t="shared" si="7"/>
        <v/>
      </c>
      <c r="CC242" s="17" t="str">
        <f>IF(CB242="","",INDEX('99_職種リスト'!$A:$A,MATCH($E242,'99_職種リスト'!$B:$B,0)))</f>
        <v/>
      </c>
      <c r="CD242" s="18" t="str">
        <f>IF(CB242="","",IF(F242="○",'01_勤務時間入力'!$B$7*60,IF(SUM(H242,J242,L242,N242)&gt;0,MIN(SUM(VALUE(H242)*60,J242,VALUE(L242)*60/2,N242/2),'01_勤務時間入力'!$B$7*60,10080),MIN(SUM(MIN(SUM(VALUE(Q242)*60,S242,VALUE(U242)*60/2,W242/2),1440)*IF(OR(Y242="",Y242="　"),1,VALUE(MID(Y242,2,1)/4)),MIN(SUM(VALUE(Z242)*60,AB242,VALUE(AD242)*60/2,AF242/2),1440)*IF(OR(AH242="",AH242="　"),1,VALUE(MID(AH242,2,1)/4)),MIN(SUM(VALUE(AI242)*60,AK242,VALUE(AM242)*60/2,AO242/2),1440)*IF(OR(AQ242="",AQ242="　"),1,VALUE(MID(AQ242,2,1)/4)),MIN(SUM(VALUE(AR242)*60,AT242,VALUE(AV242)*60/2,AX242/2),1440)*IF(OR(AZ242="",AZ242="　"),1,VALUE(MID(AZ242,2,1)/4)),MIN(SUM(VALUE(BA242)*60,BC242,VALUE(BE242)*60/2,BG242/2),1440)*IF(OR(BI242="",BI242="　"),1,VALUE(MID(BI242,2,1)/4)),MIN(SUM(VALUE(BJ242)*60,BL242,VALUE(BN242)*60/2,BP242/2),1440)*IF(OR(BR242="",BR242="　"),1,VALUE(MID(BR242,2,1)/4)),MIN(SUM(VALUE(BS242)*60,BU242,VALUE(BW242)*60/2,BY242/2),1440)*IF(OR(CA242="",CA242="　"),1,VALUE(MID(CA242,2,1)/4))),'01_勤務時間入力'!$B$7*60,10080))))</f>
        <v/>
      </c>
      <c r="CE242" s="17" t="str">
        <f>IF(CB242="","",IF('01_勤務時間入力'!$I$7*60&lt;='01_勤務時間入力'!CD242,"常勤","非常勤"))</f>
        <v/>
      </c>
    </row>
    <row r="243" spans="2:83" ht="27.95" customHeight="1" x14ac:dyDescent="0.4">
      <c r="B243" s="131" t="str">
        <f t="shared" si="6"/>
        <v>227人目</v>
      </c>
      <c r="C243" s="29"/>
      <c r="D243" s="69" t="s">
        <v>14</v>
      </c>
      <c r="E243" s="31"/>
      <c r="F243" s="32"/>
      <c r="H243" s="36"/>
      <c r="I243" s="54" t="s">
        <v>11</v>
      </c>
      <c r="J243" s="39"/>
      <c r="K243" s="56" t="s">
        <v>16</v>
      </c>
      <c r="L243" s="36"/>
      <c r="M243" s="54" t="s">
        <v>11</v>
      </c>
      <c r="N243" s="39"/>
      <c r="O243" s="56" t="s">
        <v>16</v>
      </c>
      <c r="P243" s="11"/>
      <c r="Q243" s="36"/>
      <c r="R243" s="54" t="s">
        <v>11</v>
      </c>
      <c r="S243" s="39"/>
      <c r="T243" s="54" t="s">
        <v>16</v>
      </c>
      <c r="U243" s="36"/>
      <c r="V243" s="54" t="s">
        <v>11</v>
      </c>
      <c r="W243" s="39"/>
      <c r="X243" s="56" t="s">
        <v>16</v>
      </c>
      <c r="Y243" s="48"/>
      <c r="Z243" s="36"/>
      <c r="AA243" s="54" t="s">
        <v>11</v>
      </c>
      <c r="AB243" s="39"/>
      <c r="AC243" s="54" t="s">
        <v>16</v>
      </c>
      <c r="AD243" s="36"/>
      <c r="AE243" s="54" t="s">
        <v>11</v>
      </c>
      <c r="AF243" s="39"/>
      <c r="AG243" s="56" t="s">
        <v>16</v>
      </c>
      <c r="AH243" s="48"/>
      <c r="AI243" s="36"/>
      <c r="AJ243" s="54" t="s">
        <v>11</v>
      </c>
      <c r="AK243" s="39"/>
      <c r="AL243" s="54" t="s">
        <v>16</v>
      </c>
      <c r="AM243" s="36"/>
      <c r="AN243" s="54" t="s">
        <v>11</v>
      </c>
      <c r="AO243" s="39"/>
      <c r="AP243" s="56" t="s">
        <v>16</v>
      </c>
      <c r="AQ243" s="48"/>
      <c r="AR243" s="36"/>
      <c r="AS243" s="54" t="s">
        <v>11</v>
      </c>
      <c r="AT243" s="39"/>
      <c r="AU243" s="54" t="s">
        <v>16</v>
      </c>
      <c r="AV243" s="36"/>
      <c r="AW243" s="54" t="s">
        <v>11</v>
      </c>
      <c r="AX243" s="39"/>
      <c r="AY243" s="56" t="s">
        <v>16</v>
      </c>
      <c r="AZ243" s="48"/>
      <c r="BA243" s="36"/>
      <c r="BB243" s="54" t="s">
        <v>11</v>
      </c>
      <c r="BC243" s="39"/>
      <c r="BD243" s="54" t="s">
        <v>16</v>
      </c>
      <c r="BE243" s="36"/>
      <c r="BF243" s="54" t="s">
        <v>11</v>
      </c>
      <c r="BG243" s="39"/>
      <c r="BH243" s="56" t="s">
        <v>16</v>
      </c>
      <c r="BI243" s="48"/>
      <c r="BJ243" s="36"/>
      <c r="BK243" s="54" t="s">
        <v>11</v>
      </c>
      <c r="BL243" s="39"/>
      <c r="BM243" s="54" t="s">
        <v>16</v>
      </c>
      <c r="BN243" s="36"/>
      <c r="BO243" s="54" t="s">
        <v>11</v>
      </c>
      <c r="BP243" s="39"/>
      <c r="BQ243" s="56" t="s">
        <v>16</v>
      </c>
      <c r="BR243" s="48"/>
      <c r="BS243" s="36"/>
      <c r="BT243" s="54" t="s">
        <v>11</v>
      </c>
      <c r="BU243" s="39"/>
      <c r="BV243" s="54" t="s">
        <v>16</v>
      </c>
      <c r="BW243" s="36"/>
      <c r="BX243" s="54" t="s">
        <v>11</v>
      </c>
      <c r="BY243" s="39"/>
      <c r="BZ243" s="56" t="s">
        <v>16</v>
      </c>
      <c r="CA243" s="51"/>
      <c r="CB243" s="17" t="str">
        <f t="shared" si="7"/>
        <v/>
      </c>
      <c r="CC243" s="17" t="str">
        <f>IF(CB243="","",INDEX('99_職種リスト'!$A:$A,MATCH($E243,'99_職種リスト'!$B:$B,0)))</f>
        <v/>
      </c>
      <c r="CD243" s="18" t="str">
        <f>IF(CB243="","",IF(F243="○",'01_勤務時間入力'!$B$7*60,IF(SUM(H243,J243,L243,N243)&gt;0,MIN(SUM(VALUE(H243)*60,J243,VALUE(L243)*60/2,N243/2),'01_勤務時間入力'!$B$7*60,10080),MIN(SUM(MIN(SUM(VALUE(Q243)*60,S243,VALUE(U243)*60/2,W243/2),1440)*IF(OR(Y243="",Y243="　"),1,VALUE(MID(Y243,2,1)/4)),MIN(SUM(VALUE(Z243)*60,AB243,VALUE(AD243)*60/2,AF243/2),1440)*IF(OR(AH243="",AH243="　"),1,VALUE(MID(AH243,2,1)/4)),MIN(SUM(VALUE(AI243)*60,AK243,VALUE(AM243)*60/2,AO243/2),1440)*IF(OR(AQ243="",AQ243="　"),1,VALUE(MID(AQ243,2,1)/4)),MIN(SUM(VALUE(AR243)*60,AT243,VALUE(AV243)*60/2,AX243/2),1440)*IF(OR(AZ243="",AZ243="　"),1,VALUE(MID(AZ243,2,1)/4)),MIN(SUM(VALUE(BA243)*60,BC243,VALUE(BE243)*60/2,BG243/2),1440)*IF(OR(BI243="",BI243="　"),1,VALUE(MID(BI243,2,1)/4)),MIN(SUM(VALUE(BJ243)*60,BL243,VALUE(BN243)*60/2,BP243/2),1440)*IF(OR(BR243="",BR243="　"),1,VALUE(MID(BR243,2,1)/4)),MIN(SUM(VALUE(BS243)*60,BU243,VALUE(BW243)*60/2,BY243/2),1440)*IF(OR(CA243="",CA243="　"),1,VALUE(MID(CA243,2,1)/4))),'01_勤務時間入力'!$B$7*60,10080))))</f>
        <v/>
      </c>
      <c r="CE243" s="17" t="str">
        <f>IF(CB243="","",IF('01_勤務時間入力'!$I$7*60&lt;='01_勤務時間入力'!CD243,"常勤","非常勤"))</f>
        <v/>
      </c>
    </row>
    <row r="244" spans="2:83" ht="27.95" customHeight="1" x14ac:dyDescent="0.4">
      <c r="B244" s="131" t="str">
        <f t="shared" si="6"/>
        <v>228人目</v>
      </c>
      <c r="C244" s="29"/>
      <c r="D244" s="69" t="s">
        <v>14</v>
      </c>
      <c r="E244" s="31"/>
      <c r="F244" s="32"/>
      <c r="H244" s="36"/>
      <c r="I244" s="54" t="s">
        <v>11</v>
      </c>
      <c r="J244" s="39"/>
      <c r="K244" s="56" t="s">
        <v>16</v>
      </c>
      <c r="L244" s="36"/>
      <c r="M244" s="54" t="s">
        <v>11</v>
      </c>
      <c r="N244" s="39"/>
      <c r="O244" s="56" t="s">
        <v>16</v>
      </c>
      <c r="P244" s="11"/>
      <c r="Q244" s="36"/>
      <c r="R244" s="54" t="s">
        <v>11</v>
      </c>
      <c r="S244" s="39"/>
      <c r="T244" s="54" t="s">
        <v>16</v>
      </c>
      <c r="U244" s="36"/>
      <c r="V244" s="54" t="s">
        <v>11</v>
      </c>
      <c r="W244" s="39"/>
      <c r="X244" s="56" t="s">
        <v>16</v>
      </c>
      <c r="Y244" s="48"/>
      <c r="Z244" s="36"/>
      <c r="AA244" s="54" t="s">
        <v>11</v>
      </c>
      <c r="AB244" s="39"/>
      <c r="AC244" s="54" t="s">
        <v>16</v>
      </c>
      <c r="AD244" s="36"/>
      <c r="AE244" s="54" t="s">
        <v>11</v>
      </c>
      <c r="AF244" s="39"/>
      <c r="AG244" s="56" t="s">
        <v>16</v>
      </c>
      <c r="AH244" s="48"/>
      <c r="AI244" s="36"/>
      <c r="AJ244" s="54" t="s">
        <v>11</v>
      </c>
      <c r="AK244" s="39"/>
      <c r="AL244" s="54" t="s">
        <v>16</v>
      </c>
      <c r="AM244" s="36"/>
      <c r="AN244" s="54" t="s">
        <v>11</v>
      </c>
      <c r="AO244" s="39"/>
      <c r="AP244" s="56" t="s">
        <v>16</v>
      </c>
      <c r="AQ244" s="48"/>
      <c r="AR244" s="36"/>
      <c r="AS244" s="54" t="s">
        <v>11</v>
      </c>
      <c r="AT244" s="39"/>
      <c r="AU244" s="54" t="s">
        <v>16</v>
      </c>
      <c r="AV244" s="36"/>
      <c r="AW244" s="54" t="s">
        <v>11</v>
      </c>
      <c r="AX244" s="39"/>
      <c r="AY244" s="56" t="s">
        <v>16</v>
      </c>
      <c r="AZ244" s="48"/>
      <c r="BA244" s="36"/>
      <c r="BB244" s="54" t="s">
        <v>11</v>
      </c>
      <c r="BC244" s="39"/>
      <c r="BD244" s="54" t="s">
        <v>16</v>
      </c>
      <c r="BE244" s="36"/>
      <c r="BF244" s="54" t="s">
        <v>11</v>
      </c>
      <c r="BG244" s="39"/>
      <c r="BH244" s="56" t="s">
        <v>16</v>
      </c>
      <c r="BI244" s="48"/>
      <c r="BJ244" s="36"/>
      <c r="BK244" s="54" t="s">
        <v>11</v>
      </c>
      <c r="BL244" s="39"/>
      <c r="BM244" s="54" t="s">
        <v>16</v>
      </c>
      <c r="BN244" s="36"/>
      <c r="BO244" s="54" t="s">
        <v>11</v>
      </c>
      <c r="BP244" s="39"/>
      <c r="BQ244" s="56" t="s">
        <v>16</v>
      </c>
      <c r="BR244" s="48"/>
      <c r="BS244" s="36"/>
      <c r="BT244" s="54" t="s">
        <v>11</v>
      </c>
      <c r="BU244" s="39"/>
      <c r="BV244" s="54" t="s">
        <v>16</v>
      </c>
      <c r="BW244" s="36"/>
      <c r="BX244" s="54" t="s">
        <v>11</v>
      </c>
      <c r="BY244" s="39"/>
      <c r="BZ244" s="56" t="s">
        <v>16</v>
      </c>
      <c r="CA244" s="51"/>
      <c r="CB244" s="17" t="str">
        <f t="shared" si="7"/>
        <v/>
      </c>
      <c r="CC244" s="17" t="str">
        <f>IF(CB244="","",INDEX('99_職種リスト'!$A:$A,MATCH($E244,'99_職種リスト'!$B:$B,0)))</f>
        <v/>
      </c>
      <c r="CD244" s="18" t="str">
        <f>IF(CB244="","",IF(F244="○",'01_勤務時間入力'!$B$7*60,IF(SUM(H244,J244,L244,N244)&gt;0,MIN(SUM(VALUE(H244)*60,J244,VALUE(L244)*60/2,N244/2),'01_勤務時間入力'!$B$7*60,10080),MIN(SUM(MIN(SUM(VALUE(Q244)*60,S244,VALUE(U244)*60/2,W244/2),1440)*IF(OR(Y244="",Y244="　"),1,VALUE(MID(Y244,2,1)/4)),MIN(SUM(VALUE(Z244)*60,AB244,VALUE(AD244)*60/2,AF244/2),1440)*IF(OR(AH244="",AH244="　"),1,VALUE(MID(AH244,2,1)/4)),MIN(SUM(VALUE(AI244)*60,AK244,VALUE(AM244)*60/2,AO244/2),1440)*IF(OR(AQ244="",AQ244="　"),1,VALUE(MID(AQ244,2,1)/4)),MIN(SUM(VALUE(AR244)*60,AT244,VALUE(AV244)*60/2,AX244/2),1440)*IF(OR(AZ244="",AZ244="　"),1,VALUE(MID(AZ244,2,1)/4)),MIN(SUM(VALUE(BA244)*60,BC244,VALUE(BE244)*60/2,BG244/2),1440)*IF(OR(BI244="",BI244="　"),1,VALUE(MID(BI244,2,1)/4)),MIN(SUM(VALUE(BJ244)*60,BL244,VALUE(BN244)*60/2,BP244/2),1440)*IF(OR(BR244="",BR244="　"),1,VALUE(MID(BR244,2,1)/4)),MIN(SUM(VALUE(BS244)*60,BU244,VALUE(BW244)*60/2,BY244/2),1440)*IF(OR(CA244="",CA244="　"),1,VALUE(MID(CA244,2,1)/4))),'01_勤務時間入力'!$B$7*60,10080))))</f>
        <v/>
      </c>
      <c r="CE244" s="17" t="str">
        <f>IF(CB244="","",IF('01_勤務時間入力'!$I$7*60&lt;='01_勤務時間入力'!CD244,"常勤","非常勤"))</f>
        <v/>
      </c>
    </row>
    <row r="245" spans="2:83" ht="27.95" customHeight="1" x14ac:dyDescent="0.4">
      <c r="B245" s="131" t="str">
        <f t="shared" si="6"/>
        <v>229人目</v>
      </c>
      <c r="C245" s="29"/>
      <c r="D245" s="69" t="s">
        <v>14</v>
      </c>
      <c r="E245" s="31"/>
      <c r="F245" s="32"/>
      <c r="H245" s="36"/>
      <c r="I245" s="54" t="s">
        <v>11</v>
      </c>
      <c r="J245" s="39"/>
      <c r="K245" s="56" t="s">
        <v>16</v>
      </c>
      <c r="L245" s="36"/>
      <c r="M245" s="54" t="s">
        <v>11</v>
      </c>
      <c r="N245" s="39"/>
      <c r="O245" s="56" t="s">
        <v>16</v>
      </c>
      <c r="P245" s="11"/>
      <c r="Q245" s="36"/>
      <c r="R245" s="54" t="s">
        <v>11</v>
      </c>
      <c r="S245" s="39"/>
      <c r="T245" s="54" t="s">
        <v>16</v>
      </c>
      <c r="U245" s="36"/>
      <c r="V245" s="54" t="s">
        <v>11</v>
      </c>
      <c r="W245" s="39"/>
      <c r="X245" s="56" t="s">
        <v>16</v>
      </c>
      <c r="Y245" s="48"/>
      <c r="Z245" s="36"/>
      <c r="AA245" s="54" t="s">
        <v>11</v>
      </c>
      <c r="AB245" s="39"/>
      <c r="AC245" s="54" t="s">
        <v>16</v>
      </c>
      <c r="AD245" s="36"/>
      <c r="AE245" s="54" t="s">
        <v>11</v>
      </c>
      <c r="AF245" s="39"/>
      <c r="AG245" s="56" t="s">
        <v>16</v>
      </c>
      <c r="AH245" s="48"/>
      <c r="AI245" s="36"/>
      <c r="AJ245" s="54" t="s">
        <v>11</v>
      </c>
      <c r="AK245" s="39"/>
      <c r="AL245" s="54" t="s">
        <v>16</v>
      </c>
      <c r="AM245" s="36"/>
      <c r="AN245" s="54" t="s">
        <v>11</v>
      </c>
      <c r="AO245" s="39"/>
      <c r="AP245" s="56" t="s">
        <v>16</v>
      </c>
      <c r="AQ245" s="48"/>
      <c r="AR245" s="36"/>
      <c r="AS245" s="54" t="s">
        <v>11</v>
      </c>
      <c r="AT245" s="39"/>
      <c r="AU245" s="54" t="s">
        <v>16</v>
      </c>
      <c r="AV245" s="36"/>
      <c r="AW245" s="54" t="s">
        <v>11</v>
      </c>
      <c r="AX245" s="39"/>
      <c r="AY245" s="56" t="s">
        <v>16</v>
      </c>
      <c r="AZ245" s="48"/>
      <c r="BA245" s="36"/>
      <c r="BB245" s="54" t="s">
        <v>11</v>
      </c>
      <c r="BC245" s="39"/>
      <c r="BD245" s="54" t="s">
        <v>16</v>
      </c>
      <c r="BE245" s="36"/>
      <c r="BF245" s="54" t="s">
        <v>11</v>
      </c>
      <c r="BG245" s="39"/>
      <c r="BH245" s="56" t="s">
        <v>16</v>
      </c>
      <c r="BI245" s="48"/>
      <c r="BJ245" s="36"/>
      <c r="BK245" s="54" t="s">
        <v>11</v>
      </c>
      <c r="BL245" s="39"/>
      <c r="BM245" s="54" t="s">
        <v>16</v>
      </c>
      <c r="BN245" s="36"/>
      <c r="BO245" s="54" t="s">
        <v>11</v>
      </c>
      <c r="BP245" s="39"/>
      <c r="BQ245" s="56" t="s">
        <v>16</v>
      </c>
      <c r="BR245" s="48"/>
      <c r="BS245" s="36"/>
      <c r="BT245" s="54" t="s">
        <v>11</v>
      </c>
      <c r="BU245" s="39"/>
      <c r="BV245" s="54" t="s">
        <v>16</v>
      </c>
      <c r="BW245" s="36"/>
      <c r="BX245" s="54" t="s">
        <v>11</v>
      </c>
      <c r="BY245" s="39"/>
      <c r="BZ245" s="56" t="s">
        <v>16</v>
      </c>
      <c r="CA245" s="51"/>
      <c r="CB245" s="17" t="str">
        <f t="shared" si="7"/>
        <v/>
      </c>
      <c r="CC245" s="17" t="str">
        <f>IF(CB245="","",INDEX('99_職種リスト'!$A:$A,MATCH($E245,'99_職種リスト'!$B:$B,0)))</f>
        <v/>
      </c>
      <c r="CD245" s="18" t="str">
        <f>IF(CB245="","",IF(F245="○",'01_勤務時間入力'!$B$7*60,IF(SUM(H245,J245,L245,N245)&gt;0,MIN(SUM(VALUE(H245)*60,J245,VALUE(L245)*60/2,N245/2),'01_勤務時間入力'!$B$7*60,10080),MIN(SUM(MIN(SUM(VALUE(Q245)*60,S245,VALUE(U245)*60/2,W245/2),1440)*IF(OR(Y245="",Y245="　"),1,VALUE(MID(Y245,2,1)/4)),MIN(SUM(VALUE(Z245)*60,AB245,VALUE(AD245)*60/2,AF245/2),1440)*IF(OR(AH245="",AH245="　"),1,VALUE(MID(AH245,2,1)/4)),MIN(SUM(VALUE(AI245)*60,AK245,VALUE(AM245)*60/2,AO245/2),1440)*IF(OR(AQ245="",AQ245="　"),1,VALUE(MID(AQ245,2,1)/4)),MIN(SUM(VALUE(AR245)*60,AT245,VALUE(AV245)*60/2,AX245/2),1440)*IF(OR(AZ245="",AZ245="　"),1,VALUE(MID(AZ245,2,1)/4)),MIN(SUM(VALUE(BA245)*60,BC245,VALUE(BE245)*60/2,BG245/2),1440)*IF(OR(BI245="",BI245="　"),1,VALUE(MID(BI245,2,1)/4)),MIN(SUM(VALUE(BJ245)*60,BL245,VALUE(BN245)*60/2,BP245/2),1440)*IF(OR(BR245="",BR245="　"),1,VALUE(MID(BR245,2,1)/4)),MIN(SUM(VALUE(BS245)*60,BU245,VALUE(BW245)*60/2,BY245/2),1440)*IF(OR(CA245="",CA245="　"),1,VALUE(MID(CA245,2,1)/4))),'01_勤務時間入力'!$B$7*60,10080))))</f>
        <v/>
      </c>
      <c r="CE245" s="17" t="str">
        <f>IF(CB245="","",IF('01_勤務時間入力'!$I$7*60&lt;='01_勤務時間入力'!CD245,"常勤","非常勤"))</f>
        <v/>
      </c>
    </row>
    <row r="246" spans="2:83" ht="27.95" customHeight="1" x14ac:dyDescent="0.4">
      <c r="B246" s="131" t="str">
        <f t="shared" si="6"/>
        <v>230人目</v>
      </c>
      <c r="C246" s="29"/>
      <c r="D246" s="69" t="s">
        <v>14</v>
      </c>
      <c r="E246" s="31"/>
      <c r="F246" s="32"/>
      <c r="H246" s="36"/>
      <c r="I246" s="54" t="s">
        <v>11</v>
      </c>
      <c r="J246" s="39"/>
      <c r="K246" s="56" t="s">
        <v>16</v>
      </c>
      <c r="L246" s="36"/>
      <c r="M246" s="54" t="s">
        <v>11</v>
      </c>
      <c r="N246" s="39"/>
      <c r="O246" s="56" t="s">
        <v>16</v>
      </c>
      <c r="P246" s="11"/>
      <c r="Q246" s="36"/>
      <c r="R246" s="54" t="s">
        <v>11</v>
      </c>
      <c r="S246" s="39"/>
      <c r="T246" s="54" t="s">
        <v>16</v>
      </c>
      <c r="U246" s="36"/>
      <c r="V246" s="54" t="s">
        <v>11</v>
      </c>
      <c r="W246" s="39"/>
      <c r="X246" s="56" t="s">
        <v>16</v>
      </c>
      <c r="Y246" s="48"/>
      <c r="Z246" s="36"/>
      <c r="AA246" s="54" t="s">
        <v>11</v>
      </c>
      <c r="AB246" s="39"/>
      <c r="AC246" s="54" t="s">
        <v>16</v>
      </c>
      <c r="AD246" s="36"/>
      <c r="AE246" s="54" t="s">
        <v>11</v>
      </c>
      <c r="AF246" s="39"/>
      <c r="AG246" s="56" t="s">
        <v>16</v>
      </c>
      <c r="AH246" s="48"/>
      <c r="AI246" s="36"/>
      <c r="AJ246" s="54" t="s">
        <v>11</v>
      </c>
      <c r="AK246" s="39"/>
      <c r="AL246" s="54" t="s">
        <v>16</v>
      </c>
      <c r="AM246" s="36"/>
      <c r="AN246" s="54" t="s">
        <v>11</v>
      </c>
      <c r="AO246" s="39"/>
      <c r="AP246" s="56" t="s">
        <v>16</v>
      </c>
      <c r="AQ246" s="48"/>
      <c r="AR246" s="36"/>
      <c r="AS246" s="54" t="s">
        <v>11</v>
      </c>
      <c r="AT246" s="39"/>
      <c r="AU246" s="54" t="s">
        <v>16</v>
      </c>
      <c r="AV246" s="36"/>
      <c r="AW246" s="54" t="s">
        <v>11</v>
      </c>
      <c r="AX246" s="39"/>
      <c r="AY246" s="56" t="s">
        <v>16</v>
      </c>
      <c r="AZ246" s="48"/>
      <c r="BA246" s="36"/>
      <c r="BB246" s="54" t="s">
        <v>11</v>
      </c>
      <c r="BC246" s="39"/>
      <c r="BD246" s="54" t="s">
        <v>16</v>
      </c>
      <c r="BE246" s="36"/>
      <c r="BF246" s="54" t="s">
        <v>11</v>
      </c>
      <c r="BG246" s="39"/>
      <c r="BH246" s="56" t="s">
        <v>16</v>
      </c>
      <c r="BI246" s="48"/>
      <c r="BJ246" s="36"/>
      <c r="BK246" s="54" t="s">
        <v>11</v>
      </c>
      <c r="BL246" s="39"/>
      <c r="BM246" s="54" t="s">
        <v>16</v>
      </c>
      <c r="BN246" s="36"/>
      <c r="BO246" s="54" t="s">
        <v>11</v>
      </c>
      <c r="BP246" s="39"/>
      <c r="BQ246" s="56" t="s">
        <v>16</v>
      </c>
      <c r="BR246" s="48"/>
      <c r="BS246" s="36"/>
      <c r="BT246" s="54" t="s">
        <v>11</v>
      </c>
      <c r="BU246" s="39"/>
      <c r="BV246" s="54" t="s">
        <v>16</v>
      </c>
      <c r="BW246" s="36"/>
      <c r="BX246" s="54" t="s">
        <v>11</v>
      </c>
      <c r="BY246" s="39"/>
      <c r="BZ246" s="56" t="s">
        <v>16</v>
      </c>
      <c r="CA246" s="51"/>
      <c r="CB246" s="17" t="str">
        <f t="shared" si="7"/>
        <v/>
      </c>
      <c r="CC246" s="17" t="str">
        <f>IF(CB246="","",INDEX('99_職種リスト'!$A:$A,MATCH($E246,'99_職種リスト'!$B:$B,0)))</f>
        <v/>
      </c>
      <c r="CD246" s="18" t="str">
        <f>IF(CB246="","",IF(F246="○",'01_勤務時間入力'!$B$7*60,IF(SUM(H246,J246,L246,N246)&gt;0,MIN(SUM(VALUE(H246)*60,J246,VALUE(L246)*60/2,N246/2),'01_勤務時間入力'!$B$7*60,10080),MIN(SUM(MIN(SUM(VALUE(Q246)*60,S246,VALUE(U246)*60/2,W246/2),1440)*IF(OR(Y246="",Y246="　"),1,VALUE(MID(Y246,2,1)/4)),MIN(SUM(VALUE(Z246)*60,AB246,VALUE(AD246)*60/2,AF246/2),1440)*IF(OR(AH246="",AH246="　"),1,VALUE(MID(AH246,2,1)/4)),MIN(SUM(VALUE(AI246)*60,AK246,VALUE(AM246)*60/2,AO246/2),1440)*IF(OR(AQ246="",AQ246="　"),1,VALUE(MID(AQ246,2,1)/4)),MIN(SUM(VALUE(AR246)*60,AT246,VALUE(AV246)*60/2,AX246/2),1440)*IF(OR(AZ246="",AZ246="　"),1,VALUE(MID(AZ246,2,1)/4)),MIN(SUM(VALUE(BA246)*60,BC246,VALUE(BE246)*60/2,BG246/2),1440)*IF(OR(BI246="",BI246="　"),1,VALUE(MID(BI246,2,1)/4)),MIN(SUM(VALUE(BJ246)*60,BL246,VALUE(BN246)*60/2,BP246/2),1440)*IF(OR(BR246="",BR246="　"),1,VALUE(MID(BR246,2,1)/4)),MIN(SUM(VALUE(BS246)*60,BU246,VALUE(BW246)*60/2,BY246/2),1440)*IF(OR(CA246="",CA246="　"),1,VALUE(MID(CA246,2,1)/4))),'01_勤務時間入力'!$B$7*60,10080))))</f>
        <v/>
      </c>
      <c r="CE246" s="17" t="str">
        <f>IF(CB246="","",IF('01_勤務時間入力'!$I$7*60&lt;='01_勤務時間入力'!CD246,"常勤","非常勤"))</f>
        <v/>
      </c>
    </row>
    <row r="247" spans="2:83" ht="27.95" customHeight="1" x14ac:dyDescent="0.4">
      <c r="B247" s="131" t="str">
        <f t="shared" si="6"/>
        <v>231人目</v>
      </c>
      <c r="C247" s="29"/>
      <c r="D247" s="69" t="s">
        <v>14</v>
      </c>
      <c r="E247" s="31"/>
      <c r="F247" s="32"/>
      <c r="H247" s="36"/>
      <c r="I247" s="54" t="s">
        <v>11</v>
      </c>
      <c r="J247" s="39"/>
      <c r="K247" s="56" t="s">
        <v>16</v>
      </c>
      <c r="L247" s="36"/>
      <c r="M247" s="54" t="s">
        <v>11</v>
      </c>
      <c r="N247" s="39"/>
      <c r="O247" s="56" t="s">
        <v>16</v>
      </c>
      <c r="P247" s="11"/>
      <c r="Q247" s="36"/>
      <c r="R247" s="54" t="s">
        <v>11</v>
      </c>
      <c r="S247" s="39"/>
      <c r="T247" s="54" t="s">
        <v>16</v>
      </c>
      <c r="U247" s="36"/>
      <c r="V247" s="54" t="s">
        <v>11</v>
      </c>
      <c r="W247" s="39"/>
      <c r="X247" s="56" t="s">
        <v>16</v>
      </c>
      <c r="Y247" s="48"/>
      <c r="Z247" s="36"/>
      <c r="AA247" s="54" t="s">
        <v>11</v>
      </c>
      <c r="AB247" s="39"/>
      <c r="AC247" s="54" t="s">
        <v>16</v>
      </c>
      <c r="AD247" s="36"/>
      <c r="AE247" s="54" t="s">
        <v>11</v>
      </c>
      <c r="AF247" s="39"/>
      <c r="AG247" s="56" t="s">
        <v>16</v>
      </c>
      <c r="AH247" s="48"/>
      <c r="AI247" s="36"/>
      <c r="AJ247" s="54" t="s">
        <v>11</v>
      </c>
      <c r="AK247" s="39"/>
      <c r="AL247" s="54" t="s">
        <v>16</v>
      </c>
      <c r="AM247" s="36"/>
      <c r="AN247" s="54" t="s">
        <v>11</v>
      </c>
      <c r="AO247" s="39"/>
      <c r="AP247" s="56" t="s">
        <v>16</v>
      </c>
      <c r="AQ247" s="48"/>
      <c r="AR247" s="36"/>
      <c r="AS247" s="54" t="s">
        <v>11</v>
      </c>
      <c r="AT247" s="39"/>
      <c r="AU247" s="54" t="s">
        <v>16</v>
      </c>
      <c r="AV247" s="36"/>
      <c r="AW247" s="54" t="s">
        <v>11</v>
      </c>
      <c r="AX247" s="39"/>
      <c r="AY247" s="56" t="s">
        <v>16</v>
      </c>
      <c r="AZ247" s="48"/>
      <c r="BA247" s="36"/>
      <c r="BB247" s="54" t="s">
        <v>11</v>
      </c>
      <c r="BC247" s="39"/>
      <c r="BD247" s="54" t="s">
        <v>16</v>
      </c>
      <c r="BE247" s="36"/>
      <c r="BF247" s="54" t="s">
        <v>11</v>
      </c>
      <c r="BG247" s="39"/>
      <c r="BH247" s="56" t="s">
        <v>16</v>
      </c>
      <c r="BI247" s="48"/>
      <c r="BJ247" s="36"/>
      <c r="BK247" s="54" t="s">
        <v>11</v>
      </c>
      <c r="BL247" s="39"/>
      <c r="BM247" s="54" t="s">
        <v>16</v>
      </c>
      <c r="BN247" s="36"/>
      <c r="BO247" s="54" t="s">
        <v>11</v>
      </c>
      <c r="BP247" s="39"/>
      <c r="BQ247" s="56" t="s">
        <v>16</v>
      </c>
      <c r="BR247" s="48"/>
      <c r="BS247" s="36"/>
      <c r="BT247" s="54" t="s">
        <v>11</v>
      </c>
      <c r="BU247" s="39"/>
      <c r="BV247" s="54" t="s">
        <v>16</v>
      </c>
      <c r="BW247" s="36"/>
      <c r="BX247" s="54" t="s">
        <v>11</v>
      </c>
      <c r="BY247" s="39"/>
      <c r="BZ247" s="56" t="s">
        <v>16</v>
      </c>
      <c r="CA247" s="51"/>
      <c r="CB247" s="17" t="str">
        <f t="shared" si="7"/>
        <v/>
      </c>
      <c r="CC247" s="17" t="str">
        <f>IF(CB247="","",INDEX('99_職種リスト'!$A:$A,MATCH($E247,'99_職種リスト'!$B:$B,0)))</f>
        <v/>
      </c>
      <c r="CD247" s="18" t="str">
        <f>IF(CB247="","",IF(F247="○",'01_勤務時間入力'!$B$7*60,IF(SUM(H247,J247,L247,N247)&gt;0,MIN(SUM(VALUE(H247)*60,J247,VALUE(L247)*60/2,N247/2),'01_勤務時間入力'!$B$7*60,10080),MIN(SUM(MIN(SUM(VALUE(Q247)*60,S247,VALUE(U247)*60/2,W247/2),1440)*IF(OR(Y247="",Y247="　"),1,VALUE(MID(Y247,2,1)/4)),MIN(SUM(VALUE(Z247)*60,AB247,VALUE(AD247)*60/2,AF247/2),1440)*IF(OR(AH247="",AH247="　"),1,VALUE(MID(AH247,2,1)/4)),MIN(SUM(VALUE(AI247)*60,AK247,VALUE(AM247)*60/2,AO247/2),1440)*IF(OR(AQ247="",AQ247="　"),1,VALUE(MID(AQ247,2,1)/4)),MIN(SUM(VALUE(AR247)*60,AT247,VALUE(AV247)*60/2,AX247/2),1440)*IF(OR(AZ247="",AZ247="　"),1,VALUE(MID(AZ247,2,1)/4)),MIN(SUM(VALUE(BA247)*60,BC247,VALUE(BE247)*60/2,BG247/2),1440)*IF(OR(BI247="",BI247="　"),1,VALUE(MID(BI247,2,1)/4)),MIN(SUM(VALUE(BJ247)*60,BL247,VALUE(BN247)*60/2,BP247/2),1440)*IF(OR(BR247="",BR247="　"),1,VALUE(MID(BR247,2,1)/4)),MIN(SUM(VALUE(BS247)*60,BU247,VALUE(BW247)*60/2,BY247/2),1440)*IF(OR(CA247="",CA247="　"),1,VALUE(MID(CA247,2,1)/4))),'01_勤務時間入力'!$B$7*60,10080))))</f>
        <v/>
      </c>
      <c r="CE247" s="17" t="str">
        <f>IF(CB247="","",IF('01_勤務時間入力'!$I$7*60&lt;='01_勤務時間入力'!CD247,"常勤","非常勤"))</f>
        <v/>
      </c>
    </row>
    <row r="248" spans="2:83" ht="27.95" customHeight="1" x14ac:dyDescent="0.4">
      <c r="B248" s="131" t="str">
        <f t="shared" si="6"/>
        <v>232人目</v>
      </c>
      <c r="C248" s="29"/>
      <c r="D248" s="69" t="s">
        <v>14</v>
      </c>
      <c r="E248" s="31"/>
      <c r="F248" s="32"/>
      <c r="H248" s="36"/>
      <c r="I248" s="54" t="s">
        <v>11</v>
      </c>
      <c r="J248" s="39"/>
      <c r="K248" s="56" t="s">
        <v>16</v>
      </c>
      <c r="L248" s="36"/>
      <c r="M248" s="54" t="s">
        <v>11</v>
      </c>
      <c r="N248" s="39"/>
      <c r="O248" s="56" t="s">
        <v>16</v>
      </c>
      <c r="P248" s="11"/>
      <c r="Q248" s="36"/>
      <c r="R248" s="54" t="s">
        <v>11</v>
      </c>
      <c r="S248" s="39"/>
      <c r="T248" s="54" t="s">
        <v>16</v>
      </c>
      <c r="U248" s="36"/>
      <c r="V248" s="54" t="s">
        <v>11</v>
      </c>
      <c r="W248" s="39"/>
      <c r="X248" s="56" t="s">
        <v>16</v>
      </c>
      <c r="Y248" s="48"/>
      <c r="Z248" s="36"/>
      <c r="AA248" s="54" t="s">
        <v>11</v>
      </c>
      <c r="AB248" s="39"/>
      <c r="AC248" s="54" t="s">
        <v>16</v>
      </c>
      <c r="AD248" s="36"/>
      <c r="AE248" s="54" t="s">
        <v>11</v>
      </c>
      <c r="AF248" s="39"/>
      <c r="AG248" s="56" t="s">
        <v>16</v>
      </c>
      <c r="AH248" s="48"/>
      <c r="AI248" s="36"/>
      <c r="AJ248" s="54" t="s">
        <v>11</v>
      </c>
      <c r="AK248" s="39"/>
      <c r="AL248" s="54" t="s">
        <v>16</v>
      </c>
      <c r="AM248" s="36"/>
      <c r="AN248" s="54" t="s">
        <v>11</v>
      </c>
      <c r="AO248" s="39"/>
      <c r="AP248" s="56" t="s">
        <v>16</v>
      </c>
      <c r="AQ248" s="48"/>
      <c r="AR248" s="36"/>
      <c r="AS248" s="54" t="s">
        <v>11</v>
      </c>
      <c r="AT248" s="39"/>
      <c r="AU248" s="54" t="s">
        <v>16</v>
      </c>
      <c r="AV248" s="36"/>
      <c r="AW248" s="54" t="s">
        <v>11</v>
      </c>
      <c r="AX248" s="39"/>
      <c r="AY248" s="56" t="s">
        <v>16</v>
      </c>
      <c r="AZ248" s="48"/>
      <c r="BA248" s="36"/>
      <c r="BB248" s="54" t="s">
        <v>11</v>
      </c>
      <c r="BC248" s="39"/>
      <c r="BD248" s="54" t="s">
        <v>16</v>
      </c>
      <c r="BE248" s="36"/>
      <c r="BF248" s="54" t="s">
        <v>11</v>
      </c>
      <c r="BG248" s="39"/>
      <c r="BH248" s="56" t="s">
        <v>16</v>
      </c>
      <c r="BI248" s="48"/>
      <c r="BJ248" s="36"/>
      <c r="BK248" s="54" t="s">
        <v>11</v>
      </c>
      <c r="BL248" s="39"/>
      <c r="BM248" s="54" t="s">
        <v>16</v>
      </c>
      <c r="BN248" s="36"/>
      <c r="BO248" s="54" t="s">
        <v>11</v>
      </c>
      <c r="BP248" s="39"/>
      <c r="BQ248" s="56" t="s">
        <v>16</v>
      </c>
      <c r="BR248" s="48"/>
      <c r="BS248" s="36"/>
      <c r="BT248" s="54" t="s">
        <v>11</v>
      </c>
      <c r="BU248" s="39"/>
      <c r="BV248" s="54" t="s">
        <v>16</v>
      </c>
      <c r="BW248" s="36"/>
      <c r="BX248" s="54" t="s">
        <v>11</v>
      </c>
      <c r="BY248" s="39"/>
      <c r="BZ248" s="56" t="s">
        <v>16</v>
      </c>
      <c r="CA248" s="51"/>
      <c r="CB248" s="17" t="str">
        <f t="shared" si="7"/>
        <v/>
      </c>
      <c r="CC248" s="17" t="str">
        <f>IF(CB248="","",INDEX('99_職種リスト'!$A:$A,MATCH($E248,'99_職種リスト'!$B:$B,0)))</f>
        <v/>
      </c>
      <c r="CD248" s="18" t="str">
        <f>IF(CB248="","",IF(F248="○",'01_勤務時間入力'!$B$7*60,IF(SUM(H248,J248,L248,N248)&gt;0,MIN(SUM(VALUE(H248)*60,J248,VALUE(L248)*60/2,N248/2),'01_勤務時間入力'!$B$7*60,10080),MIN(SUM(MIN(SUM(VALUE(Q248)*60,S248,VALUE(U248)*60/2,W248/2),1440)*IF(OR(Y248="",Y248="　"),1,VALUE(MID(Y248,2,1)/4)),MIN(SUM(VALUE(Z248)*60,AB248,VALUE(AD248)*60/2,AF248/2),1440)*IF(OR(AH248="",AH248="　"),1,VALUE(MID(AH248,2,1)/4)),MIN(SUM(VALUE(AI248)*60,AK248,VALUE(AM248)*60/2,AO248/2),1440)*IF(OR(AQ248="",AQ248="　"),1,VALUE(MID(AQ248,2,1)/4)),MIN(SUM(VALUE(AR248)*60,AT248,VALUE(AV248)*60/2,AX248/2),1440)*IF(OR(AZ248="",AZ248="　"),1,VALUE(MID(AZ248,2,1)/4)),MIN(SUM(VALUE(BA248)*60,BC248,VALUE(BE248)*60/2,BG248/2),1440)*IF(OR(BI248="",BI248="　"),1,VALUE(MID(BI248,2,1)/4)),MIN(SUM(VALUE(BJ248)*60,BL248,VALUE(BN248)*60/2,BP248/2),1440)*IF(OR(BR248="",BR248="　"),1,VALUE(MID(BR248,2,1)/4)),MIN(SUM(VALUE(BS248)*60,BU248,VALUE(BW248)*60/2,BY248/2),1440)*IF(OR(CA248="",CA248="　"),1,VALUE(MID(CA248,2,1)/4))),'01_勤務時間入力'!$B$7*60,10080))))</f>
        <v/>
      </c>
      <c r="CE248" s="17" t="str">
        <f>IF(CB248="","",IF('01_勤務時間入力'!$I$7*60&lt;='01_勤務時間入力'!CD248,"常勤","非常勤"))</f>
        <v/>
      </c>
    </row>
    <row r="249" spans="2:83" ht="27.95" customHeight="1" x14ac:dyDescent="0.4">
      <c r="B249" s="131" t="str">
        <f t="shared" si="6"/>
        <v>233人目</v>
      </c>
      <c r="C249" s="29"/>
      <c r="D249" s="69" t="s">
        <v>14</v>
      </c>
      <c r="E249" s="31"/>
      <c r="F249" s="32"/>
      <c r="H249" s="36"/>
      <c r="I249" s="54" t="s">
        <v>11</v>
      </c>
      <c r="J249" s="39"/>
      <c r="K249" s="56" t="s">
        <v>16</v>
      </c>
      <c r="L249" s="36"/>
      <c r="M249" s="54" t="s">
        <v>11</v>
      </c>
      <c r="N249" s="39"/>
      <c r="O249" s="56" t="s">
        <v>16</v>
      </c>
      <c r="P249" s="11"/>
      <c r="Q249" s="36"/>
      <c r="R249" s="54" t="s">
        <v>11</v>
      </c>
      <c r="S249" s="39"/>
      <c r="T249" s="54" t="s">
        <v>16</v>
      </c>
      <c r="U249" s="36"/>
      <c r="V249" s="54" t="s">
        <v>11</v>
      </c>
      <c r="W249" s="39"/>
      <c r="X249" s="56" t="s">
        <v>16</v>
      </c>
      <c r="Y249" s="48"/>
      <c r="Z249" s="36"/>
      <c r="AA249" s="54" t="s">
        <v>11</v>
      </c>
      <c r="AB249" s="39"/>
      <c r="AC249" s="54" t="s">
        <v>16</v>
      </c>
      <c r="AD249" s="36"/>
      <c r="AE249" s="54" t="s">
        <v>11</v>
      </c>
      <c r="AF249" s="39"/>
      <c r="AG249" s="56" t="s">
        <v>16</v>
      </c>
      <c r="AH249" s="48"/>
      <c r="AI249" s="36"/>
      <c r="AJ249" s="54" t="s">
        <v>11</v>
      </c>
      <c r="AK249" s="39"/>
      <c r="AL249" s="54" t="s">
        <v>16</v>
      </c>
      <c r="AM249" s="36"/>
      <c r="AN249" s="54" t="s">
        <v>11</v>
      </c>
      <c r="AO249" s="39"/>
      <c r="AP249" s="56" t="s">
        <v>16</v>
      </c>
      <c r="AQ249" s="48"/>
      <c r="AR249" s="36"/>
      <c r="AS249" s="54" t="s">
        <v>11</v>
      </c>
      <c r="AT249" s="39"/>
      <c r="AU249" s="54" t="s">
        <v>16</v>
      </c>
      <c r="AV249" s="36"/>
      <c r="AW249" s="54" t="s">
        <v>11</v>
      </c>
      <c r="AX249" s="39"/>
      <c r="AY249" s="56" t="s">
        <v>16</v>
      </c>
      <c r="AZ249" s="48"/>
      <c r="BA249" s="36"/>
      <c r="BB249" s="54" t="s">
        <v>11</v>
      </c>
      <c r="BC249" s="39"/>
      <c r="BD249" s="54" t="s">
        <v>16</v>
      </c>
      <c r="BE249" s="36"/>
      <c r="BF249" s="54" t="s">
        <v>11</v>
      </c>
      <c r="BG249" s="39"/>
      <c r="BH249" s="56" t="s">
        <v>16</v>
      </c>
      <c r="BI249" s="48"/>
      <c r="BJ249" s="36"/>
      <c r="BK249" s="54" t="s">
        <v>11</v>
      </c>
      <c r="BL249" s="39"/>
      <c r="BM249" s="54" t="s">
        <v>16</v>
      </c>
      <c r="BN249" s="36"/>
      <c r="BO249" s="54" t="s">
        <v>11</v>
      </c>
      <c r="BP249" s="39"/>
      <c r="BQ249" s="56" t="s">
        <v>16</v>
      </c>
      <c r="BR249" s="48"/>
      <c r="BS249" s="36"/>
      <c r="BT249" s="54" t="s">
        <v>11</v>
      </c>
      <c r="BU249" s="39"/>
      <c r="BV249" s="54" t="s">
        <v>16</v>
      </c>
      <c r="BW249" s="36"/>
      <c r="BX249" s="54" t="s">
        <v>11</v>
      </c>
      <c r="BY249" s="39"/>
      <c r="BZ249" s="56" t="s">
        <v>16</v>
      </c>
      <c r="CA249" s="51"/>
      <c r="CB249" s="17" t="str">
        <f t="shared" si="7"/>
        <v/>
      </c>
      <c r="CC249" s="17" t="str">
        <f>IF(CB249="","",INDEX('99_職種リスト'!$A:$A,MATCH($E249,'99_職種リスト'!$B:$B,0)))</f>
        <v/>
      </c>
      <c r="CD249" s="18" t="str">
        <f>IF(CB249="","",IF(F249="○",'01_勤務時間入力'!$B$7*60,IF(SUM(H249,J249,L249,N249)&gt;0,MIN(SUM(VALUE(H249)*60,J249,VALUE(L249)*60/2,N249/2),'01_勤務時間入力'!$B$7*60,10080),MIN(SUM(MIN(SUM(VALUE(Q249)*60,S249,VALUE(U249)*60/2,W249/2),1440)*IF(OR(Y249="",Y249="　"),1,VALUE(MID(Y249,2,1)/4)),MIN(SUM(VALUE(Z249)*60,AB249,VALUE(AD249)*60/2,AF249/2),1440)*IF(OR(AH249="",AH249="　"),1,VALUE(MID(AH249,2,1)/4)),MIN(SUM(VALUE(AI249)*60,AK249,VALUE(AM249)*60/2,AO249/2),1440)*IF(OR(AQ249="",AQ249="　"),1,VALUE(MID(AQ249,2,1)/4)),MIN(SUM(VALUE(AR249)*60,AT249,VALUE(AV249)*60/2,AX249/2),1440)*IF(OR(AZ249="",AZ249="　"),1,VALUE(MID(AZ249,2,1)/4)),MIN(SUM(VALUE(BA249)*60,BC249,VALUE(BE249)*60/2,BG249/2),1440)*IF(OR(BI249="",BI249="　"),1,VALUE(MID(BI249,2,1)/4)),MIN(SUM(VALUE(BJ249)*60,BL249,VALUE(BN249)*60/2,BP249/2),1440)*IF(OR(BR249="",BR249="　"),1,VALUE(MID(BR249,2,1)/4)),MIN(SUM(VALUE(BS249)*60,BU249,VALUE(BW249)*60/2,BY249/2),1440)*IF(OR(CA249="",CA249="　"),1,VALUE(MID(CA249,2,1)/4))),'01_勤務時間入力'!$B$7*60,10080))))</f>
        <v/>
      </c>
      <c r="CE249" s="17" t="str">
        <f>IF(CB249="","",IF('01_勤務時間入力'!$I$7*60&lt;='01_勤務時間入力'!CD249,"常勤","非常勤"))</f>
        <v/>
      </c>
    </row>
    <row r="250" spans="2:83" ht="27.95" customHeight="1" x14ac:dyDescent="0.4">
      <c r="B250" s="131" t="str">
        <f t="shared" si="6"/>
        <v>234人目</v>
      </c>
      <c r="C250" s="29"/>
      <c r="D250" s="69" t="s">
        <v>14</v>
      </c>
      <c r="E250" s="31"/>
      <c r="F250" s="32"/>
      <c r="H250" s="36"/>
      <c r="I250" s="54" t="s">
        <v>11</v>
      </c>
      <c r="J250" s="39"/>
      <c r="K250" s="56" t="s">
        <v>16</v>
      </c>
      <c r="L250" s="36"/>
      <c r="M250" s="54" t="s">
        <v>11</v>
      </c>
      <c r="N250" s="39"/>
      <c r="O250" s="56" t="s">
        <v>16</v>
      </c>
      <c r="P250" s="11"/>
      <c r="Q250" s="36"/>
      <c r="R250" s="54" t="s">
        <v>11</v>
      </c>
      <c r="S250" s="39"/>
      <c r="T250" s="54" t="s">
        <v>16</v>
      </c>
      <c r="U250" s="36"/>
      <c r="V250" s="54" t="s">
        <v>11</v>
      </c>
      <c r="W250" s="39"/>
      <c r="X250" s="56" t="s">
        <v>16</v>
      </c>
      <c r="Y250" s="48"/>
      <c r="Z250" s="36"/>
      <c r="AA250" s="54" t="s">
        <v>11</v>
      </c>
      <c r="AB250" s="39"/>
      <c r="AC250" s="54" t="s">
        <v>16</v>
      </c>
      <c r="AD250" s="36"/>
      <c r="AE250" s="54" t="s">
        <v>11</v>
      </c>
      <c r="AF250" s="39"/>
      <c r="AG250" s="56" t="s">
        <v>16</v>
      </c>
      <c r="AH250" s="48"/>
      <c r="AI250" s="36"/>
      <c r="AJ250" s="54" t="s">
        <v>11</v>
      </c>
      <c r="AK250" s="39"/>
      <c r="AL250" s="54" t="s">
        <v>16</v>
      </c>
      <c r="AM250" s="36"/>
      <c r="AN250" s="54" t="s">
        <v>11</v>
      </c>
      <c r="AO250" s="39"/>
      <c r="AP250" s="56" t="s">
        <v>16</v>
      </c>
      <c r="AQ250" s="48"/>
      <c r="AR250" s="36"/>
      <c r="AS250" s="54" t="s">
        <v>11</v>
      </c>
      <c r="AT250" s="39"/>
      <c r="AU250" s="54" t="s">
        <v>16</v>
      </c>
      <c r="AV250" s="36"/>
      <c r="AW250" s="54" t="s">
        <v>11</v>
      </c>
      <c r="AX250" s="39"/>
      <c r="AY250" s="56" t="s">
        <v>16</v>
      </c>
      <c r="AZ250" s="48"/>
      <c r="BA250" s="36"/>
      <c r="BB250" s="54" t="s">
        <v>11</v>
      </c>
      <c r="BC250" s="39"/>
      <c r="BD250" s="54" t="s">
        <v>16</v>
      </c>
      <c r="BE250" s="36"/>
      <c r="BF250" s="54" t="s">
        <v>11</v>
      </c>
      <c r="BG250" s="39"/>
      <c r="BH250" s="56" t="s">
        <v>16</v>
      </c>
      <c r="BI250" s="48"/>
      <c r="BJ250" s="36"/>
      <c r="BK250" s="54" t="s">
        <v>11</v>
      </c>
      <c r="BL250" s="39"/>
      <c r="BM250" s="54" t="s">
        <v>16</v>
      </c>
      <c r="BN250" s="36"/>
      <c r="BO250" s="54" t="s">
        <v>11</v>
      </c>
      <c r="BP250" s="39"/>
      <c r="BQ250" s="56" t="s">
        <v>16</v>
      </c>
      <c r="BR250" s="48"/>
      <c r="BS250" s="36"/>
      <c r="BT250" s="54" t="s">
        <v>11</v>
      </c>
      <c r="BU250" s="39"/>
      <c r="BV250" s="54" t="s">
        <v>16</v>
      </c>
      <c r="BW250" s="36"/>
      <c r="BX250" s="54" t="s">
        <v>11</v>
      </c>
      <c r="BY250" s="39"/>
      <c r="BZ250" s="56" t="s">
        <v>16</v>
      </c>
      <c r="CA250" s="51"/>
      <c r="CB250" s="17" t="str">
        <f t="shared" si="7"/>
        <v/>
      </c>
      <c r="CC250" s="17" t="str">
        <f>IF(CB250="","",INDEX('99_職種リスト'!$A:$A,MATCH($E250,'99_職種リスト'!$B:$B,0)))</f>
        <v/>
      </c>
      <c r="CD250" s="18" t="str">
        <f>IF(CB250="","",IF(F250="○",'01_勤務時間入力'!$B$7*60,IF(SUM(H250,J250,L250,N250)&gt;0,MIN(SUM(VALUE(H250)*60,J250,VALUE(L250)*60/2,N250/2),'01_勤務時間入力'!$B$7*60,10080),MIN(SUM(MIN(SUM(VALUE(Q250)*60,S250,VALUE(U250)*60/2,W250/2),1440)*IF(OR(Y250="",Y250="　"),1,VALUE(MID(Y250,2,1)/4)),MIN(SUM(VALUE(Z250)*60,AB250,VALUE(AD250)*60/2,AF250/2),1440)*IF(OR(AH250="",AH250="　"),1,VALUE(MID(AH250,2,1)/4)),MIN(SUM(VALUE(AI250)*60,AK250,VALUE(AM250)*60/2,AO250/2),1440)*IF(OR(AQ250="",AQ250="　"),1,VALUE(MID(AQ250,2,1)/4)),MIN(SUM(VALUE(AR250)*60,AT250,VALUE(AV250)*60/2,AX250/2),1440)*IF(OR(AZ250="",AZ250="　"),1,VALUE(MID(AZ250,2,1)/4)),MIN(SUM(VALUE(BA250)*60,BC250,VALUE(BE250)*60/2,BG250/2),1440)*IF(OR(BI250="",BI250="　"),1,VALUE(MID(BI250,2,1)/4)),MIN(SUM(VALUE(BJ250)*60,BL250,VALUE(BN250)*60/2,BP250/2),1440)*IF(OR(BR250="",BR250="　"),1,VALUE(MID(BR250,2,1)/4)),MIN(SUM(VALUE(BS250)*60,BU250,VALUE(BW250)*60/2,BY250/2),1440)*IF(OR(CA250="",CA250="　"),1,VALUE(MID(CA250,2,1)/4))),'01_勤務時間入力'!$B$7*60,10080))))</f>
        <v/>
      </c>
      <c r="CE250" s="17" t="str">
        <f>IF(CB250="","",IF('01_勤務時間入力'!$I$7*60&lt;='01_勤務時間入力'!CD250,"常勤","非常勤"))</f>
        <v/>
      </c>
    </row>
    <row r="251" spans="2:83" ht="27.95" customHeight="1" x14ac:dyDescent="0.4">
      <c r="B251" s="131" t="str">
        <f t="shared" si="6"/>
        <v>235人目</v>
      </c>
      <c r="C251" s="29"/>
      <c r="D251" s="69" t="s">
        <v>14</v>
      </c>
      <c r="E251" s="31"/>
      <c r="F251" s="32"/>
      <c r="H251" s="36"/>
      <c r="I251" s="54" t="s">
        <v>11</v>
      </c>
      <c r="J251" s="39"/>
      <c r="K251" s="56" t="s">
        <v>16</v>
      </c>
      <c r="L251" s="36"/>
      <c r="M251" s="54" t="s">
        <v>11</v>
      </c>
      <c r="N251" s="39"/>
      <c r="O251" s="56" t="s">
        <v>16</v>
      </c>
      <c r="P251" s="11"/>
      <c r="Q251" s="36"/>
      <c r="R251" s="54" t="s">
        <v>11</v>
      </c>
      <c r="S251" s="39"/>
      <c r="T251" s="54" t="s">
        <v>16</v>
      </c>
      <c r="U251" s="36"/>
      <c r="V251" s="54" t="s">
        <v>11</v>
      </c>
      <c r="W251" s="39"/>
      <c r="X251" s="56" t="s">
        <v>16</v>
      </c>
      <c r="Y251" s="48"/>
      <c r="Z251" s="36"/>
      <c r="AA251" s="54" t="s">
        <v>11</v>
      </c>
      <c r="AB251" s="39"/>
      <c r="AC251" s="54" t="s">
        <v>16</v>
      </c>
      <c r="AD251" s="36"/>
      <c r="AE251" s="54" t="s">
        <v>11</v>
      </c>
      <c r="AF251" s="39"/>
      <c r="AG251" s="56" t="s">
        <v>16</v>
      </c>
      <c r="AH251" s="48"/>
      <c r="AI251" s="36"/>
      <c r="AJ251" s="54" t="s">
        <v>11</v>
      </c>
      <c r="AK251" s="39"/>
      <c r="AL251" s="54" t="s">
        <v>16</v>
      </c>
      <c r="AM251" s="36"/>
      <c r="AN251" s="54" t="s">
        <v>11</v>
      </c>
      <c r="AO251" s="39"/>
      <c r="AP251" s="56" t="s">
        <v>16</v>
      </c>
      <c r="AQ251" s="48"/>
      <c r="AR251" s="36"/>
      <c r="AS251" s="54" t="s">
        <v>11</v>
      </c>
      <c r="AT251" s="39"/>
      <c r="AU251" s="54" t="s">
        <v>16</v>
      </c>
      <c r="AV251" s="36"/>
      <c r="AW251" s="54" t="s">
        <v>11</v>
      </c>
      <c r="AX251" s="39"/>
      <c r="AY251" s="56" t="s">
        <v>16</v>
      </c>
      <c r="AZ251" s="48"/>
      <c r="BA251" s="36"/>
      <c r="BB251" s="54" t="s">
        <v>11</v>
      </c>
      <c r="BC251" s="39"/>
      <c r="BD251" s="54" t="s">
        <v>16</v>
      </c>
      <c r="BE251" s="36"/>
      <c r="BF251" s="54" t="s">
        <v>11</v>
      </c>
      <c r="BG251" s="39"/>
      <c r="BH251" s="56" t="s">
        <v>16</v>
      </c>
      <c r="BI251" s="48"/>
      <c r="BJ251" s="36"/>
      <c r="BK251" s="54" t="s">
        <v>11</v>
      </c>
      <c r="BL251" s="39"/>
      <c r="BM251" s="54" t="s">
        <v>16</v>
      </c>
      <c r="BN251" s="36"/>
      <c r="BO251" s="54" t="s">
        <v>11</v>
      </c>
      <c r="BP251" s="39"/>
      <c r="BQ251" s="56" t="s">
        <v>16</v>
      </c>
      <c r="BR251" s="48"/>
      <c r="BS251" s="36"/>
      <c r="BT251" s="54" t="s">
        <v>11</v>
      </c>
      <c r="BU251" s="39"/>
      <c r="BV251" s="54" t="s">
        <v>16</v>
      </c>
      <c r="BW251" s="36"/>
      <c r="BX251" s="54" t="s">
        <v>11</v>
      </c>
      <c r="BY251" s="39"/>
      <c r="BZ251" s="56" t="s">
        <v>16</v>
      </c>
      <c r="CA251" s="51"/>
      <c r="CB251" s="17" t="str">
        <f t="shared" si="7"/>
        <v/>
      </c>
      <c r="CC251" s="17" t="str">
        <f>IF(CB251="","",INDEX('99_職種リスト'!$A:$A,MATCH($E251,'99_職種リスト'!$B:$B,0)))</f>
        <v/>
      </c>
      <c r="CD251" s="18" t="str">
        <f>IF(CB251="","",IF(F251="○",'01_勤務時間入力'!$B$7*60,IF(SUM(H251,J251,L251,N251)&gt;0,MIN(SUM(VALUE(H251)*60,J251,VALUE(L251)*60/2,N251/2),'01_勤務時間入力'!$B$7*60,10080),MIN(SUM(MIN(SUM(VALUE(Q251)*60,S251,VALUE(U251)*60/2,W251/2),1440)*IF(OR(Y251="",Y251="　"),1,VALUE(MID(Y251,2,1)/4)),MIN(SUM(VALUE(Z251)*60,AB251,VALUE(AD251)*60/2,AF251/2),1440)*IF(OR(AH251="",AH251="　"),1,VALUE(MID(AH251,2,1)/4)),MIN(SUM(VALUE(AI251)*60,AK251,VALUE(AM251)*60/2,AO251/2),1440)*IF(OR(AQ251="",AQ251="　"),1,VALUE(MID(AQ251,2,1)/4)),MIN(SUM(VALUE(AR251)*60,AT251,VALUE(AV251)*60/2,AX251/2),1440)*IF(OR(AZ251="",AZ251="　"),1,VALUE(MID(AZ251,2,1)/4)),MIN(SUM(VALUE(BA251)*60,BC251,VALUE(BE251)*60/2,BG251/2),1440)*IF(OR(BI251="",BI251="　"),1,VALUE(MID(BI251,2,1)/4)),MIN(SUM(VALUE(BJ251)*60,BL251,VALUE(BN251)*60/2,BP251/2),1440)*IF(OR(BR251="",BR251="　"),1,VALUE(MID(BR251,2,1)/4)),MIN(SUM(VALUE(BS251)*60,BU251,VALUE(BW251)*60/2,BY251/2),1440)*IF(OR(CA251="",CA251="　"),1,VALUE(MID(CA251,2,1)/4))),'01_勤務時間入力'!$B$7*60,10080))))</f>
        <v/>
      </c>
      <c r="CE251" s="17" t="str">
        <f>IF(CB251="","",IF('01_勤務時間入力'!$I$7*60&lt;='01_勤務時間入力'!CD251,"常勤","非常勤"))</f>
        <v/>
      </c>
    </row>
    <row r="252" spans="2:83" ht="27.95" customHeight="1" x14ac:dyDescent="0.4">
      <c r="B252" s="131" t="str">
        <f t="shared" si="6"/>
        <v>236人目</v>
      </c>
      <c r="C252" s="29"/>
      <c r="D252" s="69" t="s">
        <v>14</v>
      </c>
      <c r="E252" s="31"/>
      <c r="F252" s="32"/>
      <c r="H252" s="36"/>
      <c r="I252" s="54" t="s">
        <v>11</v>
      </c>
      <c r="J252" s="39"/>
      <c r="K252" s="56" t="s">
        <v>16</v>
      </c>
      <c r="L252" s="36"/>
      <c r="M252" s="54" t="s">
        <v>11</v>
      </c>
      <c r="N252" s="39"/>
      <c r="O252" s="56" t="s">
        <v>16</v>
      </c>
      <c r="P252" s="11"/>
      <c r="Q252" s="36"/>
      <c r="R252" s="54" t="s">
        <v>11</v>
      </c>
      <c r="S252" s="39"/>
      <c r="T252" s="54" t="s">
        <v>16</v>
      </c>
      <c r="U252" s="36"/>
      <c r="V252" s="54" t="s">
        <v>11</v>
      </c>
      <c r="W252" s="39"/>
      <c r="X252" s="56" t="s">
        <v>16</v>
      </c>
      <c r="Y252" s="48"/>
      <c r="Z252" s="36"/>
      <c r="AA252" s="54" t="s">
        <v>11</v>
      </c>
      <c r="AB252" s="39"/>
      <c r="AC252" s="54" t="s">
        <v>16</v>
      </c>
      <c r="AD252" s="36"/>
      <c r="AE252" s="54" t="s">
        <v>11</v>
      </c>
      <c r="AF252" s="39"/>
      <c r="AG252" s="56" t="s">
        <v>16</v>
      </c>
      <c r="AH252" s="48"/>
      <c r="AI252" s="36"/>
      <c r="AJ252" s="54" t="s">
        <v>11</v>
      </c>
      <c r="AK252" s="39"/>
      <c r="AL252" s="54" t="s">
        <v>16</v>
      </c>
      <c r="AM252" s="36"/>
      <c r="AN252" s="54" t="s">
        <v>11</v>
      </c>
      <c r="AO252" s="39"/>
      <c r="AP252" s="56" t="s">
        <v>16</v>
      </c>
      <c r="AQ252" s="48"/>
      <c r="AR252" s="36"/>
      <c r="AS252" s="54" t="s">
        <v>11</v>
      </c>
      <c r="AT252" s="39"/>
      <c r="AU252" s="54" t="s">
        <v>16</v>
      </c>
      <c r="AV252" s="36"/>
      <c r="AW252" s="54" t="s">
        <v>11</v>
      </c>
      <c r="AX252" s="39"/>
      <c r="AY252" s="56" t="s">
        <v>16</v>
      </c>
      <c r="AZ252" s="48"/>
      <c r="BA252" s="36"/>
      <c r="BB252" s="54" t="s">
        <v>11</v>
      </c>
      <c r="BC252" s="39"/>
      <c r="BD252" s="54" t="s">
        <v>16</v>
      </c>
      <c r="BE252" s="36"/>
      <c r="BF252" s="54" t="s">
        <v>11</v>
      </c>
      <c r="BG252" s="39"/>
      <c r="BH252" s="56" t="s">
        <v>16</v>
      </c>
      <c r="BI252" s="48"/>
      <c r="BJ252" s="36"/>
      <c r="BK252" s="54" t="s">
        <v>11</v>
      </c>
      <c r="BL252" s="39"/>
      <c r="BM252" s="54" t="s">
        <v>16</v>
      </c>
      <c r="BN252" s="36"/>
      <c r="BO252" s="54" t="s">
        <v>11</v>
      </c>
      <c r="BP252" s="39"/>
      <c r="BQ252" s="56" t="s">
        <v>16</v>
      </c>
      <c r="BR252" s="48"/>
      <c r="BS252" s="36"/>
      <c r="BT252" s="54" t="s">
        <v>11</v>
      </c>
      <c r="BU252" s="39"/>
      <c r="BV252" s="54" t="s">
        <v>16</v>
      </c>
      <c r="BW252" s="36"/>
      <c r="BX252" s="54" t="s">
        <v>11</v>
      </c>
      <c r="BY252" s="39"/>
      <c r="BZ252" s="56" t="s">
        <v>16</v>
      </c>
      <c r="CA252" s="51"/>
      <c r="CB252" s="17" t="str">
        <f t="shared" si="7"/>
        <v/>
      </c>
      <c r="CC252" s="17" t="str">
        <f>IF(CB252="","",INDEX('99_職種リスト'!$A:$A,MATCH($E252,'99_職種リスト'!$B:$B,0)))</f>
        <v/>
      </c>
      <c r="CD252" s="18" t="str">
        <f>IF(CB252="","",IF(F252="○",'01_勤務時間入力'!$B$7*60,IF(SUM(H252,J252,L252,N252)&gt;0,MIN(SUM(VALUE(H252)*60,J252,VALUE(L252)*60/2,N252/2),'01_勤務時間入力'!$B$7*60,10080),MIN(SUM(MIN(SUM(VALUE(Q252)*60,S252,VALUE(U252)*60/2,W252/2),1440)*IF(OR(Y252="",Y252="　"),1,VALUE(MID(Y252,2,1)/4)),MIN(SUM(VALUE(Z252)*60,AB252,VALUE(AD252)*60/2,AF252/2),1440)*IF(OR(AH252="",AH252="　"),1,VALUE(MID(AH252,2,1)/4)),MIN(SUM(VALUE(AI252)*60,AK252,VALUE(AM252)*60/2,AO252/2),1440)*IF(OR(AQ252="",AQ252="　"),1,VALUE(MID(AQ252,2,1)/4)),MIN(SUM(VALUE(AR252)*60,AT252,VALUE(AV252)*60/2,AX252/2),1440)*IF(OR(AZ252="",AZ252="　"),1,VALUE(MID(AZ252,2,1)/4)),MIN(SUM(VALUE(BA252)*60,BC252,VALUE(BE252)*60/2,BG252/2),1440)*IF(OR(BI252="",BI252="　"),1,VALUE(MID(BI252,2,1)/4)),MIN(SUM(VALUE(BJ252)*60,BL252,VALUE(BN252)*60/2,BP252/2),1440)*IF(OR(BR252="",BR252="　"),1,VALUE(MID(BR252,2,1)/4)),MIN(SUM(VALUE(BS252)*60,BU252,VALUE(BW252)*60/2,BY252/2),1440)*IF(OR(CA252="",CA252="　"),1,VALUE(MID(CA252,2,1)/4))),'01_勤務時間入力'!$B$7*60,10080))))</f>
        <v/>
      </c>
      <c r="CE252" s="17" t="str">
        <f>IF(CB252="","",IF('01_勤務時間入力'!$I$7*60&lt;='01_勤務時間入力'!CD252,"常勤","非常勤"))</f>
        <v/>
      </c>
    </row>
    <row r="253" spans="2:83" ht="27.95" customHeight="1" x14ac:dyDescent="0.4">
      <c r="B253" s="131" t="str">
        <f t="shared" si="6"/>
        <v>237人目</v>
      </c>
      <c r="C253" s="29"/>
      <c r="D253" s="69" t="s">
        <v>14</v>
      </c>
      <c r="E253" s="31"/>
      <c r="F253" s="32"/>
      <c r="H253" s="36"/>
      <c r="I253" s="54" t="s">
        <v>11</v>
      </c>
      <c r="J253" s="39"/>
      <c r="K253" s="56" t="s">
        <v>16</v>
      </c>
      <c r="L253" s="36"/>
      <c r="M253" s="54" t="s">
        <v>11</v>
      </c>
      <c r="N253" s="39"/>
      <c r="O253" s="56" t="s">
        <v>16</v>
      </c>
      <c r="P253" s="11"/>
      <c r="Q253" s="36"/>
      <c r="R253" s="54" t="s">
        <v>11</v>
      </c>
      <c r="S253" s="39"/>
      <c r="T253" s="54" t="s">
        <v>16</v>
      </c>
      <c r="U253" s="36"/>
      <c r="V253" s="54" t="s">
        <v>11</v>
      </c>
      <c r="W253" s="39"/>
      <c r="X253" s="56" t="s">
        <v>16</v>
      </c>
      <c r="Y253" s="48"/>
      <c r="Z253" s="36"/>
      <c r="AA253" s="54" t="s">
        <v>11</v>
      </c>
      <c r="AB253" s="39"/>
      <c r="AC253" s="54" t="s">
        <v>16</v>
      </c>
      <c r="AD253" s="36"/>
      <c r="AE253" s="54" t="s">
        <v>11</v>
      </c>
      <c r="AF253" s="39"/>
      <c r="AG253" s="56" t="s">
        <v>16</v>
      </c>
      <c r="AH253" s="48"/>
      <c r="AI253" s="36"/>
      <c r="AJ253" s="54" t="s">
        <v>11</v>
      </c>
      <c r="AK253" s="39"/>
      <c r="AL253" s="54" t="s">
        <v>16</v>
      </c>
      <c r="AM253" s="36"/>
      <c r="AN253" s="54" t="s">
        <v>11</v>
      </c>
      <c r="AO253" s="39"/>
      <c r="AP253" s="56" t="s">
        <v>16</v>
      </c>
      <c r="AQ253" s="48"/>
      <c r="AR253" s="36"/>
      <c r="AS253" s="54" t="s">
        <v>11</v>
      </c>
      <c r="AT253" s="39"/>
      <c r="AU253" s="54" t="s">
        <v>16</v>
      </c>
      <c r="AV253" s="36"/>
      <c r="AW253" s="54" t="s">
        <v>11</v>
      </c>
      <c r="AX253" s="39"/>
      <c r="AY253" s="56" t="s">
        <v>16</v>
      </c>
      <c r="AZ253" s="48"/>
      <c r="BA253" s="36"/>
      <c r="BB253" s="54" t="s">
        <v>11</v>
      </c>
      <c r="BC253" s="39"/>
      <c r="BD253" s="54" t="s">
        <v>16</v>
      </c>
      <c r="BE253" s="36"/>
      <c r="BF253" s="54" t="s">
        <v>11</v>
      </c>
      <c r="BG253" s="39"/>
      <c r="BH253" s="56" t="s">
        <v>16</v>
      </c>
      <c r="BI253" s="48"/>
      <c r="BJ253" s="36"/>
      <c r="BK253" s="54" t="s">
        <v>11</v>
      </c>
      <c r="BL253" s="39"/>
      <c r="BM253" s="54" t="s">
        <v>16</v>
      </c>
      <c r="BN253" s="36"/>
      <c r="BO253" s="54" t="s">
        <v>11</v>
      </c>
      <c r="BP253" s="39"/>
      <c r="BQ253" s="56" t="s">
        <v>16</v>
      </c>
      <c r="BR253" s="48"/>
      <c r="BS253" s="36"/>
      <c r="BT253" s="54" t="s">
        <v>11</v>
      </c>
      <c r="BU253" s="39"/>
      <c r="BV253" s="54" t="s">
        <v>16</v>
      </c>
      <c r="BW253" s="36"/>
      <c r="BX253" s="54" t="s">
        <v>11</v>
      </c>
      <c r="BY253" s="39"/>
      <c r="BZ253" s="56" t="s">
        <v>16</v>
      </c>
      <c r="CA253" s="51"/>
      <c r="CB253" s="17" t="str">
        <f t="shared" si="7"/>
        <v/>
      </c>
      <c r="CC253" s="17" t="str">
        <f>IF(CB253="","",INDEX('99_職種リスト'!$A:$A,MATCH($E253,'99_職種リスト'!$B:$B,0)))</f>
        <v/>
      </c>
      <c r="CD253" s="18" t="str">
        <f>IF(CB253="","",IF(F253="○",'01_勤務時間入力'!$B$7*60,IF(SUM(H253,J253,L253,N253)&gt;0,MIN(SUM(VALUE(H253)*60,J253,VALUE(L253)*60/2,N253/2),'01_勤務時間入力'!$B$7*60,10080),MIN(SUM(MIN(SUM(VALUE(Q253)*60,S253,VALUE(U253)*60/2,W253/2),1440)*IF(OR(Y253="",Y253="　"),1,VALUE(MID(Y253,2,1)/4)),MIN(SUM(VALUE(Z253)*60,AB253,VALUE(AD253)*60/2,AF253/2),1440)*IF(OR(AH253="",AH253="　"),1,VALUE(MID(AH253,2,1)/4)),MIN(SUM(VALUE(AI253)*60,AK253,VALUE(AM253)*60/2,AO253/2),1440)*IF(OR(AQ253="",AQ253="　"),1,VALUE(MID(AQ253,2,1)/4)),MIN(SUM(VALUE(AR253)*60,AT253,VALUE(AV253)*60/2,AX253/2),1440)*IF(OR(AZ253="",AZ253="　"),1,VALUE(MID(AZ253,2,1)/4)),MIN(SUM(VALUE(BA253)*60,BC253,VALUE(BE253)*60/2,BG253/2),1440)*IF(OR(BI253="",BI253="　"),1,VALUE(MID(BI253,2,1)/4)),MIN(SUM(VALUE(BJ253)*60,BL253,VALUE(BN253)*60/2,BP253/2),1440)*IF(OR(BR253="",BR253="　"),1,VALUE(MID(BR253,2,1)/4)),MIN(SUM(VALUE(BS253)*60,BU253,VALUE(BW253)*60/2,BY253/2),1440)*IF(OR(CA253="",CA253="　"),1,VALUE(MID(CA253,2,1)/4))),'01_勤務時間入力'!$B$7*60,10080))))</f>
        <v/>
      </c>
      <c r="CE253" s="17" t="str">
        <f>IF(CB253="","",IF('01_勤務時間入力'!$I$7*60&lt;='01_勤務時間入力'!CD253,"常勤","非常勤"))</f>
        <v/>
      </c>
    </row>
    <row r="254" spans="2:83" ht="27.95" customHeight="1" x14ac:dyDescent="0.4">
      <c r="B254" s="131" t="str">
        <f t="shared" si="6"/>
        <v>238人目</v>
      </c>
      <c r="C254" s="29"/>
      <c r="D254" s="69" t="s">
        <v>14</v>
      </c>
      <c r="E254" s="31"/>
      <c r="F254" s="32"/>
      <c r="H254" s="36"/>
      <c r="I254" s="54" t="s">
        <v>11</v>
      </c>
      <c r="J254" s="39"/>
      <c r="K254" s="56" t="s">
        <v>16</v>
      </c>
      <c r="L254" s="36"/>
      <c r="M254" s="54" t="s">
        <v>11</v>
      </c>
      <c r="N254" s="39"/>
      <c r="O254" s="56" t="s">
        <v>16</v>
      </c>
      <c r="P254" s="11"/>
      <c r="Q254" s="36"/>
      <c r="R254" s="54" t="s">
        <v>11</v>
      </c>
      <c r="S254" s="39"/>
      <c r="T254" s="54" t="s">
        <v>16</v>
      </c>
      <c r="U254" s="36"/>
      <c r="V254" s="54" t="s">
        <v>11</v>
      </c>
      <c r="W254" s="39"/>
      <c r="X254" s="56" t="s">
        <v>16</v>
      </c>
      <c r="Y254" s="48"/>
      <c r="Z254" s="36"/>
      <c r="AA254" s="54" t="s">
        <v>11</v>
      </c>
      <c r="AB254" s="39"/>
      <c r="AC254" s="54" t="s">
        <v>16</v>
      </c>
      <c r="AD254" s="36"/>
      <c r="AE254" s="54" t="s">
        <v>11</v>
      </c>
      <c r="AF254" s="39"/>
      <c r="AG254" s="56" t="s">
        <v>16</v>
      </c>
      <c r="AH254" s="48"/>
      <c r="AI254" s="36"/>
      <c r="AJ254" s="54" t="s">
        <v>11</v>
      </c>
      <c r="AK254" s="39"/>
      <c r="AL254" s="54" t="s">
        <v>16</v>
      </c>
      <c r="AM254" s="36"/>
      <c r="AN254" s="54" t="s">
        <v>11</v>
      </c>
      <c r="AO254" s="39"/>
      <c r="AP254" s="56" t="s">
        <v>16</v>
      </c>
      <c r="AQ254" s="48"/>
      <c r="AR254" s="36"/>
      <c r="AS254" s="54" t="s">
        <v>11</v>
      </c>
      <c r="AT254" s="39"/>
      <c r="AU254" s="54" t="s">
        <v>16</v>
      </c>
      <c r="AV254" s="36"/>
      <c r="AW254" s="54" t="s">
        <v>11</v>
      </c>
      <c r="AX254" s="39"/>
      <c r="AY254" s="56" t="s">
        <v>16</v>
      </c>
      <c r="AZ254" s="48"/>
      <c r="BA254" s="36"/>
      <c r="BB254" s="54" t="s">
        <v>11</v>
      </c>
      <c r="BC254" s="39"/>
      <c r="BD254" s="54" t="s">
        <v>16</v>
      </c>
      <c r="BE254" s="36"/>
      <c r="BF254" s="54" t="s">
        <v>11</v>
      </c>
      <c r="BG254" s="39"/>
      <c r="BH254" s="56" t="s">
        <v>16</v>
      </c>
      <c r="BI254" s="48"/>
      <c r="BJ254" s="36"/>
      <c r="BK254" s="54" t="s">
        <v>11</v>
      </c>
      <c r="BL254" s="39"/>
      <c r="BM254" s="54" t="s">
        <v>16</v>
      </c>
      <c r="BN254" s="36"/>
      <c r="BO254" s="54" t="s">
        <v>11</v>
      </c>
      <c r="BP254" s="39"/>
      <c r="BQ254" s="56" t="s">
        <v>16</v>
      </c>
      <c r="BR254" s="48"/>
      <c r="BS254" s="36"/>
      <c r="BT254" s="54" t="s">
        <v>11</v>
      </c>
      <c r="BU254" s="39"/>
      <c r="BV254" s="54" t="s">
        <v>16</v>
      </c>
      <c r="BW254" s="36"/>
      <c r="BX254" s="54" t="s">
        <v>11</v>
      </c>
      <c r="BY254" s="39"/>
      <c r="BZ254" s="56" t="s">
        <v>16</v>
      </c>
      <c r="CA254" s="51"/>
      <c r="CB254" s="17" t="str">
        <f t="shared" si="7"/>
        <v/>
      </c>
      <c r="CC254" s="17" t="str">
        <f>IF(CB254="","",INDEX('99_職種リスト'!$A:$A,MATCH($E254,'99_職種リスト'!$B:$B,0)))</f>
        <v/>
      </c>
      <c r="CD254" s="18" t="str">
        <f>IF(CB254="","",IF(F254="○",'01_勤務時間入力'!$B$7*60,IF(SUM(H254,J254,L254,N254)&gt;0,MIN(SUM(VALUE(H254)*60,J254,VALUE(L254)*60/2,N254/2),'01_勤務時間入力'!$B$7*60,10080),MIN(SUM(MIN(SUM(VALUE(Q254)*60,S254,VALUE(U254)*60/2,W254/2),1440)*IF(OR(Y254="",Y254="　"),1,VALUE(MID(Y254,2,1)/4)),MIN(SUM(VALUE(Z254)*60,AB254,VALUE(AD254)*60/2,AF254/2),1440)*IF(OR(AH254="",AH254="　"),1,VALUE(MID(AH254,2,1)/4)),MIN(SUM(VALUE(AI254)*60,AK254,VALUE(AM254)*60/2,AO254/2),1440)*IF(OR(AQ254="",AQ254="　"),1,VALUE(MID(AQ254,2,1)/4)),MIN(SUM(VALUE(AR254)*60,AT254,VALUE(AV254)*60/2,AX254/2),1440)*IF(OR(AZ254="",AZ254="　"),1,VALUE(MID(AZ254,2,1)/4)),MIN(SUM(VALUE(BA254)*60,BC254,VALUE(BE254)*60/2,BG254/2),1440)*IF(OR(BI254="",BI254="　"),1,VALUE(MID(BI254,2,1)/4)),MIN(SUM(VALUE(BJ254)*60,BL254,VALUE(BN254)*60/2,BP254/2),1440)*IF(OR(BR254="",BR254="　"),1,VALUE(MID(BR254,2,1)/4)),MIN(SUM(VALUE(BS254)*60,BU254,VALUE(BW254)*60/2,BY254/2),1440)*IF(OR(CA254="",CA254="　"),1,VALUE(MID(CA254,2,1)/4))),'01_勤務時間入力'!$B$7*60,10080))))</f>
        <v/>
      </c>
      <c r="CE254" s="17" t="str">
        <f>IF(CB254="","",IF('01_勤務時間入力'!$I$7*60&lt;='01_勤務時間入力'!CD254,"常勤","非常勤"))</f>
        <v/>
      </c>
    </row>
    <row r="255" spans="2:83" ht="27.95" customHeight="1" x14ac:dyDescent="0.4">
      <c r="B255" s="131" t="str">
        <f t="shared" si="6"/>
        <v>239人目</v>
      </c>
      <c r="C255" s="29"/>
      <c r="D255" s="69" t="s">
        <v>14</v>
      </c>
      <c r="E255" s="31"/>
      <c r="F255" s="32"/>
      <c r="H255" s="36"/>
      <c r="I255" s="54" t="s">
        <v>11</v>
      </c>
      <c r="J255" s="39"/>
      <c r="K255" s="56" t="s">
        <v>16</v>
      </c>
      <c r="L255" s="36"/>
      <c r="M255" s="54" t="s">
        <v>11</v>
      </c>
      <c r="N255" s="39"/>
      <c r="O255" s="56" t="s">
        <v>16</v>
      </c>
      <c r="P255" s="11"/>
      <c r="Q255" s="36"/>
      <c r="R255" s="54" t="s">
        <v>11</v>
      </c>
      <c r="S255" s="39"/>
      <c r="T255" s="54" t="s">
        <v>16</v>
      </c>
      <c r="U255" s="36"/>
      <c r="V255" s="54" t="s">
        <v>11</v>
      </c>
      <c r="W255" s="39"/>
      <c r="X255" s="56" t="s">
        <v>16</v>
      </c>
      <c r="Y255" s="48"/>
      <c r="Z255" s="36"/>
      <c r="AA255" s="54" t="s">
        <v>11</v>
      </c>
      <c r="AB255" s="39"/>
      <c r="AC255" s="54" t="s">
        <v>16</v>
      </c>
      <c r="AD255" s="36"/>
      <c r="AE255" s="54" t="s">
        <v>11</v>
      </c>
      <c r="AF255" s="39"/>
      <c r="AG255" s="56" t="s">
        <v>16</v>
      </c>
      <c r="AH255" s="48"/>
      <c r="AI255" s="36"/>
      <c r="AJ255" s="54" t="s">
        <v>11</v>
      </c>
      <c r="AK255" s="39"/>
      <c r="AL255" s="54" t="s">
        <v>16</v>
      </c>
      <c r="AM255" s="36"/>
      <c r="AN255" s="54" t="s">
        <v>11</v>
      </c>
      <c r="AO255" s="39"/>
      <c r="AP255" s="56" t="s">
        <v>16</v>
      </c>
      <c r="AQ255" s="48"/>
      <c r="AR255" s="36"/>
      <c r="AS255" s="54" t="s">
        <v>11</v>
      </c>
      <c r="AT255" s="39"/>
      <c r="AU255" s="54" t="s">
        <v>16</v>
      </c>
      <c r="AV255" s="36"/>
      <c r="AW255" s="54" t="s">
        <v>11</v>
      </c>
      <c r="AX255" s="39"/>
      <c r="AY255" s="56" t="s">
        <v>16</v>
      </c>
      <c r="AZ255" s="48"/>
      <c r="BA255" s="36"/>
      <c r="BB255" s="54" t="s">
        <v>11</v>
      </c>
      <c r="BC255" s="39"/>
      <c r="BD255" s="54" t="s">
        <v>16</v>
      </c>
      <c r="BE255" s="36"/>
      <c r="BF255" s="54" t="s">
        <v>11</v>
      </c>
      <c r="BG255" s="39"/>
      <c r="BH255" s="56" t="s">
        <v>16</v>
      </c>
      <c r="BI255" s="48"/>
      <c r="BJ255" s="36"/>
      <c r="BK255" s="54" t="s">
        <v>11</v>
      </c>
      <c r="BL255" s="39"/>
      <c r="BM255" s="54" t="s">
        <v>16</v>
      </c>
      <c r="BN255" s="36"/>
      <c r="BO255" s="54" t="s">
        <v>11</v>
      </c>
      <c r="BP255" s="39"/>
      <c r="BQ255" s="56" t="s">
        <v>16</v>
      </c>
      <c r="BR255" s="48"/>
      <c r="BS255" s="36"/>
      <c r="BT255" s="54" t="s">
        <v>11</v>
      </c>
      <c r="BU255" s="39"/>
      <c r="BV255" s="54" t="s">
        <v>16</v>
      </c>
      <c r="BW255" s="36"/>
      <c r="BX255" s="54" t="s">
        <v>11</v>
      </c>
      <c r="BY255" s="39"/>
      <c r="BZ255" s="56" t="s">
        <v>16</v>
      </c>
      <c r="CA255" s="51"/>
      <c r="CB255" s="17" t="str">
        <f t="shared" si="7"/>
        <v/>
      </c>
      <c r="CC255" s="17" t="str">
        <f>IF(CB255="","",INDEX('99_職種リスト'!$A:$A,MATCH($E255,'99_職種リスト'!$B:$B,0)))</f>
        <v/>
      </c>
      <c r="CD255" s="18" t="str">
        <f>IF(CB255="","",IF(F255="○",'01_勤務時間入力'!$B$7*60,IF(SUM(H255,J255,L255,N255)&gt;0,MIN(SUM(VALUE(H255)*60,J255,VALUE(L255)*60/2,N255/2),'01_勤務時間入力'!$B$7*60,10080),MIN(SUM(MIN(SUM(VALUE(Q255)*60,S255,VALUE(U255)*60/2,W255/2),1440)*IF(OR(Y255="",Y255="　"),1,VALUE(MID(Y255,2,1)/4)),MIN(SUM(VALUE(Z255)*60,AB255,VALUE(AD255)*60/2,AF255/2),1440)*IF(OR(AH255="",AH255="　"),1,VALUE(MID(AH255,2,1)/4)),MIN(SUM(VALUE(AI255)*60,AK255,VALUE(AM255)*60/2,AO255/2),1440)*IF(OR(AQ255="",AQ255="　"),1,VALUE(MID(AQ255,2,1)/4)),MIN(SUM(VALUE(AR255)*60,AT255,VALUE(AV255)*60/2,AX255/2),1440)*IF(OR(AZ255="",AZ255="　"),1,VALUE(MID(AZ255,2,1)/4)),MIN(SUM(VALUE(BA255)*60,BC255,VALUE(BE255)*60/2,BG255/2),1440)*IF(OR(BI255="",BI255="　"),1,VALUE(MID(BI255,2,1)/4)),MIN(SUM(VALUE(BJ255)*60,BL255,VALUE(BN255)*60/2,BP255/2),1440)*IF(OR(BR255="",BR255="　"),1,VALUE(MID(BR255,2,1)/4)),MIN(SUM(VALUE(BS255)*60,BU255,VALUE(BW255)*60/2,BY255/2),1440)*IF(OR(CA255="",CA255="　"),1,VALUE(MID(CA255,2,1)/4))),'01_勤務時間入力'!$B$7*60,10080))))</f>
        <v/>
      </c>
      <c r="CE255" s="17" t="str">
        <f>IF(CB255="","",IF('01_勤務時間入力'!$I$7*60&lt;='01_勤務時間入力'!CD255,"常勤","非常勤"))</f>
        <v/>
      </c>
    </row>
    <row r="256" spans="2:83" ht="27.95" customHeight="1" x14ac:dyDescent="0.4">
      <c r="B256" s="131" t="str">
        <f t="shared" si="6"/>
        <v>240人目</v>
      </c>
      <c r="C256" s="29"/>
      <c r="D256" s="69" t="s">
        <v>14</v>
      </c>
      <c r="E256" s="31"/>
      <c r="F256" s="32"/>
      <c r="H256" s="36"/>
      <c r="I256" s="54" t="s">
        <v>11</v>
      </c>
      <c r="J256" s="39"/>
      <c r="K256" s="56" t="s">
        <v>16</v>
      </c>
      <c r="L256" s="36"/>
      <c r="M256" s="54" t="s">
        <v>11</v>
      </c>
      <c r="N256" s="39"/>
      <c r="O256" s="56" t="s">
        <v>16</v>
      </c>
      <c r="P256" s="11"/>
      <c r="Q256" s="36"/>
      <c r="R256" s="54" t="s">
        <v>11</v>
      </c>
      <c r="S256" s="39"/>
      <c r="T256" s="54" t="s">
        <v>16</v>
      </c>
      <c r="U256" s="36"/>
      <c r="V256" s="54" t="s">
        <v>11</v>
      </c>
      <c r="W256" s="39"/>
      <c r="X256" s="56" t="s">
        <v>16</v>
      </c>
      <c r="Y256" s="48"/>
      <c r="Z256" s="36"/>
      <c r="AA256" s="54" t="s">
        <v>11</v>
      </c>
      <c r="AB256" s="39"/>
      <c r="AC256" s="54" t="s">
        <v>16</v>
      </c>
      <c r="AD256" s="36"/>
      <c r="AE256" s="54" t="s">
        <v>11</v>
      </c>
      <c r="AF256" s="39"/>
      <c r="AG256" s="56" t="s">
        <v>16</v>
      </c>
      <c r="AH256" s="48"/>
      <c r="AI256" s="36"/>
      <c r="AJ256" s="54" t="s">
        <v>11</v>
      </c>
      <c r="AK256" s="39"/>
      <c r="AL256" s="54" t="s">
        <v>16</v>
      </c>
      <c r="AM256" s="36"/>
      <c r="AN256" s="54" t="s">
        <v>11</v>
      </c>
      <c r="AO256" s="39"/>
      <c r="AP256" s="56" t="s">
        <v>16</v>
      </c>
      <c r="AQ256" s="48"/>
      <c r="AR256" s="36"/>
      <c r="AS256" s="54" t="s">
        <v>11</v>
      </c>
      <c r="AT256" s="39"/>
      <c r="AU256" s="54" t="s">
        <v>16</v>
      </c>
      <c r="AV256" s="36"/>
      <c r="AW256" s="54" t="s">
        <v>11</v>
      </c>
      <c r="AX256" s="39"/>
      <c r="AY256" s="56" t="s">
        <v>16</v>
      </c>
      <c r="AZ256" s="48"/>
      <c r="BA256" s="36"/>
      <c r="BB256" s="54" t="s">
        <v>11</v>
      </c>
      <c r="BC256" s="39"/>
      <c r="BD256" s="54" t="s">
        <v>16</v>
      </c>
      <c r="BE256" s="36"/>
      <c r="BF256" s="54" t="s">
        <v>11</v>
      </c>
      <c r="BG256" s="39"/>
      <c r="BH256" s="56" t="s">
        <v>16</v>
      </c>
      <c r="BI256" s="48"/>
      <c r="BJ256" s="36"/>
      <c r="BK256" s="54" t="s">
        <v>11</v>
      </c>
      <c r="BL256" s="39"/>
      <c r="BM256" s="54" t="s">
        <v>16</v>
      </c>
      <c r="BN256" s="36"/>
      <c r="BO256" s="54" t="s">
        <v>11</v>
      </c>
      <c r="BP256" s="39"/>
      <c r="BQ256" s="56" t="s">
        <v>16</v>
      </c>
      <c r="BR256" s="48"/>
      <c r="BS256" s="36"/>
      <c r="BT256" s="54" t="s">
        <v>11</v>
      </c>
      <c r="BU256" s="39"/>
      <c r="BV256" s="54" t="s">
        <v>16</v>
      </c>
      <c r="BW256" s="36"/>
      <c r="BX256" s="54" t="s">
        <v>11</v>
      </c>
      <c r="BY256" s="39"/>
      <c r="BZ256" s="56" t="s">
        <v>16</v>
      </c>
      <c r="CA256" s="51"/>
      <c r="CB256" s="17" t="str">
        <f t="shared" si="7"/>
        <v/>
      </c>
      <c r="CC256" s="17" t="str">
        <f>IF(CB256="","",INDEX('99_職種リスト'!$A:$A,MATCH($E256,'99_職種リスト'!$B:$B,0)))</f>
        <v/>
      </c>
      <c r="CD256" s="18" t="str">
        <f>IF(CB256="","",IF(F256="○",'01_勤務時間入力'!$B$7*60,IF(SUM(H256,J256,L256,N256)&gt;0,MIN(SUM(VALUE(H256)*60,J256,VALUE(L256)*60/2,N256/2),'01_勤務時間入力'!$B$7*60,10080),MIN(SUM(MIN(SUM(VALUE(Q256)*60,S256,VALUE(U256)*60/2,W256/2),1440)*IF(OR(Y256="",Y256="　"),1,VALUE(MID(Y256,2,1)/4)),MIN(SUM(VALUE(Z256)*60,AB256,VALUE(AD256)*60/2,AF256/2),1440)*IF(OR(AH256="",AH256="　"),1,VALUE(MID(AH256,2,1)/4)),MIN(SUM(VALUE(AI256)*60,AK256,VALUE(AM256)*60/2,AO256/2),1440)*IF(OR(AQ256="",AQ256="　"),1,VALUE(MID(AQ256,2,1)/4)),MIN(SUM(VALUE(AR256)*60,AT256,VALUE(AV256)*60/2,AX256/2),1440)*IF(OR(AZ256="",AZ256="　"),1,VALUE(MID(AZ256,2,1)/4)),MIN(SUM(VALUE(BA256)*60,BC256,VALUE(BE256)*60/2,BG256/2),1440)*IF(OR(BI256="",BI256="　"),1,VALUE(MID(BI256,2,1)/4)),MIN(SUM(VALUE(BJ256)*60,BL256,VALUE(BN256)*60/2,BP256/2),1440)*IF(OR(BR256="",BR256="　"),1,VALUE(MID(BR256,2,1)/4)),MIN(SUM(VALUE(BS256)*60,BU256,VALUE(BW256)*60/2,BY256/2),1440)*IF(OR(CA256="",CA256="　"),1,VALUE(MID(CA256,2,1)/4))),'01_勤務時間入力'!$B$7*60,10080))))</f>
        <v/>
      </c>
      <c r="CE256" s="17" t="str">
        <f>IF(CB256="","",IF('01_勤務時間入力'!$I$7*60&lt;='01_勤務時間入力'!CD256,"常勤","非常勤"))</f>
        <v/>
      </c>
    </row>
    <row r="257" spans="2:83" ht="27.95" customHeight="1" x14ac:dyDescent="0.4">
      <c r="B257" s="131" t="str">
        <f t="shared" si="6"/>
        <v>241人目</v>
      </c>
      <c r="C257" s="29"/>
      <c r="D257" s="69" t="s">
        <v>14</v>
      </c>
      <c r="E257" s="31"/>
      <c r="F257" s="32"/>
      <c r="H257" s="36"/>
      <c r="I257" s="54" t="s">
        <v>11</v>
      </c>
      <c r="J257" s="39"/>
      <c r="K257" s="56" t="s">
        <v>16</v>
      </c>
      <c r="L257" s="36"/>
      <c r="M257" s="54" t="s">
        <v>11</v>
      </c>
      <c r="N257" s="39"/>
      <c r="O257" s="56" t="s">
        <v>16</v>
      </c>
      <c r="P257" s="11"/>
      <c r="Q257" s="36"/>
      <c r="R257" s="54" t="s">
        <v>11</v>
      </c>
      <c r="S257" s="39"/>
      <c r="T257" s="54" t="s">
        <v>16</v>
      </c>
      <c r="U257" s="36"/>
      <c r="V257" s="54" t="s">
        <v>11</v>
      </c>
      <c r="W257" s="39"/>
      <c r="X257" s="56" t="s">
        <v>16</v>
      </c>
      <c r="Y257" s="48"/>
      <c r="Z257" s="36"/>
      <c r="AA257" s="54" t="s">
        <v>11</v>
      </c>
      <c r="AB257" s="39"/>
      <c r="AC257" s="54" t="s">
        <v>16</v>
      </c>
      <c r="AD257" s="36"/>
      <c r="AE257" s="54" t="s">
        <v>11</v>
      </c>
      <c r="AF257" s="39"/>
      <c r="AG257" s="56" t="s">
        <v>16</v>
      </c>
      <c r="AH257" s="48"/>
      <c r="AI257" s="36"/>
      <c r="AJ257" s="54" t="s">
        <v>11</v>
      </c>
      <c r="AK257" s="39"/>
      <c r="AL257" s="54" t="s">
        <v>16</v>
      </c>
      <c r="AM257" s="36"/>
      <c r="AN257" s="54" t="s">
        <v>11</v>
      </c>
      <c r="AO257" s="39"/>
      <c r="AP257" s="56" t="s">
        <v>16</v>
      </c>
      <c r="AQ257" s="48"/>
      <c r="AR257" s="36"/>
      <c r="AS257" s="54" t="s">
        <v>11</v>
      </c>
      <c r="AT257" s="39"/>
      <c r="AU257" s="54" t="s">
        <v>16</v>
      </c>
      <c r="AV257" s="36"/>
      <c r="AW257" s="54" t="s">
        <v>11</v>
      </c>
      <c r="AX257" s="39"/>
      <c r="AY257" s="56" t="s">
        <v>16</v>
      </c>
      <c r="AZ257" s="48"/>
      <c r="BA257" s="36"/>
      <c r="BB257" s="54" t="s">
        <v>11</v>
      </c>
      <c r="BC257" s="39"/>
      <c r="BD257" s="54" t="s">
        <v>16</v>
      </c>
      <c r="BE257" s="36"/>
      <c r="BF257" s="54" t="s">
        <v>11</v>
      </c>
      <c r="BG257" s="39"/>
      <c r="BH257" s="56" t="s">
        <v>16</v>
      </c>
      <c r="BI257" s="48"/>
      <c r="BJ257" s="36"/>
      <c r="BK257" s="54" t="s">
        <v>11</v>
      </c>
      <c r="BL257" s="39"/>
      <c r="BM257" s="54" t="s">
        <v>16</v>
      </c>
      <c r="BN257" s="36"/>
      <c r="BO257" s="54" t="s">
        <v>11</v>
      </c>
      <c r="BP257" s="39"/>
      <c r="BQ257" s="56" t="s">
        <v>16</v>
      </c>
      <c r="BR257" s="48"/>
      <c r="BS257" s="36"/>
      <c r="BT257" s="54" t="s">
        <v>11</v>
      </c>
      <c r="BU257" s="39"/>
      <c r="BV257" s="54" t="s">
        <v>16</v>
      </c>
      <c r="BW257" s="36"/>
      <c r="BX257" s="54" t="s">
        <v>11</v>
      </c>
      <c r="BY257" s="39"/>
      <c r="BZ257" s="56" t="s">
        <v>16</v>
      </c>
      <c r="CA257" s="51"/>
      <c r="CB257" s="17" t="str">
        <f t="shared" si="7"/>
        <v/>
      </c>
      <c r="CC257" s="17" t="str">
        <f>IF(CB257="","",INDEX('99_職種リスト'!$A:$A,MATCH($E257,'99_職種リスト'!$B:$B,0)))</f>
        <v/>
      </c>
      <c r="CD257" s="18" t="str">
        <f>IF(CB257="","",IF(F257="○",'01_勤務時間入力'!$B$7*60,IF(SUM(H257,J257,L257,N257)&gt;0,MIN(SUM(VALUE(H257)*60,J257,VALUE(L257)*60/2,N257/2),'01_勤務時間入力'!$B$7*60,10080),MIN(SUM(MIN(SUM(VALUE(Q257)*60,S257,VALUE(U257)*60/2,W257/2),1440)*IF(OR(Y257="",Y257="　"),1,VALUE(MID(Y257,2,1)/4)),MIN(SUM(VALUE(Z257)*60,AB257,VALUE(AD257)*60/2,AF257/2),1440)*IF(OR(AH257="",AH257="　"),1,VALUE(MID(AH257,2,1)/4)),MIN(SUM(VALUE(AI257)*60,AK257,VALUE(AM257)*60/2,AO257/2),1440)*IF(OR(AQ257="",AQ257="　"),1,VALUE(MID(AQ257,2,1)/4)),MIN(SUM(VALUE(AR257)*60,AT257,VALUE(AV257)*60/2,AX257/2),1440)*IF(OR(AZ257="",AZ257="　"),1,VALUE(MID(AZ257,2,1)/4)),MIN(SUM(VALUE(BA257)*60,BC257,VALUE(BE257)*60/2,BG257/2),1440)*IF(OR(BI257="",BI257="　"),1,VALUE(MID(BI257,2,1)/4)),MIN(SUM(VALUE(BJ257)*60,BL257,VALUE(BN257)*60/2,BP257/2),1440)*IF(OR(BR257="",BR257="　"),1,VALUE(MID(BR257,2,1)/4)),MIN(SUM(VALUE(BS257)*60,BU257,VALUE(BW257)*60/2,BY257/2),1440)*IF(OR(CA257="",CA257="　"),1,VALUE(MID(CA257,2,1)/4))),'01_勤務時間入力'!$B$7*60,10080))))</f>
        <v/>
      </c>
      <c r="CE257" s="17" t="str">
        <f>IF(CB257="","",IF('01_勤務時間入力'!$I$7*60&lt;='01_勤務時間入力'!CD257,"常勤","非常勤"))</f>
        <v/>
      </c>
    </row>
    <row r="258" spans="2:83" ht="27.95" customHeight="1" x14ac:dyDescent="0.4">
      <c r="B258" s="131" t="str">
        <f t="shared" si="6"/>
        <v>242人目</v>
      </c>
      <c r="C258" s="29"/>
      <c r="D258" s="69" t="s">
        <v>14</v>
      </c>
      <c r="E258" s="31"/>
      <c r="F258" s="32"/>
      <c r="H258" s="36"/>
      <c r="I258" s="54" t="s">
        <v>11</v>
      </c>
      <c r="J258" s="39"/>
      <c r="K258" s="56" t="s">
        <v>16</v>
      </c>
      <c r="L258" s="36"/>
      <c r="M258" s="54" t="s">
        <v>11</v>
      </c>
      <c r="N258" s="39"/>
      <c r="O258" s="56" t="s">
        <v>16</v>
      </c>
      <c r="P258" s="11"/>
      <c r="Q258" s="36"/>
      <c r="R258" s="54" t="s">
        <v>11</v>
      </c>
      <c r="S258" s="39"/>
      <c r="T258" s="54" t="s">
        <v>16</v>
      </c>
      <c r="U258" s="36"/>
      <c r="V258" s="54" t="s">
        <v>11</v>
      </c>
      <c r="W258" s="39"/>
      <c r="X258" s="56" t="s">
        <v>16</v>
      </c>
      <c r="Y258" s="48"/>
      <c r="Z258" s="36"/>
      <c r="AA258" s="54" t="s">
        <v>11</v>
      </c>
      <c r="AB258" s="39"/>
      <c r="AC258" s="54" t="s">
        <v>16</v>
      </c>
      <c r="AD258" s="36"/>
      <c r="AE258" s="54" t="s">
        <v>11</v>
      </c>
      <c r="AF258" s="39"/>
      <c r="AG258" s="56" t="s">
        <v>16</v>
      </c>
      <c r="AH258" s="48"/>
      <c r="AI258" s="36"/>
      <c r="AJ258" s="54" t="s">
        <v>11</v>
      </c>
      <c r="AK258" s="39"/>
      <c r="AL258" s="54" t="s">
        <v>16</v>
      </c>
      <c r="AM258" s="36"/>
      <c r="AN258" s="54" t="s">
        <v>11</v>
      </c>
      <c r="AO258" s="39"/>
      <c r="AP258" s="56" t="s">
        <v>16</v>
      </c>
      <c r="AQ258" s="48"/>
      <c r="AR258" s="36"/>
      <c r="AS258" s="54" t="s">
        <v>11</v>
      </c>
      <c r="AT258" s="39"/>
      <c r="AU258" s="54" t="s">
        <v>16</v>
      </c>
      <c r="AV258" s="36"/>
      <c r="AW258" s="54" t="s">
        <v>11</v>
      </c>
      <c r="AX258" s="39"/>
      <c r="AY258" s="56" t="s">
        <v>16</v>
      </c>
      <c r="AZ258" s="48"/>
      <c r="BA258" s="36"/>
      <c r="BB258" s="54" t="s">
        <v>11</v>
      </c>
      <c r="BC258" s="39"/>
      <c r="BD258" s="54" t="s">
        <v>16</v>
      </c>
      <c r="BE258" s="36"/>
      <c r="BF258" s="54" t="s">
        <v>11</v>
      </c>
      <c r="BG258" s="39"/>
      <c r="BH258" s="56" t="s">
        <v>16</v>
      </c>
      <c r="BI258" s="48"/>
      <c r="BJ258" s="36"/>
      <c r="BK258" s="54" t="s">
        <v>11</v>
      </c>
      <c r="BL258" s="39"/>
      <c r="BM258" s="54" t="s">
        <v>16</v>
      </c>
      <c r="BN258" s="36"/>
      <c r="BO258" s="54" t="s">
        <v>11</v>
      </c>
      <c r="BP258" s="39"/>
      <c r="BQ258" s="56" t="s">
        <v>16</v>
      </c>
      <c r="BR258" s="48"/>
      <c r="BS258" s="36"/>
      <c r="BT258" s="54" t="s">
        <v>11</v>
      </c>
      <c r="BU258" s="39"/>
      <c r="BV258" s="54" t="s">
        <v>16</v>
      </c>
      <c r="BW258" s="36"/>
      <c r="BX258" s="54" t="s">
        <v>11</v>
      </c>
      <c r="BY258" s="39"/>
      <c r="BZ258" s="56" t="s">
        <v>16</v>
      </c>
      <c r="CA258" s="51"/>
      <c r="CB258" s="17" t="str">
        <f t="shared" si="7"/>
        <v/>
      </c>
      <c r="CC258" s="17" t="str">
        <f>IF(CB258="","",INDEX('99_職種リスト'!$A:$A,MATCH($E258,'99_職種リスト'!$B:$B,0)))</f>
        <v/>
      </c>
      <c r="CD258" s="18" t="str">
        <f>IF(CB258="","",IF(F258="○",'01_勤務時間入力'!$B$7*60,IF(SUM(H258,J258,L258,N258)&gt;0,MIN(SUM(VALUE(H258)*60,J258,VALUE(L258)*60/2,N258/2),'01_勤務時間入力'!$B$7*60,10080),MIN(SUM(MIN(SUM(VALUE(Q258)*60,S258,VALUE(U258)*60/2,W258/2),1440)*IF(OR(Y258="",Y258="　"),1,VALUE(MID(Y258,2,1)/4)),MIN(SUM(VALUE(Z258)*60,AB258,VALUE(AD258)*60/2,AF258/2),1440)*IF(OR(AH258="",AH258="　"),1,VALUE(MID(AH258,2,1)/4)),MIN(SUM(VALUE(AI258)*60,AK258,VALUE(AM258)*60/2,AO258/2),1440)*IF(OR(AQ258="",AQ258="　"),1,VALUE(MID(AQ258,2,1)/4)),MIN(SUM(VALUE(AR258)*60,AT258,VALUE(AV258)*60/2,AX258/2),1440)*IF(OR(AZ258="",AZ258="　"),1,VALUE(MID(AZ258,2,1)/4)),MIN(SUM(VALUE(BA258)*60,BC258,VALUE(BE258)*60/2,BG258/2),1440)*IF(OR(BI258="",BI258="　"),1,VALUE(MID(BI258,2,1)/4)),MIN(SUM(VALUE(BJ258)*60,BL258,VALUE(BN258)*60/2,BP258/2),1440)*IF(OR(BR258="",BR258="　"),1,VALUE(MID(BR258,2,1)/4)),MIN(SUM(VALUE(BS258)*60,BU258,VALUE(BW258)*60/2,BY258/2),1440)*IF(OR(CA258="",CA258="　"),1,VALUE(MID(CA258,2,1)/4))),'01_勤務時間入力'!$B$7*60,10080))))</f>
        <v/>
      </c>
      <c r="CE258" s="17" t="str">
        <f>IF(CB258="","",IF('01_勤務時間入力'!$I$7*60&lt;='01_勤務時間入力'!CD258,"常勤","非常勤"))</f>
        <v/>
      </c>
    </row>
    <row r="259" spans="2:83" ht="27.95" customHeight="1" x14ac:dyDescent="0.4">
      <c r="B259" s="131" t="str">
        <f t="shared" si="6"/>
        <v>243人目</v>
      </c>
      <c r="C259" s="29"/>
      <c r="D259" s="69" t="s">
        <v>14</v>
      </c>
      <c r="E259" s="31"/>
      <c r="F259" s="32"/>
      <c r="H259" s="36"/>
      <c r="I259" s="54" t="s">
        <v>11</v>
      </c>
      <c r="J259" s="39"/>
      <c r="K259" s="56" t="s">
        <v>16</v>
      </c>
      <c r="L259" s="36"/>
      <c r="M259" s="54" t="s">
        <v>11</v>
      </c>
      <c r="N259" s="39"/>
      <c r="O259" s="56" t="s">
        <v>16</v>
      </c>
      <c r="P259" s="11"/>
      <c r="Q259" s="36"/>
      <c r="R259" s="54" t="s">
        <v>11</v>
      </c>
      <c r="S259" s="39"/>
      <c r="T259" s="54" t="s">
        <v>16</v>
      </c>
      <c r="U259" s="36"/>
      <c r="V259" s="54" t="s">
        <v>11</v>
      </c>
      <c r="W259" s="39"/>
      <c r="X259" s="56" t="s">
        <v>16</v>
      </c>
      <c r="Y259" s="48"/>
      <c r="Z259" s="36"/>
      <c r="AA259" s="54" t="s">
        <v>11</v>
      </c>
      <c r="AB259" s="39"/>
      <c r="AC259" s="54" t="s">
        <v>16</v>
      </c>
      <c r="AD259" s="36"/>
      <c r="AE259" s="54" t="s">
        <v>11</v>
      </c>
      <c r="AF259" s="39"/>
      <c r="AG259" s="56" t="s">
        <v>16</v>
      </c>
      <c r="AH259" s="48"/>
      <c r="AI259" s="36"/>
      <c r="AJ259" s="54" t="s">
        <v>11</v>
      </c>
      <c r="AK259" s="39"/>
      <c r="AL259" s="54" t="s">
        <v>16</v>
      </c>
      <c r="AM259" s="36"/>
      <c r="AN259" s="54" t="s">
        <v>11</v>
      </c>
      <c r="AO259" s="39"/>
      <c r="AP259" s="56" t="s">
        <v>16</v>
      </c>
      <c r="AQ259" s="48"/>
      <c r="AR259" s="36"/>
      <c r="AS259" s="54" t="s">
        <v>11</v>
      </c>
      <c r="AT259" s="39"/>
      <c r="AU259" s="54" t="s">
        <v>16</v>
      </c>
      <c r="AV259" s="36"/>
      <c r="AW259" s="54" t="s">
        <v>11</v>
      </c>
      <c r="AX259" s="39"/>
      <c r="AY259" s="56" t="s">
        <v>16</v>
      </c>
      <c r="AZ259" s="48"/>
      <c r="BA259" s="36"/>
      <c r="BB259" s="54" t="s">
        <v>11</v>
      </c>
      <c r="BC259" s="39"/>
      <c r="BD259" s="54" t="s">
        <v>16</v>
      </c>
      <c r="BE259" s="36"/>
      <c r="BF259" s="54" t="s">
        <v>11</v>
      </c>
      <c r="BG259" s="39"/>
      <c r="BH259" s="56" t="s">
        <v>16</v>
      </c>
      <c r="BI259" s="48"/>
      <c r="BJ259" s="36"/>
      <c r="BK259" s="54" t="s">
        <v>11</v>
      </c>
      <c r="BL259" s="39"/>
      <c r="BM259" s="54" t="s">
        <v>16</v>
      </c>
      <c r="BN259" s="36"/>
      <c r="BO259" s="54" t="s">
        <v>11</v>
      </c>
      <c r="BP259" s="39"/>
      <c r="BQ259" s="56" t="s">
        <v>16</v>
      </c>
      <c r="BR259" s="48"/>
      <c r="BS259" s="36"/>
      <c r="BT259" s="54" t="s">
        <v>11</v>
      </c>
      <c r="BU259" s="39"/>
      <c r="BV259" s="54" t="s">
        <v>16</v>
      </c>
      <c r="BW259" s="36"/>
      <c r="BX259" s="54" t="s">
        <v>11</v>
      </c>
      <c r="BY259" s="39"/>
      <c r="BZ259" s="56" t="s">
        <v>16</v>
      </c>
      <c r="CA259" s="51"/>
      <c r="CB259" s="17" t="str">
        <f t="shared" si="7"/>
        <v/>
      </c>
      <c r="CC259" s="17" t="str">
        <f>IF(CB259="","",INDEX('99_職種リスト'!$A:$A,MATCH($E259,'99_職種リスト'!$B:$B,0)))</f>
        <v/>
      </c>
      <c r="CD259" s="18" t="str">
        <f>IF(CB259="","",IF(F259="○",'01_勤務時間入力'!$B$7*60,IF(SUM(H259,J259,L259,N259)&gt;0,MIN(SUM(VALUE(H259)*60,J259,VALUE(L259)*60/2,N259/2),'01_勤務時間入力'!$B$7*60,10080),MIN(SUM(MIN(SUM(VALUE(Q259)*60,S259,VALUE(U259)*60/2,W259/2),1440)*IF(OR(Y259="",Y259="　"),1,VALUE(MID(Y259,2,1)/4)),MIN(SUM(VALUE(Z259)*60,AB259,VALUE(AD259)*60/2,AF259/2),1440)*IF(OR(AH259="",AH259="　"),1,VALUE(MID(AH259,2,1)/4)),MIN(SUM(VALUE(AI259)*60,AK259,VALUE(AM259)*60/2,AO259/2),1440)*IF(OR(AQ259="",AQ259="　"),1,VALUE(MID(AQ259,2,1)/4)),MIN(SUM(VALUE(AR259)*60,AT259,VALUE(AV259)*60/2,AX259/2),1440)*IF(OR(AZ259="",AZ259="　"),1,VALUE(MID(AZ259,2,1)/4)),MIN(SUM(VALUE(BA259)*60,BC259,VALUE(BE259)*60/2,BG259/2),1440)*IF(OR(BI259="",BI259="　"),1,VALUE(MID(BI259,2,1)/4)),MIN(SUM(VALUE(BJ259)*60,BL259,VALUE(BN259)*60/2,BP259/2),1440)*IF(OR(BR259="",BR259="　"),1,VALUE(MID(BR259,2,1)/4)),MIN(SUM(VALUE(BS259)*60,BU259,VALUE(BW259)*60/2,BY259/2),1440)*IF(OR(CA259="",CA259="　"),1,VALUE(MID(CA259,2,1)/4))),'01_勤務時間入力'!$B$7*60,10080))))</f>
        <v/>
      </c>
      <c r="CE259" s="17" t="str">
        <f>IF(CB259="","",IF('01_勤務時間入力'!$I$7*60&lt;='01_勤務時間入力'!CD259,"常勤","非常勤"))</f>
        <v/>
      </c>
    </row>
    <row r="260" spans="2:83" ht="27.95" customHeight="1" x14ac:dyDescent="0.4">
      <c r="B260" s="131" t="str">
        <f t="shared" si="6"/>
        <v>244人目</v>
      </c>
      <c r="C260" s="29"/>
      <c r="D260" s="69" t="s">
        <v>14</v>
      </c>
      <c r="E260" s="31"/>
      <c r="F260" s="32"/>
      <c r="H260" s="36"/>
      <c r="I260" s="54" t="s">
        <v>11</v>
      </c>
      <c r="J260" s="39"/>
      <c r="K260" s="56" t="s">
        <v>16</v>
      </c>
      <c r="L260" s="36"/>
      <c r="M260" s="54" t="s">
        <v>11</v>
      </c>
      <c r="N260" s="39"/>
      <c r="O260" s="56" t="s">
        <v>16</v>
      </c>
      <c r="P260" s="11"/>
      <c r="Q260" s="36"/>
      <c r="R260" s="54" t="s">
        <v>11</v>
      </c>
      <c r="S260" s="39"/>
      <c r="T260" s="54" t="s">
        <v>16</v>
      </c>
      <c r="U260" s="36"/>
      <c r="V260" s="54" t="s">
        <v>11</v>
      </c>
      <c r="W260" s="39"/>
      <c r="X260" s="56" t="s">
        <v>16</v>
      </c>
      <c r="Y260" s="48"/>
      <c r="Z260" s="36"/>
      <c r="AA260" s="54" t="s">
        <v>11</v>
      </c>
      <c r="AB260" s="39"/>
      <c r="AC260" s="54" t="s">
        <v>16</v>
      </c>
      <c r="AD260" s="36"/>
      <c r="AE260" s="54" t="s">
        <v>11</v>
      </c>
      <c r="AF260" s="39"/>
      <c r="AG260" s="56" t="s">
        <v>16</v>
      </c>
      <c r="AH260" s="48"/>
      <c r="AI260" s="36"/>
      <c r="AJ260" s="54" t="s">
        <v>11</v>
      </c>
      <c r="AK260" s="39"/>
      <c r="AL260" s="54" t="s">
        <v>16</v>
      </c>
      <c r="AM260" s="36"/>
      <c r="AN260" s="54" t="s">
        <v>11</v>
      </c>
      <c r="AO260" s="39"/>
      <c r="AP260" s="56" t="s">
        <v>16</v>
      </c>
      <c r="AQ260" s="48"/>
      <c r="AR260" s="36"/>
      <c r="AS260" s="54" t="s">
        <v>11</v>
      </c>
      <c r="AT260" s="39"/>
      <c r="AU260" s="54" t="s">
        <v>16</v>
      </c>
      <c r="AV260" s="36"/>
      <c r="AW260" s="54" t="s">
        <v>11</v>
      </c>
      <c r="AX260" s="39"/>
      <c r="AY260" s="56" t="s">
        <v>16</v>
      </c>
      <c r="AZ260" s="48"/>
      <c r="BA260" s="36"/>
      <c r="BB260" s="54" t="s">
        <v>11</v>
      </c>
      <c r="BC260" s="39"/>
      <c r="BD260" s="54" t="s">
        <v>16</v>
      </c>
      <c r="BE260" s="36"/>
      <c r="BF260" s="54" t="s">
        <v>11</v>
      </c>
      <c r="BG260" s="39"/>
      <c r="BH260" s="56" t="s">
        <v>16</v>
      </c>
      <c r="BI260" s="48"/>
      <c r="BJ260" s="36"/>
      <c r="BK260" s="54" t="s">
        <v>11</v>
      </c>
      <c r="BL260" s="39"/>
      <c r="BM260" s="54" t="s">
        <v>16</v>
      </c>
      <c r="BN260" s="36"/>
      <c r="BO260" s="54" t="s">
        <v>11</v>
      </c>
      <c r="BP260" s="39"/>
      <c r="BQ260" s="56" t="s">
        <v>16</v>
      </c>
      <c r="BR260" s="48"/>
      <c r="BS260" s="36"/>
      <c r="BT260" s="54" t="s">
        <v>11</v>
      </c>
      <c r="BU260" s="39"/>
      <c r="BV260" s="54" t="s">
        <v>16</v>
      </c>
      <c r="BW260" s="36"/>
      <c r="BX260" s="54" t="s">
        <v>11</v>
      </c>
      <c r="BY260" s="39"/>
      <c r="BZ260" s="56" t="s">
        <v>16</v>
      </c>
      <c r="CA260" s="51"/>
      <c r="CB260" s="17" t="str">
        <f t="shared" si="7"/>
        <v/>
      </c>
      <c r="CC260" s="17" t="str">
        <f>IF(CB260="","",INDEX('99_職種リスト'!$A:$A,MATCH($E260,'99_職種リスト'!$B:$B,0)))</f>
        <v/>
      </c>
      <c r="CD260" s="18" t="str">
        <f>IF(CB260="","",IF(F260="○",'01_勤務時間入力'!$B$7*60,IF(SUM(H260,J260,L260,N260)&gt;0,MIN(SUM(VALUE(H260)*60,J260,VALUE(L260)*60/2,N260/2),'01_勤務時間入力'!$B$7*60,10080),MIN(SUM(MIN(SUM(VALUE(Q260)*60,S260,VALUE(U260)*60/2,W260/2),1440)*IF(OR(Y260="",Y260="　"),1,VALUE(MID(Y260,2,1)/4)),MIN(SUM(VALUE(Z260)*60,AB260,VALUE(AD260)*60/2,AF260/2),1440)*IF(OR(AH260="",AH260="　"),1,VALUE(MID(AH260,2,1)/4)),MIN(SUM(VALUE(AI260)*60,AK260,VALUE(AM260)*60/2,AO260/2),1440)*IF(OR(AQ260="",AQ260="　"),1,VALUE(MID(AQ260,2,1)/4)),MIN(SUM(VALUE(AR260)*60,AT260,VALUE(AV260)*60/2,AX260/2),1440)*IF(OR(AZ260="",AZ260="　"),1,VALUE(MID(AZ260,2,1)/4)),MIN(SUM(VALUE(BA260)*60,BC260,VALUE(BE260)*60/2,BG260/2),1440)*IF(OR(BI260="",BI260="　"),1,VALUE(MID(BI260,2,1)/4)),MIN(SUM(VALUE(BJ260)*60,BL260,VALUE(BN260)*60/2,BP260/2),1440)*IF(OR(BR260="",BR260="　"),1,VALUE(MID(BR260,2,1)/4)),MIN(SUM(VALUE(BS260)*60,BU260,VALUE(BW260)*60/2,BY260/2),1440)*IF(OR(CA260="",CA260="　"),1,VALUE(MID(CA260,2,1)/4))),'01_勤務時間入力'!$B$7*60,10080))))</f>
        <v/>
      </c>
      <c r="CE260" s="17" t="str">
        <f>IF(CB260="","",IF('01_勤務時間入力'!$I$7*60&lt;='01_勤務時間入力'!CD260,"常勤","非常勤"))</f>
        <v/>
      </c>
    </row>
    <row r="261" spans="2:83" ht="27.95" customHeight="1" x14ac:dyDescent="0.4">
      <c r="B261" s="131" t="str">
        <f t="shared" si="6"/>
        <v>245人目</v>
      </c>
      <c r="C261" s="29"/>
      <c r="D261" s="69" t="s">
        <v>14</v>
      </c>
      <c r="E261" s="31"/>
      <c r="F261" s="32"/>
      <c r="H261" s="36"/>
      <c r="I261" s="54" t="s">
        <v>11</v>
      </c>
      <c r="J261" s="39"/>
      <c r="K261" s="56" t="s">
        <v>16</v>
      </c>
      <c r="L261" s="36"/>
      <c r="M261" s="54" t="s">
        <v>11</v>
      </c>
      <c r="N261" s="39"/>
      <c r="O261" s="56" t="s">
        <v>16</v>
      </c>
      <c r="P261" s="11"/>
      <c r="Q261" s="36"/>
      <c r="R261" s="54" t="s">
        <v>11</v>
      </c>
      <c r="S261" s="39"/>
      <c r="T261" s="54" t="s">
        <v>16</v>
      </c>
      <c r="U261" s="36"/>
      <c r="V261" s="54" t="s">
        <v>11</v>
      </c>
      <c r="W261" s="39"/>
      <c r="X261" s="56" t="s">
        <v>16</v>
      </c>
      <c r="Y261" s="48"/>
      <c r="Z261" s="36"/>
      <c r="AA261" s="54" t="s">
        <v>11</v>
      </c>
      <c r="AB261" s="39"/>
      <c r="AC261" s="54" t="s">
        <v>16</v>
      </c>
      <c r="AD261" s="36"/>
      <c r="AE261" s="54" t="s">
        <v>11</v>
      </c>
      <c r="AF261" s="39"/>
      <c r="AG261" s="56" t="s">
        <v>16</v>
      </c>
      <c r="AH261" s="48"/>
      <c r="AI261" s="36"/>
      <c r="AJ261" s="54" t="s">
        <v>11</v>
      </c>
      <c r="AK261" s="39"/>
      <c r="AL261" s="54" t="s">
        <v>16</v>
      </c>
      <c r="AM261" s="36"/>
      <c r="AN261" s="54" t="s">
        <v>11</v>
      </c>
      <c r="AO261" s="39"/>
      <c r="AP261" s="56" t="s">
        <v>16</v>
      </c>
      <c r="AQ261" s="48"/>
      <c r="AR261" s="36"/>
      <c r="AS261" s="54" t="s">
        <v>11</v>
      </c>
      <c r="AT261" s="39"/>
      <c r="AU261" s="54" t="s">
        <v>16</v>
      </c>
      <c r="AV261" s="36"/>
      <c r="AW261" s="54" t="s">
        <v>11</v>
      </c>
      <c r="AX261" s="39"/>
      <c r="AY261" s="56" t="s">
        <v>16</v>
      </c>
      <c r="AZ261" s="48"/>
      <c r="BA261" s="36"/>
      <c r="BB261" s="54" t="s">
        <v>11</v>
      </c>
      <c r="BC261" s="39"/>
      <c r="BD261" s="54" t="s">
        <v>16</v>
      </c>
      <c r="BE261" s="36"/>
      <c r="BF261" s="54" t="s">
        <v>11</v>
      </c>
      <c r="BG261" s="39"/>
      <c r="BH261" s="56" t="s">
        <v>16</v>
      </c>
      <c r="BI261" s="48"/>
      <c r="BJ261" s="36"/>
      <c r="BK261" s="54" t="s">
        <v>11</v>
      </c>
      <c r="BL261" s="39"/>
      <c r="BM261" s="54" t="s">
        <v>16</v>
      </c>
      <c r="BN261" s="36"/>
      <c r="BO261" s="54" t="s">
        <v>11</v>
      </c>
      <c r="BP261" s="39"/>
      <c r="BQ261" s="56" t="s">
        <v>16</v>
      </c>
      <c r="BR261" s="48"/>
      <c r="BS261" s="36"/>
      <c r="BT261" s="54" t="s">
        <v>11</v>
      </c>
      <c r="BU261" s="39"/>
      <c r="BV261" s="54" t="s">
        <v>16</v>
      </c>
      <c r="BW261" s="36"/>
      <c r="BX261" s="54" t="s">
        <v>11</v>
      </c>
      <c r="BY261" s="39"/>
      <c r="BZ261" s="56" t="s">
        <v>16</v>
      </c>
      <c r="CA261" s="51"/>
      <c r="CB261" s="17" t="str">
        <f t="shared" si="7"/>
        <v/>
      </c>
      <c r="CC261" s="17" t="str">
        <f>IF(CB261="","",INDEX('99_職種リスト'!$A:$A,MATCH($E261,'99_職種リスト'!$B:$B,0)))</f>
        <v/>
      </c>
      <c r="CD261" s="18" t="str">
        <f>IF(CB261="","",IF(F261="○",'01_勤務時間入力'!$B$7*60,IF(SUM(H261,J261,L261,N261)&gt;0,MIN(SUM(VALUE(H261)*60,J261,VALUE(L261)*60/2,N261/2),'01_勤務時間入力'!$B$7*60,10080),MIN(SUM(MIN(SUM(VALUE(Q261)*60,S261,VALUE(U261)*60/2,W261/2),1440)*IF(OR(Y261="",Y261="　"),1,VALUE(MID(Y261,2,1)/4)),MIN(SUM(VALUE(Z261)*60,AB261,VALUE(AD261)*60/2,AF261/2),1440)*IF(OR(AH261="",AH261="　"),1,VALUE(MID(AH261,2,1)/4)),MIN(SUM(VALUE(AI261)*60,AK261,VALUE(AM261)*60/2,AO261/2),1440)*IF(OR(AQ261="",AQ261="　"),1,VALUE(MID(AQ261,2,1)/4)),MIN(SUM(VALUE(AR261)*60,AT261,VALUE(AV261)*60/2,AX261/2),1440)*IF(OR(AZ261="",AZ261="　"),1,VALUE(MID(AZ261,2,1)/4)),MIN(SUM(VALUE(BA261)*60,BC261,VALUE(BE261)*60/2,BG261/2),1440)*IF(OR(BI261="",BI261="　"),1,VALUE(MID(BI261,2,1)/4)),MIN(SUM(VALUE(BJ261)*60,BL261,VALUE(BN261)*60/2,BP261/2),1440)*IF(OR(BR261="",BR261="　"),1,VALUE(MID(BR261,2,1)/4)),MIN(SUM(VALUE(BS261)*60,BU261,VALUE(BW261)*60/2,BY261/2),1440)*IF(OR(CA261="",CA261="　"),1,VALUE(MID(CA261,2,1)/4))),'01_勤務時間入力'!$B$7*60,10080))))</f>
        <v/>
      </c>
      <c r="CE261" s="17" t="str">
        <f>IF(CB261="","",IF('01_勤務時間入力'!$I$7*60&lt;='01_勤務時間入力'!CD261,"常勤","非常勤"))</f>
        <v/>
      </c>
    </row>
    <row r="262" spans="2:83" ht="27.95" customHeight="1" x14ac:dyDescent="0.4">
      <c r="B262" s="131" t="str">
        <f t="shared" si="6"/>
        <v>246人目</v>
      </c>
      <c r="C262" s="29"/>
      <c r="D262" s="69" t="s">
        <v>14</v>
      </c>
      <c r="E262" s="31"/>
      <c r="F262" s="32"/>
      <c r="H262" s="36"/>
      <c r="I262" s="54" t="s">
        <v>11</v>
      </c>
      <c r="J262" s="39"/>
      <c r="K262" s="56" t="s">
        <v>16</v>
      </c>
      <c r="L262" s="36"/>
      <c r="M262" s="54" t="s">
        <v>11</v>
      </c>
      <c r="N262" s="39"/>
      <c r="O262" s="56" t="s">
        <v>16</v>
      </c>
      <c r="P262" s="11"/>
      <c r="Q262" s="36"/>
      <c r="R262" s="54" t="s">
        <v>11</v>
      </c>
      <c r="S262" s="39"/>
      <c r="T262" s="54" t="s">
        <v>16</v>
      </c>
      <c r="U262" s="36"/>
      <c r="V262" s="54" t="s">
        <v>11</v>
      </c>
      <c r="W262" s="39"/>
      <c r="X262" s="56" t="s">
        <v>16</v>
      </c>
      <c r="Y262" s="48"/>
      <c r="Z262" s="36"/>
      <c r="AA262" s="54" t="s">
        <v>11</v>
      </c>
      <c r="AB262" s="39"/>
      <c r="AC262" s="54" t="s">
        <v>16</v>
      </c>
      <c r="AD262" s="36"/>
      <c r="AE262" s="54" t="s">
        <v>11</v>
      </c>
      <c r="AF262" s="39"/>
      <c r="AG262" s="56" t="s">
        <v>16</v>
      </c>
      <c r="AH262" s="48"/>
      <c r="AI262" s="36"/>
      <c r="AJ262" s="54" t="s">
        <v>11</v>
      </c>
      <c r="AK262" s="39"/>
      <c r="AL262" s="54" t="s">
        <v>16</v>
      </c>
      <c r="AM262" s="36"/>
      <c r="AN262" s="54" t="s">
        <v>11</v>
      </c>
      <c r="AO262" s="39"/>
      <c r="AP262" s="56" t="s">
        <v>16</v>
      </c>
      <c r="AQ262" s="48"/>
      <c r="AR262" s="36"/>
      <c r="AS262" s="54" t="s">
        <v>11</v>
      </c>
      <c r="AT262" s="39"/>
      <c r="AU262" s="54" t="s">
        <v>16</v>
      </c>
      <c r="AV262" s="36"/>
      <c r="AW262" s="54" t="s">
        <v>11</v>
      </c>
      <c r="AX262" s="39"/>
      <c r="AY262" s="56" t="s">
        <v>16</v>
      </c>
      <c r="AZ262" s="48"/>
      <c r="BA262" s="36"/>
      <c r="BB262" s="54" t="s">
        <v>11</v>
      </c>
      <c r="BC262" s="39"/>
      <c r="BD262" s="54" t="s">
        <v>16</v>
      </c>
      <c r="BE262" s="36"/>
      <c r="BF262" s="54" t="s">
        <v>11</v>
      </c>
      <c r="BG262" s="39"/>
      <c r="BH262" s="56" t="s">
        <v>16</v>
      </c>
      <c r="BI262" s="48"/>
      <c r="BJ262" s="36"/>
      <c r="BK262" s="54" t="s">
        <v>11</v>
      </c>
      <c r="BL262" s="39"/>
      <c r="BM262" s="54" t="s">
        <v>16</v>
      </c>
      <c r="BN262" s="36"/>
      <c r="BO262" s="54" t="s">
        <v>11</v>
      </c>
      <c r="BP262" s="39"/>
      <c r="BQ262" s="56" t="s">
        <v>16</v>
      </c>
      <c r="BR262" s="48"/>
      <c r="BS262" s="36"/>
      <c r="BT262" s="54" t="s">
        <v>11</v>
      </c>
      <c r="BU262" s="39"/>
      <c r="BV262" s="54" t="s">
        <v>16</v>
      </c>
      <c r="BW262" s="36"/>
      <c r="BX262" s="54" t="s">
        <v>11</v>
      </c>
      <c r="BY262" s="39"/>
      <c r="BZ262" s="56" t="s">
        <v>16</v>
      </c>
      <c r="CA262" s="51"/>
      <c r="CB262" s="17" t="str">
        <f t="shared" si="7"/>
        <v/>
      </c>
      <c r="CC262" s="17" t="str">
        <f>IF(CB262="","",INDEX('99_職種リスト'!$A:$A,MATCH($E262,'99_職種リスト'!$B:$B,0)))</f>
        <v/>
      </c>
      <c r="CD262" s="18" t="str">
        <f>IF(CB262="","",IF(F262="○",'01_勤務時間入力'!$B$7*60,IF(SUM(H262,J262,L262,N262)&gt;0,MIN(SUM(VALUE(H262)*60,J262,VALUE(L262)*60/2,N262/2),'01_勤務時間入力'!$B$7*60,10080),MIN(SUM(MIN(SUM(VALUE(Q262)*60,S262,VALUE(U262)*60/2,W262/2),1440)*IF(OR(Y262="",Y262="　"),1,VALUE(MID(Y262,2,1)/4)),MIN(SUM(VALUE(Z262)*60,AB262,VALUE(AD262)*60/2,AF262/2),1440)*IF(OR(AH262="",AH262="　"),1,VALUE(MID(AH262,2,1)/4)),MIN(SUM(VALUE(AI262)*60,AK262,VALUE(AM262)*60/2,AO262/2),1440)*IF(OR(AQ262="",AQ262="　"),1,VALUE(MID(AQ262,2,1)/4)),MIN(SUM(VALUE(AR262)*60,AT262,VALUE(AV262)*60/2,AX262/2),1440)*IF(OR(AZ262="",AZ262="　"),1,VALUE(MID(AZ262,2,1)/4)),MIN(SUM(VALUE(BA262)*60,BC262,VALUE(BE262)*60/2,BG262/2),1440)*IF(OR(BI262="",BI262="　"),1,VALUE(MID(BI262,2,1)/4)),MIN(SUM(VALUE(BJ262)*60,BL262,VALUE(BN262)*60/2,BP262/2),1440)*IF(OR(BR262="",BR262="　"),1,VALUE(MID(BR262,2,1)/4)),MIN(SUM(VALUE(BS262)*60,BU262,VALUE(BW262)*60/2,BY262/2),1440)*IF(OR(CA262="",CA262="　"),1,VALUE(MID(CA262,2,1)/4))),'01_勤務時間入力'!$B$7*60,10080))))</f>
        <v/>
      </c>
      <c r="CE262" s="17" t="str">
        <f>IF(CB262="","",IF('01_勤務時間入力'!$I$7*60&lt;='01_勤務時間入力'!CD262,"常勤","非常勤"))</f>
        <v/>
      </c>
    </row>
    <row r="263" spans="2:83" ht="27.95" customHeight="1" x14ac:dyDescent="0.4">
      <c r="B263" s="131" t="str">
        <f t="shared" si="6"/>
        <v>247人目</v>
      </c>
      <c r="C263" s="29"/>
      <c r="D263" s="69" t="s">
        <v>14</v>
      </c>
      <c r="E263" s="31"/>
      <c r="F263" s="32"/>
      <c r="H263" s="36"/>
      <c r="I263" s="54" t="s">
        <v>11</v>
      </c>
      <c r="J263" s="39"/>
      <c r="K263" s="56" t="s">
        <v>16</v>
      </c>
      <c r="L263" s="36"/>
      <c r="M263" s="54" t="s">
        <v>11</v>
      </c>
      <c r="N263" s="39"/>
      <c r="O263" s="56" t="s">
        <v>16</v>
      </c>
      <c r="P263" s="11"/>
      <c r="Q263" s="36"/>
      <c r="R263" s="54" t="s">
        <v>11</v>
      </c>
      <c r="S263" s="39"/>
      <c r="T263" s="54" t="s">
        <v>16</v>
      </c>
      <c r="U263" s="36"/>
      <c r="V263" s="54" t="s">
        <v>11</v>
      </c>
      <c r="W263" s="39"/>
      <c r="X263" s="56" t="s">
        <v>16</v>
      </c>
      <c r="Y263" s="48"/>
      <c r="Z263" s="36"/>
      <c r="AA263" s="54" t="s">
        <v>11</v>
      </c>
      <c r="AB263" s="39"/>
      <c r="AC263" s="54" t="s">
        <v>16</v>
      </c>
      <c r="AD263" s="36"/>
      <c r="AE263" s="54" t="s">
        <v>11</v>
      </c>
      <c r="AF263" s="39"/>
      <c r="AG263" s="56" t="s">
        <v>16</v>
      </c>
      <c r="AH263" s="48"/>
      <c r="AI263" s="36"/>
      <c r="AJ263" s="54" t="s">
        <v>11</v>
      </c>
      <c r="AK263" s="39"/>
      <c r="AL263" s="54" t="s">
        <v>16</v>
      </c>
      <c r="AM263" s="36"/>
      <c r="AN263" s="54" t="s">
        <v>11</v>
      </c>
      <c r="AO263" s="39"/>
      <c r="AP263" s="56" t="s">
        <v>16</v>
      </c>
      <c r="AQ263" s="48"/>
      <c r="AR263" s="36"/>
      <c r="AS263" s="54" t="s">
        <v>11</v>
      </c>
      <c r="AT263" s="39"/>
      <c r="AU263" s="54" t="s">
        <v>16</v>
      </c>
      <c r="AV263" s="36"/>
      <c r="AW263" s="54" t="s">
        <v>11</v>
      </c>
      <c r="AX263" s="39"/>
      <c r="AY263" s="56" t="s">
        <v>16</v>
      </c>
      <c r="AZ263" s="48"/>
      <c r="BA263" s="36"/>
      <c r="BB263" s="54" t="s">
        <v>11</v>
      </c>
      <c r="BC263" s="39"/>
      <c r="BD263" s="54" t="s">
        <v>16</v>
      </c>
      <c r="BE263" s="36"/>
      <c r="BF263" s="54" t="s">
        <v>11</v>
      </c>
      <c r="BG263" s="39"/>
      <c r="BH263" s="56" t="s">
        <v>16</v>
      </c>
      <c r="BI263" s="48"/>
      <c r="BJ263" s="36"/>
      <c r="BK263" s="54" t="s">
        <v>11</v>
      </c>
      <c r="BL263" s="39"/>
      <c r="BM263" s="54" t="s">
        <v>16</v>
      </c>
      <c r="BN263" s="36"/>
      <c r="BO263" s="54" t="s">
        <v>11</v>
      </c>
      <c r="BP263" s="39"/>
      <c r="BQ263" s="56" t="s">
        <v>16</v>
      </c>
      <c r="BR263" s="48"/>
      <c r="BS263" s="36"/>
      <c r="BT263" s="54" t="s">
        <v>11</v>
      </c>
      <c r="BU263" s="39"/>
      <c r="BV263" s="54" t="s">
        <v>16</v>
      </c>
      <c r="BW263" s="36"/>
      <c r="BX263" s="54" t="s">
        <v>11</v>
      </c>
      <c r="BY263" s="39"/>
      <c r="BZ263" s="56" t="s">
        <v>16</v>
      </c>
      <c r="CA263" s="51"/>
      <c r="CB263" s="17" t="str">
        <f t="shared" si="7"/>
        <v/>
      </c>
      <c r="CC263" s="17" t="str">
        <f>IF(CB263="","",INDEX('99_職種リスト'!$A:$A,MATCH($E263,'99_職種リスト'!$B:$B,0)))</f>
        <v/>
      </c>
      <c r="CD263" s="18" t="str">
        <f>IF(CB263="","",IF(F263="○",'01_勤務時間入力'!$B$7*60,IF(SUM(H263,J263,L263,N263)&gt;0,MIN(SUM(VALUE(H263)*60,J263,VALUE(L263)*60/2,N263/2),'01_勤務時間入力'!$B$7*60,10080),MIN(SUM(MIN(SUM(VALUE(Q263)*60,S263,VALUE(U263)*60/2,W263/2),1440)*IF(OR(Y263="",Y263="　"),1,VALUE(MID(Y263,2,1)/4)),MIN(SUM(VALUE(Z263)*60,AB263,VALUE(AD263)*60/2,AF263/2),1440)*IF(OR(AH263="",AH263="　"),1,VALUE(MID(AH263,2,1)/4)),MIN(SUM(VALUE(AI263)*60,AK263,VALUE(AM263)*60/2,AO263/2),1440)*IF(OR(AQ263="",AQ263="　"),1,VALUE(MID(AQ263,2,1)/4)),MIN(SUM(VALUE(AR263)*60,AT263,VALUE(AV263)*60/2,AX263/2),1440)*IF(OR(AZ263="",AZ263="　"),1,VALUE(MID(AZ263,2,1)/4)),MIN(SUM(VALUE(BA263)*60,BC263,VALUE(BE263)*60/2,BG263/2),1440)*IF(OR(BI263="",BI263="　"),1,VALUE(MID(BI263,2,1)/4)),MIN(SUM(VALUE(BJ263)*60,BL263,VALUE(BN263)*60/2,BP263/2),1440)*IF(OR(BR263="",BR263="　"),1,VALUE(MID(BR263,2,1)/4)),MIN(SUM(VALUE(BS263)*60,BU263,VALUE(BW263)*60/2,BY263/2),1440)*IF(OR(CA263="",CA263="　"),1,VALUE(MID(CA263,2,1)/4))),'01_勤務時間入力'!$B$7*60,10080))))</f>
        <v/>
      </c>
      <c r="CE263" s="17" t="str">
        <f>IF(CB263="","",IF('01_勤務時間入力'!$I$7*60&lt;='01_勤務時間入力'!CD263,"常勤","非常勤"))</f>
        <v/>
      </c>
    </row>
    <row r="264" spans="2:83" ht="27.95" customHeight="1" x14ac:dyDescent="0.4">
      <c r="B264" s="131" t="str">
        <f t="shared" si="6"/>
        <v>248人目</v>
      </c>
      <c r="C264" s="29"/>
      <c r="D264" s="69" t="s">
        <v>14</v>
      </c>
      <c r="E264" s="31"/>
      <c r="F264" s="32"/>
      <c r="H264" s="36"/>
      <c r="I264" s="54" t="s">
        <v>11</v>
      </c>
      <c r="J264" s="39"/>
      <c r="K264" s="56" t="s">
        <v>16</v>
      </c>
      <c r="L264" s="36"/>
      <c r="M264" s="54" t="s">
        <v>11</v>
      </c>
      <c r="N264" s="39"/>
      <c r="O264" s="56" t="s">
        <v>16</v>
      </c>
      <c r="P264" s="11"/>
      <c r="Q264" s="36"/>
      <c r="R264" s="54" t="s">
        <v>11</v>
      </c>
      <c r="S264" s="39"/>
      <c r="T264" s="54" t="s">
        <v>16</v>
      </c>
      <c r="U264" s="36"/>
      <c r="V264" s="54" t="s">
        <v>11</v>
      </c>
      <c r="W264" s="39"/>
      <c r="X264" s="56" t="s">
        <v>16</v>
      </c>
      <c r="Y264" s="48"/>
      <c r="Z264" s="36"/>
      <c r="AA264" s="54" t="s">
        <v>11</v>
      </c>
      <c r="AB264" s="39"/>
      <c r="AC264" s="54" t="s">
        <v>16</v>
      </c>
      <c r="AD264" s="36"/>
      <c r="AE264" s="54" t="s">
        <v>11</v>
      </c>
      <c r="AF264" s="39"/>
      <c r="AG264" s="56" t="s">
        <v>16</v>
      </c>
      <c r="AH264" s="48"/>
      <c r="AI264" s="36"/>
      <c r="AJ264" s="54" t="s">
        <v>11</v>
      </c>
      <c r="AK264" s="39"/>
      <c r="AL264" s="54" t="s">
        <v>16</v>
      </c>
      <c r="AM264" s="36"/>
      <c r="AN264" s="54" t="s">
        <v>11</v>
      </c>
      <c r="AO264" s="39"/>
      <c r="AP264" s="56" t="s">
        <v>16</v>
      </c>
      <c r="AQ264" s="48"/>
      <c r="AR264" s="36"/>
      <c r="AS264" s="54" t="s">
        <v>11</v>
      </c>
      <c r="AT264" s="39"/>
      <c r="AU264" s="54" t="s">
        <v>16</v>
      </c>
      <c r="AV264" s="36"/>
      <c r="AW264" s="54" t="s">
        <v>11</v>
      </c>
      <c r="AX264" s="39"/>
      <c r="AY264" s="56" t="s">
        <v>16</v>
      </c>
      <c r="AZ264" s="48"/>
      <c r="BA264" s="36"/>
      <c r="BB264" s="54" t="s">
        <v>11</v>
      </c>
      <c r="BC264" s="39"/>
      <c r="BD264" s="54" t="s">
        <v>16</v>
      </c>
      <c r="BE264" s="36"/>
      <c r="BF264" s="54" t="s">
        <v>11</v>
      </c>
      <c r="BG264" s="39"/>
      <c r="BH264" s="56" t="s">
        <v>16</v>
      </c>
      <c r="BI264" s="48"/>
      <c r="BJ264" s="36"/>
      <c r="BK264" s="54" t="s">
        <v>11</v>
      </c>
      <c r="BL264" s="39"/>
      <c r="BM264" s="54" t="s">
        <v>16</v>
      </c>
      <c r="BN264" s="36"/>
      <c r="BO264" s="54" t="s">
        <v>11</v>
      </c>
      <c r="BP264" s="39"/>
      <c r="BQ264" s="56" t="s">
        <v>16</v>
      </c>
      <c r="BR264" s="48"/>
      <c r="BS264" s="36"/>
      <c r="BT264" s="54" t="s">
        <v>11</v>
      </c>
      <c r="BU264" s="39"/>
      <c r="BV264" s="54" t="s">
        <v>16</v>
      </c>
      <c r="BW264" s="36"/>
      <c r="BX264" s="54" t="s">
        <v>11</v>
      </c>
      <c r="BY264" s="39"/>
      <c r="BZ264" s="56" t="s">
        <v>16</v>
      </c>
      <c r="CA264" s="51"/>
      <c r="CB264" s="17" t="str">
        <f t="shared" si="7"/>
        <v/>
      </c>
      <c r="CC264" s="17" t="str">
        <f>IF(CB264="","",INDEX('99_職種リスト'!$A:$A,MATCH($E264,'99_職種リスト'!$B:$B,0)))</f>
        <v/>
      </c>
      <c r="CD264" s="18" t="str">
        <f>IF(CB264="","",IF(F264="○",'01_勤務時間入力'!$B$7*60,IF(SUM(H264,J264,L264,N264)&gt;0,MIN(SUM(VALUE(H264)*60,J264,VALUE(L264)*60/2,N264/2),'01_勤務時間入力'!$B$7*60,10080),MIN(SUM(MIN(SUM(VALUE(Q264)*60,S264,VALUE(U264)*60/2,W264/2),1440)*IF(OR(Y264="",Y264="　"),1,VALUE(MID(Y264,2,1)/4)),MIN(SUM(VALUE(Z264)*60,AB264,VALUE(AD264)*60/2,AF264/2),1440)*IF(OR(AH264="",AH264="　"),1,VALUE(MID(AH264,2,1)/4)),MIN(SUM(VALUE(AI264)*60,AK264,VALUE(AM264)*60/2,AO264/2),1440)*IF(OR(AQ264="",AQ264="　"),1,VALUE(MID(AQ264,2,1)/4)),MIN(SUM(VALUE(AR264)*60,AT264,VALUE(AV264)*60/2,AX264/2),1440)*IF(OR(AZ264="",AZ264="　"),1,VALUE(MID(AZ264,2,1)/4)),MIN(SUM(VALUE(BA264)*60,BC264,VALUE(BE264)*60/2,BG264/2),1440)*IF(OR(BI264="",BI264="　"),1,VALUE(MID(BI264,2,1)/4)),MIN(SUM(VALUE(BJ264)*60,BL264,VALUE(BN264)*60/2,BP264/2),1440)*IF(OR(BR264="",BR264="　"),1,VALUE(MID(BR264,2,1)/4)),MIN(SUM(VALUE(BS264)*60,BU264,VALUE(BW264)*60/2,BY264/2),1440)*IF(OR(CA264="",CA264="　"),1,VALUE(MID(CA264,2,1)/4))),'01_勤務時間入力'!$B$7*60,10080))))</f>
        <v/>
      </c>
      <c r="CE264" s="17" t="str">
        <f>IF(CB264="","",IF('01_勤務時間入力'!$I$7*60&lt;='01_勤務時間入力'!CD264,"常勤","非常勤"))</f>
        <v/>
      </c>
    </row>
    <row r="265" spans="2:83" ht="27.95" customHeight="1" x14ac:dyDescent="0.4">
      <c r="B265" s="131" t="str">
        <f t="shared" si="6"/>
        <v>249人目</v>
      </c>
      <c r="C265" s="29"/>
      <c r="D265" s="69" t="s">
        <v>14</v>
      </c>
      <c r="E265" s="31"/>
      <c r="F265" s="32"/>
      <c r="H265" s="36"/>
      <c r="I265" s="54" t="s">
        <v>11</v>
      </c>
      <c r="J265" s="39"/>
      <c r="K265" s="56" t="s">
        <v>16</v>
      </c>
      <c r="L265" s="36"/>
      <c r="M265" s="54" t="s">
        <v>11</v>
      </c>
      <c r="N265" s="39"/>
      <c r="O265" s="56" t="s">
        <v>16</v>
      </c>
      <c r="P265" s="11"/>
      <c r="Q265" s="36"/>
      <c r="R265" s="54" t="s">
        <v>11</v>
      </c>
      <c r="S265" s="39"/>
      <c r="T265" s="54" t="s">
        <v>16</v>
      </c>
      <c r="U265" s="36"/>
      <c r="V265" s="54" t="s">
        <v>11</v>
      </c>
      <c r="W265" s="39"/>
      <c r="X265" s="56" t="s">
        <v>16</v>
      </c>
      <c r="Y265" s="48"/>
      <c r="Z265" s="36"/>
      <c r="AA265" s="54" t="s">
        <v>11</v>
      </c>
      <c r="AB265" s="39"/>
      <c r="AC265" s="54" t="s">
        <v>16</v>
      </c>
      <c r="AD265" s="36"/>
      <c r="AE265" s="54" t="s">
        <v>11</v>
      </c>
      <c r="AF265" s="39"/>
      <c r="AG265" s="56" t="s">
        <v>16</v>
      </c>
      <c r="AH265" s="48"/>
      <c r="AI265" s="36"/>
      <c r="AJ265" s="54" t="s">
        <v>11</v>
      </c>
      <c r="AK265" s="39"/>
      <c r="AL265" s="54" t="s">
        <v>16</v>
      </c>
      <c r="AM265" s="36"/>
      <c r="AN265" s="54" t="s">
        <v>11</v>
      </c>
      <c r="AO265" s="39"/>
      <c r="AP265" s="56" t="s">
        <v>16</v>
      </c>
      <c r="AQ265" s="48"/>
      <c r="AR265" s="36"/>
      <c r="AS265" s="54" t="s">
        <v>11</v>
      </c>
      <c r="AT265" s="39"/>
      <c r="AU265" s="54" t="s">
        <v>16</v>
      </c>
      <c r="AV265" s="36"/>
      <c r="AW265" s="54" t="s">
        <v>11</v>
      </c>
      <c r="AX265" s="39"/>
      <c r="AY265" s="56" t="s">
        <v>16</v>
      </c>
      <c r="AZ265" s="48"/>
      <c r="BA265" s="36"/>
      <c r="BB265" s="54" t="s">
        <v>11</v>
      </c>
      <c r="BC265" s="39"/>
      <c r="BD265" s="54" t="s">
        <v>16</v>
      </c>
      <c r="BE265" s="36"/>
      <c r="BF265" s="54" t="s">
        <v>11</v>
      </c>
      <c r="BG265" s="39"/>
      <c r="BH265" s="56" t="s">
        <v>16</v>
      </c>
      <c r="BI265" s="48"/>
      <c r="BJ265" s="36"/>
      <c r="BK265" s="54" t="s">
        <v>11</v>
      </c>
      <c r="BL265" s="39"/>
      <c r="BM265" s="54" t="s">
        <v>16</v>
      </c>
      <c r="BN265" s="36"/>
      <c r="BO265" s="54" t="s">
        <v>11</v>
      </c>
      <c r="BP265" s="39"/>
      <c r="BQ265" s="56" t="s">
        <v>16</v>
      </c>
      <c r="BR265" s="48"/>
      <c r="BS265" s="36"/>
      <c r="BT265" s="54" t="s">
        <v>11</v>
      </c>
      <c r="BU265" s="39"/>
      <c r="BV265" s="54" t="s">
        <v>16</v>
      </c>
      <c r="BW265" s="36"/>
      <c r="BX265" s="54" t="s">
        <v>11</v>
      </c>
      <c r="BY265" s="39"/>
      <c r="BZ265" s="56" t="s">
        <v>16</v>
      </c>
      <c r="CA265" s="51"/>
      <c r="CB265" s="17" t="str">
        <f t="shared" si="7"/>
        <v/>
      </c>
      <c r="CC265" s="17" t="str">
        <f>IF(CB265="","",INDEX('99_職種リスト'!$A:$A,MATCH($E265,'99_職種リスト'!$B:$B,0)))</f>
        <v/>
      </c>
      <c r="CD265" s="18" t="str">
        <f>IF(CB265="","",IF(F265="○",'01_勤務時間入力'!$B$7*60,IF(SUM(H265,J265,L265,N265)&gt;0,MIN(SUM(VALUE(H265)*60,J265,VALUE(L265)*60/2,N265/2),'01_勤務時間入力'!$B$7*60,10080),MIN(SUM(MIN(SUM(VALUE(Q265)*60,S265,VALUE(U265)*60/2,W265/2),1440)*IF(OR(Y265="",Y265="　"),1,VALUE(MID(Y265,2,1)/4)),MIN(SUM(VALUE(Z265)*60,AB265,VALUE(AD265)*60/2,AF265/2),1440)*IF(OR(AH265="",AH265="　"),1,VALUE(MID(AH265,2,1)/4)),MIN(SUM(VALUE(AI265)*60,AK265,VALUE(AM265)*60/2,AO265/2),1440)*IF(OR(AQ265="",AQ265="　"),1,VALUE(MID(AQ265,2,1)/4)),MIN(SUM(VALUE(AR265)*60,AT265,VALUE(AV265)*60/2,AX265/2),1440)*IF(OR(AZ265="",AZ265="　"),1,VALUE(MID(AZ265,2,1)/4)),MIN(SUM(VALUE(BA265)*60,BC265,VALUE(BE265)*60/2,BG265/2),1440)*IF(OR(BI265="",BI265="　"),1,VALUE(MID(BI265,2,1)/4)),MIN(SUM(VALUE(BJ265)*60,BL265,VALUE(BN265)*60/2,BP265/2),1440)*IF(OR(BR265="",BR265="　"),1,VALUE(MID(BR265,2,1)/4)),MIN(SUM(VALUE(BS265)*60,BU265,VALUE(BW265)*60/2,BY265/2),1440)*IF(OR(CA265="",CA265="　"),1,VALUE(MID(CA265,2,1)/4))),'01_勤務時間入力'!$B$7*60,10080))))</f>
        <v/>
      </c>
      <c r="CE265" s="17" t="str">
        <f>IF(CB265="","",IF('01_勤務時間入力'!$I$7*60&lt;='01_勤務時間入力'!CD265,"常勤","非常勤"))</f>
        <v/>
      </c>
    </row>
    <row r="266" spans="2:83" ht="27.95" customHeight="1" x14ac:dyDescent="0.4">
      <c r="B266" s="131" t="str">
        <f t="shared" si="6"/>
        <v>250人目</v>
      </c>
      <c r="C266" s="29"/>
      <c r="D266" s="69" t="s">
        <v>14</v>
      </c>
      <c r="E266" s="31"/>
      <c r="F266" s="32"/>
      <c r="H266" s="36"/>
      <c r="I266" s="54" t="s">
        <v>11</v>
      </c>
      <c r="J266" s="39"/>
      <c r="K266" s="56" t="s">
        <v>16</v>
      </c>
      <c r="L266" s="36"/>
      <c r="M266" s="54" t="s">
        <v>11</v>
      </c>
      <c r="N266" s="39"/>
      <c r="O266" s="56" t="s">
        <v>16</v>
      </c>
      <c r="P266" s="11"/>
      <c r="Q266" s="36"/>
      <c r="R266" s="54" t="s">
        <v>11</v>
      </c>
      <c r="S266" s="39"/>
      <c r="T266" s="54" t="s">
        <v>16</v>
      </c>
      <c r="U266" s="36"/>
      <c r="V266" s="54" t="s">
        <v>11</v>
      </c>
      <c r="W266" s="39"/>
      <c r="X266" s="56" t="s">
        <v>16</v>
      </c>
      <c r="Y266" s="48"/>
      <c r="Z266" s="36"/>
      <c r="AA266" s="54" t="s">
        <v>11</v>
      </c>
      <c r="AB266" s="39"/>
      <c r="AC266" s="54" t="s">
        <v>16</v>
      </c>
      <c r="AD266" s="36"/>
      <c r="AE266" s="54" t="s">
        <v>11</v>
      </c>
      <c r="AF266" s="39"/>
      <c r="AG266" s="56" t="s">
        <v>16</v>
      </c>
      <c r="AH266" s="48"/>
      <c r="AI266" s="36"/>
      <c r="AJ266" s="54" t="s">
        <v>11</v>
      </c>
      <c r="AK266" s="39"/>
      <c r="AL266" s="54" t="s">
        <v>16</v>
      </c>
      <c r="AM266" s="36"/>
      <c r="AN266" s="54" t="s">
        <v>11</v>
      </c>
      <c r="AO266" s="39"/>
      <c r="AP266" s="56" t="s">
        <v>16</v>
      </c>
      <c r="AQ266" s="48"/>
      <c r="AR266" s="36"/>
      <c r="AS266" s="54" t="s">
        <v>11</v>
      </c>
      <c r="AT266" s="39"/>
      <c r="AU266" s="54" t="s">
        <v>16</v>
      </c>
      <c r="AV266" s="36"/>
      <c r="AW266" s="54" t="s">
        <v>11</v>
      </c>
      <c r="AX266" s="39"/>
      <c r="AY266" s="56" t="s">
        <v>16</v>
      </c>
      <c r="AZ266" s="48"/>
      <c r="BA266" s="36"/>
      <c r="BB266" s="54" t="s">
        <v>11</v>
      </c>
      <c r="BC266" s="39"/>
      <c r="BD266" s="54" t="s">
        <v>16</v>
      </c>
      <c r="BE266" s="36"/>
      <c r="BF266" s="54" t="s">
        <v>11</v>
      </c>
      <c r="BG266" s="39"/>
      <c r="BH266" s="56" t="s">
        <v>16</v>
      </c>
      <c r="BI266" s="48"/>
      <c r="BJ266" s="36"/>
      <c r="BK266" s="54" t="s">
        <v>11</v>
      </c>
      <c r="BL266" s="39"/>
      <c r="BM266" s="54" t="s">
        <v>16</v>
      </c>
      <c r="BN266" s="36"/>
      <c r="BO266" s="54" t="s">
        <v>11</v>
      </c>
      <c r="BP266" s="39"/>
      <c r="BQ266" s="56" t="s">
        <v>16</v>
      </c>
      <c r="BR266" s="48"/>
      <c r="BS266" s="36"/>
      <c r="BT266" s="54" t="s">
        <v>11</v>
      </c>
      <c r="BU266" s="39"/>
      <c r="BV266" s="54" t="s">
        <v>16</v>
      </c>
      <c r="BW266" s="36"/>
      <c r="BX266" s="54" t="s">
        <v>11</v>
      </c>
      <c r="BY266" s="39"/>
      <c r="BZ266" s="56" t="s">
        <v>16</v>
      </c>
      <c r="CA266" s="51"/>
      <c r="CB266" s="17" t="str">
        <f t="shared" si="7"/>
        <v/>
      </c>
      <c r="CC266" s="17" t="str">
        <f>IF(CB266="","",INDEX('99_職種リスト'!$A:$A,MATCH($E266,'99_職種リスト'!$B:$B,0)))</f>
        <v/>
      </c>
      <c r="CD266" s="18" t="str">
        <f>IF(CB266="","",IF(F266="○",'01_勤務時間入力'!$B$7*60,IF(SUM(H266,J266,L266,N266)&gt;0,MIN(SUM(VALUE(H266)*60,J266,VALUE(L266)*60/2,N266/2),'01_勤務時間入力'!$B$7*60,10080),MIN(SUM(MIN(SUM(VALUE(Q266)*60,S266,VALUE(U266)*60/2,W266/2),1440)*IF(OR(Y266="",Y266="　"),1,VALUE(MID(Y266,2,1)/4)),MIN(SUM(VALUE(Z266)*60,AB266,VALUE(AD266)*60/2,AF266/2),1440)*IF(OR(AH266="",AH266="　"),1,VALUE(MID(AH266,2,1)/4)),MIN(SUM(VALUE(AI266)*60,AK266,VALUE(AM266)*60/2,AO266/2),1440)*IF(OR(AQ266="",AQ266="　"),1,VALUE(MID(AQ266,2,1)/4)),MIN(SUM(VALUE(AR266)*60,AT266,VALUE(AV266)*60/2,AX266/2),1440)*IF(OR(AZ266="",AZ266="　"),1,VALUE(MID(AZ266,2,1)/4)),MIN(SUM(VALUE(BA266)*60,BC266,VALUE(BE266)*60/2,BG266/2),1440)*IF(OR(BI266="",BI266="　"),1,VALUE(MID(BI266,2,1)/4)),MIN(SUM(VALUE(BJ266)*60,BL266,VALUE(BN266)*60/2,BP266/2),1440)*IF(OR(BR266="",BR266="　"),1,VALUE(MID(BR266,2,1)/4)),MIN(SUM(VALUE(BS266)*60,BU266,VALUE(BW266)*60/2,BY266/2),1440)*IF(OR(CA266="",CA266="　"),1,VALUE(MID(CA266,2,1)/4))),'01_勤務時間入力'!$B$7*60,10080))))</f>
        <v/>
      </c>
      <c r="CE266" s="17" t="str">
        <f>IF(CB266="","",IF('01_勤務時間入力'!$I$7*60&lt;='01_勤務時間入力'!CD266,"常勤","非常勤"))</f>
        <v/>
      </c>
    </row>
    <row r="267" spans="2:83" ht="27.95" customHeight="1" x14ac:dyDescent="0.4">
      <c r="B267" s="131" t="str">
        <f t="shared" si="6"/>
        <v>251人目</v>
      </c>
      <c r="C267" s="29"/>
      <c r="D267" s="69" t="s">
        <v>14</v>
      </c>
      <c r="E267" s="31"/>
      <c r="F267" s="32"/>
      <c r="H267" s="36"/>
      <c r="I267" s="54" t="s">
        <v>11</v>
      </c>
      <c r="J267" s="39"/>
      <c r="K267" s="56" t="s">
        <v>16</v>
      </c>
      <c r="L267" s="36"/>
      <c r="M267" s="54" t="s">
        <v>11</v>
      </c>
      <c r="N267" s="39"/>
      <c r="O267" s="56" t="s">
        <v>16</v>
      </c>
      <c r="P267" s="11"/>
      <c r="Q267" s="36"/>
      <c r="R267" s="54" t="s">
        <v>11</v>
      </c>
      <c r="S267" s="39"/>
      <c r="T267" s="54" t="s">
        <v>16</v>
      </c>
      <c r="U267" s="36"/>
      <c r="V267" s="54" t="s">
        <v>11</v>
      </c>
      <c r="W267" s="39"/>
      <c r="X267" s="56" t="s">
        <v>16</v>
      </c>
      <c r="Y267" s="48"/>
      <c r="Z267" s="36"/>
      <c r="AA267" s="54" t="s">
        <v>11</v>
      </c>
      <c r="AB267" s="39"/>
      <c r="AC267" s="54" t="s">
        <v>16</v>
      </c>
      <c r="AD267" s="36"/>
      <c r="AE267" s="54" t="s">
        <v>11</v>
      </c>
      <c r="AF267" s="39"/>
      <c r="AG267" s="56" t="s">
        <v>16</v>
      </c>
      <c r="AH267" s="48"/>
      <c r="AI267" s="36"/>
      <c r="AJ267" s="54" t="s">
        <v>11</v>
      </c>
      <c r="AK267" s="39"/>
      <c r="AL267" s="54" t="s">
        <v>16</v>
      </c>
      <c r="AM267" s="36"/>
      <c r="AN267" s="54" t="s">
        <v>11</v>
      </c>
      <c r="AO267" s="39"/>
      <c r="AP267" s="56" t="s">
        <v>16</v>
      </c>
      <c r="AQ267" s="48"/>
      <c r="AR267" s="36"/>
      <c r="AS267" s="54" t="s">
        <v>11</v>
      </c>
      <c r="AT267" s="39"/>
      <c r="AU267" s="54" t="s">
        <v>16</v>
      </c>
      <c r="AV267" s="36"/>
      <c r="AW267" s="54" t="s">
        <v>11</v>
      </c>
      <c r="AX267" s="39"/>
      <c r="AY267" s="56" t="s">
        <v>16</v>
      </c>
      <c r="AZ267" s="48"/>
      <c r="BA267" s="36"/>
      <c r="BB267" s="54" t="s">
        <v>11</v>
      </c>
      <c r="BC267" s="39"/>
      <c r="BD267" s="54" t="s">
        <v>16</v>
      </c>
      <c r="BE267" s="36"/>
      <c r="BF267" s="54" t="s">
        <v>11</v>
      </c>
      <c r="BG267" s="39"/>
      <c r="BH267" s="56" t="s">
        <v>16</v>
      </c>
      <c r="BI267" s="48"/>
      <c r="BJ267" s="36"/>
      <c r="BK267" s="54" t="s">
        <v>11</v>
      </c>
      <c r="BL267" s="39"/>
      <c r="BM267" s="54" t="s">
        <v>16</v>
      </c>
      <c r="BN267" s="36"/>
      <c r="BO267" s="54" t="s">
        <v>11</v>
      </c>
      <c r="BP267" s="39"/>
      <c r="BQ267" s="56" t="s">
        <v>16</v>
      </c>
      <c r="BR267" s="48"/>
      <c r="BS267" s="36"/>
      <c r="BT267" s="54" t="s">
        <v>11</v>
      </c>
      <c r="BU267" s="39"/>
      <c r="BV267" s="54" t="s">
        <v>16</v>
      </c>
      <c r="BW267" s="36"/>
      <c r="BX267" s="54" t="s">
        <v>11</v>
      </c>
      <c r="BY267" s="39"/>
      <c r="BZ267" s="56" t="s">
        <v>16</v>
      </c>
      <c r="CA267" s="51"/>
      <c r="CB267" s="17" t="str">
        <f t="shared" si="7"/>
        <v/>
      </c>
      <c r="CC267" s="17" t="str">
        <f>IF(CB267="","",INDEX('99_職種リスト'!$A:$A,MATCH($E267,'99_職種リスト'!$B:$B,0)))</f>
        <v/>
      </c>
      <c r="CD267" s="18" t="str">
        <f>IF(CB267="","",IF(F267="○",'01_勤務時間入力'!$B$7*60,IF(SUM(H267,J267,L267,N267)&gt;0,MIN(SUM(VALUE(H267)*60,J267,VALUE(L267)*60/2,N267/2),'01_勤務時間入力'!$B$7*60,10080),MIN(SUM(MIN(SUM(VALUE(Q267)*60,S267,VALUE(U267)*60/2,W267/2),1440)*IF(OR(Y267="",Y267="　"),1,VALUE(MID(Y267,2,1)/4)),MIN(SUM(VALUE(Z267)*60,AB267,VALUE(AD267)*60/2,AF267/2),1440)*IF(OR(AH267="",AH267="　"),1,VALUE(MID(AH267,2,1)/4)),MIN(SUM(VALUE(AI267)*60,AK267,VALUE(AM267)*60/2,AO267/2),1440)*IF(OR(AQ267="",AQ267="　"),1,VALUE(MID(AQ267,2,1)/4)),MIN(SUM(VALUE(AR267)*60,AT267,VALUE(AV267)*60/2,AX267/2),1440)*IF(OR(AZ267="",AZ267="　"),1,VALUE(MID(AZ267,2,1)/4)),MIN(SUM(VALUE(BA267)*60,BC267,VALUE(BE267)*60/2,BG267/2),1440)*IF(OR(BI267="",BI267="　"),1,VALUE(MID(BI267,2,1)/4)),MIN(SUM(VALUE(BJ267)*60,BL267,VALUE(BN267)*60/2,BP267/2),1440)*IF(OR(BR267="",BR267="　"),1,VALUE(MID(BR267,2,1)/4)),MIN(SUM(VALUE(BS267)*60,BU267,VALUE(BW267)*60/2,BY267/2),1440)*IF(OR(CA267="",CA267="　"),1,VALUE(MID(CA267,2,1)/4))),'01_勤務時間入力'!$B$7*60,10080))))</f>
        <v/>
      </c>
      <c r="CE267" s="17" t="str">
        <f>IF(CB267="","",IF('01_勤務時間入力'!$I$7*60&lt;='01_勤務時間入力'!CD267,"常勤","非常勤"))</f>
        <v/>
      </c>
    </row>
    <row r="268" spans="2:83" ht="27.95" customHeight="1" x14ac:dyDescent="0.4">
      <c r="B268" s="131" t="str">
        <f t="shared" si="6"/>
        <v>252人目</v>
      </c>
      <c r="C268" s="29"/>
      <c r="D268" s="69" t="s">
        <v>14</v>
      </c>
      <c r="E268" s="31"/>
      <c r="F268" s="32"/>
      <c r="H268" s="36"/>
      <c r="I268" s="54" t="s">
        <v>11</v>
      </c>
      <c r="J268" s="39"/>
      <c r="K268" s="56" t="s">
        <v>16</v>
      </c>
      <c r="L268" s="36"/>
      <c r="M268" s="54" t="s">
        <v>11</v>
      </c>
      <c r="N268" s="39"/>
      <c r="O268" s="56" t="s">
        <v>16</v>
      </c>
      <c r="P268" s="11"/>
      <c r="Q268" s="36"/>
      <c r="R268" s="54" t="s">
        <v>11</v>
      </c>
      <c r="S268" s="39"/>
      <c r="T268" s="54" t="s">
        <v>16</v>
      </c>
      <c r="U268" s="36"/>
      <c r="V268" s="54" t="s">
        <v>11</v>
      </c>
      <c r="W268" s="39"/>
      <c r="X268" s="56" t="s">
        <v>16</v>
      </c>
      <c r="Y268" s="48"/>
      <c r="Z268" s="36"/>
      <c r="AA268" s="54" t="s">
        <v>11</v>
      </c>
      <c r="AB268" s="39"/>
      <c r="AC268" s="54" t="s">
        <v>16</v>
      </c>
      <c r="AD268" s="36"/>
      <c r="AE268" s="54" t="s">
        <v>11</v>
      </c>
      <c r="AF268" s="39"/>
      <c r="AG268" s="56" t="s">
        <v>16</v>
      </c>
      <c r="AH268" s="48"/>
      <c r="AI268" s="36"/>
      <c r="AJ268" s="54" t="s">
        <v>11</v>
      </c>
      <c r="AK268" s="39"/>
      <c r="AL268" s="54" t="s">
        <v>16</v>
      </c>
      <c r="AM268" s="36"/>
      <c r="AN268" s="54" t="s">
        <v>11</v>
      </c>
      <c r="AO268" s="39"/>
      <c r="AP268" s="56" t="s">
        <v>16</v>
      </c>
      <c r="AQ268" s="48"/>
      <c r="AR268" s="36"/>
      <c r="AS268" s="54" t="s">
        <v>11</v>
      </c>
      <c r="AT268" s="39"/>
      <c r="AU268" s="54" t="s">
        <v>16</v>
      </c>
      <c r="AV268" s="36"/>
      <c r="AW268" s="54" t="s">
        <v>11</v>
      </c>
      <c r="AX268" s="39"/>
      <c r="AY268" s="56" t="s">
        <v>16</v>
      </c>
      <c r="AZ268" s="48"/>
      <c r="BA268" s="36"/>
      <c r="BB268" s="54" t="s">
        <v>11</v>
      </c>
      <c r="BC268" s="39"/>
      <c r="BD268" s="54" t="s">
        <v>16</v>
      </c>
      <c r="BE268" s="36"/>
      <c r="BF268" s="54" t="s">
        <v>11</v>
      </c>
      <c r="BG268" s="39"/>
      <c r="BH268" s="56" t="s">
        <v>16</v>
      </c>
      <c r="BI268" s="48"/>
      <c r="BJ268" s="36"/>
      <c r="BK268" s="54" t="s">
        <v>11</v>
      </c>
      <c r="BL268" s="39"/>
      <c r="BM268" s="54" t="s">
        <v>16</v>
      </c>
      <c r="BN268" s="36"/>
      <c r="BO268" s="54" t="s">
        <v>11</v>
      </c>
      <c r="BP268" s="39"/>
      <c r="BQ268" s="56" t="s">
        <v>16</v>
      </c>
      <c r="BR268" s="48"/>
      <c r="BS268" s="36"/>
      <c r="BT268" s="54" t="s">
        <v>11</v>
      </c>
      <c r="BU268" s="39"/>
      <c r="BV268" s="54" t="s">
        <v>16</v>
      </c>
      <c r="BW268" s="36"/>
      <c r="BX268" s="54" t="s">
        <v>11</v>
      </c>
      <c r="BY268" s="39"/>
      <c r="BZ268" s="56" t="s">
        <v>16</v>
      </c>
      <c r="CA268" s="51"/>
      <c r="CB268" s="17" t="str">
        <f t="shared" si="7"/>
        <v/>
      </c>
      <c r="CC268" s="17" t="str">
        <f>IF(CB268="","",INDEX('99_職種リスト'!$A:$A,MATCH($E268,'99_職種リスト'!$B:$B,0)))</f>
        <v/>
      </c>
      <c r="CD268" s="18" t="str">
        <f>IF(CB268="","",IF(F268="○",'01_勤務時間入力'!$B$7*60,IF(SUM(H268,J268,L268,N268)&gt;0,MIN(SUM(VALUE(H268)*60,J268,VALUE(L268)*60/2,N268/2),'01_勤務時間入力'!$B$7*60,10080),MIN(SUM(MIN(SUM(VALUE(Q268)*60,S268,VALUE(U268)*60/2,W268/2),1440)*IF(OR(Y268="",Y268="　"),1,VALUE(MID(Y268,2,1)/4)),MIN(SUM(VALUE(Z268)*60,AB268,VALUE(AD268)*60/2,AF268/2),1440)*IF(OR(AH268="",AH268="　"),1,VALUE(MID(AH268,2,1)/4)),MIN(SUM(VALUE(AI268)*60,AK268,VALUE(AM268)*60/2,AO268/2),1440)*IF(OR(AQ268="",AQ268="　"),1,VALUE(MID(AQ268,2,1)/4)),MIN(SUM(VALUE(AR268)*60,AT268,VALUE(AV268)*60/2,AX268/2),1440)*IF(OR(AZ268="",AZ268="　"),1,VALUE(MID(AZ268,2,1)/4)),MIN(SUM(VALUE(BA268)*60,BC268,VALUE(BE268)*60/2,BG268/2),1440)*IF(OR(BI268="",BI268="　"),1,VALUE(MID(BI268,2,1)/4)),MIN(SUM(VALUE(BJ268)*60,BL268,VALUE(BN268)*60/2,BP268/2),1440)*IF(OR(BR268="",BR268="　"),1,VALUE(MID(BR268,2,1)/4)),MIN(SUM(VALUE(BS268)*60,BU268,VALUE(BW268)*60/2,BY268/2),1440)*IF(OR(CA268="",CA268="　"),1,VALUE(MID(CA268,2,1)/4))),'01_勤務時間入力'!$B$7*60,10080))))</f>
        <v/>
      </c>
      <c r="CE268" s="17" t="str">
        <f>IF(CB268="","",IF('01_勤務時間入力'!$I$7*60&lt;='01_勤務時間入力'!CD268,"常勤","非常勤"))</f>
        <v/>
      </c>
    </row>
    <row r="269" spans="2:83" ht="27.95" customHeight="1" x14ac:dyDescent="0.4">
      <c r="B269" s="131" t="str">
        <f t="shared" si="6"/>
        <v>253人目</v>
      </c>
      <c r="C269" s="29"/>
      <c r="D269" s="69" t="s">
        <v>14</v>
      </c>
      <c r="E269" s="31"/>
      <c r="F269" s="32"/>
      <c r="H269" s="36"/>
      <c r="I269" s="54" t="s">
        <v>11</v>
      </c>
      <c r="J269" s="39"/>
      <c r="K269" s="56" t="s">
        <v>16</v>
      </c>
      <c r="L269" s="36"/>
      <c r="M269" s="54" t="s">
        <v>11</v>
      </c>
      <c r="N269" s="39"/>
      <c r="O269" s="56" t="s">
        <v>16</v>
      </c>
      <c r="P269" s="11"/>
      <c r="Q269" s="36"/>
      <c r="R269" s="54" t="s">
        <v>11</v>
      </c>
      <c r="S269" s="39"/>
      <c r="T269" s="54" t="s">
        <v>16</v>
      </c>
      <c r="U269" s="36"/>
      <c r="V269" s="54" t="s">
        <v>11</v>
      </c>
      <c r="W269" s="39"/>
      <c r="X269" s="56" t="s">
        <v>16</v>
      </c>
      <c r="Y269" s="48"/>
      <c r="Z269" s="36"/>
      <c r="AA269" s="54" t="s">
        <v>11</v>
      </c>
      <c r="AB269" s="39"/>
      <c r="AC269" s="54" t="s">
        <v>16</v>
      </c>
      <c r="AD269" s="36"/>
      <c r="AE269" s="54" t="s">
        <v>11</v>
      </c>
      <c r="AF269" s="39"/>
      <c r="AG269" s="56" t="s">
        <v>16</v>
      </c>
      <c r="AH269" s="48"/>
      <c r="AI269" s="36"/>
      <c r="AJ269" s="54" t="s">
        <v>11</v>
      </c>
      <c r="AK269" s="39"/>
      <c r="AL269" s="54" t="s">
        <v>16</v>
      </c>
      <c r="AM269" s="36"/>
      <c r="AN269" s="54" t="s">
        <v>11</v>
      </c>
      <c r="AO269" s="39"/>
      <c r="AP269" s="56" t="s">
        <v>16</v>
      </c>
      <c r="AQ269" s="48"/>
      <c r="AR269" s="36"/>
      <c r="AS269" s="54" t="s">
        <v>11</v>
      </c>
      <c r="AT269" s="39"/>
      <c r="AU269" s="54" t="s">
        <v>16</v>
      </c>
      <c r="AV269" s="36"/>
      <c r="AW269" s="54" t="s">
        <v>11</v>
      </c>
      <c r="AX269" s="39"/>
      <c r="AY269" s="56" t="s">
        <v>16</v>
      </c>
      <c r="AZ269" s="48"/>
      <c r="BA269" s="36"/>
      <c r="BB269" s="54" t="s">
        <v>11</v>
      </c>
      <c r="BC269" s="39"/>
      <c r="BD269" s="54" t="s">
        <v>16</v>
      </c>
      <c r="BE269" s="36"/>
      <c r="BF269" s="54" t="s">
        <v>11</v>
      </c>
      <c r="BG269" s="39"/>
      <c r="BH269" s="56" t="s">
        <v>16</v>
      </c>
      <c r="BI269" s="48"/>
      <c r="BJ269" s="36"/>
      <c r="BK269" s="54" t="s">
        <v>11</v>
      </c>
      <c r="BL269" s="39"/>
      <c r="BM269" s="54" t="s">
        <v>16</v>
      </c>
      <c r="BN269" s="36"/>
      <c r="BO269" s="54" t="s">
        <v>11</v>
      </c>
      <c r="BP269" s="39"/>
      <c r="BQ269" s="56" t="s">
        <v>16</v>
      </c>
      <c r="BR269" s="48"/>
      <c r="BS269" s="36"/>
      <c r="BT269" s="54" t="s">
        <v>11</v>
      </c>
      <c r="BU269" s="39"/>
      <c r="BV269" s="54" t="s">
        <v>16</v>
      </c>
      <c r="BW269" s="36"/>
      <c r="BX269" s="54" t="s">
        <v>11</v>
      </c>
      <c r="BY269" s="39"/>
      <c r="BZ269" s="56" t="s">
        <v>16</v>
      </c>
      <c r="CA269" s="51"/>
      <c r="CB269" s="17" t="str">
        <f t="shared" si="7"/>
        <v/>
      </c>
      <c r="CC269" s="17" t="str">
        <f>IF(CB269="","",INDEX('99_職種リスト'!$A:$A,MATCH($E269,'99_職種リスト'!$B:$B,0)))</f>
        <v/>
      </c>
      <c r="CD269" s="18" t="str">
        <f>IF(CB269="","",IF(F269="○",'01_勤務時間入力'!$B$7*60,IF(SUM(H269,J269,L269,N269)&gt;0,MIN(SUM(VALUE(H269)*60,J269,VALUE(L269)*60/2,N269/2),'01_勤務時間入力'!$B$7*60,10080),MIN(SUM(MIN(SUM(VALUE(Q269)*60,S269,VALUE(U269)*60/2,W269/2),1440)*IF(OR(Y269="",Y269="　"),1,VALUE(MID(Y269,2,1)/4)),MIN(SUM(VALUE(Z269)*60,AB269,VALUE(AD269)*60/2,AF269/2),1440)*IF(OR(AH269="",AH269="　"),1,VALUE(MID(AH269,2,1)/4)),MIN(SUM(VALUE(AI269)*60,AK269,VALUE(AM269)*60/2,AO269/2),1440)*IF(OR(AQ269="",AQ269="　"),1,VALUE(MID(AQ269,2,1)/4)),MIN(SUM(VALUE(AR269)*60,AT269,VALUE(AV269)*60/2,AX269/2),1440)*IF(OR(AZ269="",AZ269="　"),1,VALUE(MID(AZ269,2,1)/4)),MIN(SUM(VALUE(BA269)*60,BC269,VALUE(BE269)*60/2,BG269/2),1440)*IF(OR(BI269="",BI269="　"),1,VALUE(MID(BI269,2,1)/4)),MIN(SUM(VALUE(BJ269)*60,BL269,VALUE(BN269)*60/2,BP269/2),1440)*IF(OR(BR269="",BR269="　"),1,VALUE(MID(BR269,2,1)/4)),MIN(SUM(VALUE(BS269)*60,BU269,VALUE(BW269)*60/2,BY269/2),1440)*IF(OR(CA269="",CA269="　"),1,VALUE(MID(CA269,2,1)/4))),'01_勤務時間入力'!$B$7*60,10080))))</f>
        <v/>
      </c>
      <c r="CE269" s="17" t="str">
        <f>IF(CB269="","",IF('01_勤務時間入力'!$I$7*60&lt;='01_勤務時間入力'!CD269,"常勤","非常勤"))</f>
        <v/>
      </c>
    </row>
    <row r="270" spans="2:83" ht="27.95" customHeight="1" x14ac:dyDescent="0.4">
      <c r="B270" s="131" t="str">
        <f t="shared" si="6"/>
        <v>254人目</v>
      </c>
      <c r="C270" s="29"/>
      <c r="D270" s="69" t="s">
        <v>14</v>
      </c>
      <c r="E270" s="31"/>
      <c r="F270" s="32"/>
      <c r="H270" s="36"/>
      <c r="I270" s="54" t="s">
        <v>11</v>
      </c>
      <c r="J270" s="39"/>
      <c r="K270" s="56" t="s">
        <v>16</v>
      </c>
      <c r="L270" s="36"/>
      <c r="M270" s="54" t="s">
        <v>11</v>
      </c>
      <c r="N270" s="39"/>
      <c r="O270" s="56" t="s">
        <v>16</v>
      </c>
      <c r="P270" s="11"/>
      <c r="Q270" s="36"/>
      <c r="R270" s="54" t="s">
        <v>11</v>
      </c>
      <c r="S270" s="39"/>
      <c r="T270" s="54" t="s">
        <v>16</v>
      </c>
      <c r="U270" s="36"/>
      <c r="V270" s="54" t="s">
        <v>11</v>
      </c>
      <c r="W270" s="39"/>
      <c r="X270" s="56" t="s">
        <v>16</v>
      </c>
      <c r="Y270" s="48"/>
      <c r="Z270" s="36"/>
      <c r="AA270" s="54" t="s">
        <v>11</v>
      </c>
      <c r="AB270" s="39"/>
      <c r="AC270" s="54" t="s">
        <v>16</v>
      </c>
      <c r="AD270" s="36"/>
      <c r="AE270" s="54" t="s">
        <v>11</v>
      </c>
      <c r="AF270" s="39"/>
      <c r="AG270" s="56" t="s">
        <v>16</v>
      </c>
      <c r="AH270" s="48"/>
      <c r="AI270" s="36"/>
      <c r="AJ270" s="54" t="s">
        <v>11</v>
      </c>
      <c r="AK270" s="39"/>
      <c r="AL270" s="54" t="s">
        <v>16</v>
      </c>
      <c r="AM270" s="36"/>
      <c r="AN270" s="54" t="s">
        <v>11</v>
      </c>
      <c r="AO270" s="39"/>
      <c r="AP270" s="56" t="s">
        <v>16</v>
      </c>
      <c r="AQ270" s="48"/>
      <c r="AR270" s="36"/>
      <c r="AS270" s="54" t="s">
        <v>11</v>
      </c>
      <c r="AT270" s="39"/>
      <c r="AU270" s="54" t="s">
        <v>16</v>
      </c>
      <c r="AV270" s="36"/>
      <c r="AW270" s="54" t="s">
        <v>11</v>
      </c>
      <c r="AX270" s="39"/>
      <c r="AY270" s="56" t="s">
        <v>16</v>
      </c>
      <c r="AZ270" s="48"/>
      <c r="BA270" s="36"/>
      <c r="BB270" s="54" t="s">
        <v>11</v>
      </c>
      <c r="BC270" s="39"/>
      <c r="BD270" s="54" t="s">
        <v>16</v>
      </c>
      <c r="BE270" s="36"/>
      <c r="BF270" s="54" t="s">
        <v>11</v>
      </c>
      <c r="BG270" s="39"/>
      <c r="BH270" s="56" t="s">
        <v>16</v>
      </c>
      <c r="BI270" s="48"/>
      <c r="BJ270" s="36"/>
      <c r="BK270" s="54" t="s">
        <v>11</v>
      </c>
      <c r="BL270" s="39"/>
      <c r="BM270" s="54" t="s">
        <v>16</v>
      </c>
      <c r="BN270" s="36"/>
      <c r="BO270" s="54" t="s">
        <v>11</v>
      </c>
      <c r="BP270" s="39"/>
      <c r="BQ270" s="56" t="s">
        <v>16</v>
      </c>
      <c r="BR270" s="48"/>
      <c r="BS270" s="36"/>
      <c r="BT270" s="54" t="s">
        <v>11</v>
      </c>
      <c r="BU270" s="39"/>
      <c r="BV270" s="54" t="s">
        <v>16</v>
      </c>
      <c r="BW270" s="36"/>
      <c r="BX270" s="54" t="s">
        <v>11</v>
      </c>
      <c r="BY270" s="39"/>
      <c r="BZ270" s="56" t="s">
        <v>16</v>
      </c>
      <c r="CA270" s="51"/>
      <c r="CB270" s="17" t="str">
        <f t="shared" si="7"/>
        <v/>
      </c>
      <c r="CC270" s="17" t="str">
        <f>IF(CB270="","",INDEX('99_職種リスト'!$A:$A,MATCH($E270,'99_職種リスト'!$B:$B,0)))</f>
        <v/>
      </c>
      <c r="CD270" s="18" t="str">
        <f>IF(CB270="","",IF(F270="○",'01_勤務時間入力'!$B$7*60,IF(SUM(H270,J270,L270,N270)&gt;0,MIN(SUM(VALUE(H270)*60,J270,VALUE(L270)*60/2,N270/2),'01_勤務時間入力'!$B$7*60,10080),MIN(SUM(MIN(SUM(VALUE(Q270)*60,S270,VALUE(U270)*60/2,W270/2),1440)*IF(OR(Y270="",Y270="　"),1,VALUE(MID(Y270,2,1)/4)),MIN(SUM(VALUE(Z270)*60,AB270,VALUE(AD270)*60/2,AF270/2),1440)*IF(OR(AH270="",AH270="　"),1,VALUE(MID(AH270,2,1)/4)),MIN(SUM(VALUE(AI270)*60,AK270,VALUE(AM270)*60/2,AO270/2),1440)*IF(OR(AQ270="",AQ270="　"),1,VALUE(MID(AQ270,2,1)/4)),MIN(SUM(VALUE(AR270)*60,AT270,VALUE(AV270)*60/2,AX270/2),1440)*IF(OR(AZ270="",AZ270="　"),1,VALUE(MID(AZ270,2,1)/4)),MIN(SUM(VALUE(BA270)*60,BC270,VALUE(BE270)*60/2,BG270/2),1440)*IF(OR(BI270="",BI270="　"),1,VALUE(MID(BI270,2,1)/4)),MIN(SUM(VALUE(BJ270)*60,BL270,VALUE(BN270)*60/2,BP270/2),1440)*IF(OR(BR270="",BR270="　"),1,VALUE(MID(BR270,2,1)/4)),MIN(SUM(VALUE(BS270)*60,BU270,VALUE(BW270)*60/2,BY270/2),1440)*IF(OR(CA270="",CA270="　"),1,VALUE(MID(CA270,2,1)/4))),'01_勤務時間入力'!$B$7*60,10080))))</f>
        <v/>
      </c>
      <c r="CE270" s="17" t="str">
        <f>IF(CB270="","",IF('01_勤務時間入力'!$I$7*60&lt;='01_勤務時間入力'!CD270,"常勤","非常勤"))</f>
        <v/>
      </c>
    </row>
    <row r="271" spans="2:83" ht="27.95" customHeight="1" x14ac:dyDescent="0.4">
      <c r="B271" s="131" t="str">
        <f t="shared" si="6"/>
        <v>255人目</v>
      </c>
      <c r="C271" s="29"/>
      <c r="D271" s="69" t="s">
        <v>14</v>
      </c>
      <c r="E271" s="31"/>
      <c r="F271" s="32"/>
      <c r="H271" s="36"/>
      <c r="I271" s="54" t="s">
        <v>11</v>
      </c>
      <c r="J271" s="39"/>
      <c r="K271" s="56" t="s">
        <v>16</v>
      </c>
      <c r="L271" s="36"/>
      <c r="M271" s="54" t="s">
        <v>11</v>
      </c>
      <c r="N271" s="39"/>
      <c r="O271" s="56" t="s">
        <v>16</v>
      </c>
      <c r="P271" s="11"/>
      <c r="Q271" s="36"/>
      <c r="R271" s="54" t="s">
        <v>11</v>
      </c>
      <c r="S271" s="39"/>
      <c r="T271" s="54" t="s">
        <v>16</v>
      </c>
      <c r="U271" s="36"/>
      <c r="V271" s="54" t="s">
        <v>11</v>
      </c>
      <c r="W271" s="39"/>
      <c r="X271" s="56" t="s">
        <v>16</v>
      </c>
      <c r="Y271" s="48"/>
      <c r="Z271" s="36"/>
      <c r="AA271" s="54" t="s">
        <v>11</v>
      </c>
      <c r="AB271" s="39"/>
      <c r="AC271" s="54" t="s">
        <v>16</v>
      </c>
      <c r="AD271" s="36"/>
      <c r="AE271" s="54" t="s">
        <v>11</v>
      </c>
      <c r="AF271" s="39"/>
      <c r="AG271" s="56" t="s">
        <v>16</v>
      </c>
      <c r="AH271" s="48"/>
      <c r="AI271" s="36"/>
      <c r="AJ271" s="54" t="s">
        <v>11</v>
      </c>
      <c r="AK271" s="39"/>
      <c r="AL271" s="54" t="s">
        <v>16</v>
      </c>
      <c r="AM271" s="36"/>
      <c r="AN271" s="54" t="s">
        <v>11</v>
      </c>
      <c r="AO271" s="39"/>
      <c r="AP271" s="56" t="s">
        <v>16</v>
      </c>
      <c r="AQ271" s="48"/>
      <c r="AR271" s="36"/>
      <c r="AS271" s="54" t="s">
        <v>11</v>
      </c>
      <c r="AT271" s="39"/>
      <c r="AU271" s="54" t="s">
        <v>16</v>
      </c>
      <c r="AV271" s="36"/>
      <c r="AW271" s="54" t="s">
        <v>11</v>
      </c>
      <c r="AX271" s="39"/>
      <c r="AY271" s="56" t="s">
        <v>16</v>
      </c>
      <c r="AZ271" s="48"/>
      <c r="BA271" s="36"/>
      <c r="BB271" s="54" t="s">
        <v>11</v>
      </c>
      <c r="BC271" s="39"/>
      <c r="BD271" s="54" t="s">
        <v>16</v>
      </c>
      <c r="BE271" s="36"/>
      <c r="BF271" s="54" t="s">
        <v>11</v>
      </c>
      <c r="BG271" s="39"/>
      <c r="BH271" s="56" t="s">
        <v>16</v>
      </c>
      <c r="BI271" s="48"/>
      <c r="BJ271" s="36"/>
      <c r="BK271" s="54" t="s">
        <v>11</v>
      </c>
      <c r="BL271" s="39"/>
      <c r="BM271" s="54" t="s">
        <v>16</v>
      </c>
      <c r="BN271" s="36"/>
      <c r="BO271" s="54" t="s">
        <v>11</v>
      </c>
      <c r="BP271" s="39"/>
      <c r="BQ271" s="56" t="s">
        <v>16</v>
      </c>
      <c r="BR271" s="48"/>
      <c r="BS271" s="36"/>
      <c r="BT271" s="54" t="s">
        <v>11</v>
      </c>
      <c r="BU271" s="39"/>
      <c r="BV271" s="54" t="s">
        <v>16</v>
      </c>
      <c r="BW271" s="36"/>
      <c r="BX271" s="54" t="s">
        <v>11</v>
      </c>
      <c r="BY271" s="39"/>
      <c r="BZ271" s="56" t="s">
        <v>16</v>
      </c>
      <c r="CA271" s="51"/>
      <c r="CB271" s="17" t="str">
        <f t="shared" si="7"/>
        <v/>
      </c>
      <c r="CC271" s="17" t="str">
        <f>IF(CB271="","",INDEX('99_職種リスト'!$A:$A,MATCH($E271,'99_職種リスト'!$B:$B,0)))</f>
        <v/>
      </c>
      <c r="CD271" s="18" t="str">
        <f>IF(CB271="","",IF(F271="○",'01_勤務時間入力'!$B$7*60,IF(SUM(H271,J271,L271,N271)&gt;0,MIN(SUM(VALUE(H271)*60,J271,VALUE(L271)*60/2,N271/2),'01_勤務時間入力'!$B$7*60,10080),MIN(SUM(MIN(SUM(VALUE(Q271)*60,S271,VALUE(U271)*60/2,W271/2),1440)*IF(OR(Y271="",Y271="　"),1,VALUE(MID(Y271,2,1)/4)),MIN(SUM(VALUE(Z271)*60,AB271,VALUE(AD271)*60/2,AF271/2),1440)*IF(OR(AH271="",AH271="　"),1,VALUE(MID(AH271,2,1)/4)),MIN(SUM(VALUE(AI271)*60,AK271,VALUE(AM271)*60/2,AO271/2),1440)*IF(OR(AQ271="",AQ271="　"),1,VALUE(MID(AQ271,2,1)/4)),MIN(SUM(VALUE(AR271)*60,AT271,VALUE(AV271)*60/2,AX271/2),1440)*IF(OR(AZ271="",AZ271="　"),1,VALUE(MID(AZ271,2,1)/4)),MIN(SUM(VALUE(BA271)*60,BC271,VALUE(BE271)*60/2,BG271/2),1440)*IF(OR(BI271="",BI271="　"),1,VALUE(MID(BI271,2,1)/4)),MIN(SUM(VALUE(BJ271)*60,BL271,VALUE(BN271)*60/2,BP271/2),1440)*IF(OR(BR271="",BR271="　"),1,VALUE(MID(BR271,2,1)/4)),MIN(SUM(VALUE(BS271)*60,BU271,VALUE(BW271)*60/2,BY271/2),1440)*IF(OR(CA271="",CA271="　"),1,VALUE(MID(CA271,2,1)/4))),'01_勤務時間入力'!$B$7*60,10080))))</f>
        <v/>
      </c>
      <c r="CE271" s="17" t="str">
        <f>IF(CB271="","",IF('01_勤務時間入力'!$I$7*60&lt;='01_勤務時間入力'!CD271,"常勤","非常勤"))</f>
        <v/>
      </c>
    </row>
    <row r="272" spans="2:83" ht="27.95" customHeight="1" x14ac:dyDescent="0.4">
      <c r="B272" s="131" t="str">
        <f t="shared" si="6"/>
        <v>256人目</v>
      </c>
      <c r="C272" s="29"/>
      <c r="D272" s="69" t="s">
        <v>14</v>
      </c>
      <c r="E272" s="31"/>
      <c r="F272" s="32"/>
      <c r="H272" s="36"/>
      <c r="I272" s="54" t="s">
        <v>11</v>
      </c>
      <c r="J272" s="39"/>
      <c r="K272" s="56" t="s">
        <v>16</v>
      </c>
      <c r="L272" s="36"/>
      <c r="M272" s="54" t="s">
        <v>11</v>
      </c>
      <c r="N272" s="39"/>
      <c r="O272" s="56" t="s">
        <v>16</v>
      </c>
      <c r="P272" s="11"/>
      <c r="Q272" s="36"/>
      <c r="R272" s="54" t="s">
        <v>11</v>
      </c>
      <c r="S272" s="39"/>
      <c r="T272" s="54" t="s">
        <v>16</v>
      </c>
      <c r="U272" s="36"/>
      <c r="V272" s="54" t="s">
        <v>11</v>
      </c>
      <c r="W272" s="39"/>
      <c r="X272" s="56" t="s">
        <v>16</v>
      </c>
      <c r="Y272" s="48"/>
      <c r="Z272" s="36"/>
      <c r="AA272" s="54" t="s">
        <v>11</v>
      </c>
      <c r="AB272" s="39"/>
      <c r="AC272" s="54" t="s">
        <v>16</v>
      </c>
      <c r="AD272" s="36"/>
      <c r="AE272" s="54" t="s">
        <v>11</v>
      </c>
      <c r="AF272" s="39"/>
      <c r="AG272" s="56" t="s">
        <v>16</v>
      </c>
      <c r="AH272" s="48"/>
      <c r="AI272" s="36"/>
      <c r="AJ272" s="54" t="s">
        <v>11</v>
      </c>
      <c r="AK272" s="39"/>
      <c r="AL272" s="54" t="s">
        <v>16</v>
      </c>
      <c r="AM272" s="36"/>
      <c r="AN272" s="54" t="s">
        <v>11</v>
      </c>
      <c r="AO272" s="39"/>
      <c r="AP272" s="56" t="s">
        <v>16</v>
      </c>
      <c r="AQ272" s="48"/>
      <c r="AR272" s="36"/>
      <c r="AS272" s="54" t="s">
        <v>11</v>
      </c>
      <c r="AT272" s="39"/>
      <c r="AU272" s="54" t="s">
        <v>16</v>
      </c>
      <c r="AV272" s="36"/>
      <c r="AW272" s="54" t="s">
        <v>11</v>
      </c>
      <c r="AX272" s="39"/>
      <c r="AY272" s="56" t="s">
        <v>16</v>
      </c>
      <c r="AZ272" s="48"/>
      <c r="BA272" s="36"/>
      <c r="BB272" s="54" t="s">
        <v>11</v>
      </c>
      <c r="BC272" s="39"/>
      <c r="BD272" s="54" t="s">
        <v>16</v>
      </c>
      <c r="BE272" s="36"/>
      <c r="BF272" s="54" t="s">
        <v>11</v>
      </c>
      <c r="BG272" s="39"/>
      <c r="BH272" s="56" t="s">
        <v>16</v>
      </c>
      <c r="BI272" s="48"/>
      <c r="BJ272" s="36"/>
      <c r="BK272" s="54" t="s">
        <v>11</v>
      </c>
      <c r="BL272" s="39"/>
      <c r="BM272" s="54" t="s">
        <v>16</v>
      </c>
      <c r="BN272" s="36"/>
      <c r="BO272" s="54" t="s">
        <v>11</v>
      </c>
      <c r="BP272" s="39"/>
      <c r="BQ272" s="56" t="s">
        <v>16</v>
      </c>
      <c r="BR272" s="48"/>
      <c r="BS272" s="36"/>
      <c r="BT272" s="54" t="s">
        <v>11</v>
      </c>
      <c r="BU272" s="39"/>
      <c r="BV272" s="54" t="s">
        <v>16</v>
      </c>
      <c r="BW272" s="36"/>
      <c r="BX272" s="54" t="s">
        <v>11</v>
      </c>
      <c r="BY272" s="39"/>
      <c r="BZ272" s="56" t="s">
        <v>16</v>
      </c>
      <c r="CA272" s="51"/>
      <c r="CB272" s="17" t="str">
        <f t="shared" si="7"/>
        <v/>
      </c>
      <c r="CC272" s="17" t="str">
        <f>IF(CB272="","",INDEX('99_職種リスト'!$A:$A,MATCH($E272,'99_職種リスト'!$B:$B,0)))</f>
        <v/>
      </c>
      <c r="CD272" s="18" t="str">
        <f>IF(CB272="","",IF(F272="○",'01_勤務時間入力'!$B$7*60,IF(SUM(H272,J272,L272,N272)&gt;0,MIN(SUM(VALUE(H272)*60,J272,VALUE(L272)*60/2,N272/2),'01_勤務時間入力'!$B$7*60,10080),MIN(SUM(MIN(SUM(VALUE(Q272)*60,S272,VALUE(U272)*60/2,W272/2),1440)*IF(OR(Y272="",Y272="　"),1,VALUE(MID(Y272,2,1)/4)),MIN(SUM(VALUE(Z272)*60,AB272,VALUE(AD272)*60/2,AF272/2),1440)*IF(OR(AH272="",AH272="　"),1,VALUE(MID(AH272,2,1)/4)),MIN(SUM(VALUE(AI272)*60,AK272,VALUE(AM272)*60/2,AO272/2),1440)*IF(OR(AQ272="",AQ272="　"),1,VALUE(MID(AQ272,2,1)/4)),MIN(SUM(VALUE(AR272)*60,AT272,VALUE(AV272)*60/2,AX272/2),1440)*IF(OR(AZ272="",AZ272="　"),1,VALUE(MID(AZ272,2,1)/4)),MIN(SUM(VALUE(BA272)*60,BC272,VALUE(BE272)*60/2,BG272/2),1440)*IF(OR(BI272="",BI272="　"),1,VALUE(MID(BI272,2,1)/4)),MIN(SUM(VALUE(BJ272)*60,BL272,VALUE(BN272)*60/2,BP272/2),1440)*IF(OR(BR272="",BR272="　"),1,VALUE(MID(BR272,2,1)/4)),MIN(SUM(VALUE(BS272)*60,BU272,VALUE(BW272)*60/2,BY272/2),1440)*IF(OR(CA272="",CA272="　"),1,VALUE(MID(CA272,2,1)/4))),'01_勤務時間入力'!$B$7*60,10080))))</f>
        <v/>
      </c>
      <c r="CE272" s="17" t="str">
        <f>IF(CB272="","",IF('01_勤務時間入力'!$I$7*60&lt;='01_勤務時間入力'!CD272,"常勤","非常勤"))</f>
        <v/>
      </c>
    </row>
    <row r="273" spans="2:83" ht="27.95" customHeight="1" x14ac:dyDescent="0.4">
      <c r="B273" s="131" t="str">
        <f t="shared" si="6"/>
        <v>257人目</v>
      </c>
      <c r="C273" s="29"/>
      <c r="D273" s="69" t="s">
        <v>14</v>
      </c>
      <c r="E273" s="31"/>
      <c r="F273" s="32"/>
      <c r="H273" s="36"/>
      <c r="I273" s="54" t="s">
        <v>11</v>
      </c>
      <c r="J273" s="39"/>
      <c r="K273" s="56" t="s">
        <v>16</v>
      </c>
      <c r="L273" s="36"/>
      <c r="M273" s="54" t="s">
        <v>11</v>
      </c>
      <c r="N273" s="39"/>
      <c r="O273" s="56" t="s">
        <v>16</v>
      </c>
      <c r="P273" s="11"/>
      <c r="Q273" s="36"/>
      <c r="R273" s="54" t="s">
        <v>11</v>
      </c>
      <c r="S273" s="39"/>
      <c r="T273" s="54" t="s">
        <v>16</v>
      </c>
      <c r="U273" s="36"/>
      <c r="V273" s="54" t="s">
        <v>11</v>
      </c>
      <c r="W273" s="39"/>
      <c r="X273" s="56" t="s">
        <v>16</v>
      </c>
      <c r="Y273" s="48"/>
      <c r="Z273" s="36"/>
      <c r="AA273" s="54" t="s">
        <v>11</v>
      </c>
      <c r="AB273" s="39"/>
      <c r="AC273" s="54" t="s">
        <v>16</v>
      </c>
      <c r="AD273" s="36"/>
      <c r="AE273" s="54" t="s">
        <v>11</v>
      </c>
      <c r="AF273" s="39"/>
      <c r="AG273" s="56" t="s">
        <v>16</v>
      </c>
      <c r="AH273" s="48"/>
      <c r="AI273" s="36"/>
      <c r="AJ273" s="54" t="s">
        <v>11</v>
      </c>
      <c r="AK273" s="39"/>
      <c r="AL273" s="54" t="s">
        <v>16</v>
      </c>
      <c r="AM273" s="36"/>
      <c r="AN273" s="54" t="s">
        <v>11</v>
      </c>
      <c r="AO273" s="39"/>
      <c r="AP273" s="56" t="s">
        <v>16</v>
      </c>
      <c r="AQ273" s="48"/>
      <c r="AR273" s="36"/>
      <c r="AS273" s="54" t="s">
        <v>11</v>
      </c>
      <c r="AT273" s="39"/>
      <c r="AU273" s="54" t="s">
        <v>16</v>
      </c>
      <c r="AV273" s="36"/>
      <c r="AW273" s="54" t="s">
        <v>11</v>
      </c>
      <c r="AX273" s="39"/>
      <c r="AY273" s="56" t="s">
        <v>16</v>
      </c>
      <c r="AZ273" s="48"/>
      <c r="BA273" s="36"/>
      <c r="BB273" s="54" t="s">
        <v>11</v>
      </c>
      <c r="BC273" s="39"/>
      <c r="BD273" s="54" t="s">
        <v>16</v>
      </c>
      <c r="BE273" s="36"/>
      <c r="BF273" s="54" t="s">
        <v>11</v>
      </c>
      <c r="BG273" s="39"/>
      <c r="BH273" s="56" t="s">
        <v>16</v>
      </c>
      <c r="BI273" s="48"/>
      <c r="BJ273" s="36"/>
      <c r="BK273" s="54" t="s">
        <v>11</v>
      </c>
      <c r="BL273" s="39"/>
      <c r="BM273" s="54" t="s">
        <v>16</v>
      </c>
      <c r="BN273" s="36"/>
      <c r="BO273" s="54" t="s">
        <v>11</v>
      </c>
      <c r="BP273" s="39"/>
      <c r="BQ273" s="56" t="s">
        <v>16</v>
      </c>
      <c r="BR273" s="48"/>
      <c r="BS273" s="36"/>
      <c r="BT273" s="54" t="s">
        <v>11</v>
      </c>
      <c r="BU273" s="39"/>
      <c r="BV273" s="54" t="s">
        <v>16</v>
      </c>
      <c r="BW273" s="36"/>
      <c r="BX273" s="54" t="s">
        <v>11</v>
      </c>
      <c r="BY273" s="39"/>
      <c r="BZ273" s="56" t="s">
        <v>16</v>
      </c>
      <c r="CA273" s="51"/>
      <c r="CB273" s="17" t="str">
        <f t="shared" si="7"/>
        <v/>
      </c>
      <c r="CC273" s="17" t="str">
        <f>IF(CB273="","",INDEX('99_職種リスト'!$A:$A,MATCH($E273,'99_職種リスト'!$B:$B,0)))</f>
        <v/>
      </c>
      <c r="CD273" s="18" t="str">
        <f>IF(CB273="","",IF(F273="○",'01_勤務時間入力'!$B$7*60,IF(SUM(H273,J273,L273,N273)&gt;0,MIN(SUM(VALUE(H273)*60,J273,VALUE(L273)*60/2,N273/2),'01_勤務時間入力'!$B$7*60,10080),MIN(SUM(MIN(SUM(VALUE(Q273)*60,S273,VALUE(U273)*60/2,W273/2),1440)*IF(OR(Y273="",Y273="　"),1,VALUE(MID(Y273,2,1)/4)),MIN(SUM(VALUE(Z273)*60,AB273,VALUE(AD273)*60/2,AF273/2),1440)*IF(OR(AH273="",AH273="　"),1,VALUE(MID(AH273,2,1)/4)),MIN(SUM(VALUE(AI273)*60,AK273,VALUE(AM273)*60/2,AO273/2),1440)*IF(OR(AQ273="",AQ273="　"),1,VALUE(MID(AQ273,2,1)/4)),MIN(SUM(VALUE(AR273)*60,AT273,VALUE(AV273)*60/2,AX273/2),1440)*IF(OR(AZ273="",AZ273="　"),1,VALUE(MID(AZ273,2,1)/4)),MIN(SUM(VALUE(BA273)*60,BC273,VALUE(BE273)*60/2,BG273/2),1440)*IF(OR(BI273="",BI273="　"),1,VALUE(MID(BI273,2,1)/4)),MIN(SUM(VALUE(BJ273)*60,BL273,VALUE(BN273)*60/2,BP273/2),1440)*IF(OR(BR273="",BR273="　"),1,VALUE(MID(BR273,2,1)/4)),MIN(SUM(VALUE(BS273)*60,BU273,VALUE(BW273)*60/2,BY273/2),1440)*IF(OR(CA273="",CA273="　"),1,VALUE(MID(CA273,2,1)/4))),'01_勤務時間入力'!$B$7*60,10080))))</f>
        <v/>
      </c>
      <c r="CE273" s="17" t="str">
        <f>IF(CB273="","",IF('01_勤務時間入力'!$I$7*60&lt;='01_勤務時間入力'!CD273,"常勤","非常勤"))</f>
        <v/>
      </c>
    </row>
    <row r="274" spans="2:83" ht="27.95" customHeight="1" x14ac:dyDescent="0.4">
      <c r="B274" s="131" t="str">
        <f t="shared" ref="B274:B337" si="8">CONCATENATE(ROW()-16,"人目")</f>
        <v>258人目</v>
      </c>
      <c r="C274" s="29"/>
      <c r="D274" s="69" t="s">
        <v>14</v>
      </c>
      <c r="E274" s="31"/>
      <c r="F274" s="32"/>
      <c r="H274" s="36"/>
      <c r="I274" s="54" t="s">
        <v>11</v>
      </c>
      <c r="J274" s="39"/>
      <c r="K274" s="56" t="s">
        <v>16</v>
      </c>
      <c r="L274" s="36"/>
      <c r="M274" s="54" t="s">
        <v>11</v>
      </c>
      <c r="N274" s="39"/>
      <c r="O274" s="56" t="s">
        <v>16</v>
      </c>
      <c r="P274" s="11"/>
      <c r="Q274" s="36"/>
      <c r="R274" s="54" t="s">
        <v>11</v>
      </c>
      <c r="S274" s="39"/>
      <c r="T274" s="54" t="s">
        <v>16</v>
      </c>
      <c r="U274" s="36"/>
      <c r="V274" s="54" t="s">
        <v>11</v>
      </c>
      <c r="W274" s="39"/>
      <c r="X274" s="56" t="s">
        <v>16</v>
      </c>
      <c r="Y274" s="48"/>
      <c r="Z274" s="36"/>
      <c r="AA274" s="54" t="s">
        <v>11</v>
      </c>
      <c r="AB274" s="39"/>
      <c r="AC274" s="54" t="s">
        <v>16</v>
      </c>
      <c r="AD274" s="36"/>
      <c r="AE274" s="54" t="s">
        <v>11</v>
      </c>
      <c r="AF274" s="39"/>
      <c r="AG274" s="56" t="s">
        <v>16</v>
      </c>
      <c r="AH274" s="48"/>
      <c r="AI274" s="36"/>
      <c r="AJ274" s="54" t="s">
        <v>11</v>
      </c>
      <c r="AK274" s="39"/>
      <c r="AL274" s="54" t="s">
        <v>16</v>
      </c>
      <c r="AM274" s="36"/>
      <c r="AN274" s="54" t="s">
        <v>11</v>
      </c>
      <c r="AO274" s="39"/>
      <c r="AP274" s="56" t="s">
        <v>16</v>
      </c>
      <c r="AQ274" s="48"/>
      <c r="AR274" s="36"/>
      <c r="AS274" s="54" t="s">
        <v>11</v>
      </c>
      <c r="AT274" s="39"/>
      <c r="AU274" s="54" t="s">
        <v>16</v>
      </c>
      <c r="AV274" s="36"/>
      <c r="AW274" s="54" t="s">
        <v>11</v>
      </c>
      <c r="AX274" s="39"/>
      <c r="AY274" s="56" t="s">
        <v>16</v>
      </c>
      <c r="AZ274" s="48"/>
      <c r="BA274" s="36"/>
      <c r="BB274" s="54" t="s">
        <v>11</v>
      </c>
      <c r="BC274" s="39"/>
      <c r="BD274" s="54" t="s">
        <v>16</v>
      </c>
      <c r="BE274" s="36"/>
      <c r="BF274" s="54" t="s">
        <v>11</v>
      </c>
      <c r="BG274" s="39"/>
      <c r="BH274" s="56" t="s">
        <v>16</v>
      </c>
      <c r="BI274" s="48"/>
      <c r="BJ274" s="36"/>
      <c r="BK274" s="54" t="s">
        <v>11</v>
      </c>
      <c r="BL274" s="39"/>
      <c r="BM274" s="54" t="s">
        <v>16</v>
      </c>
      <c r="BN274" s="36"/>
      <c r="BO274" s="54" t="s">
        <v>11</v>
      </c>
      <c r="BP274" s="39"/>
      <c r="BQ274" s="56" t="s">
        <v>16</v>
      </c>
      <c r="BR274" s="48"/>
      <c r="BS274" s="36"/>
      <c r="BT274" s="54" t="s">
        <v>11</v>
      </c>
      <c r="BU274" s="39"/>
      <c r="BV274" s="54" t="s">
        <v>16</v>
      </c>
      <c r="BW274" s="36"/>
      <c r="BX274" s="54" t="s">
        <v>11</v>
      </c>
      <c r="BY274" s="39"/>
      <c r="BZ274" s="56" t="s">
        <v>16</v>
      </c>
      <c r="CA274" s="51"/>
      <c r="CB274" s="17" t="str">
        <f t="shared" ref="CB274:CB337" si="9">IF(AND(E274&lt;&gt;"",OR(F274="○",SUM(H274,J274,L274,N274,Q274,S274,U274,W274,Z274,AB274,AD274,AF274,AI274,AK274,AM274,AO274,AR274,AT274,AV274,AX274,BA274,BC274,BE274,BG274,BJ274,BL274,BN274,BP274,BS274,BU274,BW274,BY274)&gt;0)),"入力あり","")</f>
        <v/>
      </c>
      <c r="CC274" s="17" t="str">
        <f>IF(CB274="","",INDEX('99_職種リスト'!$A:$A,MATCH($E274,'99_職種リスト'!$B:$B,0)))</f>
        <v/>
      </c>
      <c r="CD274" s="18" t="str">
        <f>IF(CB274="","",IF(F274="○",'01_勤務時間入力'!$B$7*60,IF(SUM(H274,J274,L274,N274)&gt;0,MIN(SUM(VALUE(H274)*60,J274,VALUE(L274)*60/2,N274/2),'01_勤務時間入力'!$B$7*60,10080),MIN(SUM(MIN(SUM(VALUE(Q274)*60,S274,VALUE(U274)*60/2,W274/2),1440)*IF(OR(Y274="",Y274="　"),1,VALUE(MID(Y274,2,1)/4)),MIN(SUM(VALUE(Z274)*60,AB274,VALUE(AD274)*60/2,AF274/2),1440)*IF(OR(AH274="",AH274="　"),1,VALUE(MID(AH274,2,1)/4)),MIN(SUM(VALUE(AI274)*60,AK274,VALUE(AM274)*60/2,AO274/2),1440)*IF(OR(AQ274="",AQ274="　"),1,VALUE(MID(AQ274,2,1)/4)),MIN(SUM(VALUE(AR274)*60,AT274,VALUE(AV274)*60/2,AX274/2),1440)*IF(OR(AZ274="",AZ274="　"),1,VALUE(MID(AZ274,2,1)/4)),MIN(SUM(VALUE(BA274)*60,BC274,VALUE(BE274)*60/2,BG274/2),1440)*IF(OR(BI274="",BI274="　"),1,VALUE(MID(BI274,2,1)/4)),MIN(SUM(VALUE(BJ274)*60,BL274,VALUE(BN274)*60/2,BP274/2),1440)*IF(OR(BR274="",BR274="　"),1,VALUE(MID(BR274,2,1)/4)),MIN(SUM(VALUE(BS274)*60,BU274,VALUE(BW274)*60/2,BY274/2),1440)*IF(OR(CA274="",CA274="　"),1,VALUE(MID(CA274,2,1)/4))),'01_勤務時間入力'!$B$7*60,10080))))</f>
        <v/>
      </c>
      <c r="CE274" s="17" t="str">
        <f>IF(CB274="","",IF('01_勤務時間入力'!$I$7*60&lt;='01_勤務時間入力'!CD274,"常勤","非常勤"))</f>
        <v/>
      </c>
    </row>
    <row r="275" spans="2:83" ht="27.95" customHeight="1" x14ac:dyDescent="0.4">
      <c r="B275" s="131" t="str">
        <f t="shared" si="8"/>
        <v>259人目</v>
      </c>
      <c r="C275" s="29"/>
      <c r="D275" s="69" t="s">
        <v>14</v>
      </c>
      <c r="E275" s="31"/>
      <c r="F275" s="32"/>
      <c r="H275" s="36"/>
      <c r="I275" s="54" t="s">
        <v>11</v>
      </c>
      <c r="J275" s="39"/>
      <c r="K275" s="56" t="s">
        <v>16</v>
      </c>
      <c r="L275" s="36"/>
      <c r="M275" s="54" t="s">
        <v>11</v>
      </c>
      <c r="N275" s="39"/>
      <c r="O275" s="56" t="s">
        <v>16</v>
      </c>
      <c r="P275" s="11"/>
      <c r="Q275" s="36"/>
      <c r="R275" s="54" t="s">
        <v>11</v>
      </c>
      <c r="S275" s="39"/>
      <c r="T275" s="54" t="s">
        <v>16</v>
      </c>
      <c r="U275" s="36"/>
      <c r="V275" s="54" t="s">
        <v>11</v>
      </c>
      <c r="W275" s="39"/>
      <c r="X275" s="56" t="s">
        <v>16</v>
      </c>
      <c r="Y275" s="48"/>
      <c r="Z275" s="36"/>
      <c r="AA275" s="54" t="s">
        <v>11</v>
      </c>
      <c r="AB275" s="39"/>
      <c r="AC275" s="54" t="s">
        <v>16</v>
      </c>
      <c r="AD275" s="36"/>
      <c r="AE275" s="54" t="s">
        <v>11</v>
      </c>
      <c r="AF275" s="39"/>
      <c r="AG275" s="56" t="s">
        <v>16</v>
      </c>
      <c r="AH275" s="48"/>
      <c r="AI275" s="36"/>
      <c r="AJ275" s="54" t="s">
        <v>11</v>
      </c>
      <c r="AK275" s="39"/>
      <c r="AL275" s="54" t="s">
        <v>16</v>
      </c>
      <c r="AM275" s="36"/>
      <c r="AN275" s="54" t="s">
        <v>11</v>
      </c>
      <c r="AO275" s="39"/>
      <c r="AP275" s="56" t="s">
        <v>16</v>
      </c>
      <c r="AQ275" s="48"/>
      <c r="AR275" s="36"/>
      <c r="AS275" s="54" t="s">
        <v>11</v>
      </c>
      <c r="AT275" s="39"/>
      <c r="AU275" s="54" t="s">
        <v>16</v>
      </c>
      <c r="AV275" s="36"/>
      <c r="AW275" s="54" t="s">
        <v>11</v>
      </c>
      <c r="AX275" s="39"/>
      <c r="AY275" s="56" t="s">
        <v>16</v>
      </c>
      <c r="AZ275" s="48"/>
      <c r="BA275" s="36"/>
      <c r="BB275" s="54" t="s">
        <v>11</v>
      </c>
      <c r="BC275" s="39"/>
      <c r="BD275" s="54" t="s">
        <v>16</v>
      </c>
      <c r="BE275" s="36"/>
      <c r="BF275" s="54" t="s">
        <v>11</v>
      </c>
      <c r="BG275" s="39"/>
      <c r="BH275" s="56" t="s">
        <v>16</v>
      </c>
      <c r="BI275" s="48"/>
      <c r="BJ275" s="36"/>
      <c r="BK275" s="54" t="s">
        <v>11</v>
      </c>
      <c r="BL275" s="39"/>
      <c r="BM275" s="54" t="s">
        <v>16</v>
      </c>
      <c r="BN275" s="36"/>
      <c r="BO275" s="54" t="s">
        <v>11</v>
      </c>
      <c r="BP275" s="39"/>
      <c r="BQ275" s="56" t="s">
        <v>16</v>
      </c>
      <c r="BR275" s="48"/>
      <c r="BS275" s="36"/>
      <c r="BT275" s="54" t="s">
        <v>11</v>
      </c>
      <c r="BU275" s="39"/>
      <c r="BV275" s="54" t="s">
        <v>16</v>
      </c>
      <c r="BW275" s="36"/>
      <c r="BX275" s="54" t="s">
        <v>11</v>
      </c>
      <c r="BY275" s="39"/>
      <c r="BZ275" s="56" t="s">
        <v>16</v>
      </c>
      <c r="CA275" s="51"/>
      <c r="CB275" s="17" t="str">
        <f t="shared" si="9"/>
        <v/>
      </c>
      <c r="CC275" s="17" t="str">
        <f>IF(CB275="","",INDEX('99_職種リスト'!$A:$A,MATCH($E275,'99_職種リスト'!$B:$B,0)))</f>
        <v/>
      </c>
      <c r="CD275" s="18" t="str">
        <f>IF(CB275="","",IF(F275="○",'01_勤務時間入力'!$B$7*60,IF(SUM(H275,J275,L275,N275)&gt;0,MIN(SUM(VALUE(H275)*60,J275,VALUE(L275)*60/2,N275/2),'01_勤務時間入力'!$B$7*60,10080),MIN(SUM(MIN(SUM(VALUE(Q275)*60,S275,VALUE(U275)*60/2,W275/2),1440)*IF(OR(Y275="",Y275="　"),1,VALUE(MID(Y275,2,1)/4)),MIN(SUM(VALUE(Z275)*60,AB275,VALUE(AD275)*60/2,AF275/2),1440)*IF(OR(AH275="",AH275="　"),1,VALUE(MID(AH275,2,1)/4)),MIN(SUM(VALUE(AI275)*60,AK275,VALUE(AM275)*60/2,AO275/2),1440)*IF(OR(AQ275="",AQ275="　"),1,VALUE(MID(AQ275,2,1)/4)),MIN(SUM(VALUE(AR275)*60,AT275,VALUE(AV275)*60/2,AX275/2),1440)*IF(OR(AZ275="",AZ275="　"),1,VALUE(MID(AZ275,2,1)/4)),MIN(SUM(VALUE(BA275)*60,BC275,VALUE(BE275)*60/2,BG275/2),1440)*IF(OR(BI275="",BI275="　"),1,VALUE(MID(BI275,2,1)/4)),MIN(SUM(VALUE(BJ275)*60,BL275,VALUE(BN275)*60/2,BP275/2),1440)*IF(OR(BR275="",BR275="　"),1,VALUE(MID(BR275,2,1)/4)),MIN(SUM(VALUE(BS275)*60,BU275,VALUE(BW275)*60/2,BY275/2),1440)*IF(OR(CA275="",CA275="　"),1,VALUE(MID(CA275,2,1)/4))),'01_勤務時間入力'!$B$7*60,10080))))</f>
        <v/>
      </c>
      <c r="CE275" s="17" t="str">
        <f>IF(CB275="","",IF('01_勤務時間入力'!$I$7*60&lt;='01_勤務時間入力'!CD275,"常勤","非常勤"))</f>
        <v/>
      </c>
    </row>
    <row r="276" spans="2:83" ht="27.95" customHeight="1" x14ac:dyDescent="0.4">
      <c r="B276" s="131" t="str">
        <f t="shared" si="8"/>
        <v>260人目</v>
      </c>
      <c r="C276" s="29"/>
      <c r="D276" s="69" t="s">
        <v>14</v>
      </c>
      <c r="E276" s="31"/>
      <c r="F276" s="32"/>
      <c r="H276" s="36"/>
      <c r="I276" s="54" t="s">
        <v>11</v>
      </c>
      <c r="J276" s="39"/>
      <c r="K276" s="56" t="s">
        <v>16</v>
      </c>
      <c r="L276" s="36"/>
      <c r="M276" s="54" t="s">
        <v>11</v>
      </c>
      <c r="N276" s="39"/>
      <c r="O276" s="56" t="s">
        <v>16</v>
      </c>
      <c r="P276" s="11"/>
      <c r="Q276" s="36"/>
      <c r="R276" s="54" t="s">
        <v>11</v>
      </c>
      <c r="S276" s="39"/>
      <c r="T276" s="54" t="s">
        <v>16</v>
      </c>
      <c r="U276" s="36"/>
      <c r="V276" s="54" t="s">
        <v>11</v>
      </c>
      <c r="W276" s="39"/>
      <c r="X276" s="56" t="s">
        <v>16</v>
      </c>
      <c r="Y276" s="48"/>
      <c r="Z276" s="36"/>
      <c r="AA276" s="54" t="s">
        <v>11</v>
      </c>
      <c r="AB276" s="39"/>
      <c r="AC276" s="54" t="s">
        <v>16</v>
      </c>
      <c r="AD276" s="36"/>
      <c r="AE276" s="54" t="s">
        <v>11</v>
      </c>
      <c r="AF276" s="39"/>
      <c r="AG276" s="56" t="s">
        <v>16</v>
      </c>
      <c r="AH276" s="48"/>
      <c r="AI276" s="36"/>
      <c r="AJ276" s="54" t="s">
        <v>11</v>
      </c>
      <c r="AK276" s="39"/>
      <c r="AL276" s="54" t="s">
        <v>16</v>
      </c>
      <c r="AM276" s="36"/>
      <c r="AN276" s="54" t="s">
        <v>11</v>
      </c>
      <c r="AO276" s="39"/>
      <c r="AP276" s="56" t="s">
        <v>16</v>
      </c>
      <c r="AQ276" s="48"/>
      <c r="AR276" s="36"/>
      <c r="AS276" s="54" t="s">
        <v>11</v>
      </c>
      <c r="AT276" s="39"/>
      <c r="AU276" s="54" t="s">
        <v>16</v>
      </c>
      <c r="AV276" s="36"/>
      <c r="AW276" s="54" t="s">
        <v>11</v>
      </c>
      <c r="AX276" s="39"/>
      <c r="AY276" s="56" t="s">
        <v>16</v>
      </c>
      <c r="AZ276" s="48"/>
      <c r="BA276" s="36"/>
      <c r="BB276" s="54" t="s">
        <v>11</v>
      </c>
      <c r="BC276" s="39"/>
      <c r="BD276" s="54" t="s">
        <v>16</v>
      </c>
      <c r="BE276" s="36"/>
      <c r="BF276" s="54" t="s">
        <v>11</v>
      </c>
      <c r="BG276" s="39"/>
      <c r="BH276" s="56" t="s">
        <v>16</v>
      </c>
      <c r="BI276" s="48"/>
      <c r="BJ276" s="36"/>
      <c r="BK276" s="54" t="s">
        <v>11</v>
      </c>
      <c r="BL276" s="39"/>
      <c r="BM276" s="54" t="s">
        <v>16</v>
      </c>
      <c r="BN276" s="36"/>
      <c r="BO276" s="54" t="s">
        <v>11</v>
      </c>
      <c r="BP276" s="39"/>
      <c r="BQ276" s="56" t="s">
        <v>16</v>
      </c>
      <c r="BR276" s="48"/>
      <c r="BS276" s="36"/>
      <c r="BT276" s="54" t="s">
        <v>11</v>
      </c>
      <c r="BU276" s="39"/>
      <c r="BV276" s="54" t="s">
        <v>16</v>
      </c>
      <c r="BW276" s="36"/>
      <c r="BX276" s="54" t="s">
        <v>11</v>
      </c>
      <c r="BY276" s="39"/>
      <c r="BZ276" s="56" t="s">
        <v>16</v>
      </c>
      <c r="CA276" s="51"/>
      <c r="CB276" s="17" t="str">
        <f t="shared" si="9"/>
        <v/>
      </c>
      <c r="CC276" s="17" t="str">
        <f>IF(CB276="","",INDEX('99_職種リスト'!$A:$A,MATCH($E276,'99_職種リスト'!$B:$B,0)))</f>
        <v/>
      </c>
      <c r="CD276" s="18" t="str">
        <f>IF(CB276="","",IF(F276="○",'01_勤務時間入力'!$B$7*60,IF(SUM(H276,J276,L276,N276)&gt;0,MIN(SUM(VALUE(H276)*60,J276,VALUE(L276)*60/2,N276/2),'01_勤務時間入力'!$B$7*60,10080),MIN(SUM(MIN(SUM(VALUE(Q276)*60,S276,VALUE(U276)*60/2,W276/2),1440)*IF(OR(Y276="",Y276="　"),1,VALUE(MID(Y276,2,1)/4)),MIN(SUM(VALUE(Z276)*60,AB276,VALUE(AD276)*60/2,AF276/2),1440)*IF(OR(AH276="",AH276="　"),1,VALUE(MID(AH276,2,1)/4)),MIN(SUM(VALUE(AI276)*60,AK276,VALUE(AM276)*60/2,AO276/2),1440)*IF(OR(AQ276="",AQ276="　"),1,VALUE(MID(AQ276,2,1)/4)),MIN(SUM(VALUE(AR276)*60,AT276,VALUE(AV276)*60/2,AX276/2),1440)*IF(OR(AZ276="",AZ276="　"),1,VALUE(MID(AZ276,2,1)/4)),MIN(SUM(VALUE(BA276)*60,BC276,VALUE(BE276)*60/2,BG276/2),1440)*IF(OR(BI276="",BI276="　"),1,VALUE(MID(BI276,2,1)/4)),MIN(SUM(VALUE(BJ276)*60,BL276,VALUE(BN276)*60/2,BP276/2),1440)*IF(OR(BR276="",BR276="　"),1,VALUE(MID(BR276,2,1)/4)),MIN(SUM(VALUE(BS276)*60,BU276,VALUE(BW276)*60/2,BY276/2),1440)*IF(OR(CA276="",CA276="　"),1,VALUE(MID(CA276,2,1)/4))),'01_勤務時間入力'!$B$7*60,10080))))</f>
        <v/>
      </c>
      <c r="CE276" s="17" t="str">
        <f>IF(CB276="","",IF('01_勤務時間入力'!$I$7*60&lt;='01_勤務時間入力'!CD276,"常勤","非常勤"))</f>
        <v/>
      </c>
    </row>
    <row r="277" spans="2:83" ht="27.95" customHeight="1" x14ac:dyDescent="0.4">
      <c r="B277" s="131" t="str">
        <f t="shared" si="8"/>
        <v>261人目</v>
      </c>
      <c r="C277" s="29"/>
      <c r="D277" s="69" t="s">
        <v>14</v>
      </c>
      <c r="E277" s="31"/>
      <c r="F277" s="32"/>
      <c r="H277" s="36"/>
      <c r="I277" s="54" t="s">
        <v>11</v>
      </c>
      <c r="J277" s="39"/>
      <c r="K277" s="56" t="s">
        <v>16</v>
      </c>
      <c r="L277" s="36"/>
      <c r="M277" s="54" t="s">
        <v>11</v>
      </c>
      <c r="N277" s="39"/>
      <c r="O277" s="56" t="s">
        <v>16</v>
      </c>
      <c r="P277" s="11"/>
      <c r="Q277" s="36"/>
      <c r="R277" s="54" t="s">
        <v>11</v>
      </c>
      <c r="S277" s="39"/>
      <c r="T277" s="54" t="s">
        <v>16</v>
      </c>
      <c r="U277" s="36"/>
      <c r="V277" s="54" t="s">
        <v>11</v>
      </c>
      <c r="W277" s="39"/>
      <c r="X277" s="56" t="s">
        <v>16</v>
      </c>
      <c r="Y277" s="48"/>
      <c r="Z277" s="36"/>
      <c r="AA277" s="54" t="s">
        <v>11</v>
      </c>
      <c r="AB277" s="39"/>
      <c r="AC277" s="54" t="s">
        <v>16</v>
      </c>
      <c r="AD277" s="36"/>
      <c r="AE277" s="54" t="s">
        <v>11</v>
      </c>
      <c r="AF277" s="39"/>
      <c r="AG277" s="56" t="s">
        <v>16</v>
      </c>
      <c r="AH277" s="48"/>
      <c r="AI277" s="36"/>
      <c r="AJ277" s="54" t="s">
        <v>11</v>
      </c>
      <c r="AK277" s="39"/>
      <c r="AL277" s="54" t="s">
        <v>16</v>
      </c>
      <c r="AM277" s="36"/>
      <c r="AN277" s="54" t="s">
        <v>11</v>
      </c>
      <c r="AO277" s="39"/>
      <c r="AP277" s="56" t="s">
        <v>16</v>
      </c>
      <c r="AQ277" s="48"/>
      <c r="AR277" s="36"/>
      <c r="AS277" s="54" t="s">
        <v>11</v>
      </c>
      <c r="AT277" s="39"/>
      <c r="AU277" s="54" t="s">
        <v>16</v>
      </c>
      <c r="AV277" s="36"/>
      <c r="AW277" s="54" t="s">
        <v>11</v>
      </c>
      <c r="AX277" s="39"/>
      <c r="AY277" s="56" t="s">
        <v>16</v>
      </c>
      <c r="AZ277" s="48"/>
      <c r="BA277" s="36"/>
      <c r="BB277" s="54" t="s">
        <v>11</v>
      </c>
      <c r="BC277" s="39"/>
      <c r="BD277" s="54" t="s">
        <v>16</v>
      </c>
      <c r="BE277" s="36"/>
      <c r="BF277" s="54" t="s">
        <v>11</v>
      </c>
      <c r="BG277" s="39"/>
      <c r="BH277" s="56" t="s">
        <v>16</v>
      </c>
      <c r="BI277" s="48"/>
      <c r="BJ277" s="36"/>
      <c r="BK277" s="54" t="s">
        <v>11</v>
      </c>
      <c r="BL277" s="39"/>
      <c r="BM277" s="54" t="s">
        <v>16</v>
      </c>
      <c r="BN277" s="36"/>
      <c r="BO277" s="54" t="s">
        <v>11</v>
      </c>
      <c r="BP277" s="39"/>
      <c r="BQ277" s="56" t="s">
        <v>16</v>
      </c>
      <c r="BR277" s="48"/>
      <c r="BS277" s="36"/>
      <c r="BT277" s="54" t="s">
        <v>11</v>
      </c>
      <c r="BU277" s="39"/>
      <c r="BV277" s="54" t="s">
        <v>16</v>
      </c>
      <c r="BW277" s="36"/>
      <c r="BX277" s="54" t="s">
        <v>11</v>
      </c>
      <c r="BY277" s="39"/>
      <c r="BZ277" s="56" t="s">
        <v>16</v>
      </c>
      <c r="CA277" s="51"/>
      <c r="CB277" s="17" t="str">
        <f t="shared" si="9"/>
        <v/>
      </c>
      <c r="CC277" s="17" t="str">
        <f>IF(CB277="","",INDEX('99_職種リスト'!$A:$A,MATCH($E277,'99_職種リスト'!$B:$B,0)))</f>
        <v/>
      </c>
      <c r="CD277" s="18" t="str">
        <f>IF(CB277="","",IF(F277="○",'01_勤務時間入力'!$B$7*60,IF(SUM(H277,J277,L277,N277)&gt;0,MIN(SUM(VALUE(H277)*60,J277,VALUE(L277)*60/2,N277/2),'01_勤務時間入力'!$B$7*60,10080),MIN(SUM(MIN(SUM(VALUE(Q277)*60,S277,VALUE(U277)*60/2,W277/2),1440)*IF(OR(Y277="",Y277="　"),1,VALUE(MID(Y277,2,1)/4)),MIN(SUM(VALUE(Z277)*60,AB277,VALUE(AD277)*60/2,AF277/2),1440)*IF(OR(AH277="",AH277="　"),1,VALUE(MID(AH277,2,1)/4)),MIN(SUM(VALUE(AI277)*60,AK277,VALUE(AM277)*60/2,AO277/2),1440)*IF(OR(AQ277="",AQ277="　"),1,VALUE(MID(AQ277,2,1)/4)),MIN(SUM(VALUE(AR277)*60,AT277,VALUE(AV277)*60/2,AX277/2),1440)*IF(OR(AZ277="",AZ277="　"),1,VALUE(MID(AZ277,2,1)/4)),MIN(SUM(VALUE(BA277)*60,BC277,VALUE(BE277)*60/2,BG277/2),1440)*IF(OR(BI277="",BI277="　"),1,VALUE(MID(BI277,2,1)/4)),MIN(SUM(VALUE(BJ277)*60,BL277,VALUE(BN277)*60/2,BP277/2),1440)*IF(OR(BR277="",BR277="　"),1,VALUE(MID(BR277,2,1)/4)),MIN(SUM(VALUE(BS277)*60,BU277,VALUE(BW277)*60/2,BY277/2),1440)*IF(OR(CA277="",CA277="　"),1,VALUE(MID(CA277,2,1)/4))),'01_勤務時間入力'!$B$7*60,10080))))</f>
        <v/>
      </c>
      <c r="CE277" s="17" t="str">
        <f>IF(CB277="","",IF('01_勤務時間入力'!$I$7*60&lt;='01_勤務時間入力'!CD277,"常勤","非常勤"))</f>
        <v/>
      </c>
    </row>
    <row r="278" spans="2:83" ht="27.95" customHeight="1" x14ac:dyDescent="0.4">
      <c r="B278" s="131" t="str">
        <f t="shared" si="8"/>
        <v>262人目</v>
      </c>
      <c r="C278" s="29"/>
      <c r="D278" s="69" t="s">
        <v>14</v>
      </c>
      <c r="E278" s="31"/>
      <c r="F278" s="32"/>
      <c r="H278" s="36"/>
      <c r="I278" s="54" t="s">
        <v>11</v>
      </c>
      <c r="J278" s="39"/>
      <c r="K278" s="56" t="s">
        <v>16</v>
      </c>
      <c r="L278" s="36"/>
      <c r="M278" s="54" t="s">
        <v>11</v>
      </c>
      <c r="N278" s="39"/>
      <c r="O278" s="56" t="s">
        <v>16</v>
      </c>
      <c r="P278" s="11"/>
      <c r="Q278" s="36"/>
      <c r="R278" s="54" t="s">
        <v>11</v>
      </c>
      <c r="S278" s="39"/>
      <c r="T278" s="54" t="s">
        <v>16</v>
      </c>
      <c r="U278" s="36"/>
      <c r="V278" s="54" t="s">
        <v>11</v>
      </c>
      <c r="W278" s="39"/>
      <c r="X278" s="56" t="s">
        <v>16</v>
      </c>
      <c r="Y278" s="48"/>
      <c r="Z278" s="36"/>
      <c r="AA278" s="54" t="s">
        <v>11</v>
      </c>
      <c r="AB278" s="39"/>
      <c r="AC278" s="54" t="s">
        <v>16</v>
      </c>
      <c r="AD278" s="36"/>
      <c r="AE278" s="54" t="s">
        <v>11</v>
      </c>
      <c r="AF278" s="39"/>
      <c r="AG278" s="56" t="s">
        <v>16</v>
      </c>
      <c r="AH278" s="48"/>
      <c r="AI278" s="36"/>
      <c r="AJ278" s="54" t="s">
        <v>11</v>
      </c>
      <c r="AK278" s="39"/>
      <c r="AL278" s="54" t="s">
        <v>16</v>
      </c>
      <c r="AM278" s="36"/>
      <c r="AN278" s="54" t="s">
        <v>11</v>
      </c>
      <c r="AO278" s="39"/>
      <c r="AP278" s="56" t="s">
        <v>16</v>
      </c>
      <c r="AQ278" s="48"/>
      <c r="AR278" s="36"/>
      <c r="AS278" s="54" t="s">
        <v>11</v>
      </c>
      <c r="AT278" s="39"/>
      <c r="AU278" s="54" t="s">
        <v>16</v>
      </c>
      <c r="AV278" s="36"/>
      <c r="AW278" s="54" t="s">
        <v>11</v>
      </c>
      <c r="AX278" s="39"/>
      <c r="AY278" s="56" t="s">
        <v>16</v>
      </c>
      <c r="AZ278" s="48"/>
      <c r="BA278" s="36"/>
      <c r="BB278" s="54" t="s">
        <v>11</v>
      </c>
      <c r="BC278" s="39"/>
      <c r="BD278" s="54" t="s">
        <v>16</v>
      </c>
      <c r="BE278" s="36"/>
      <c r="BF278" s="54" t="s">
        <v>11</v>
      </c>
      <c r="BG278" s="39"/>
      <c r="BH278" s="56" t="s">
        <v>16</v>
      </c>
      <c r="BI278" s="48"/>
      <c r="BJ278" s="36"/>
      <c r="BK278" s="54" t="s">
        <v>11</v>
      </c>
      <c r="BL278" s="39"/>
      <c r="BM278" s="54" t="s">
        <v>16</v>
      </c>
      <c r="BN278" s="36"/>
      <c r="BO278" s="54" t="s">
        <v>11</v>
      </c>
      <c r="BP278" s="39"/>
      <c r="BQ278" s="56" t="s">
        <v>16</v>
      </c>
      <c r="BR278" s="48"/>
      <c r="BS278" s="36"/>
      <c r="BT278" s="54" t="s">
        <v>11</v>
      </c>
      <c r="BU278" s="39"/>
      <c r="BV278" s="54" t="s">
        <v>16</v>
      </c>
      <c r="BW278" s="36"/>
      <c r="BX278" s="54" t="s">
        <v>11</v>
      </c>
      <c r="BY278" s="39"/>
      <c r="BZ278" s="56" t="s">
        <v>16</v>
      </c>
      <c r="CA278" s="51"/>
      <c r="CB278" s="17" t="str">
        <f t="shared" si="9"/>
        <v/>
      </c>
      <c r="CC278" s="17" t="str">
        <f>IF(CB278="","",INDEX('99_職種リスト'!$A:$A,MATCH($E278,'99_職種リスト'!$B:$B,0)))</f>
        <v/>
      </c>
      <c r="CD278" s="18" t="str">
        <f>IF(CB278="","",IF(F278="○",'01_勤務時間入力'!$B$7*60,IF(SUM(H278,J278,L278,N278)&gt;0,MIN(SUM(VALUE(H278)*60,J278,VALUE(L278)*60/2,N278/2),'01_勤務時間入力'!$B$7*60,10080),MIN(SUM(MIN(SUM(VALUE(Q278)*60,S278,VALUE(U278)*60/2,W278/2),1440)*IF(OR(Y278="",Y278="　"),1,VALUE(MID(Y278,2,1)/4)),MIN(SUM(VALUE(Z278)*60,AB278,VALUE(AD278)*60/2,AF278/2),1440)*IF(OR(AH278="",AH278="　"),1,VALUE(MID(AH278,2,1)/4)),MIN(SUM(VALUE(AI278)*60,AK278,VALUE(AM278)*60/2,AO278/2),1440)*IF(OR(AQ278="",AQ278="　"),1,VALUE(MID(AQ278,2,1)/4)),MIN(SUM(VALUE(AR278)*60,AT278,VALUE(AV278)*60/2,AX278/2),1440)*IF(OR(AZ278="",AZ278="　"),1,VALUE(MID(AZ278,2,1)/4)),MIN(SUM(VALUE(BA278)*60,BC278,VALUE(BE278)*60/2,BG278/2),1440)*IF(OR(BI278="",BI278="　"),1,VALUE(MID(BI278,2,1)/4)),MIN(SUM(VALUE(BJ278)*60,BL278,VALUE(BN278)*60/2,BP278/2),1440)*IF(OR(BR278="",BR278="　"),1,VALUE(MID(BR278,2,1)/4)),MIN(SUM(VALUE(BS278)*60,BU278,VALUE(BW278)*60/2,BY278/2),1440)*IF(OR(CA278="",CA278="　"),1,VALUE(MID(CA278,2,1)/4))),'01_勤務時間入力'!$B$7*60,10080))))</f>
        <v/>
      </c>
      <c r="CE278" s="17" t="str">
        <f>IF(CB278="","",IF('01_勤務時間入力'!$I$7*60&lt;='01_勤務時間入力'!CD278,"常勤","非常勤"))</f>
        <v/>
      </c>
    </row>
    <row r="279" spans="2:83" ht="27.95" customHeight="1" x14ac:dyDescent="0.4">
      <c r="B279" s="131" t="str">
        <f t="shared" si="8"/>
        <v>263人目</v>
      </c>
      <c r="C279" s="29"/>
      <c r="D279" s="69" t="s">
        <v>14</v>
      </c>
      <c r="E279" s="31"/>
      <c r="F279" s="32"/>
      <c r="H279" s="36"/>
      <c r="I279" s="54" t="s">
        <v>11</v>
      </c>
      <c r="J279" s="39"/>
      <c r="K279" s="56" t="s">
        <v>16</v>
      </c>
      <c r="L279" s="36"/>
      <c r="M279" s="54" t="s">
        <v>11</v>
      </c>
      <c r="N279" s="39"/>
      <c r="O279" s="56" t="s">
        <v>16</v>
      </c>
      <c r="P279" s="11"/>
      <c r="Q279" s="36"/>
      <c r="R279" s="54" t="s">
        <v>11</v>
      </c>
      <c r="S279" s="39"/>
      <c r="T279" s="54" t="s">
        <v>16</v>
      </c>
      <c r="U279" s="36"/>
      <c r="V279" s="54" t="s">
        <v>11</v>
      </c>
      <c r="W279" s="39"/>
      <c r="X279" s="56" t="s">
        <v>16</v>
      </c>
      <c r="Y279" s="48"/>
      <c r="Z279" s="36"/>
      <c r="AA279" s="54" t="s">
        <v>11</v>
      </c>
      <c r="AB279" s="39"/>
      <c r="AC279" s="54" t="s">
        <v>16</v>
      </c>
      <c r="AD279" s="36"/>
      <c r="AE279" s="54" t="s">
        <v>11</v>
      </c>
      <c r="AF279" s="39"/>
      <c r="AG279" s="56" t="s">
        <v>16</v>
      </c>
      <c r="AH279" s="48"/>
      <c r="AI279" s="36"/>
      <c r="AJ279" s="54" t="s">
        <v>11</v>
      </c>
      <c r="AK279" s="39"/>
      <c r="AL279" s="54" t="s">
        <v>16</v>
      </c>
      <c r="AM279" s="36"/>
      <c r="AN279" s="54" t="s">
        <v>11</v>
      </c>
      <c r="AO279" s="39"/>
      <c r="AP279" s="56" t="s">
        <v>16</v>
      </c>
      <c r="AQ279" s="48"/>
      <c r="AR279" s="36"/>
      <c r="AS279" s="54" t="s">
        <v>11</v>
      </c>
      <c r="AT279" s="39"/>
      <c r="AU279" s="54" t="s">
        <v>16</v>
      </c>
      <c r="AV279" s="36"/>
      <c r="AW279" s="54" t="s">
        <v>11</v>
      </c>
      <c r="AX279" s="39"/>
      <c r="AY279" s="56" t="s">
        <v>16</v>
      </c>
      <c r="AZ279" s="48"/>
      <c r="BA279" s="36"/>
      <c r="BB279" s="54" t="s">
        <v>11</v>
      </c>
      <c r="BC279" s="39"/>
      <c r="BD279" s="54" t="s">
        <v>16</v>
      </c>
      <c r="BE279" s="36"/>
      <c r="BF279" s="54" t="s">
        <v>11</v>
      </c>
      <c r="BG279" s="39"/>
      <c r="BH279" s="56" t="s">
        <v>16</v>
      </c>
      <c r="BI279" s="48"/>
      <c r="BJ279" s="36"/>
      <c r="BK279" s="54" t="s">
        <v>11</v>
      </c>
      <c r="BL279" s="39"/>
      <c r="BM279" s="54" t="s">
        <v>16</v>
      </c>
      <c r="BN279" s="36"/>
      <c r="BO279" s="54" t="s">
        <v>11</v>
      </c>
      <c r="BP279" s="39"/>
      <c r="BQ279" s="56" t="s">
        <v>16</v>
      </c>
      <c r="BR279" s="48"/>
      <c r="BS279" s="36"/>
      <c r="BT279" s="54" t="s">
        <v>11</v>
      </c>
      <c r="BU279" s="39"/>
      <c r="BV279" s="54" t="s">
        <v>16</v>
      </c>
      <c r="BW279" s="36"/>
      <c r="BX279" s="54" t="s">
        <v>11</v>
      </c>
      <c r="BY279" s="39"/>
      <c r="BZ279" s="56" t="s">
        <v>16</v>
      </c>
      <c r="CA279" s="51"/>
      <c r="CB279" s="17" t="str">
        <f t="shared" si="9"/>
        <v/>
      </c>
      <c r="CC279" s="17" t="str">
        <f>IF(CB279="","",INDEX('99_職種リスト'!$A:$A,MATCH($E279,'99_職種リスト'!$B:$B,0)))</f>
        <v/>
      </c>
      <c r="CD279" s="18" t="str">
        <f>IF(CB279="","",IF(F279="○",'01_勤務時間入力'!$B$7*60,IF(SUM(H279,J279,L279,N279)&gt;0,MIN(SUM(VALUE(H279)*60,J279,VALUE(L279)*60/2,N279/2),'01_勤務時間入力'!$B$7*60,10080),MIN(SUM(MIN(SUM(VALUE(Q279)*60,S279,VALUE(U279)*60/2,W279/2),1440)*IF(OR(Y279="",Y279="　"),1,VALUE(MID(Y279,2,1)/4)),MIN(SUM(VALUE(Z279)*60,AB279,VALUE(AD279)*60/2,AF279/2),1440)*IF(OR(AH279="",AH279="　"),1,VALUE(MID(AH279,2,1)/4)),MIN(SUM(VALUE(AI279)*60,AK279,VALUE(AM279)*60/2,AO279/2),1440)*IF(OR(AQ279="",AQ279="　"),1,VALUE(MID(AQ279,2,1)/4)),MIN(SUM(VALUE(AR279)*60,AT279,VALUE(AV279)*60/2,AX279/2),1440)*IF(OR(AZ279="",AZ279="　"),1,VALUE(MID(AZ279,2,1)/4)),MIN(SUM(VALUE(BA279)*60,BC279,VALUE(BE279)*60/2,BG279/2),1440)*IF(OR(BI279="",BI279="　"),1,VALUE(MID(BI279,2,1)/4)),MIN(SUM(VALUE(BJ279)*60,BL279,VALUE(BN279)*60/2,BP279/2),1440)*IF(OR(BR279="",BR279="　"),1,VALUE(MID(BR279,2,1)/4)),MIN(SUM(VALUE(BS279)*60,BU279,VALUE(BW279)*60/2,BY279/2),1440)*IF(OR(CA279="",CA279="　"),1,VALUE(MID(CA279,2,1)/4))),'01_勤務時間入力'!$B$7*60,10080))))</f>
        <v/>
      </c>
      <c r="CE279" s="17" t="str">
        <f>IF(CB279="","",IF('01_勤務時間入力'!$I$7*60&lt;='01_勤務時間入力'!CD279,"常勤","非常勤"))</f>
        <v/>
      </c>
    </row>
    <row r="280" spans="2:83" ht="27.95" customHeight="1" x14ac:dyDescent="0.4">
      <c r="B280" s="131" t="str">
        <f t="shared" si="8"/>
        <v>264人目</v>
      </c>
      <c r="C280" s="29"/>
      <c r="D280" s="69" t="s">
        <v>14</v>
      </c>
      <c r="E280" s="31"/>
      <c r="F280" s="32"/>
      <c r="H280" s="36"/>
      <c r="I280" s="54" t="s">
        <v>11</v>
      </c>
      <c r="J280" s="39"/>
      <c r="K280" s="56" t="s">
        <v>16</v>
      </c>
      <c r="L280" s="36"/>
      <c r="M280" s="54" t="s">
        <v>11</v>
      </c>
      <c r="N280" s="39"/>
      <c r="O280" s="56" t="s">
        <v>16</v>
      </c>
      <c r="P280" s="11"/>
      <c r="Q280" s="36"/>
      <c r="R280" s="54" t="s">
        <v>11</v>
      </c>
      <c r="S280" s="39"/>
      <c r="T280" s="54" t="s">
        <v>16</v>
      </c>
      <c r="U280" s="36"/>
      <c r="V280" s="54" t="s">
        <v>11</v>
      </c>
      <c r="W280" s="39"/>
      <c r="X280" s="56" t="s">
        <v>16</v>
      </c>
      <c r="Y280" s="48"/>
      <c r="Z280" s="36"/>
      <c r="AA280" s="54" t="s">
        <v>11</v>
      </c>
      <c r="AB280" s="39"/>
      <c r="AC280" s="54" t="s">
        <v>16</v>
      </c>
      <c r="AD280" s="36"/>
      <c r="AE280" s="54" t="s">
        <v>11</v>
      </c>
      <c r="AF280" s="39"/>
      <c r="AG280" s="56" t="s">
        <v>16</v>
      </c>
      <c r="AH280" s="48"/>
      <c r="AI280" s="36"/>
      <c r="AJ280" s="54" t="s">
        <v>11</v>
      </c>
      <c r="AK280" s="39"/>
      <c r="AL280" s="54" t="s">
        <v>16</v>
      </c>
      <c r="AM280" s="36"/>
      <c r="AN280" s="54" t="s">
        <v>11</v>
      </c>
      <c r="AO280" s="39"/>
      <c r="AP280" s="56" t="s">
        <v>16</v>
      </c>
      <c r="AQ280" s="48"/>
      <c r="AR280" s="36"/>
      <c r="AS280" s="54" t="s">
        <v>11</v>
      </c>
      <c r="AT280" s="39"/>
      <c r="AU280" s="54" t="s">
        <v>16</v>
      </c>
      <c r="AV280" s="36"/>
      <c r="AW280" s="54" t="s">
        <v>11</v>
      </c>
      <c r="AX280" s="39"/>
      <c r="AY280" s="56" t="s">
        <v>16</v>
      </c>
      <c r="AZ280" s="48"/>
      <c r="BA280" s="36"/>
      <c r="BB280" s="54" t="s">
        <v>11</v>
      </c>
      <c r="BC280" s="39"/>
      <c r="BD280" s="54" t="s">
        <v>16</v>
      </c>
      <c r="BE280" s="36"/>
      <c r="BF280" s="54" t="s">
        <v>11</v>
      </c>
      <c r="BG280" s="39"/>
      <c r="BH280" s="56" t="s">
        <v>16</v>
      </c>
      <c r="BI280" s="48"/>
      <c r="BJ280" s="36"/>
      <c r="BK280" s="54" t="s">
        <v>11</v>
      </c>
      <c r="BL280" s="39"/>
      <c r="BM280" s="54" t="s">
        <v>16</v>
      </c>
      <c r="BN280" s="36"/>
      <c r="BO280" s="54" t="s">
        <v>11</v>
      </c>
      <c r="BP280" s="39"/>
      <c r="BQ280" s="56" t="s">
        <v>16</v>
      </c>
      <c r="BR280" s="48"/>
      <c r="BS280" s="36"/>
      <c r="BT280" s="54" t="s">
        <v>11</v>
      </c>
      <c r="BU280" s="39"/>
      <c r="BV280" s="54" t="s">
        <v>16</v>
      </c>
      <c r="BW280" s="36"/>
      <c r="BX280" s="54" t="s">
        <v>11</v>
      </c>
      <c r="BY280" s="39"/>
      <c r="BZ280" s="56" t="s">
        <v>16</v>
      </c>
      <c r="CA280" s="51"/>
      <c r="CB280" s="17" t="str">
        <f t="shared" si="9"/>
        <v/>
      </c>
      <c r="CC280" s="17" t="str">
        <f>IF(CB280="","",INDEX('99_職種リスト'!$A:$A,MATCH($E280,'99_職種リスト'!$B:$B,0)))</f>
        <v/>
      </c>
      <c r="CD280" s="18" t="str">
        <f>IF(CB280="","",IF(F280="○",'01_勤務時間入力'!$B$7*60,IF(SUM(H280,J280,L280,N280)&gt;0,MIN(SUM(VALUE(H280)*60,J280,VALUE(L280)*60/2,N280/2),'01_勤務時間入力'!$B$7*60,10080),MIN(SUM(MIN(SUM(VALUE(Q280)*60,S280,VALUE(U280)*60/2,W280/2),1440)*IF(OR(Y280="",Y280="　"),1,VALUE(MID(Y280,2,1)/4)),MIN(SUM(VALUE(Z280)*60,AB280,VALUE(AD280)*60/2,AF280/2),1440)*IF(OR(AH280="",AH280="　"),1,VALUE(MID(AH280,2,1)/4)),MIN(SUM(VALUE(AI280)*60,AK280,VALUE(AM280)*60/2,AO280/2),1440)*IF(OR(AQ280="",AQ280="　"),1,VALUE(MID(AQ280,2,1)/4)),MIN(SUM(VALUE(AR280)*60,AT280,VALUE(AV280)*60/2,AX280/2),1440)*IF(OR(AZ280="",AZ280="　"),1,VALUE(MID(AZ280,2,1)/4)),MIN(SUM(VALUE(BA280)*60,BC280,VALUE(BE280)*60/2,BG280/2),1440)*IF(OR(BI280="",BI280="　"),1,VALUE(MID(BI280,2,1)/4)),MIN(SUM(VALUE(BJ280)*60,BL280,VALUE(BN280)*60/2,BP280/2),1440)*IF(OR(BR280="",BR280="　"),1,VALUE(MID(BR280,2,1)/4)),MIN(SUM(VALUE(BS280)*60,BU280,VALUE(BW280)*60/2,BY280/2),1440)*IF(OR(CA280="",CA280="　"),1,VALUE(MID(CA280,2,1)/4))),'01_勤務時間入力'!$B$7*60,10080))))</f>
        <v/>
      </c>
      <c r="CE280" s="17" t="str">
        <f>IF(CB280="","",IF('01_勤務時間入力'!$I$7*60&lt;='01_勤務時間入力'!CD280,"常勤","非常勤"))</f>
        <v/>
      </c>
    </row>
    <row r="281" spans="2:83" ht="27.95" customHeight="1" x14ac:dyDescent="0.4">
      <c r="B281" s="131" t="str">
        <f t="shared" si="8"/>
        <v>265人目</v>
      </c>
      <c r="C281" s="29"/>
      <c r="D281" s="69" t="s">
        <v>14</v>
      </c>
      <c r="E281" s="31"/>
      <c r="F281" s="32"/>
      <c r="H281" s="36"/>
      <c r="I281" s="54" t="s">
        <v>11</v>
      </c>
      <c r="J281" s="39"/>
      <c r="K281" s="56" t="s">
        <v>16</v>
      </c>
      <c r="L281" s="36"/>
      <c r="M281" s="54" t="s">
        <v>11</v>
      </c>
      <c r="N281" s="39"/>
      <c r="O281" s="56" t="s">
        <v>16</v>
      </c>
      <c r="P281" s="11"/>
      <c r="Q281" s="36"/>
      <c r="R281" s="54" t="s">
        <v>11</v>
      </c>
      <c r="S281" s="39"/>
      <c r="T281" s="54" t="s">
        <v>16</v>
      </c>
      <c r="U281" s="36"/>
      <c r="V281" s="54" t="s">
        <v>11</v>
      </c>
      <c r="W281" s="39"/>
      <c r="X281" s="56" t="s">
        <v>16</v>
      </c>
      <c r="Y281" s="48"/>
      <c r="Z281" s="36"/>
      <c r="AA281" s="54" t="s">
        <v>11</v>
      </c>
      <c r="AB281" s="39"/>
      <c r="AC281" s="54" t="s">
        <v>16</v>
      </c>
      <c r="AD281" s="36"/>
      <c r="AE281" s="54" t="s">
        <v>11</v>
      </c>
      <c r="AF281" s="39"/>
      <c r="AG281" s="56" t="s">
        <v>16</v>
      </c>
      <c r="AH281" s="48"/>
      <c r="AI281" s="36"/>
      <c r="AJ281" s="54" t="s">
        <v>11</v>
      </c>
      <c r="AK281" s="39"/>
      <c r="AL281" s="54" t="s">
        <v>16</v>
      </c>
      <c r="AM281" s="36"/>
      <c r="AN281" s="54" t="s">
        <v>11</v>
      </c>
      <c r="AO281" s="39"/>
      <c r="AP281" s="56" t="s">
        <v>16</v>
      </c>
      <c r="AQ281" s="48"/>
      <c r="AR281" s="36"/>
      <c r="AS281" s="54" t="s">
        <v>11</v>
      </c>
      <c r="AT281" s="39"/>
      <c r="AU281" s="54" t="s">
        <v>16</v>
      </c>
      <c r="AV281" s="36"/>
      <c r="AW281" s="54" t="s">
        <v>11</v>
      </c>
      <c r="AX281" s="39"/>
      <c r="AY281" s="56" t="s">
        <v>16</v>
      </c>
      <c r="AZ281" s="48"/>
      <c r="BA281" s="36"/>
      <c r="BB281" s="54" t="s">
        <v>11</v>
      </c>
      <c r="BC281" s="39"/>
      <c r="BD281" s="54" t="s">
        <v>16</v>
      </c>
      <c r="BE281" s="36"/>
      <c r="BF281" s="54" t="s">
        <v>11</v>
      </c>
      <c r="BG281" s="39"/>
      <c r="BH281" s="56" t="s">
        <v>16</v>
      </c>
      <c r="BI281" s="48"/>
      <c r="BJ281" s="36"/>
      <c r="BK281" s="54" t="s">
        <v>11</v>
      </c>
      <c r="BL281" s="39"/>
      <c r="BM281" s="54" t="s">
        <v>16</v>
      </c>
      <c r="BN281" s="36"/>
      <c r="BO281" s="54" t="s">
        <v>11</v>
      </c>
      <c r="BP281" s="39"/>
      <c r="BQ281" s="56" t="s">
        <v>16</v>
      </c>
      <c r="BR281" s="48"/>
      <c r="BS281" s="36"/>
      <c r="BT281" s="54" t="s">
        <v>11</v>
      </c>
      <c r="BU281" s="39"/>
      <c r="BV281" s="54" t="s">
        <v>16</v>
      </c>
      <c r="BW281" s="36"/>
      <c r="BX281" s="54" t="s">
        <v>11</v>
      </c>
      <c r="BY281" s="39"/>
      <c r="BZ281" s="56" t="s">
        <v>16</v>
      </c>
      <c r="CA281" s="51"/>
      <c r="CB281" s="17" t="str">
        <f t="shared" si="9"/>
        <v/>
      </c>
      <c r="CC281" s="17" t="str">
        <f>IF(CB281="","",INDEX('99_職種リスト'!$A:$A,MATCH($E281,'99_職種リスト'!$B:$B,0)))</f>
        <v/>
      </c>
      <c r="CD281" s="18" t="str">
        <f>IF(CB281="","",IF(F281="○",'01_勤務時間入力'!$B$7*60,IF(SUM(H281,J281,L281,N281)&gt;0,MIN(SUM(VALUE(H281)*60,J281,VALUE(L281)*60/2,N281/2),'01_勤務時間入力'!$B$7*60,10080),MIN(SUM(MIN(SUM(VALUE(Q281)*60,S281,VALUE(U281)*60/2,W281/2),1440)*IF(OR(Y281="",Y281="　"),1,VALUE(MID(Y281,2,1)/4)),MIN(SUM(VALUE(Z281)*60,AB281,VALUE(AD281)*60/2,AF281/2),1440)*IF(OR(AH281="",AH281="　"),1,VALUE(MID(AH281,2,1)/4)),MIN(SUM(VALUE(AI281)*60,AK281,VALUE(AM281)*60/2,AO281/2),1440)*IF(OR(AQ281="",AQ281="　"),1,VALUE(MID(AQ281,2,1)/4)),MIN(SUM(VALUE(AR281)*60,AT281,VALUE(AV281)*60/2,AX281/2),1440)*IF(OR(AZ281="",AZ281="　"),1,VALUE(MID(AZ281,2,1)/4)),MIN(SUM(VALUE(BA281)*60,BC281,VALUE(BE281)*60/2,BG281/2),1440)*IF(OR(BI281="",BI281="　"),1,VALUE(MID(BI281,2,1)/4)),MIN(SUM(VALUE(BJ281)*60,BL281,VALUE(BN281)*60/2,BP281/2),1440)*IF(OR(BR281="",BR281="　"),1,VALUE(MID(BR281,2,1)/4)),MIN(SUM(VALUE(BS281)*60,BU281,VALUE(BW281)*60/2,BY281/2),1440)*IF(OR(CA281="",CA281="　"),1,VALUE(MID(CA281,2,1)/4))),'01_勤務時間入力'!$B$7*60,10080))))</f>
        <v/>
      </c>
      <c r="CE281" s="17" t="str">
        <f>IF(CB281="","",IF('01_勤務時間入力'!$I$7*60&lt;='01_勤務時間入力'!CD281,"常勤","非常勤"))</f>
        <v/>
      </c>
    </row>
    <row r="282" spans="2:83" ht="27.95" customHeight="1" x14ac:dyDescent="0.4">
      <c r="B282" s="131" t="str">
        <f t="shared" si="8"/>
        <v>266人目</v>
      </c>
      <c r="C282" s="29"/>
      <c r="D282" s="69" t="s">
        <v>14</v>
      </c>
      <c r="E282" s="31"/>
      <c r="F282" s="32"/>
      <c r="H282" s="36"/>
      <c r="I282" s="54" t="s">
        <v>11</v>
      </c>
      <c r="J282" s="39"/>
      <c r="K282" s="56" t="s">
        <v>16</v>
      </c>
      <c r="L282" s="36"/>
      <c r="M282" s="54" t="s">
        <v>11</v>
      </c>
      <c r="N282" s="39"/>
      <c r="O282" s="56" t="s">
        <v>16</v>
      </c>
      <c r="P282" s="11"/>
      <c r="Q282" s="36"/>
      <c r="R282" s="54" t="s">
        <v>11</v>
      </c>
      <c r="S282" s="39"/>
      <c r="T282" s="54" t="s">
        <v>16</v>
      </c>
      <c r="U282" s="36"/>
      <c r="V282" s="54" t="s">
        <v>11</v>
      </c>
      <c r="W282" s="39"/>
      <c r="X282" s="56" t="s">
        <v>16</v>
      </c>
      <c r="Y282" s="48"/>
      <c r="Z282" s="36"/>
      <c r="AA282" s="54" t="s">
        <v>11</v>
      </c>
      <c r="AB282" s="39"/>
      <c r="AC282" s="54" t="s">
        <v>16</v>
      </c>
      <c r="AD282" s="36"/>
      <c r="AE282" s="54" t="s">
        <v>11</v>
      </c>
      <c r="AF282" s="39"/>
      <c r="AG282" s="56" t="s">
        <v>16</v>
      </c>
      <c r="AH282" s="48"/>
      <c r="AI282" s="36"/>
      <c r="AJ282" s="54" t="s">
        <v>11</v>
      </c>
      <c r="AK282" s="39"/>
      <c r="AL282" s="54" t="s">
        <v>16</v>
      </c>
      <c r="AM282" s="36"/>
      <c r="AN282" s="54" t="s">
        <v>11</v>
      </c>
      <c r="AO282" s="39"/>
      <c r="AP282" s="56" t="s">
        <v>16</v>
      </c>
      <c r="AQ282" s="48"/>
      <c r="AR282" s="36"/>
      <c r="AS282" s="54" t="s">
        <v>11</v>
      </c>
      <c r="AT282" s="39"/>
      <c r="AU282" s="54" t="s">
        <v>16</v>
      </c>
      <c r="AV282" s="36"/>
      <c r="AW282" s="54" t="s">
        <v>11</v>
      </c>
      <c r="AX282" s="39"/>
      <c r="AY282" s="56" t="s">
        <v>16</v>
      </c>
      <c r="AZ282" s="48"/>
      <c r="BA282" s="36"/>
      <c r="BB282" s="54" t="s">
        <v>11</v>
      </c>
      <c r="BC282" s="39"/>
      <c r="BD282" s="54" t="s">
        <v>16</v>
      </c>
      <c r="BE282" s="36"/>
      <c r="BF282" s="54" t="s">
        <v>11</v>
      </c>
      <c r="BG282" s="39"/>
      <c r="BH282" s="56" t="s">
        <v>16</v>
      </c>
      <c r="BI282" s="48"/>
      <c r="BJ282" s="36"/>
      <c r="BK282" s="54" t="s">
        <v>11</v>
      </c>
      <c r="BL282" s="39"/>
      <c r="BM282" s="54" t="s">
        <v>16</v>
      </c>
      <c r="BN282" s="36"/>
      <c r="BO282" s="54" t="s">
        <v>11</v>
      </c>
      <c r="BP282" s="39"/>
      <c r="BQ282" s="56" t="s">
        <v>16</v>
      </c>
      <c r="BR282" s="48"/>
      <c r="BS282" s="36"/>
      <c r="BT282" s="54" t="s">
        <v>11</v>
      </c>
      <c r="BU282" s="39"/>
      <c r="BV282" s="54" t="s">
        <v>16</v>
      </c>
      <c r="BW282" s="36"/>
      <c r="BX282" s="54" t="s">
        <v>11</v>
      </c>
      <c r="BY282" s="39"/>
      <c r="BZ282" s="56" t="s">
        <v>16</v>
      </c>
      <c r="CA282" s="51"/>
      <c r="CB282" s="17" t="str">
        <f t="shared" si="9"/>
        <v/>
      </c>
      <c r="CC282" s="17" t="str">
        <f>IF(CB282="","",INDEX('99_職種リスト'!$A:$A,MATCH($E282,'99_職種リスト'!$B:$B,0)))</f>
        <v/>
      </c>
      <c r="CD282" s="18" t="str">
        <f>IF(CB282="","",IF(F282="○",'01_勤務時間入力'!$B$7*60,IF(SUM(H282,J282,L282,N282)&gt;0,MIN(SUM(VALUE(H282)*60,J282,VALUE(L282)*60/2,N282/2),'01_勤務時間入力'!$B$7*60,10080),MIN(SUM(MIN(SUM(VALUE(Q282)*60,S282,VALUE(U282)*60/2,W282/2),1440)*IF(OR(Y282="",Y282="　"),1,VALUE(MID(Y282,2,1)/4)),MIN(SUM(VALUE(Z282)*60,AB282,VALUE(AD282)*60/2,AF282/2),1440)*IF(OR(AH282="",AH282="　"),1,VALUE(MID(AH282,2,1)/4)),MIN(SUM(VALUE(AI282)*60,AK282,VALUE(AM282)*60/2,AO282/2),1440)*IF(OR(AQ282="",AQ282="　"),1,VALUE(MID(AQ282,2,1)/4)),MIN(SUM(VALUE(AR282)*60,AT282,VALUE(AV282)*60/2,AX282/2),1440)*IF(OR(AZ282="",AZ282="　"),1,VALUE(MID(AZ282,2,1)/4)),MIN(SUM(VALUE(BA282)*60,BC282,VALUE(BE282)*60/2,BG282/2),1440)*IF(OR(BI282="",BI282="　"),1,VALUE(MID(BI282,2,1)/4)),MIN(SUM(VALUE(BJ282)*60,BL282,VALUE(BN282)*60/2,BP282/2),1440)*IF(OR(BR282="",BR282="　"),1,VALUE(MID(BR282,2,1)/4)),MIN(SUM(VALUE(BS282)*60,BU282,VALUE(BW282)*60/2,BY282/2),1440)*IF(OR(CA282="",CA282="　"),1,VALUE(MID(CA282,2,1)/4))),'01_勤務時間入力'!$B$7*60,10080))))</f>
        <v/>
      </c>
      <c r="CE282" s="17" t="str">
        <f>IF(CB282="","",IF('01_勤務時間入力'!$I$7*60&lt;='01_勤務時間入力'!CD282,"常勤","非常勤"))</f>
        <v/>
      </c>
    </row>
    <row r="283" spans="2:83" ht="27.95" customHeight="1" x14ac:dyDescent="0.4">
      <c r="B283" s="131" t="str">
        <f t="shared" si="8"/>
        <v>267人目</v>
      </c>
      <c r="C283" s="29"/>
      <c r="D283" s="69" t="s">
        <v>14</v>
      </c>
      <c r="E283" s="31"/>
      <c r="F283" s="32"/>
      <c r="H283" s="36"/>
      <c r="I283" s="54" t="s">
        <v>11</v>
      </c>
      <c r="J283" s="39"/>
      <c r="K283" s="56" t="s">
        <v>16</v>
      </c>
      <c r="L283" s="36"/>
      <c r="M283" s="54" t="s">
        <v>11</v>
      </c>
      <c r="N283" s="39"/>
      <c r="O283" s="56" t="s">
        <v>16</v>
      </c>
      <c r="P283" s="11"/>
      <c r="Q283" s="36"/>
      <c r="R283" s="54" t="s">
        <v>11</v>
      </c>
      <c r="S283" s="39"/>
      <c r="T283" s="54" t="s">
        <v>16</v>
      </c>
      <c r="U283" s="36"/>
      <c r="V283" s="54" t="s">
        <v>11</v>
      </c>
      <c r="W283" s="39"/>
      <c r="X283" s="56" t="s">
        <v>16</v>
      </c>
      <c r="Y283" s="48"/>
      <c r="Z283" s="36"/>
      <c r="AA283" s="54" t="s">
        <v>11</v>
      </c>
      <c r="AB283" s="39"/>
      <c r="AC283" s="54" t="s">
        <v>16</v>
      </c>
      <c r="AD283" s="36"/>
      <c r="AE283" s="54" t="s">
        <v>11</v>
      </c>
      <c r="AF283" s="39"/>
      <c r="AG283" s="56" t="s">
        <v>16</v>
      </c>
      <c r="AH283" s="48"/>
      <c r="AI283" s="36"/>
      <c r="AJ283" s="54" t="s">
        <v>11</v>
      </c>
      <c r="AK283" s="39"/>
      <c r="AL283" s="54" t="s">
        <v>16</v>
      </c>
      <c r="AM283" s="36"/>
      <c r="AN283" s="54" t="s">
        <v>11</v>
      </c>
      <c r="AO283" s="39"/>
      <c r="AP283" s="56" t="s">
        <v>16</v>
      </c>
      <c r="AQ283" s="48"/>
      <c r="AR283" s="36"/>
      <c r="AS283" s="54" t="s">
        <v>11</v>
      </c>
      <c r="AT283" s="39"/>
      <c r="AU283" s="54" t="s">
        <v>16</v>
      </c>
      <c r="AV283" s="36"/>
      <c r="AW283" s="54" t="s">
        <v>11</v>
      </c>
      <c r="AX283" s="39"/>
      <c r="AY283" s="56" t="s">
        <v>16</v>
      </c>
      <c r="AZ283" s="48"/>
      <c r="BA283" s="36"/>
      <c r="BB283" s="54" t="s">
        <v>11</v>
      </c>
      <c r="BC283" s="39"/>
      <c r="BD283" s="54" t="s">
        <v>16</v>
      </c>
      <c r="BE283" s="36"/>
      <c r="BF283" s="54" t="s">
        <v>11</v>
      </c>
      <c r="BG283" s="39"/>
      <c r="BH283" s="56" t="s">
        <v>16</v>
      </c>
      <c r="BI283" s="48"/>
      <c r="BJ283" s="36"/>
      <c r="BK283" s="54" t="s">
        <v>11</v>
      </c>
      <c r="BL283" s="39"/>
      <c r="BM283" s="54" t="s">
        <v>16</v>
      </c>
      <c r="BN283" s="36"/>
      <c r="BO283" s="54" t="s">
        <v>11</v>
      </c>
      <c r="BP283" s="39"/>
      <c r="BQ283" s="56" t="s">
        <v>16</v>
      </c>
      <c r="BR283" s="48"/>
      <c r="BS283" s="36"/>
      <c r="BT283" s="54" t="s">
        <v>11</v>
      </c>
      <c r="BU283" s="39"/>
      <c r="BV283" s="54" t="s">
        <v>16</v>
      </c>
      <c r="BW283" s="36"/>
      <c r="BX283" s="54" t="s">
        <v>11</v>
      </c>
      <c r="BY283" s="39"/>
      <c r="BZ283" s="56" t="s">
        <v>16</v>
      </c>
      <c r="CA283" s="51"/>
      <c r="CB283" s="17" t="str">
        <f t="shared" si="9"/>
        <v/>
      </c>
      <c r="CC283" s="17" t="str">
        <f>IF(CB283="","",INDEX('99_職種リスト'!$A:$A,MATCH($E283,'99_職種リスト'!$B:$B,0)))</f>
        <v/>
      </c>
      <c r="CD283" s="18" t="str">
        <f>IF(CB283="","",IF(F283="○",'01_勤務時間入力'!$B$7*60,IF(SUM(H283,J283,L283,N283)&gt;0,MIN(SUM(VALUE(H283)*60,J283,VALUE(L283)*60/2,N283/2),'01_勤務時間入力'!$B$7*60,10080),MIN(SUM(MIN(SUM(VALUE(Q283)*60,S283,VALUE(U283)*60/2,W283/2),1440)*IF(OR(Y283="",Y283="　"),1,VALUE(MID(Y283,2,1)/4)),MIN(SUM(VALUE(Z283)*60,AB283,VALUE(AD283)*60/2,AF283/2),1440)*IF(OR(AH283="",AH283="　"),1,VALUE(MID(AH283,2,1)/4)),MIN(SUM(VALUE(AI283)*60,AK283,VALUE(AM283)*60/2,AO283/2),1440)*IF(OR(AQ283="",AQ283="　"),1,VALUE(MID(AQ283,2,1)/4)),MIN(SUM(VALUE(AR283)*60,AT283,VALUE(AV283)*60/2,AX283/2),1440)*IF(OR(AZ283="",AZ283="　"),1,VALUE(MID(AZ283,2,1)/4)),MIN(SUM(VALUE(BA283)*60,BC283,VALUE(BE283)*60/2,BG283/2),1440)*IF(OR(BI283="",BI283="　"),1,VALUE(MID(BI283,2,1)/4)),MIN(SUM(VALUE(BJ283)*60,BL283,VALUE(BN283)*60/2,BP283/2),1440)*IF(OR(BR283="",BR283="　"),1,VALUE(MID(BR283,2,1)/4)),MIN(SUM(VALUE(BS283)*60,BU283,VALUE(BW283)*60/2,BY283/2),1440)*IF(OR(CA283="",CA283="　"),1,VALUE(MID(CA283,2,1)/4))),'01_勤務時間入力'!$B$7*60,10080))))</f>
        <v/>
      </c>
      <c r="CE283" s="17" t="str">
        <f>IF(CB283="","",IF('01_勤務時間入力'!$I$7*60&lt;='01_勤務時間入力'!CD283,"常勤","非常勤"))</f>
        <v/>
      </c>
    </row>
    <row r="284" spans="2:83" ht="27.95" customHeight="1" x14ac:dyDescent="0.4">
      <c r="B284" s="131" t="str">
        <f t="shared" si="8"/>
        <v>268人目</v>
      </c>
      <c r="C284" s="29"/>
      <c r="D284" s="69" t="s">
        <v>14</v>
      </c>
      <c r="E284" s="31"/>
      <c r="F284" s="32"/>
      <c r="H284" s="36"/>
      <c r="I284" s="54" t="s">
        <v>11</v>
      </c>
      <c r="J284" s="39"/>
      <c r="K284" s="56" t="s">
        <v>16</v>
      </c>
      <c r="L284" s="36"/>
      <c r="M284" s="54" t="s">
        <v>11</v>
      </c>
      <c r="N284" s="39"/>
      <c r="O284" s="56" t="s">
        <v>16</v>
      </c>
      <c r="P284" s="11"/>
      <c r="Q284" s="36"/>
      <c r="R284" s="54" t="s">
        <v>11</v>
      </c>
      <c r="S284" s="39"/>
      <c r="T284" s="54" t="s">
        <v>16</v>
      </c>
      <c r="U284" s="36"/>
      <c r="V284" s="54" t="s">
        <v>11</v>
      </c>
      <c r="W284" s="39"/>
      <c r="X284" s="56" t="s">
        <v>16</v>
      </c>
      <c r="Y284" s="48"/>
      <c r="Z284" s="36"/>
      <c r="AA284" s="54" t="s">
        <v>11</v>
      </c>
      <c r="AB284" s="39"/>
      <c r="AC284" s="54" t="s">
        <v>16</v>
      </c>
      <c r="AD284" s="36"/>
      <c r="AE284" s="54" t="s">
        <v>11</v>
      </c>
      <c r="AF284" s="39"/>
      <c r="AG284" s="56" t="s">
        <v>16</v>
      </c>
      <c r="AH284" s="48"/>
      <c r="AI284" s="36"/>
      <c r="AJ284" s="54" t="s">
        <v>11</v>
      </c>
      <c r="AK284" s="39"/>
      <c r="AL284" s="54" t="s">
        <v>16</v>
      </c>
      <c r="AM284" s="36"/>
      <c r="AN284" s="54" t="s">
        <v>11</v>
      </c>
      <c r="AO284" s="39"/>
      <c r="AP284" s="56" t="s">
        <v>16</v>
      </c>
      <c r="AQ284" s="48"/>
      <c r="AR284" s="36"/>
      <c r="AS284" s="54" t="s">
        <v>11</v>
      </c>
      <c r="AT284" s="39"/>
      <c r="AU284" s="54" t="s">
        <v>16</v>
      </c>
      <c r="AV284" s="36"/>
      <c r="AW284" s="54" t="s">
        <v>11</v>
      </c>
      <c r="AX284" s="39"/>
      <c r="AY284" s="56" t="s">
        <v>16</v>
      </c>
      <c r="AZ284" s="48"/>
      <c r="BA284" s="36"/>
      <c r="BB284" s="54" t="s">
        <v>11</v>
      </c>
      <c r="BC284" s="39"/>
      <c r="BD284" s="54" t="s">
        <v>16</v>
      </c>
      <c r="BE284" s="36"/>
      <c r="BF284" s="54" t="s">
        <v>11</v>
      </c>
      <c r="BG284" s="39"/>
      <c r="BH284" s="56" t="s">
        <v>16</v>
      </c>
      <c r="BI284" s="48"/>
      <c r="BJ284" s="36"/>
      <c r="BK284" s="54" t="s">
        <v>11</v>
      </c>
      <c r="BL284" s="39"/>
      <c r="BM284" s="54" t="s">
        <v>16</v>
      </c>
      <c r="BN284" s="36"/>
      <c r="BO284" s="54" t="s">
        <v>11</v>
      </c>
      <c r="BP284" s="39"/>
      <c r="BQ284" s="56" t="s">
        <v>16</v>
      </c>
      <c r="BR284" s="48"/>
      <c r="BS284" s="36"/>
      <c r="BT284" s="54" t="s">
        <v>11</v>
      </c>
      <c r="BU284" s="39"/>
      <c r="BV284" s="54" t="s">
        <v>16</v>
      </c>
      <c r="BW284" s="36"/>
      <c r="BX284" s="54" t="s">
        <v>11</v>
      </c>
      <c r="BY284" s="39"/>
      <c r="BZ284" s="56" t="s">
        <v>16</v>
      </c>
      <c r="CA284" s="51"/>
      <c r="CB284" s="17" t="str">
        <f t="shared" si="9"/>
        <v/>
      </c>
      <c r="CC284" s="17" t="str">
        <f>IF(CB284="","",INDEX('99_職種リスト'!$A:$A,MATCH($E284,'99_職種リスト'!$B:$B,0)))</f>
        <v/>
      </c>
      <c r="CD284" s="18" t="str">
        <f>IF(CB284="","",IF(F284="○",'01_勤務時間入力'!$B$7*60,IF(SUM(H284,J284,L284,N284)&gt;0,MIN(SUM(VALUE(H284)*60,J284,VALUE(L284)*60/2,N284/2),'01_勤務時間入力'!$B$7*60,10080),MIN(SUM(MIN(SUM(VALUE(Q284)*60,S284,VALUE(U284)*60/2,W284/2),1440)*IF(OR(Y284="",Y284="　"),1,VALUE(MID(Y284,2,1)/4)),MIN(SUM(VALUE(Z284)*60,AB284,VALUE(AD284)*60/2,AF284/2),1440)*IF(OR(AH284="",AH284="　"),1,VALUE(MID(AH284,2,1)/4)),MIN(SUM(VALUE(AI284)*60,AK284,VALUE(AM284)*60/2,AO284/2),1440)*IF(OR(AQ284="",AQ284="　"),1,VALUE(MID(AQ284,2,1)/4)),MIN(SUM(VALUE(AR284)*60,AT284,VALUE(AV284)*60/2,AX284/2),1440)*IF(OR(AZ284="",AZ284="　"),1,VALUE(MID(AZ284,2,1)/4)),MIN(SUM(VALUE(BA284)*60,BC284,VALUE(BE284)*60/2,BG284/2),1440)*IF(OR(BI284="",BI284="　"),1,VALUE(MID(BI284,2,1)/4)),MIN(SUM(VALUE(BJ284)*60,BL284,VALUE(BN284)*60/2,BP284/2),1440)*IF(OR(BR284="",BR284="　"),1,VALUE(MID(BR284,2,1)/4)),MIN(SUM(VALUE(BS284)*60,BU284,VALUE(BW284)*60/2,BY284/2),1440)*IF(OR(CA284="",CA284="　"),1,VALUE(MID(CA284,2,1)/4))),'01_勤務時間入力'!$B$7*60,10080))))</f>
        <v/>
      </c>
      <c r="CE284" s="17" t="str">
        <f>IF(CB284="","",IF('01_勤務時間入力'!$I$7*60&lt;='01_勤務時間入力'!CD284,"常勤","非常勤"))</f>
        <v/>
      </c>
    </row>
    <row r="285" spans="2:83" ht="27.95" customHeight="1" x14ac:dyDescent="0.4">
      <c r="B285" s="131" t="str">
        <f t="shared" si="8"/>
        <v>269人目</v>
      </c>
      <c r="C285" s="29"/>
      <c r="D285" s="69" t="s">
        <v>14</v>
      </c>
      <c r="E285" s="31"/>
      <c r="F285" s="32"/>
      <c r="H285" s="36"/>
      <c r="I285" s="54" t="s">
        <v>11</v>
      </c>
      <c r="J285" s="39"/>
      <c r="K285" s="56" t="s">
        <v>16</v>
      </c>
      <c r="L285" s="36"/>
      <c r="M285" s="54" t="s">
        <v>11</v>
      </c>
      <c r="N285" s="39"/>
      <c r="O285" s="56" t="s">
        <v>16</v>
      </c>
      <c r="P285" s="11"/>
      <c r="Q285" s="36"/>
      <c r="R285" s="54" t="s">
        <v>11</v>
      </c>
      <c r="S285" s="39"/>
      <c r="T285" s="54" t="s">
        <v>16</v>
      </c>
      <c r="U285" s="36"/>
      <c r="V285" s="54" t="s">
        <v>11</v>
      </c>
      <c r="W285" s="39"/>
      <c r="X285" s="56" t="s">
        <v>16</v>
      </c>
      <c r="Y285" s="48"/>
      <c r="Z285" s="36"/>
      <c r="AA285" s="54" t="s">
        <v>11</v>
      </c>
      <c r="AB285" s="39"/>
      <c r="AC285" s="54" t="s">
        <v>16</v>
      </c>
      <c r="AD285" s="36"/>
      <c r="AE285" s="54" t="s">
        <v>11</v>
      </c>
      <c r="AF285" s="39"/>
      <c r="AG285" s="56" t="s">
        <v>16</v>
      </c>
      <c r="AH285" s="48"/>
      <c r="AI285" s="36"/>
      <c r="AJ285" s="54" t="s">
        <v>11</v>
      </c>
      <c r="AK285" s="39"/>
      <c r="AL285" s="54" t="s">
        <v>16</v>
      </c>
      <c r="AM285" s="36"/>
      <c r="AN285" s="54" t="s">
        <v>11</v>
      </c>
      <c r="AO285" s="39"/>
      <c r="AP285" s="56" t="s">
        <v>16</v>
      </c>
      <c r="AQ285" s="48"/>
      <c r="AR285" s="36"/>
      <c r="AS285" s="54" t="s">
        <v>11</v>
      </c>
      <c r="AT285" s="39"/>
      <c r="AU285" s="54" t="s">
        <v>16</v>
      </c>
      <c r="AV285" s="36"/>
      <c r="AW285" s="54" t="s">
        <v>11</v>
      </c>
      <c r="AX285" s="39"/>
      <c r="AY285" s="56" t="s">
        <v>16</v>
      </c>
      <c r="AZ285" s="48"/>
      <c r="BA285" s="36"/>
      <c r="BB285" s="54" t="s">
        <v>11</v>
      </c>
      <c r="BC285" s="39"/>
      <c r="BD285" s="54" t="s">
        <v>16</v>
      </c>
      <c r="BE285" s="36"/>
      <c r="BF285" s="54" t="s">
        <v>11</v>
      </c>
      <c r="BG285" s="39"/>
      <c r="BH285" s="56" t="s">
        <v>16</v>
      </c>
      <c r="BI285" s="48"/>
      <c r="BJ285" s="36"/>
      <c r="BK285" s="54" t="s">
        <v>11</v>
      </c>
      <c r="BL285" s="39"/>
      <c r="BM285" s="54" t="s">
        <v>16</v>
      </c>
      <c r="BN285" s="36"/>
      <c r="BO285" s="54" t="s">
        <v>11</v>
      </c>
      <c r="BP285" s="39"/>
      <c r="BQ285" s="56" t="s">
        <v>16</v>
      </c>
      <c r="BR285" s="48"/>
      <c r="BS285" s="36"/>
      <c r="BT285" s="54" t="s">
        <v>11</v>
      </c>
      <c r="BU285" s="39"/>
      <c r="BV285" s="54" t="s">
        <v>16</v>
      </c>
      <c r="BW285" s="36"/>
      <c r="BX285" s="54" t="s">
        <v>11</v>
      </c>
      <c r="BY285" s="39"/>
      <c r="BZ285" s="56" t="s">
        <v>16</v>
      </c>
      <c r="CA285" s="51"/>
      <c r="CB285" s="17" t="str">
        <f t="shared" si="9"/>
        <v/>
      </c>
      <c r="CC285" s="17" t="str">
        <f>IF(CB285="","",INDEX('99_職種リスト'!$A:$A,MATCH($E285,'99_職種リスト'!$B:$B,0)))</f>
        <v/>
      </c>
      <c r="CD285" s="18" t="str">
        <f>IF(CB285="","",IF(F285="○",'01_勤務時間入力'!$B$7*60,IF(SUM(H285,J285,L285,N285)&gt;0,MIN(SUM(VALUE(H285)*60,J285,VALUE(L285)*60/2,N285/2),'01_勤務時間入力'!$B$7*60,10080),MIN(SUM(MIN(SUM(VALUE(Q285)*60,S285,VALUE(U285)*60/2,W285/2),1440)*IF(OR(Y285="",Y285="　"),1,VALUE(MID(Y285,2,1)/4)),MIN(SUM(VALUE(Z285)*60,AB285,VALUE(AD285)*60/2,AF285/2),1440)*IF(OR(AH285="",AH285="　"),1,VALUE(MID(AH285,2,1)/4)),MIN(SUM(VALUE(AI285)*60,AK285,VALUE(AM285)*60/2,AO285/2),1440)*IF(OR(AQ285="",AQ285="　"),1,VALUE(MID(AQ285,2,1)/4)),MIN(SUM(VALUE(AR285)*60,AT285,VALUE(AV285)*60/2,AX285/2),1440)*IF(OR(AZ285="",AZ285="　"),1,VALUE(MID(AZ285,2,1)/4)),MIN(SUM(VALUE(BA285)*60,BC285,VALUE(BE285)*60/2,BG285/2),1440)*IF(OR(BI285="",BI285="　"),1,VALUE(MID(BI285,2,1)/4)),MIN(SUM(VALUE(BJ285)*60,BL285,VALUE(BN285)*60/2,BP285/2),1440)*IF(OR(BR285="",BR285="　"),1,VALUE(MID(BR285,2,1)/4)),MIN(SUM(VALUE(BS285)*60,BU285,VALUE(BW285)*60/2,BY285/2),1440)*IF(OR(CA285="",CA285="　"),1,VALUE(MID(CA285,2,1)/4))),'01_勤務時間入力'!$B$7*60,10080))))</f>
        <v/>
      </c>
      <c r="CE285" s="17" t="str">
        <f>IF(CB285="","",IF('01_勤務時間入力'!$I$7*60&lt;='01_勤務時間入力'!CD285,"常勤","非常勤"))</f>
        <v/>
      </c>
    </row>
    <row r="286" spans="2:83" ht="27.95" customHeight="1" x14ac:dyDescent="0.4">
      <c r="B286" s="131" t="str">
        <f t="shared" si="8"/>
        <v>270人目</v>
      </c>
      <c r="C286" s="29"/>
      <c r="D286" s="69" t="s">
        <v>14</v>
      </c>
      <c r="E286" s="31"/>
      <c r="F286" s="32"/>
      <c r="H286" s="36"/>
      <c r="I286" s="54" t="s">
        <v>11</v>
      </c>
      <c r="J286" s="39"/>
      <c r="K286" s="56" t="s">
        <v>16</v>
      </c>
      <c r="L286" s="36"/>
      <c r="M286" s="54" t="s">
        <v>11</v>
      </c>
      <c r="N286" s="39"/>
      <c r="O286" s="56" t="s">
        <v>16</v>
      </c>
      <c r="P286" s="11"/>
      <c r="Q286" s="36"/>
      <c r="R286" s="54" t="s">
        <v>11</v>
      </c>
      <c r="S286" s="39"/>
      <c r="T286" s="54" t="s">
        <v>16</v>
      </c>
      <c r="U286" s="36"/>
      <c r="V286" s="54" t="s">
        <v>11</v>
      </c>
      <c r="W286" s="39"/>
      <c r="X286" s="56" t="s">
        <v>16</v>
      </c>
      <c r="Y286" s="48"/>
      <c r="Z286" s="36"/>
      <c r="AA286" s="54" t="s">
        <v>11</v>
      </c>
      <c r="AB286" s="39"/>
      <c r="AC286" s="54" t="s">
        <v>16</v>
      </c>
      <c r="AD286" s="36"/>
      <c r="AE286" s="54" t="s">
        <v>11</v>
      </c>
      <c r="AF286" s="39"/>
      <c r="AG286" s="56" t="s">
        <v>16</v>
      </c>
      <c r="AH286" s="48"/>
      <c r="AI286" s="36"/>
      <c r="AJ286" s="54" t="s">
        <v>11</v>
      </c>
      <c r="AK286" s="39"/>
      <c r="AL286" s="54" t="s">
        <v>16</v>
      </c>
      <c r="AM286" s="36"/>
      <c r="AN286" s="54" t="s">
        <v>11</v>
      </c>
      <c r="AO286" s="39"/>
      <c r="AP286" s="56" t="s">
        <v>16</v>
      </c>
      <c r="AQ286" s="48"/>
      <c r="AR286" s="36"/>
      <c r="AS286" s="54" t="s">
        <v>11</v>
      </c>
      <c r="AT286" s="39"/>
      <c r="AU286" s="54" t="s">
        <v>16</v>
      </c>
      <c r="AV286" s="36"/>
      <c r="AW286" s="54" t="s">
        <v>11</v>
      </c>
      <c r="AX286" s="39"/>
      <c r="AY286" s="56" t="s">
        <v>16</v>
      </c>
      <c r="AZ286" s="48"/>
      <c r="BA286" s="36"/>
      <c r="BB286" s="54" t="s">
        <v>11</v>
      </c>
      <c r="BC286" s="39"/>
      <c r="BD286" s="54" t="s">
        <v>16</v>
      </c>
      <c r="BE286" s="36"/>
      <c r="BF286" s="54" t="s">
        <v>11</v>
      </c>
      <c r="BG286" s="39"/>
      <c r="BH286" s="56" t="s">
        <v>16</v>
      </c>
      <c r="BI286" s="48"/>
      <c r="BJ286" s="36"/>
      <c r="BK286" s="54" t="s">
        <v>11</v>
      </c>
      <c r="BL286" s="39"/>
      <c r="BM286" s="54" t="s">
        <v>16</v>
      </c>
      <c r="BN286" s="36"/>
      <c r="BO286" s="54" t="s">
        <v>11</v>
      </c>
      <c r="BP286" s="39"/>
      <c r="BQ286" s="56" t="s">
        <v>16</v>
      </c>
      <c r="BR286" s="48"/>
      <c r="BS286" s="36"/>
      <c r="BT286" s="54" t="s">
        <v>11</v>
      </c>
      <c r="BU286" s="39"/>
      <c r="BV286" s="54" t="s">
        <v>16</v>
      </c>
      <c r="BW286" s="36"/>
      <c r="BX286" s="54" t="s">
        <v>11</v>
      </c>
      <c r="BY286" s="39"/>
      <c r="BZ286" s="56" t="s">
        <v>16</v>
      </c>
      <c r="CA286" s="51"/>
      <c r="CB286" s="17" t="str">
        <f t="shared" si="9"/>
        <v/>
      </c>
      <c r="CC286" s="17" t="str">
        <f>IF(CB286="","",INDEX('99_職種リスト'!$A:$A,MATCH($E286,'99_職種リスト'!$B:$B,0)))</f>
        <v/>
      </c>
      <c r="CD286" s="18" t="str">
        <f>IF(CB286="","",IF(F286="○",'01_勤務時間入力'!$B$7*60,IF(SUM(H286,J286,L286,N286)&gt;0,MIN(SUM(VALUE(H286)*60,J286,VALUE(L286)*60/2,N286/2),'01_勤務時間入力'!$B$7*60,10080),MIN(SUM(MIN(SUM(VALUE(Q286)*60,S286,VALUE(U286)*60/2,W286/2),1440)*IF(OR(Y286="",Y286="　"),1,VALUE(MID(Y286,2,1)/4)),MIN(SUM(VALUE(Z286)*60,AB286,VALUE(AD286)*60/2,AF286/2),1440)*IF(OR(AH286="",AH286="　"),1,VALUE(MID(AH286,2,1)/4)),MIN(SUM(VALUE(AI286)*60,AK286,VALUE(AM286)*60/2,AO286/2),1440)*IF(OR(AQ286="",AQ286="　"),1,VALUE(MID(AQ286,2,1)/4)),MIN(SUM(VALUE(AR286)*60,AT286,VALUE(AV286)*60/2,AX286/2),1440)*IF(OR(AZ286="",AZ286="　"),1,VALUE(MID(AZ286,2,1)/4)),MIN(SUM(VALUE(BA286)*60,BC286,VALUE(BE286)*60/2,BG286/2),1440)*IF(OR(BI286="",BI286="　"),1,VALUE(MID(BI286,2,1)/4)),MIN(SUM(VALUE(BJ286)*60,BL286,VALUE(BN286)*60/2,BP286/2),1440)*IF(OR(BR286="",BR286="　"),1,VALUE(MID(BR286,2,1)/4)),MIN(SUM(VALUE(BS286)*60,BU286,VALUE(BW286)*60/2,BY286/2),1440)*IF(OR(CA286="",CA286="　"),1,VALUE(MID(CA286,2,1)/4))),'01_勤務時間入力'!$B$7*60,10080))))</f>
        <v/>
      </c>
      <c r="CE286" s="17" t="str">
        <f>IF(CB286="","",IF('01_勤務時間入力'!$I$7*60&lt;='01_勤務時間入力'!CD286,"常勤","非常勤"))</f>
        <v/>
      </c>
    </row>
    <row r="287" spans="2:83" ht="27.95" customHeight="1" x14ac:dyDescent="0.4">
      <c r="B287" s="131" t="str">
        <f t="shared" si="8"/>
        <v>271人目</v>
      </c>
      <c r="C287" s="29"/>
      <c r="D287" s="69" t="s">
        <v>14</v>
      </c>
      <c r="E287" s="31"/>
      <c r="F287" s="32"/>
      <c r="H287" s="36"/>
      <c r="I287" s="54" t="s">
        <v>11</v>
      </c>
      <c r="J287" s="39"/>
      <c r="K287" s="56" t="s">
        <v>16</v>
      </c>
      <c r="L287" s="36"/>
      <c r="M287" s="54" t="s">
        <v>11</v>
      </c>
      <c r="N287" s="39"/>
      <c r="O287" s="56" t="s">
        <v>16</v>
      </c>
      <c r="P287" s="11"/>
      <c r="Q287" s="36"/>
      <c r="R287" s="54" t="s">
        <v>11</v>
      </c>
      <c r="S287" s="39"/>
      <c r="T287" s="54" t="s">
        <v>16</v>
      </c>
      <c r="U287" s="36"/>
      <c r="V287" s="54" t="s">
        <v>11</v>
      </c>
      <c r="W287" s="39"/>
      <c r="X287" s="56" t="s">
        <v>16</v>
      </c>
      <c r="Y287" s="48"/>
      <c r="Z287" s="36"/>
      <c r="AA287" s="54" t="s">
        <v>11</v>
      </c>
      <c r="AB287" s="39"/>
      <c r="AC287" s="54" t="s">
        <v>16</v>
      </c>
      <c r="AD287" s="36"/>
      <c r="AE287" s="54" t="s">
        <v>11</v>
      </c>
      <c r="AF287" s="39"/>
      <c r="AG287" s="56" t="s">
        <v>16</v>
      </c>
      <c r="AH287" s="48"/>
      <c r="AI287" s="36"/>
      <c r="AJ287" s="54" t="s">
        <v>11</v>
      </c>
      <c r="AK287" s="39"/>
      <c r="AL287" s="54" t="s">
        <v>16</v>
      </c>
      <c r="AM287" s="36"/>
      <c r="AN287" s="54" t="s">
        <v>11</v>
      </c>
      <c r="AO287" s="39"/>
      <c r="AP287" s="56" t="s">
        <v>16</v>
      </c>
      <c r="AQ287" s="48"/>
      <c r="AR287" s="36"/>
      <c r="AS287" s="54" t="s">
        <v>11</v>
      </c>
      <c r="AT287" s="39"/>
      <c r="AU287" s="54" t="s">
        <v>16</v>
      </c>
      <c r="AV287" s="36"/>
      <c r="AW287" s="54" t="s">
        <v>11</v>
      </c>
      <c r="AX287" s="39"/>
      <c r="AY287" s="56" t="s">
        <v>16</v>
      </c>
      <c r="AZ287" s="48"/>
      <c r="BA287" s="36"/>
      <c r="BB287" s="54" t="s">
        <v>11</v>
      </c>
      <c r="BC287" s="39"/>
      <c r="BD287" s="54" t="s">
        <v>16</v>
      </c>
      <c r="BE287" s="36"/>
      <c r="BF287" s="54" t="s">
        <v>11</v>
      </c>
      <c r="BG287" s="39"/>
      <c r="BH287" s="56" t="s">
        <v>16</v>
      </c>
      <c r="BI287" s="48"/>
      <c r="BJ287" s="36"/>
      <c r="BK287" s="54" t="s">
        <v>11</v>
      </c>
      <c r="BL287" s="39"/>
      <c r="BM287" s="54" t="s">
        <v>16</v>
      </c>
      <c r="BN287" s="36"/>
      <c r="BO287" s="54" t="s">
        <v>11</v>
      </c>
      <c r="BP287" s="39"/>
      <c r="BQ287" s="56" t="s">
        <v>16</v>
      </c>
      <c r="BR287" s="48"/>
      <c r="BS287" s="36"/>
      <c r="BT287" s="54" t="s">
        <v>11</v>
      </c>
      <c r="BU287" s="39"/>
      <c r="BV287" s="54" t="s">
        <v>16</v>
      </c>
      <c r="BW287" s="36"/>
      <c r="BX287" s="54" t="s">
        <v>11</v>
      </c>
      <c r="BY287" s="39"/>
      <c r="BZ287" s="56" t="s">
        <v>16</v>
      </c>
      <c r="CA287" s="51"/>
      <c r="CB287" s="17" t="str">
        <f t="shared" si="9"/>
        <v/>
      </c>
      <c r="CC287" s="17" t="str">
        <f>IF(CB287="","",INDEX('99_職種リスト'!$A:$A,MATCH($E287,'99_職種リスト'!$B:$B,0)))</f>
        <v/>
      </c>
      <c r="CD287" s="18" t="str">
        <f>IF(CB287="","",IF(F287="○",'01_勤務時間入力'!$B$7*60,IF(SUM(H287,J287,L287,N287)&gt;0,MIN(SUM(VALUE(H287)*60,J287,VALUE(L287)*60/2,N287/2),'01_勤務時間入力'!$B$7*60,10080),MIN(SUM(MIN(SUM(VALUE(Q287)*60,S287,VALUE(U287)*60/2,W287/2),1440)*IF(OR(Y287="",Y287="　"),1,VALUE(MID(Y287,2,1)/4)),MIN(SUM(VALUE(Z287)*60,AB287,VALUE(AD287)*60/2,AF287/2),1440)*IF(OR(AH287="",AH287="　"),1,VALUE(MID(AH287,2,1)/4)),MIN(SUM(VALUE(AI287)*60,AK287,VALUE(AM287)*60/2,AO287/2),1440)*IF(OR(AQ287="",AQ287="　"),1,VALUE(MID(AQ287,2,1)/4)),MIN(SUM(VALUE(AR287)*60,AT287,VALUE(AV287)*60/2,AX287/2),1440)*IF(OR(AZ287="",AZ287="　"),1,VALUE(MID(AZ287,2,1)/4)),MIN(SUM(VALUE(BA287)*60,BC287,VALUE(BE287)*60/2,BG287/2),1440)*IF(OR(BI287="",BI287="　"),1,VALUE(MID(BI287,2,1)/4)),MIN(SUM(VALUE(BJ287)*60,BL287,VALUE(BN287)*60/2,BP287/2),1440)*IF(OR(BR287="",BR287="　"),1,VALUE(MID(BR287,2,1)/4)),MIN(SUM(VALUE(BS287)*60,BU287,VALUE(BW287)*60/2,BY287/2),1440)*IF(OR(CA287="",CA287="　"),1,VALUE(MID(CA287,2,1)/4))),'01_勤務時間入力'!$B$7*60,10080))))</f>
        <v/>
      </c>
      <c r="CE287" s="17" t="str">
        <f>IF(CB287="","",IF('01_勤務時間入力'!$I$7*60&lt;='01_勤務時間入力'!CD287,"常勤","非常勤"))</f>
        <v/>
      </c>
    </row>
    <row r="288" spans="2:83" ht="27.95" customHeight="1" x14ac:dyDescent="0.4">
      <c r="B288" s="131" t="str">
        <f t="shared" si="8"/>
        <v>272人目</v>
      </c>
      <c r="C288" s="29"/>
      <c r="D288" s="69" t="s">
        <v>14</v>
      </c>
      <c r="E288" s="31"/>
      <c r="F288" s="32"/>
      <c r="H288" s="36"/>
      <c r="I288" s="54" t="s">
        <v>11</v>
      </c>
      <c r="J288" s="39"/>
      <c r="K288" s="56" t="s">
        <v>16</v>
      </c>
      <c r="L288" s="36"/>
      <c r="M288" s="54" t="s">
        <v>11</v>
      </c>
      <c r="N288" s="39"/>
      <c r="O288" s="56" t="s">
        <v>16</v>
      </c>
      <c r="P288" s="11"/>
      <c r="Q288" s="36"/>
      <c r="R288" s="54" t="s">
        <v>11</v>
      </c>
      <c r="S288" s="39"/>
      <c r="T288" s="54" t="s">
        <v>16</v>
      </c>
      <c r="U288" s="36"/>
      <c r="V288" s="54" t="s">
        <v>11</v>
      </c>
      <c r="W288" s="39"/>
      <c r="X288" s="56" t="s">
        <v>16</v>
      </c>
      <c r="Y288" s="48"/>
      <c r="Z288" s="36"/>
      <c r="AA288" s="54" t="s">
        <v>11</v>
      </c>
      <c r="AB288" s="39"/>
      <c r="AC288" s="54" t="s">
        <v>16</v>
      </c>
      <c r="AD288" s="36"/>
      <c r="AE288" s="54" t="s">
        <v>11</v>
      </c>
      <c r="AF288" s="39"/>
      <c r="AG288" s="56" t="s">
        <v>16</v>
      </c>
      <c r="AH288" s="48"/>
      <c r="AI288" s="36"/>
      <c r="AJ288" s="54" t="s">
        <v>11</v>
      </c>
      <c r="AK288" s="39"/>
      <c r="AL288" s="54" t="s">
        <v>16</v>
      </c>
      <c r="AM288" s="36"/>
      <c r="AN288" s="54" t="s">
        <v>11</v>
      </c>
      <c r="AO288" s="39"/>
      <c r="AP288" s="56" t="s">
        <v>16</v>
      </c>
      <c r="AQ288" s="48"/>
      <c r="AR288" s="36"/>
      <c r="AS288" s="54" t="s">
        <v>11</v>
      </c>
      <c r="AT288" s="39"/>
      <c r="AU288" s="54" t="s">
        <v>16</v>
      </c>
      <c r="AV288" s="36"/>
      <c r="AW288" s="54" t="s">
        <v>11</v>
      </c>
      <c r="AX288" s="39"/>
      <c r="AY288" s="56" t="s">
        <v>16</v>
      </c>
      <c r="AZ288" s="48"/>
      <c r="BA288" s="36"/>
      <c r="BB288" s="54" t="s">
        <v>11</v>
      </c>
      <c r="BC288" s="39"/>
      <c r="BD288" s="54" t="s">
        <v>16</v>
      </c>
      <c r="BE288" s="36"/>
      <c r="BF288" s="54" t="s">
        <v>11</v>
      </c>
      <c r="BG288" s="39"/>
      <c r="BH288" s="56" t="s">
        <v>16</v>
      </c>
      <c r="BI288" s="48"/>
      <c r="BJ288" s="36"/>
      <c r="BK288" s="54" t="s">
        <v>11</v>
      </c>
      <c r="BL288" s="39"/>
      <c r="BM288" s="54" t="s">
        <v>16</v>
      </c>
      <c r="BN288" s="36"/>
      <c r="BO288" s="54" t="s">
        <v>11</v>
      </c>
      <c r="BP288" s="39"/>
      <c r="BQ288" s="56" t="s">
        <v>16</v>
      </c>
      <c r="BR288" s="48"/>
      <c r="BS288" s="36"/>
      <c r="BT288" s="54" t="s">
        <v>11</v>
      </c>
      <c r="BU288" s="39"/>
      <c r="BV288" s="54" t="s">
        <v>16</v>
      </c>
      <c r="BW288" s="36"/>
      <c r="BX288" s="54" t="s">
        <v>11</v>
      </c>
      <c r="BY288" s="39"/>
      <c r="BZ288" s="56" t="s">
        <v>16</v>
      </c>
      <c r="CA288" s="51"/>
      <c r="CB288" s="17" t="str">
        <f t="shared" si="9"/>
        <v/>
      </c>
      <c r="CC288" s="17" t="str">
        <f>IF(CB288="","",INDEX('99_職種リスト'!$A:$A,MATCH($E288,'99_職種リスト'!$B:$B,0)))</f>
        <v/>
      </c>
      <c r="CD288" s="18" t="str">
        <f>IF(CB288="","",IF(F288="○",'01_勤務時間入力'!$B$7*60,IF(SUM(H288,J288,L288,N288)&gt;0,MIN(SUM(VALUE(H288)*60,J288,VALUE(L288)*60/2,N288/2),'01_勤務時間入力'!$B$7*60,10080),MIN(SUM(MIN(SUM(VALUE(Q288)*60,S288,VALUE(U288)*60/2,W288/2),1440)*IF(OR(Y288="",Y288="　"),1,VALUE(MID(Y288,2,1)/4)),MIN(SUM(VALUE(Z288)*60,AB288,VALUE(AD288)*60/2,AF288/2),1440)*IF(OR(AH288="",AH288="　"),1,VALUE(MID(AH288,2,1)/4)),MIN(SUM(VALUE(AI288)*60,AK288,VALUE(AM288)*60/2,AO288/2),1440)*IF(OR(AQ288="",AQ288="　"),1,VALUE(MID(AQ288,2,1)/4)),MIN(SUM(VALUE(AR288)*60,AT288,VALUE(AV288)*60/2,AX288/2),1440)*IF(OR(AZ288="",AZ288="　"),1,VALUE(MID(AZ288,2,1)/4)),MIN(SUM(VALUE(BA288)*60,BC288,VALUE(BE288)*60/2,BG288/2),1440)*IF(OR(BI288="",BI288="　"),1,VALUE(MID(BI288,2,1)/4)),MIN(SUM(VALUE(BJ288)*60,BL288,VALUE(BN288)*60/2,BP288/2),1440)*IF(OR(BR288="",BR288="　"),1,VALUE(MID(BR288,2,1)/4)),MIN(SUM(VALUE(BS288)*60,BU288,VALUE(BW288)*60/2,BY288/2),1440)*IF(OR(CA288="",CA288="　"),1,VALUE(MID(CA288,2,1)/4))),'01_勤務時間入力'!$B$7*60,10080))))</f>
        <v/>
      </c>
      <c r="CE288" s="17" t="str">
        <f>IF(CB288="","",IF('01_勤務時間入力'!$I$7*60&lt;='01_勤務時間入力'!CD288,"常勤","非常勤"))</f>
        <v/>
      </c>
    </row>
    <row r="289" spans="2:83" ht="27.95" customHeight="1" x14ac:dyDescent="0.4">
      <c r="B289" s="131" t="str">
        <f t="shared" si="8"/>
        <v>273人目</v>
      </c>
      <c r="C289" s="29"/>
      <c r="D289" s="69" t="s">
        <v>14</v>
      </c>
      <c r="E289" s="31"/>
      <c r="F289" s="32"/>
      <c r="H289" s="36"/>
      <c r="I289" s="54" t="s">
        <v>11</v>
      </c>
      <c r="J289" s="39"/>
      <c r="K289" s="56" t="s">
        <v>16</v>
      </c>
      <c r="L289" s="36"/>
      <c r="M289" s="54" t="s">
        <v>11</v>
      </c>
      <c r="N289" s="39"/>
      <c r="O289" s="56" t="s">
        <v>16</v>
      </c>
      <c r="P289" s="11"/>
      <c r="Q289" s="36"/>
      <c r="R289" s="54" t="s">
        <v>11</v>
      </c>
      <c r="S289" s="39"/>
      <c r="T289" s="54" t="s">
        <v>16</v>
      </c>
      <c r="U289" s="36"/>
      <c r="V289" s="54" t="s">
        <v>11</v>
      </c>
      <c r="W289" s="39"/>
      <c r="X289" s="56" t="s">
        <v>16</v>
      </c>
      <c r="Y289" s="48"/>
      <c r="Z289" s="36"/>
      <c r="AA289" s="54" t="s">
        <v>11</v>
      </c>
      <c r="AB289" s="39"/>
      <c r="AC289" s="54" t="s">
        <v>16</v>
      </c>
      <c r="AD289" s="36"/>
      <c r="AE289" s="54" t="s">
        <v>11</v>
      </c>
      <c r="AF289" s="39"/>
      <c r="AG289" s="56" t="s">
        <v>16</v>
      </c>
      <c r="AH289" s="48"/>
      <c r="AI289" s="36"/>
      <c r="AJ289" s="54" t="s">
        <v>11</v>
      </c>
      <c r="AK289" s="39"/>
      <c r="AL289" s="54" t="s">
        <v>16</v>
      </c>
      <c r="AM289" s="36"/>
      <c r="AN289" s="54" t="s">
        <v>11</v>
      </c>
      <c r="AO289" s="39"/>
      <c r="AP289" s="56" t="s">
        <v>16</v>
      </c>
      <c r="AQ289" s="48"/>
      <c r="AR289" s="36"/>
      <c r="AS289" s="54" t="s">
        <v>11</v>
      </c>
      <c r="AT289" s="39"/>
      <c r="AU289" s="54" t="s">
        <v>16</v>
      </c>
      <c r="AV289" s="36"/>
      <c r="AW289" s="54" t="s">
        <v>11</v>
      </c>
      <c r="AX289" s="39"/>
      <c r="AY289" s="56" t="s">
        <v>16</v>
      </c>
      <c r="AZ289" s="48"/>
      <c r="BA289" s="36"/>
      <c r="BB289" s="54" t="s">
        <v>11</v>
      </c>
      <c r="BC289" s="39"/>
      <c r="BD289" s="54" t="s">
        <v>16</v>
      </c>
      <c r="BE289" s="36"/>
      <c r="BF289" s="54" t="s">
        <v>11</v>
      </c>
      <c r="BG289" s="39"/>
      <c r="BH289" s="56" t="s">
        <v>16</v>
      </c>
      <c r="BI289" s="48"/>
      <c r="BJ289" s="36"/>
      <c r="BK289" s="54" t="s">
        <v>11</v>
      </c>
      <c r="BL289" s="39"/>
      <c r="BM289" s="54" t="s">
        <v>16</v>
      </c>
      <c r="BN289" s="36"/>
      <c r="BO289" s="54" t="s">
        <v>11</v>
      </c>
      <c r="BP289" s="39"/>
      <c r="BQ289" s="56" t="s">
        <v>16</v>
      </c>
      <c r="BR289" s="48"/>
      <c r="BS289" s="36"/>
      <c r="BT289" s="54" t="s">
        <v>11</v>
      </c>
      <c r="BU289" s="39"/>
      <c r="BV289" s="54" t="s">
        <v>16</v>
      </c>
      <c r="BW289" s="36"/>
      <c r="BX289" s="54" t="s">
        <v>11</v>
      </c>
      <c r="BY289" s="39"/>
      <c r="BZ289" s="56" t="s">
        <v>16</v>
      </c>
      <c r="CA289" s="51"/>
      <c r="CB289" s="17" t="str">
        <f t="shared" si="9"/>
        <v/>
      </c>
      <c r="CC289" s="17" t="str">
        <f>IF(CB289="","",INDEX('99_職種リスト'!$A:$A,MATCH($E289,'99_職種リスト'!$B:$B,0)))</f>
        <v/>
      </c>
      <c r="CD289" s="18" t="str">
        <f>IF(CB289="","",IF(F289="○",'01_勤務時間入力'!$B$7*60,IF(SUM(H289,J289,L289,N289)&gt;0,MIN(SUM(VALUE(H289)*60,J289,VALUE(L289)*60/2,N289/2),'01_勤務時間入力'!$B$7*60,10080),MIN(SUM(MIN(SUM(VALUE(Q289)*60,S289,VALUE(U289)*60/2,W289/2),1440)*IF(OR(Y289="",Y289="　"),1,VALUE(MID(Y289,2,1)/4)),MIN(SUM(VALUE(Z289)*60,AB289,VALUE(AD289)*60/2,AF289/2),1440)*IF(OR(AH289="",AH289="　"),1,VALUE(MID(AH289,2,1)/4)),MIN(SUM(VALUE(AI289)*60,AK289,VALUE(AM289)*60/2,AO289/2),1440)*IF(OR(AQ289="",AQ289="　"),1,VALUE(MID(AQ289,2,1)/4)),MIN(SUM(VALUE(AR289)*60,AT289,VALUE(AV289)*60/2,AX289/2),1440)*IF(OR(AZ289="",AZ289="　"),1,VALUE(MID(AZ289,2,1)/4)),MIN(SUM(VALUE(BA289)*60,BC289,VALUE(BE289)*60/2,BG289/2),1440)*IF(OR(BI289="",BI289="　"),1,VALUE(MID(BI289,2,1)/4)),MIN(SUM(VALUE(BJ289)*60,BL289,VALUE(BN289)*60/2,BP289/2),1440)*IF(OR(BR289="",BR289="　"),1,VALUE(MID(BR289,2,1)/4)),MIN(SUM(VALUE(BS289)*60,BU289,VALUE(BW289)*60/2,BY289/2),1440)*IF(OR(CA289="",CA289="　"),1,VALUE(MID(CA289,2,1)/4))),'01_勤務時間入力'!$B$7*60,10080))))</f>
        <v/>
      </c>
      <c r="CE289" s="17" t="str">
        <f>IF(CB289="","",IF('01_勤務時間入力'!$I$7*60&lt;='01_勤務時間入力'!CD289,"常勤","非常勤"))</f>
        <v/>
      </c>
    </row>
    <row r="290" spans="2:83" ht="27.95" customHeight="1" x14ac:dyDescent="0.4">
      <c r="B290" s="131" t="str">
        <f t="shared" si="8"/>
        <v>274人目</v>
      </c>
      <c r="C290" s="29"/>
      <c r="D290" s="69" t="s">
        <v>14</v>
      </c>
      <c r="E290" s="31"/>
      <c r="F290" s="32"/>
      <c r="H290" s="36"/>
      <c r="I290" s="54" t="s">
        <v>11</v>
      </c>
      <c r="J290" s="39"/>
      <c r="K290" s="56" t="s">
        <v>16</v>
      </c>
      <c r="L290" s="36"/>
      <c r="M290" s="54" t="s">
        <v>11</v>
      </c>
      <c r="N290" s="39"/>
      <c r="O290" s="56" t="s">
        <v>16</v>
      </c>
      <c r="P290" s="11"/>
      <c r="Q290" s="36"/>
      <c r="R290" s="54" t="s">
        <v>11</v>
      </c>
      <c r="S290" s="39"/>
      <c r="T290" s="54" t="s">
        <v>16</v>
      </c>
      <c r="U290" s="36"/>
      <c r="V290" s="54" t="s">
        <v>11</v>
      </c>
      <c r="W290" s="39"/>
      <c r="X290" s="56" t="s">
        <v>16</v>
      </c>
      <c r="Y290" s="48"/>
      <c r="Z290" s="36"/>
      <c r="AA290" s="54" t="s">
        <v>11</v>
      </c>
      <c r="AB290" s="39"/>
      <c r="AC290" s="54" t="s">
        <v>16</v>
      </c>
      <c r="AD290" s="36"/>
      <c r="AE290" s="54" t="s">
        <v>11</v>
      </c>
      <c r="AF290" s="39"/>
      <c r="AG290" s="56" t="s">
        <v>16</v>
      </c>
      <c r="AH290" s="48"/>
      <c r="AI290" s="36"/>
      <c r="AJ290" s="54" t="s">
        <v>11</v>
      </c>
      <c r="AK290" s="39"/>
      <c r="AL290" s="54" t="s">
        <v>16</v>
      </c>
      <c r="AM290" s="36"/>
      <c r="AN290" s="54" t="s">
        <v>11</v>
      </c>
      <c r="AO290" s="39"/>
      <c r="AP290" s="56" t="s">
        <v>16</v>
      </c>
      <c r="AQ290" s="48"/>
      <c r="AR290" s="36"/>
      <c r="AS290" s="54" t="s">
        <v>11</v>
      </c>
      <c r="AT290" s="39"/>
      <c r="AU290" s="54" t="s">
        <v>16</v>
      </c>
      <c r="AV290" s="36"/>
      <c r="AW290" s="54" t="s">
        <v>11</v>
      </c>
      <c r="AX290" s="39"/>
      <c r="AY290" s="56" t="s">
        <v>16</v>
      </c>
      <c r="AZ290" s="48"/>
      <c r="BA290" s="36"/>
      <c r="BB290" s="54" t="s">
        <v>11</v>
      </c>
      <c r="BC290" s="39"/>
      <c r="BD290" s="54" t="s">
        <v>16</v>
      </c>
      <c r="BE290" s="36"/>
      <c r="BF290" s="54" t="s">
        <v>11</v>
      </c>
      <c r="BG290" s="39"/>
      <c r="BH290" s="56" t="s">
        <v>16</v>
      </c>
      <c r="BI290" s="48"/>
      <c r="BJ290" s="36"/>
      <c r="BK290" s="54" t="s">
        <v>11</v>
      </c>
      <c r="BL290" s="39"/>
      <c r="BM290" s="54" t="s">
        <v>16</v>
      </c>
      <c r="BN290" s="36"/>
      <c r="BO290" s="54" t="s">
        <v>11</v>
      </c>
      <c r="BP290" s="39"/>
      <c r="BQ290" s="56" t="s">
        <v>16</v>
      </c>
      <c r="BR290" s="48"/>
      <c r="BS290" s="36"/>
      <c r="BT290" s="54" t="s">
        <v>11</v>
      </c>
      <c r="BU290" s="39"/>
      <c r="BV290" s="54" t="s">
        <v>16</v>
      </c>
      <c r="BW290" s="36"/>
      <c r="BX290" s="54" t="s">
        <v>11</v>
      </c>
      <c r="BY290" s="39"/>
      <c r="BZ290" s="56" t="s">
        <v>16</v>
      </c>
      <c r="CA290" s="51"/>
      <c r="CB290" s="17" t="str">
        <f t="shared" si="9"/>
        <v/>
      </c>
      <c r="CC290" s="17" t="str">
        <f>IF(CB290="","",INDEX('99_職種リスト'!$A:$A,MATCH($E290,'99_職種リスト'!$B:$B,0)))</f>
        <v/>
      </c>
      <c r="CD290" s="18" t="str">
        <f>IF(CB290="","",IF(F290="○",'01_勤務時間入力'!$B$7*60,IF(SUM(H290,J290,L290,N290)&gt;0,MIN(SUM(VALUE(H290)*60,J290,VALUE(L290)*60/2,N290/2),'01_勤務時間入力'!$B$7*60,10080),MIN(SUM(MIN(SUM(VALUE(Q290)*60,S290,VALUE(U290)*60/2,W290/2),1440)*IF(OR(Y290="",Y290="　"),1,VALUE(MID(Y290,2,1)/4)),MIN(SUM(VALUE(Z290)*60,AB290,VALUE(AD290)*60/2,AF290/2),1440)*IF(OR(AH290="",AH290="　"),1,VALUE(MID(AH290,2,1)/4)),MIN(SUM(VALUE(AI290)*60,AK290,VALUE(AM290)*60/2,AO290/2),1440)*IF(OR(AQ290="",AQ290="　"),1,VALUE(MID(AQ290,2,1)/4)),MIN(SUM(VALUE(AR290)*60,AT290,VALUE(AV290)*60/2,AX290/2),1440)*IF(OR(AZ290="",AZ290="　"),1,VALUE(MID(AZ290,2,1)/4)),MIN(SUM(VALUE(BA290)*60,BC290,VALUE(BE290)*60/2,BG290/2),1440)*IF(OR(BI290="",BI290="　"),1,VALUE(MID(BI290,2,1)/4)),MIN(SUM(VALUE(BJ290)*60,BL290,VALUE(BN290)*60/2,BP290/2),1440)*IF(OR(BR290="",BR290="　"),1,VALUE(MID(BR290,2,1)/4)),MIN(SUM(VALUE(BS290)*60,BU290,VALUE(BW290)*60/2,BY290/2),1440)*IF(OR(CA290="",CA290="　"),1,VALUE(MID(CA290,2,1)/4))),'01_勤務時間入力'!$B$7*60,10080))))</f>
        <v/>
      </c>
      <c r="CE290" s="17" t="str">
        <f>IF(CB290="","",IF('01_勤務時間入力'!$I$7*60&lt;='01_勤務時間入力'!CD290,"常勤","非常勤"))</f>
        <v/>
      </c>
    </row>
    <row r="291" spans="2:83" ht="27.95" customHeight="1" x14ac:dyDescent="0.4">
      <c r="B291" s="131" t="str">
        <f t="shared" si="8"/>
        <v>275人目</v>
      </c>
      <c r="C291" s="29"/>
      <c r="D291" s="69" t="s">
        <v>14</v>
      </c>
      <c r="E291" s="31"/>
      <c r="F291" s="32"/>
      <c r="H291" s="36"/>
      <c r="I291" s="54" t="s">
        <v>11</v>
      </c>
      <c r="J291" s="39"/>
      <c r="K291" s="56" t="s">
        <v>16</v>
      </c>
      <c r="L291" s="36"/>
      <c r="M291" s="54" t="s">
        <v>11</v>
      </c>
      <c r="N291" s="39"/>
      <c r="O291" s="56" t="s">
        <v>16</v>
      </c>
      <c r="P291" s="11"/>
      <c r="Q291" s="36"/>
      <c r="R291" s="54" t="s">
        <v>11</v>
      </c>
      <c r="S291" s="39"/>
      <c r="T291" s="54" t="s">
        <v>16</v>
      </c>
      <c r="U291" s="36"/>
      <c r="V291" s="54" t="s">
        <v>11</v>
      </c>
      <c r="W291" s="39"/>
      <c r="X291" s="56" t="s">
        <v>16</v>
      </c>
      <c r="Y291" s="48"/>
      <c r="Z291" s="36"/>
      <c r="AA291" s="54" t="s">
        <v>11</v>
      </c>
      <c r="AB291" s="39"/>
      <c r="AC291" s="54" t="s">
        <v>16</v>
      </c>
      <c r="AD291" s="36"/>
      <c r="AE291" s="54" t="s">
        <v>11</v>
      </c>
      <c r="AF291" s="39"/>
      <c r="AG291" s="56" t="s">
        <v>16</v>
      </c>
      <c r="AH291" s="48"/>
      <c r="AI291" s="36"/>
      <c r="AJ291" s="54" t="s">
        <v>11</v>
      </c>
      <c r="AK291" s="39"/>
      <c r="AL291" s="54" t="s">
        <v>16</v>
      </c>
      <c r="AM291" s="36"/>
      <c r="AN291" s="54" t="s">
        <v>11</v>
      </c>
      <c r="AO291" s="39"/>
      <c r="AP291" s="56" t="s">
        <v>16</v>
      </c>
      <c r="AQ291" s="48"/>
      <c r="AR291" s="36"/>
      <c r="AS291" s="54" t="s">
        <v>11</v>
      </c>
      <c r="AT291" s="39"/>
      <c r="AU291" s="54" t="s">
        <v>16</v>
      </c>
      <c r="AV291" s="36"/>
      <c r="AW291" s="54" t="s">
        <v>11</v>
      </c>
      <c r="AX291" s="39"/>
      <c r="AY291" s="56" t="s">
        <v>16</v>
      </c>
      <c r="AZ291" s="48"/>
      <c r="BA291" s="36"/>
      <c r="BB291" s="54" t="s">
        <v>11</v>
      </c>
      <c r="BC291" s="39"/>
      <c r="BD291" s="54" t="s">
        <v>16</v>
      </c>
      <c r="BE291" s="36"/>
      <c r="BF291" s="54" t="s">
        <v>11</v>
      </c>
      <c r="BG291" s="39"/>
      <c r="BH291" s="56" t="s">
        <v>16</v>
      </c>
      <c r="BI291" s="48"/>
      <c r="BJ291" s="36"/>
      <c r="BK291" s="54" t="s">
        <v>11</v>
      </c>
      <c r="BL291" s="39"/>
      <c r="BM291" s="54" t="s">
        <v>16</v>
      </c>
      <c r="BN291" s="36"/>
      <c r="BO291" s="54" t="s">
        <v>11</v>
      </c>
      <c r="BP291" s="39"/>
      <c r="BQ291" s="56" t="s">
        <v>16</v>
      </c>
      <c r="BR291" s="48"/>
      <c r="BS291" s="36"/>
      <c r="BT291" s="54" t="s">
        <v>11</v>
      </c>
      <c r="BU291" s="39"/>
      <c r="BV291" s="54" t="s">
        <v>16</v>
      </c>
      <c r="BW291" s="36"/>
      <c r="BX291" s="54" t="s">
        <v>11</v>
      </c>
      <c r="BY291" s="39"/>
      <c r="BZ291" s="56" t="s">
        <v>16</v>
      </c>
      <c r="CA291" s="51"/>
      <c r="CB291" s="17" t="str">
        <f t="shared" si="9"/>
        <v/>
      </c>
      <c r="CC291" s="17" t="str">
        <f>IF(CB291="","",INDEX('99_職種リスト'!$A:$A,MATCH($E291,'99_職種リスト'!$B:$B,0)))</f>
        <v/>
      </c>
      <c r="CD291" s="18" t="str">
        <f>IF(CB291="","",IF(F291="○",'01_勤務時間入力'!$B$7*60,IF(SUM(H291,J291,L291,N291)&gt;0,MIN(SUM(VALUE(H291)*60,J291,VALUE(L291)*60/2,N291/2),'01_勤務時間入力'!$B$7*60,10080),MIN(SUM(MIN(SUM(VALUE(Q291)*60,S291,VALUE(U291)*60/2,W291/2),1440)*IF(OR(Y291="",Y291="　"),1,VALUE(MID(Y291,2,1)/4)),MIN(SUM(VALUE(Z291)*60,AB291,VALUE(AD291)*60/2,AF291/2),1440)*IF(OR(AH291="",AH291="　"),1,VALUE(MID(AH291,2,1)/4)),MIN(SUM(VALUE(AI291)*60,AK291,VALUE(AM291)*60/2,AO291/2),1440)*IF(OR(AQ291="",AQ291="　"),1,VALUE(MID(AQ291,2,1)/4)),MIN(SUM(VALUE(AR291)*60,AT291,VALUE(AV291)*60/2,AX291/2),1440)*IF(OR(AZ291="",AZ291="　"),1,VALUE(MID(AZ291,2,1)/4)),MIN(SUM(VALUE(BA291)*60,BC291,VALUE(BE291)*60/2,BG291/2),1440)*IF(OR(BI291="",BI291="　"),1,VALUE(MID(BI291,2,1)/4)),MIN(SUM(VALUE(BJ291)*60,BL291,VALUE(BN291)*60/2,BP291/2),1440)*IF(OR(BR291="",BR291="　"),1,VALUE(MID(BR291,2,1)/4)),MIN(SUM(VALUE(BS291)*60,BU291,VALUE(BW291)*60/2,BY291/2),1440)*IF(OR(CA291="",CA291="　"),1,VALUE(MID(CA291,2,1)/4))),'01_勤務時間入力'!$B$7*60,10080))))</f>
        <v/>
      </c>
      <c r="CE291" s="17" t="str">
        <f>IF(CB291="","",IF('01_勤務時間入力'!$I$7*60&lt;='01_勤務時間入力'!CD291,"常勤","非常勤"))</f>
        <v/>
      </c>
    </row>
    <row r="292" spans="2:83" ht="27.95" customHeight="1" x14ac:dyDescent="0.4">
      <c r="B292" s="131" t="str">
        <f t="shared" si="8"/>
        <v>276人目</v>
      </c>
      <c r="C292" s="29"/>
      <c r="D292" s="69" t="s">
        <v>14</v>
      </c>
      <c r="E292" s="31"/>
      <c r="F292" s="32"/>
      <c r="H292" s="36"/>
      <c r="I292" s="54" t="s">
        <v>11</v>
      </c>
      <c r="J292" s="39"/>
      <c r="K292" s="56" t="s">
        <v>16</v>
      </c>
      <c r="L292" s="36"/>
      <c r="M292" s="54" t="s">
        <v>11</v>
      </c>
      <c r="N292" s="39"/>
      <c r="O292" s="56" t="s">
        <v>16</v>
      </c>
      <c r="P292" s="11"/>
      <c r="Q292" s="36"/>
      <c r="R292" s="54" t="s">
        <v>11</v>
      </c>
      <c r="S292" s="39"/>
      <c r="T292" s="54" t="s">
        <v>16</v>
      </c>
      <c r="U292" s="36"/>
      <c r="V292" s="54" t="s">
        <v>11</v>
      </c>
      <c r="W292" s="39"/>
      <c r="X292" s="56" t="s">
        <v>16</v>
      </c>
      <c r="Y292" s="48"/>
      <c r="Z292" s="36"/>
      <c r="AA292" s="54" t="s">
        <v>11</v>
      </c>
      <c r="AB292" s="39"/>
      <c r="AC292" s="54" t="s">
        <v>16</v>
      </c>
      <c r="AD292" s="36"/>
      <c r="AE292" s="54" t="s">
        <v>11</v>
      </c>
      <c r="AF292" s="39"/>
      <c r="AG292" s="56" t="s">
        <v>16</v>
      </c>
      <c r="AH292" s="48"/>
      <c r="AI292" s="36"/>
      <c r="AJ292" s="54" t="s">
        <v>11</v>
      </c>
      <c r="AK292" s="39"/>
      <c r="AL292" s="54" t="s">
        <v>16</v>
      </c>
      <c r="AM292" s="36"/>
      <c r="AN292" s="54" t="s">
        <v>11</v>
      </c>
      <c r="AO292" s="39"/>
      <c r="AP292" s="56" t="s">
        <v>16</v>
      </c>
      <c r="AQ292" s="48"/>
      <c r="AR292" s="36"/>
      <c r="AS292" s="54" t="s">
        <v>11</v>
      </c>
      <c r="AT292" s="39"/>
      <c r="AU292" s="54" t="s">
        <v>16</v>
      </c>
      <c r="AV292" s="36"/>
      <c r="AW292" s="54" t="s">
        <v>11</v>
      </c>
      <c r="AX292" s="39"/>
      <c r="AY292" s="56" t="s">
        <v>16</v>
      </c>
      <c r="AZ292" s="48"/>
      <c r="BA292" s="36"/>
      <c r="BB292" s="54" t="s">
        <v>11</v>
      </c>
      <c r="BC292" s="39"/>
      <c r="BD292" s="54" t="s">
        <v>16</v>
      </c>
      <c r="BE292" s="36"/>
      <c r="BF292" s="54" t="s">
        <v>11</v>
      </c>
      <c r="BG292" s="39"/>
      <c r="BH292" s="56" t="s">
        <v>16</v>
      </c>
      <c r="BI292" s="48"/>
      <c r="BJ292" s="36"/>
      <c r="BK292" s="54" t="s">
        <v>11</v>
      </c>
      <c r="BL292" s="39"/>
      <c r="BM292" s="54" t="s">
        <v>16</v>
      </c>
      <c r="BN292" s="36"/>
      <c r="BO292" s="54" t="s">
        <v>11</v>
      </c>
      <c r="BP292" s="39"/>
      <c r="BQ292" s="56" t="s">
        <v>16</v>
      </c>
      <c r="BR292" s="48"/>
      <c r="BS292" s="36"/>
      <c r="BT292" s="54" t="s">
        <v>11</v>
      </c>
      <c r="BU292" s="39"/>
      <c r="BV292" s="54" t="s">
        <v>16</v>
      </c>
      <c r="BW292" s="36"/>
      <c r="BX292" s="54" t="s">
        <v>11</v>
      </c>
      <c r="BY292" s="39"/>
      <c r="BZ292" s="56" t="s">
        <v>16</v>
      </c>
      <c r="CA292" s="51"/>
      <c r="CB292" s="17" t="str">
        <f t="shared" si="9"/>
        <v/>
      </c>
      <c r="CC292" s="17" t="str">
        <f>IF(CB292="","",INDEX('99_職種リスト'!$A:$A,MATCH($E292,'99_職種リスト'!$B:$B,0)))</f>
        <v/>
      </c>
      <c r="CD292" s="18" t="str">
        <f>IF(CB292="","",IF(F292="○",'01_勤務時間入力'!$B$7*60,IF(SUM(H292,J292,L292,N292)&gt;0,MIN(SUM(VALUE(H292)*60,J292,VALUE(L292)*60/2,N292/2),'01_勤務時間入力'!$B$7*60,10080),MIN(SUM(MIN(SUM(VALUE(Q292)*60,S292,VALUE(U292)*60/2,W292/2),1440)*IF(OR(Y292="",Y292="　"),1,VALUE(MID(Y292,2,1)/4)),MIN(SUM(VALUE(Z292)*60,AB292,VALUE(AD292)*60/2,AF292/2),1440)*IF(OR(AH292="",AH292="　"),1,VALUE(MID(AH292,2,1)/4)),MIN(SUM(VALUE(AI292)*60,AK292,VALUE(AM292)*60/2,AO292/2),1440)*IF(OR(AQ292="",AQ292="　"),1,VALUE(MID(AQ292,2,1)/4)),MIN(SUM(VALUE(AR292)*60,AT292,VALUE(AV292)*60/2,AX292/2),1440)*IF(OR(AZ292="",AZ292="　"),1,VALUE(MID(AZ292,2,1)/4)),MIN(SUM(VALUE(BA292)*60,BC292,VALUE(BE292)*60/2,BG292/2),1440)*IF(OR(BI292="",BI292="　"),1,VALUE(MID(BI292,2,1)/4)),MIN(SUM(VALUE(BJ292)*60,BL292,VALUE(BN292)*60/2,BP292/2),1440)*IF(OR(BR292="",BR292="　"),1,VALUE(MID(BR292,2,1)/4)),MIN(SUM(VALUE(BS292)*60,BU292,VALUE(BW292)*60/2,BY292/2),1440)*IF(OR(CA292="",CA292="　"),1,VALUE(MID(CA292,2,1)/4))),'01_勤務時間入力'!$B$7*60,10080))))</f>
        <v/>
      </c>
      <c r="CE292" s="17" t="str">
        <f>IF(CB292="","",IF('01_勤務時間入力'!$I$7*60&lt;='01_勤務時間入力'!CD292,"常勤","非常勤"))</f>
        <v/>
      </c>
    </row>
    <row r="293" spans="2:83" ht="27.95" customHeight="1" x14ac:dyDescent="0.4">
      <c r="B293" s="131" t="str">
        <f t="shared" si="8"/>
        <v>277人目</v>
      </c>
      <c r="C293" s="29"/>
      <c r="D293" s="69" t="s">
        <v>14</v>
      </c>
      <c r="E293" s="31"/>
      <c r="F293" s="32"/>
      <c r="H293" s="36"/>
      <c r="I293" s="54" t="s">
        <v>11</v>
      </c>
      <c r="J293" s="39"/>
      <c r="K293" s="56" t="s">
        <v>16</v>
      </c>
      <c r="L293" s="36"/>
      <c r="M293" s="54" t="s">
        <v>11</v>
      </c>
      <c r="N293" s="39"/>
      <c r="O293" s="56" t="s">
        <v>16</v>
      </c>
      <c r="P293" s="11"/>
      <c r="Q293" s="36"/>
      <c r="R293" s="54" t="s">
        <v>11</v>
      </c>
      <c r="S293" s="39"/>
      <c r="T293" s="54" t="s">
        <v>16</v>
      </c>
      <c r="U293" s="36"/>
      <c r="V293" s="54" t="s">
        <v>11</v>
      </c>
      <c r="W293" s="39"/>
      <c r="X293" s="56" t="s">
        <v>16</v>
      </c>
      <c r="Y293" s="48"/>
      <c r="Z293" s="36"/>
      <c r="AA293" s="54" t="s">
        <v>11</v>
      </c>
      <c r="AB293" s="39"/>
      <c r="AC293" s="54" t="s">
        <v>16</v>
      </c>
      <c r="AD293" s="36"/>
      <c r="AE293" s="54" t="s">
        <v>11</v>
      </c>
      <c r="AF293" s="39"/>
      <c r="AG293" s="56" t="s">
        <v>16</v>
      </c>
      <c r="AH293" s="48"/>
      <c r="AI293" s="36"/>
      <c r="AJ293" s="54" t="s">
        <v>11</v>
      </c>
      <c r="AK293" s="39"/>
      <c r="AL293" s="54" t="s">
        <v>16</v>
      </c>
      <c r="AM293" s="36"/>
      <c r="AN293" s="54" t="s">
        <v>11</v>
      </c>
      <c r="AO293" s="39"/>
      <c r="AP293" s="56" t="s">
        <v>16</v>
      </c>
      <c r="AQ293" s="48"/>
      <c r="AR293" s="36"/>
      <c r="AS293" s="54" t="s">
        <v>11</v>
      </c>
      <c r="AT293" s="39"/>
      <c r="AU293" s="54" t="s">
        <v>16</v>
      </c>
      <c r="AV293" s="36"/>
      <c r="AW293" s="54" t="s">
        <v>11</v>
      </c>
      <c r="AX293" s="39"/>
      <c r="AY293" s="56" t="s">
        <v>16</v>
      </c>
      <c r="AZ293" s="48"/>
      <c r="BA293" s="36"/>
      <c r="BB293" s="54" t="s">
        <v>11</v>
      </c>
      <c r="BC293" s="39"/>
      <c r="BD293" s="54" t="s">
        <v>16</v>
      </c>
      <c r="BE293" s="36"/>
      <c r="BF293" s="54" t="s">
        <v>11</v>
      </c>
      <c r="BG293" s="39"/>
      <c r="BH293" s="56" t="s">
        <v>16</v>
      </c>
      <c r="BI293" s="48"/>
      <c r="BJ293" s="36"/>
      <c r="BK293" s="54" t="s">
        <v>11</v>
      </c>
      <c r="BL293" s="39"/>
      <c r="BM293" s="54" t="s">
        <v>16</v>
      </c>
      <c r="BN293" s="36"/>
      <c r="BO293" s="54" t="s">
        <v>11</v>
      </c>
      <c r="BP293" s="39"/>
      <c r="BQ293" s="56" t="s">
        <v>16</v>
      </c>
      <c r="BR293" s="48"/>
      <c r="BS293" s="36"/>
      <c r="BT293" s="54" t="s">
        <v>11</v>
      </c>
      <c r="BU293" s="39"/>
      <c r="BV293" s="54" t="s">
        <v>16</v>
      </c>
      <c r="BW293" s="36"/>
      <c r="BX293" s="54" t="s">
        <v>11</v>
      </c>
      <c r="BY293" s="39"/>
      <c r="BZ293" s="56" t="s">
        <v>16</v>
      </c>
      <c r="CA293" s="51"/>
      <c r="CB293" s="17" t="str">
        <f t="shared" si="9"/>
        <v/>
      </c>
      <c r="CC293" s="17" t="str">
        <f>IF(CB293="","",INDEX('99_職種リスト'!$A:$A,MATCH($E293,'99_職種リスト'!$B:$B,0)))</f>
        <v/>
      </c>
      <c r="CD293" s="18" t="str">
        <f>IF(CB293="","",IF(F293="○",'01_勤務時間入力'!$B$7*60,IF(SUM(H293,J293,L293,N293)&gt;0,MIN(SUM(VALUE(H293)*60,J293,VALUE(L293)*60/2,N293/2),'01_勤務時間入力'!$B$7*60,10080),MIN(SUM(MIN(SUM(VALUE(Q293)*60,S293,VALUE(U293)*60/2,W293/2),1440)*IF(OR(Y293="",Y293="　"),1,VALUE(MID(Y293,2,1)/4)),MIN(SUM(VALUE(Z293)*60,AB293,VALUE(AD293)*60/2,AF293/2),1440)*IF(OR(AH293="",AH293="　"),1,VALUE(MID(AH293,2,1)/4)),MIN(SUM(VALUE(AI293)*60,AK293,VALUE(AM293)*60/2,AO293/2),1440)*IF(OR(AQ293="",AQ293="　"),1,VALUE(MID(AQ293,2,1)/4)),MIN(SUM(VALUE(AR293)*60,AT293,VALUE(AV293)*60/2,AX293/2),1440)*IF(OR(AZ293="",AZ293="　"),1,VALUE(MID(AZ293,2,1)/4)),MIN(SUM(VALUE(BA293)*60,BC293,VALUE(BE293)*60/2,BG293/2),1440)*IF(OR(BI293="",BI293="　"),1,VALUE(MID(BI293,2,1)/4)),MIN(SUM(VALUE(BJ293)*60,BL293,VALUE(BN293)*60/2,BP293/2),1440)*IF(OR(BR293="",BR293="　"),1,VALUE(MID(BR293,2,1)/4)),MIN(SUM(VALUE(BS293)*60,BU293,VALUE(BW293)*60/2,BY293/2),1440)*IF(OR(CA293="",CA293="　"),1,VALUE(MID(CA293,2,1)/4))),'01_勤務時間入力'!$B$7*60,10080))))</f>
        <v/>
      </c>
      <c r="CE293" s="17" t="str">
        <f>IF(CB293="","",IF('01_勤務時間入力'!$I$7*60&lt;='01_勤務時間入力'!CD293,"常勤","非常勤"))</f>
        <v/>
      </c>
    </row>
    <row r="294" spans="2:83" ht="27.95" customHeight="1" x14ac:dyDescent="0.4">
      <c r="B294" s="131" t="str">
        <f t="shared" si="8"/>
        <v>278人目</v>
      </c>
      <c r="C294" s="29"/>
      <c r="D294" s="69" t="s">
        <v>14</v>
      </c>
      <c r="E294" s="31"/>
      <c r="F294" s="32"/>
      <c r="H294" s="36"/>
      <c r="I294" s="54" t="s">
        <v>11</v>
      </c>
      <c r="J294" s="39"/>
      <c r="K294" s="56" t="s">
        <v>16</v>
      </c>
      <c r="L294" s="36"/>
      <c r="M294" s="54" t="s">
        <v>11</v>
      </c>
      <c r="N294" s="39"/>
      <c r="O294" s="56" t="s">
        <v>16</v>
      </c>
      <c r="P294" s="11"/>
      <c r="Q294" s="36"/>
      <c r="R294" s="54" t="s">
        <v>11</v>
      </c>
      <c r="S294" s="39"/>
      <c r="T294" s="54" t="s">
        <v>16</v>
      </c>
      <c r="U294" s="36"/>
      <c r="V294" s="54" t="s">
        <v>11</v>
      </c>
      <c r="W294" s="39"/>
      <c r="X294" s="56" t="s">
        <v>16</v>
      </c>
      <c r="Y294" s="48"/>
      <c r="Z294" s="36"/>
      <c r="AA294" s="54" t="s">
        <v>11</v>
      </c>
      <c r="AB294" s="39"/>
      <c r="AC294" s="54" t="s">
        <v>16</v>
      </c>
      <c r="AD294" s="36"/>
      <c r="AE294" s="54" t="s">
        <v>11</v>
      </c>
      <c r="AF294" s="39"/>
      <c r="AG294" s="56" t="s">
        <v>16</v>
      </c>
      <c r="AH294" s="48"/>
      <c r="AI294" s="36"/>
      <c r="AJ294" s="54" t="s">
        <v>11</v>
      </c>
      <c r="AK294" s="39"/>
      <c r="AL294" s="54" t="s">
        <v>16</v>
      </c>
      <c r="AM294" s="36"/>
      <c r="AN294" s="54" t="s">
        <v>11</v>
      </c>
      <c r="AO294" s="39"/>
      <c r="AP294" s="56" t="s">
        <v>16</v>
      </c>
      <c r="AQ294" s="48"/>
      <c r="AR294" s="36"/>
      <c r="AS294" s="54" t="s">
        <v>11</v>
      </c>
      <c r="AT294" s="39"/>
      <c r="AU294" s="54" t="s">
        <v>16</v>
      </c>
      <c r="AV294" s="36"/>
      <c r="AW294" s="54" t="s">
        <v>11</v>
      </c>
      <c r="AX294" s="39"/>
      <c r="AY294" s="56" t="s">
        <v>16</v>
      </c>
      <c r="AZ294" s="48"/>
      <c r="BA294" s="36"/>
      <c r="BB294" s="54" t="s">
        <v>11</v>
      </c>
      <c r="BC294" s="39"/>
      <c r="BD294" s="54" t="s">
        <v>16</v>
      </c>
      <c r="BE294" s="36"/>
      <c r="BF294" s="54" t="s">
        <v>11</v>
      </c>
      <c r="BG294" s="39"/>
      <c r="BH294" s="56" t="s">
        <v>16</v>
      </c>
      <c r="BI294" s="48"/>
      <c r="BJ294" s="36"/>
      <c r="BK294" s="54" t="s">
        <v>11</v>
      </c>
      <c r="BL294" s="39"/>
      <c r="BM294" s="54" t="s">
        <v>16</v>
      </c>
      <c r="BN294" s="36"/>
      <c r="BO294" s="54" t="s">
        <v>11</v>
      </c>
      <c r="BP294" s="39"/>
      <c r="BQ294" s="56" t="s">
        <v>16</v>
      </c>
      <c r="BR294" s="48"/>
      <c r="BS294" s="36"/>
      <c r="BT294" s="54" t="s">
        <v>11</v>
      </c>
      <c r="BU294" s="39"/>
      <c r="BV294" s="54" t="s">
        <v>16</v>
      </c>
      <c r="BW294" s="36"/>
      <c r="BX294" s="54" t="s">
        <v>11</v>
      </c>
      <c r="BY294" s="39"/>
      <c r="BZ294" s="56" t="s">
        <v>16</v>
      </c>
      <c r="CA294" s="51"/>
      <c r="CB294" s="17" t="str">
        <f t="shared" si="9"/>
        <v/>
      </c>
      <c r="CC294" s="17" t="str">
        <f>IF(CB294="","",INDEX('99_職種リスト'!$A:$A,MATCH($E294,'99_職種リスト'!$B:$B,0)))</f>
        <v/>
      </c>
      <c r="CD294" s="18" t="str">
        <f>IF(CB294="","",IF(F294="○",'01_勤務時間入力'!$B$7*60,IF(SUM(H294,J294,L294,N294)&gt;0,MIN(SUM(VALUE(H294)*60,J294,VALUE(L294)*60/2,N294/2),'01_勤務時間入力'!$B$7*60,10080),MIN(SUM(MIN(SUM(VALUE(Q294)*60,S294,VALUE(U294)*60/2,W294/2),1440)*IF(OR(Y294="",Y294="　"),1,VALUE(MID(Y294,2,1)/4)),MIN(SUM(VALUE(Z294)*60,AB294,VALUE(AD294)*60/2,AF294/2),1440)*IF(OR(AH294="",AH294="　"),1,VALUE(MID(AH294,2,1)/4)),MIN(SUM(VALUE(AI294)*60,AK294,VALUE(AM294)*60/2,AO294/2),1440)*IF(OR(AQ294="",AQ294="　"),1,VALUE(MID(AQ294,2,1)/4)),MIN(SUM(VALUE(AR294)*60,AT294,VALUE(AV294)*60/2,AX294/2),1440)*IF(OR(AZ294="",AZ294="　"),1,VALUE(MID(AZ294,2,1)/4)),MIN(SUM(VALUE(BA294)*60,BC294,VALUE(BE294)*60/2,BG294/2),1440)*IF(OR(BI294="",BI294="　"),1,VALUE(MID(BI294,2,1)/4)),MIN(SUM(VALUE(BJ294)*60,BL294,VALUE(BN294)*60/2,BP294/2),1440)*IF(OR(BR294="",BR294="　"),1,VALUE(MID(BR294,2,1)/4)),MIN(SUM(VALUE(BS294)*60,BU294,VALUE(BW294)*60/2,BY294/2),1440)*IF(OR(CA294="",CA294="　"),1,VALUE(MID(CA294,2,1)/4))),'01_勤務時間入力'!$B$7*60,10080))))</f>
        <v/>
      </c>
      <c r="CE294" s="17" t="str">
        <f>IF(CB294="","",IF('01_勤務時間入力'!$I$7*60&lt;='01_勤務時間入力'!CD294,"常勤","非常勤"))</f>
        <v/>
      </c>
    </row>
    <row r="295" spans="2:83" ht="27.95" customHeight="1" x14ac:dyDescent="0.4">
      <c r="B295" s="131" t="str">
        <f t="shared" si="8"/>
        <v>279人目</v>
      </c>
      <c r="C295" s="29"/>
      <c r="D295" s="69" t="s">
        <v>14</v>
      </c>
      <c r="E295" s="31"/>
      <c r="F295" s="32"/>
      <c r="H295" s="36"/>
      <c r="I295" s="54" t="s">
        <v>11</v>
      </c>
      <c r="J295" s="39"/>
      <c r="K295" s="56" t="s">
        <v>16</v>
      </c>
      <c r="L295" s="36"/>
      <c r="M295" s="54" t="s">
        <v>11</v>
      </c>
      <c r="N295" s="39"/>
      <c r="O295" s="56" t="s">
        <v>16</v>
      </c>
      <c r="P295" s="11"/>
      <c r="Q295" s="36"/>
      <c r="R295" s="54" t="s">
        <v>11</v>
      </c>
      <c r="S295" s="39"/>
      <c r="T295" s="54" t="s">
        <v>16</v>
      </c>
      <c r="U295" s="36"/>
      <c r="V295" s="54" t="s">
        <v>11</v>
      </c>
      <c r="W295" s="39"/>
      <c r="X295" s="56" t="s">
        <v>16</v>
      </c>
      <c r="Y295" s="48"/>
      <c r="Z295" s="36"/>
      <c r="AA295" s="54" t="s">
        <v>11</v>
      </c>
      <c r="AB295" s="39"/>
      <c r="AC295" s="54" t="s">
        <v>16</v>
      </c>
      <c r="AD295" s="36"/>
      <c r="AE295" s="54" t="s">
        <v>11</v>
      </c>
      <c r="AF295" s="39"/>
      <c r="AG295" s="56" t="s">
        <v>16</v>
      </c>
      <c r="AH295" s="48"/>
      <c r="AI295" s="36"/>
      <c r="AJ295" s="54" t="s">
        <v>11</v>
      </c>
      <c r="AK295" s="39"/>
      <c r="AL295" s="54" t="s">
        <v>16</v>
      </c>
      <c r="AM295" s="36"/>
      <c r="AN295" s="54" t="s">
        <v>11</v>
      </c>
      <c r="AO295" s="39"/>
      <c r="AP295" s="56" t="s">
        <v>16</v>
      </c>
      <c r="AQ295" s="48"/>
      <c r="AR295" s="36"/>
      <c r="AS295" s="54" t="s">
        <v>11</v>
      </c>
      <c r="AT295" s="39"/>
      <c r="AU295" s="54" t="s">
        <v>16</v>
      </c>
      <c r="AV295" s="36"/>
      <c r="AW295" s="54" t="s">
        <v>11</v>
      </c>
      <c r="AX295" s="39"/>
      <c r="AY295" s="56" t="s">
        <v>16</v>
      </c>
      <c r="AZ295" s="48"/>
      <c r="BA295" s="36"/>
      <c r="BB295" s="54" t="s">
        <v>11</v>
      </c>
      <c r="BC295" s="39"/>
      <c r="BD295" s="54" t="s">
        <v>16</v>
      </c>
      <c r="BE295" s="36"/>
      <c r="BF295" s="54" t="s">
        <v>11</v>
      </c>
      <c r="BG295" s="39"/>
      <c r="BH295" s="56" t="s">
        <v>16</v>
      </c>
      <c r="BI295" s="48"/>
      <c r="BJ295" s="36"/>
      <c r="BK295" s="54" t="s">
        <v>11</v>
      </c>
      <c r="BL295" s="39"/>
      <c r="BM295" s="54" t="s">
        <v>16</v>
      </c>
      <c r="BN295" s="36"/>
      <c r="BO295" s="54" t="s">
        <v>11</v>
      </c>
      <c r="BP295" s="39"/>
      <c r="BQ295" s="56" t="s">
        <v>16</v>
      </c>
      <c r="BR295" s="48"/>
      <c r="BS295" s="36"/>
      <c r="BT295" s="54" t="s">
        <v>11</v>
      </c>
      <c r="BU295" s="39"/>
      <c r="BV295" s="54" t="s">
        <v>16</v>
      </c>
      <c r="BW295" s="36"/>
      <c r="BX295" s="54" t="s">
        <v>11</v>
      </c>
      <c r="BY295" s="39"/>
      <c r="BZ295" s="56" t="s">
        <v>16</v>
      </c>
      <c r="CA295" s="51"/>
      <c r="CB295" s="17" t="str">
        <f t="shared" si="9"/>
        <v/>
      </c>
      <c r="CC295" s="17" t="str">
        <f>IF(CB295="","",INDEX('99_職種リスト'!$A:$A,MATCH($E295,'99_職種リスト'!$B:$B,0)))</f>
        <v/>
      </c>
      <c r="CD295" s="18" t="str">
        <f>IF(CB295="","",IF(F295="○",'01_勤務時間入力'!$B$7*60,IF(SUM(H295,J295,L295,N295)&gt;0,MIN(SUM(VALUE(H295)*60,J295,VALUE(L295)*60/2,N295/2),'01_勤務時間入力'!$B$7*60,10080),MIN(SUM(MIN(SUM(VALUE(Q295)*60,S295,VALUE(U295)*60/2,W295/2),1440)*IF(OR(Y295="",Y295="　"),1,VALUE(MID(Y295,2,1)/4)),MIN(SUM(VALUE(Z295)*60,AB295,VALUE(AD295)*60/2,AF295/2),1440)*IF(OR(AH295="",AH295="　"),1,VALUE(MID(AH295,2,1)/4)),MIN(SUM(VALUE(AI295)*60,AK295,VALUE(AM295)*60/2,AO295/2),1440)*IF(OR(AQ295="",AQ295="　"),1,VALUE(MID(AQ295,2,1)/4)),MIN(SUM(VALUE(AR295)*60,AT295,VALUE(AV295)*60/2,AX295/2),1440)*IF(OR(AZ295="",AZ295="　"),1,VALUE(MID(AZ295,2,1)/4)),MIN(SUM(VALUE(BA295)*60,BC295,VALUE(BE295)*60/2,BG295/2),1440)*IF(OR(BI295="",BI295="　"),1,VALUE(MID(BI295,2,1)/4)),MIN(SUM(VALUE(BJ295)*60,BL295,VALUE(BN295)*60/2,BP295/2),1440)*IF(OR(BR295="",BR295="　"),1,VALUE(MID(BR295,2,1)/4)),MIN(SUM(VALUE(BS295)*60,BU295,VALUE(BW295)*60/2,BY295/2),1440)*IF(OR(CA295="",CA295="　"),1,VALUE(MID(CA295,2,1)/4))),'01_勤務時間入力'!$B$7*60,10080))))</f>
        <v/>
      </c>
      <c r="CE295" s="17" t="str">
        <f>IF(CB295="","",IF('01_勤務時間入力'!$I$7*60&lt;='01_勤務時間入力'!CD295,"常勤","非常勤"))</f>
        <v/>
      </c>
    </row>
    <row r="296" spans="2:83" ht="27.95" customHeight="1" x14ac:dyDescent="0.4">
      <c r="B296" s="131" t="str">
        <f t="shared" si="8"/>
        <v>280人目</v>
      </c>
      <c r="C296" s="29"/>
      <c r="D296" s="69" t="s">
        <v>14</v>
      </c>
      <c r="E296" s="31"/>
      <c r="F296" s="32"/>
      <c r="H296" s="36"/>
      <c r="I296" s="54" t="s">
        <v>11</v>
      </c>
      <c r="J296" s="39"/>
      <c r="K296" s="56" t="s">
        <v>16</v>
      </c>
      <c r="L296" s="36"/>
      <c r="M296" s="54" t="s">
        <v>11</v>
      </c>
      <c r="N296" s="39"/>
      <c r="O296" s="56" t="s">
        <v>16</v>
      </c>
      <c r="P296" s="11"/>
      <c r="Q296" s="36"/>
      <c r="R296" s="54" t="s">
        <v>11</v>
      </c>
      <c r="S296" s="39"/>
      <c r="T296" s="54" t="s">
        <v>16</v>
      </c>
      <c r="U296" s="36"/>
      <c r="V296" s="54" t="s">
        <v>11</v>
      </c>
      <c r="W296" s="39"/>
      <c r="X296" s="56" t="s">
        <v>16</v>
      </c>
      <c r="Y296" s="48"/>
      <c r="Z296" s="36"/>
      <c r="AA296" s="54" t="s">
        <v>11</v>
      </c>
      <c r="AB296" s="39"/>
      <c r="AC296" s="54" t="s">
        <v>16</v>
      </c>
      <c r="AD296" s="36"/>
      <c r="AE296" s="54" t="s">
        <v>11</v>
      </c>
      <c r="AF296" s="39"/>
      <c r="AG296" s="56" t="s">
        <v>16</v>
      </c>
      <c r="AH296" s="48"/>
      <c r="AI296" s="36"/>
      <c r="AJ296" s="54" t="s">
        <v>11</v>
      </c>
      <c r="AK296" s="39"/>
      <c r="AL296" s="54" t="s">
        <v>16</v>
      </c>
      <c r="AM296" s="36"/>
      <c r="AN296" s="54" t="s">
        <v>11</v>
      </c>
      <c r="AO296" s="39"/>
      <c r="AP296" s="56" t="s">
        <v>16</v>
      </c>
      <c r="AQ296" s="48"/>
      <c r="AR296" s="36"/>
      <c r="AS296" s="54" t="s">
        <v>11</v>
      </c>
      <c r="AT296" s="39"/>
      <c r="AU296" s="54" t="s">
        <v>16</v>
      </c>
      <c r="AV296" s="36"/>
      <c r="AW296" s="54" t="s">
        <v>11</v>
      </c>
      <c r="AX296" s="39"/>
      <c r="AY296" s="56" t="s">
        <v>16</v>
      </c>
      <c r="AZ296" s="48"/>
      <c r="BA296" s="36"/>
      <c r="BB296" s="54" t="s">
        <v>11</v>
      </c>
      <c r="BC296" s="39"/>
      <c r="BD296" s="54" t="s">
        <v>16</v>
      </c>
      <c r="BE296" s="36"/>
      <c r="BF296" s="54" t="s">
        <v>11</v>
      </c>
      <c r="BG296" s="39"/>
      <c r="BH296" s="56" t="s">
        <v>16</v>
      </c>
      <c r="BI296" s="48"/>
      <c r="BJ296" s="36"/>
      <c r="BK296" s="54" t="s">
        <v>11</v>
      </c>
      <c r="BL296" s="39"/>
      <c r="BM296" s="54" t="s">
        <v>16</v>
      </c>
      <c r="BN296" s="36"/>
      <c r="BO296" s="54" t="s">
        <v>11</v>
      </c>
      <c r="BP296" s="39"/>
      <c r="BQ296" s="56" t="s">
        <v>16</v>
      </c>
      <c r="BR296" s="48"/>
      <c r="BS296" s="36"/>
      <c r="BT296" s="54" t="s">
        <v>11</v>
      </c>
      <c r="BU296" s="39"/>
      <c r="BV296" s="54" t="s">
        <v>16</v>
      </c>
      <c r="BW296" s="36"/>
      <c r="BX296" s="54" t="s">
        <v>11</v>
      </c>
      <c r="BY296" s="39"/>
      <c r="BZ296" s="56" t="s">
        <v>16</v>
      </c>
      <c r="CA296" s="51"/>
      <c r="CB296" s="17" t="str">
        <f t="shared" si="9"/>
        <v/>
      </c>
      <c r="CC296" s="17" t="str">
        <f>IF(CB296="","",INDEX('99_職種リスト'!$A:$A,MATCH($E296,'99_職種リスト'!$B:$B,0)))</f>
        <v/>
      </c>
      <c r="CD296" s="18" t="str">
        <f>IF(CB296="","",IF(F296="○",'01_勤務時間入力'!$B$7*60,IF(SUM(H296,J296,L296,N296)&gt;0,MIN(SUM(VALUE(H296)*60,J296,VALUE(L296)*60/2,N296/2),'01_勤務時間入力'!$B$7*60,10080),MIN(SUM(MIN(SUM(VALUE(Q296)*60,S296,VALUE(U296)*60/2,W296/2),1440)*IF(OR(Y296="",Y296="　"),1,VALUE(MID(Y296,2,1)/4)),MIN(SUM(VALUE(Z296)*60,AB296,VALUE(AD296)*60/2,AF296/2),1440)*IF(OR(AH296="",AH296="　"),1,VALUE(MID(AH296,2,1)/4)),MIN(SUM(VALUE(AI296)*60,AK296,VALUE(AM296)*60/2,AO296/2),1440)*IF(OR(AQ296="",AQ296="　"),1,VALUE(MID(AQ296,2,1)/4)),MIN(SUM(VALUE(AR296)*60,AT296,VALUE(AV296)*60/2,AX296/2),1440)*IF(OR(AZ296="",AZ296="　"),1,VALUE(MID(AZ296,2,1)/4)),MIN(SUM(VALUE(BA296)*60,BC296,VALUE(BE296)*60/2,BG296/2),1440)*IF(OR(BI296="",BI296="　"),1,VALUE(MID(BI296,2,1)/4)),MIN(SUM(VALUE(BJ296)*60,BL296,VALUE(BN296)*60/2,BP296/2),1440)*IF(OR(BR296="",BR296="　"),1,VALUE(MID(BR296,2,1)/4)),MIN(SUM(VALUE(BS296)*60,BU296,VALUE(BW296)*60/2,BY296/2),1440)*IF(OR(CA296="",CA296="　"),1,VALUE(MID(CA296,2,1)/4))),'01_勤務時間入力'!$B$7*60,10080))))</f>
        <v/>
      </c>
      <c r="CE296" s="17" t="str">
        <f>IF(CB296="","",IF('01_勤務時間入力'!$I$7*60&lt;='01_勤務時間入力'!CD296,"常勤","非常勤"))</f>
        <v/>
      </c>
    </row>
    <row r="297" spans="2:83" ht="27.95" customHeight="1" x14ac:dyDescent="0.4">
      <c r="B297" s="131" t="str">
        <f t="shared" si="8"/>
        <v>281人目</v>
      </c>
      <c r="C297" s="29"/>
      <c r="D297" s="69" t="s">
        <v>14</v>
      </c>
      <c r="E297" s="31"/>
      <c r="F297" s="32"/>
      <c r="H297" s="36"/>
      <c r="I297" s="54" t="s">
        <v>11</v>
      </c>
      <c r="J297" s="39"/>
      <c r="K297" s="56" t="s">
        <v>16</v>
      </c>
      <c r="L297" s="36"/>
      <c r="M297" s="54" t="s">
        <v>11</v>
      </c>
      <c r="N297" s="39"/>
      <c r="O297" s="56" t="s">
        <v>16</v>
      </c>
      <c r="P297" s="11"/>
      <c r="Q297" s="36"/>
      <c r="R297" s="54" t="s">
        <v>11</v>
      </c>
      <c r="S297" s="39"/>
      <c r="T297" s="54" t="s">
        <v>16</v>
      </c>
      <c r="U297" s="36"/>
      <c r="V297" s="54" t="s">
        <v>11</v>
      </c>
      <c r="W297" s="39"/>
      <c r="X297" s="56" t="s">
        <v>16</v>
      </c>
      <c r="Y297" s="48"/>
      <c r="Z297" s="36"/>
      <c r="AA297" s="54" t="s">
        <v>11</v>
      </c>
      <c r="AB297" s="39"/>
      <c r="AC297" s="54" t="s">
        <v>16</v>
      </c>
      <c r="AD297" s="36"/>
      <c r="AE297" s="54" t="s">
        <v>11</v>
      </c>
      <c r="AF297" s="39"/>
      <c r="AG297" s="56" t="s">
        <v>16</v>
      </c>
      <c r="AH297" s="48"/>
      <c r="AI297" s="36"/>
      <c r="AJ297" s="54" t="s">
        <v>11</v>
      </c>
      <c r="AK297" s="39"/>
      <c r="AL297" s="54" t="s">
        <v>16</v>
      </c>
      <c r="AM297" s="36"/>
      <c r="AN297" s="54" t="s">
        <v>11</v>
      </c>
      <c r="AO297" s="39"/>
      <c r="AP297" s="56" t="s">
        <v>16</v>
      </c>
      <c r="AQ297" s="48"/>
      <c r="AR297" s="36"/>
      <c r="AS297" s="54" t="s">
        <v>11</v>
      </c>
      <c r="AT297" s="39"/>
      <c r="AU297" s="54" t="s">
        <v>16</v>
      </c>
      <c r="AV297" s="36"/>
      <c r="AW297" s="54" t="s">
        <v>11</v>
      </c>
      <c r="AX297" s="39"/>
      <c r="AY297" s="56" t="s">
        <v>16</v>
      </c>
      <c r="AZ297" s="48"/>
      <c r="BA297" s="36"/>
      <c r="BB297" s="54" t="s">
        <v>11</v>
      </c>
      <c r="BC297" s="39"/>
      <c r="BD297" s="54" t="s">
        <v>16</v>
      </c>
      <c r="BE297" s="36"/>
      <c r="BF297" s="54" t="s">
        <v>11</v>
      </c>
      <c r="BG297" s="39"/>
      <c r="BH297" s="56" t="s">
        <v>16</v>
      </c>
      <c r="BI297" s="48"/>
      <c r="BJ297" s="36"/>
      <c r="BK297" s="54" t="s">
        <v>11</v>
      </c>
      <c r="BL297" s="39"/>
      <c r="BM297" s="54" t="s">
        <v>16</v>
      </c>
      <c r="BN297" s="36"/>
      <c r="BO297" s="54" t="s">
        <v>11</v>
      </c>
      <c r="BP297" s="39"/>
      <c r="BQ297" s="56" t="s">
        <v>16</v>
      </c>
      <c r="BR297" s="48"/>
      <c r="BS297" s="36"/>
      <c r="BT297" s="54" t="s">
        <v>11</v>
      </c>
      <c r="BU297" s="39"/>
      <c r="BV297" s="54" t="s">
        <v>16</v>
      </c>
      <c r="BW297" s="36"/>
      <c r="BX297" s="54" t="s">
        <v>11</v>
      </c>
      <c r="BY297" s="39"/>
      <c r="BZ297" s="56" t="s">
        <v>16</v>
      </c>
      <c r="CA297" s="51"/>
      <c r="CB297" s="17" t="str">
        <f t="shared" si="9"/>
        <v/>
      </c>
      <c r="CC297" s="17" t="str">
        <f>IF(CB297="","",INDEX('99_職種リスト'!$A:$A,MATCH($E297,'99_職種リスト'!$B:$B,0)))</f>
        <v/>
      </c>
      <c r="CD297" s="18" t="str">
        <f>IF(CB297="","",IF(F297="○",'01_勤務時間入力'!$B$7*60,IF(SUM(H297,J297,L297,N297)&gt;0,MIN(SUM(VALUE(H297)*60,J297,VALUE(L297)*60/2,N297/2),'01_勤務時間入力'!$B$7*60,10080),MIN(SUM(MIN(SUM(VALUE(Q297)*60,S297,VALUE(U297)*60/2,W297/2),1440)*IF(OR(Y297="",Y297="　"),1,VALUE(MID(Y297,2,1)/4)),MIN(SUM(VALUE(Z297)*60,AB297,VALUE(AD297)*60/2,AF297/2),1440)*IF(OR(AH297="",AH297="　"),1,VALUE(MID(AH297,2,1)/4)),MIN(SUM(VALUE(AI297)*60,AK297,VALUE(AM297)*60/2,AO297/2),1440)*IF(OR(AQ297="",AQ297="　"),1,VALUE(MID(AQ297,2,1)/4)),MIN(SUM(VALUE(AR297)*60,AT297,VALUE(AV297)*60/2,AX297/2),1440)*IF(OR(AZ297="",AZ297="　"),1,VALUE(MID(AZ297,2,1)/4)),MIN(SUM(VALUE(BA297)*60,BC297,VALUE(BE297)*60/2,BG297/2),1440)*IF(OR(BI297="",BI297="　"),1,VALUE(MID(BI297,2,1)/4)),MIN(SUM(VALUE(BJ297)*60,BL297,VALUE(BN297)*60/2,BP297/2),1440)*IF(OR(BR297="",BR297="　"),1,VALUE(MID(BR297,2,1)/4)),MIN(SUM(VALUE(BS297)*60,BU297,VALUE(BW297)*60/2,BY297/2),1440)*IF(OR(CA297="",CA297="　"),1,VALUE(MID(CA297,2,1)/4))),'01_勤務時間入力'!$B$7*60,10080))))</f>
        <v/>
      </c>
      <c r="CE297" s="17" t="str">
        <f>IF(CB297="","",IF('01_勤務時間入力'!$I$7*60&lt;='01_勤務時間入力'!CD297,"常勤","非常勤"))</f>
        <v/>
      </c>
    </row>
    <row r="298" spans="2:83" ht="27.95" customHeight="1" x14ac:dyDescent="0.4">
      <c r="B298" s="131" t="str">
        <f t="shared" si="8"/>
        <v>282人目</v>
      </c>
      <c r="C298" s="29"/>
      <c r="D298" s="69" t="s">
        <v>14</v>
      </c>
      <c r="E298" s="31"/>
      <c r="F298" s="32"/>
      <c r="H298" s="36"/>
      <c r="I298" s="54" t="s">
        <v>11</v>
      </c>
      <c r="J298" s="39"/>
      <c r="K298" s="56" t="s">
        <v>16</v>
      </c>
      <c r="L298" s="36"/>
      <c r="M298" s="54" t="s">
        <v>11</v>
      </c>
      <c r="N298" s="39"/>
      <c r="O298" s="56" t="s">
        <v>16</v>
      </c>
      <c r="P298" s="11"/>
      <c r="Q298" s="36"/>
      <c r="R298" s="54" t="s">
        <v>11</v>
      </c>
      <c r="S298" s="39"/>
      <c r="T298" s="54" t="s">
        <v>16</v>
      </c>
      <c r="U298" s="36"/>
      <c r="V298" s="54" t="s">
        <v>11</v>
      </c>
      <c r="W298" s="39"/>
      <c r="X298" s="56" t="s">
        <v>16</v>
      </c>
      <c r="Y298" s="48"/>
      <c r="Z298" s="36"/>
      <c r="AA298" s="54" t="s">
        <v>11</v>
      </c>
      <c r="AB298" s="39"/>
      <c r="AC298" s="54" t="s">
        <v>16</v>
      </c>
      <c r="AD298" s="36"/>
      <c r="AE298" s="54" t="s">
        <v>11</v>
      </c>
      <c r="AF298" s="39"/>
      <c r="AG298" s="56" t="s">
        <v>16</v>
      </c>
      <c r="AH298" s="48"/>
      <c r="AI298" s="36"/>
      <c r="AJ298" s="54" t="s">
        <v>11</v>
      </c>
      <c r="AK298" s="39"/>
      <c r="AL298" s="54" t="s">
        <v>16</v>
      </c>
      <c r="AM298" s="36"/>
      <c r="AN298" s="54" t="s">
        <v>11</v>
      </c>
      <c r="AO298" s="39"/>
      <c r="AP298" s="56" t="s">
        <v>16</v>
      </c>
      <c r="AQ298" s="48"/>
      <c r="AR298" s="36"/>
      <c r="AS298" s="54" t="s">
        <v>11</v>
      </c>
      <c r="AT298" s="39"/>
      <c r="AU298" s="54" t="s">
        <v>16</v>
      </c>
      <c r="AV298" s="36"/>
      <c r="AW298" s="54" t="s">
        <v>11</v>
      </c>
      <c r="AX298" s="39"/>
      <c r="AY298" s="56" t="s">
        <v>16</v>
      </c>
      <c r="AZ298" s="48"/>
      <c r="BA298" s="36"/>
      <c r="BB298" s="54" t="s">
        <v>11</v>
      </c>
      <c r="BC298" s="39"/>
      <c r="BD298" s="54" t="s">
        <v>16</v>
      </c>
      <c r="BE298" s="36"/>
      <c r="BF298" s="54" t="s">
        <v>11</v>
      </c>
      <c r="BG298" s="39"/>
      <c r="BH298" s="56" t="s">
        <v>16</v>
      </c>
      <c r="BI298" s="48"/>
      <c r="BJ298" s="36"/>
      <c r="BK298" s="54" t="s">
        <v>11</v>
      </c>
      <c r="BL298" s="39"/>
      <c r="BM298" s="54" t="s">
        <v>16</v>
      </c>
      <c r="BN298" s="36"/>
      <c r="BO298" s="54" t="s">
        <v>11</v>
      </c>
      <c r="BP298" s="39"/>
      <c r="BQ298" s="56" t="s">
        <v>16</v>
      </c>
      <c r="BR298" s="48"/>
      <c r="BS298" s="36"/>
      <c r="BT298" s="54" t="s">
        <v>11</v>
      </c>
      <c r="BU298" s="39"/>
      <c r="BV298" s="54" t="s">
        <v>16</v>
      </c>
      <c r="BW298" s="36"/>
      <c r="BX298" s="54" t="s">
        <v>11</v>
      </c>
      <c r="BY298" s="39"/>
      <c r="BZ298" s="56" t="s">
        <v>16</v>
      </c>
      <c r="CA298" s="51"/>
      <c r="CB298" s="17" t="str">
        <f t="shared" si="9"/>
        <v/>
      </c>
      <c r="CC298" s="17" t="str">
        <f>IF(CB298="","",INDEX('99_職種リスト'!$A:$A,MATCH($E298,'99_職種リスト'!$B:$B,0)))</f>
        <v/>
      </c>
      <c r="CD298" s="18" t="str">
        <f>IF(CB298="","",IF(F298="○",'01_勤務時間入力'!$B$7*60,IF(SUM(H298,J298,L298,N298)&gt;0,MIN(SUM(VALUE(H298)*60,J298,VALUE(L298)*60/2,N298/2),'01_勤務時間入力'!$B$7*60,10080),MIN(SUM(MIN(SUM(VALUE(Q298)*60,S298,VALUE(U298)*60/2,W298/2),1440)*IF(OR(Y298="",Y298="　"),1,VALUE(MID(Y298,2,1)/4)),MIN(SUM(VALUE(Z298)*60,AB298,VALUE(AD298)*60/2,AF298/2),1440)*IF(OR(AH298="",AH298="　"),1,VALUE(MID(AH298,2,1)/4)),MIN(SUM(VALUE(AI298)*60,AK298,VALUE(AM298)*60/2,AO298/2),1440)*IF(OR(AQ298="",AQ298="　"),1,VALUE(MID(AQ298,2,1)/4)),MIN(SUM(VALUE(AR298)*60,AT298,VALUE(AV298)*60/2,AX298/2),1440)*IF(OR(AZ298="",AZ298="　"),1,VALUE(MID(AZ298,2,1)/4)),MIN(SUM(VALUE(BA298)*60,BC298,VALUE(BE298)*60/2,BG298/2),1440)*IF(OR(BI298="",BI298="　"),1,VALUE(MID(BI298,2,1)/4)),MIN(SUM(VALUE(BJ298)*60,BL298,VALUE(BN298)*60/2,BP298/2),1440)*IF(OR(BR298="",BR298="　"),1,VALUE(MID(BR298,2,1)/4)),MIN(SUM(VALUE(BS298)*60,BU298,VALUE(BW298)*60/2,BY298/2),1440)*IF(OR(CA298="",CA298="　"),1,VALUE(MID(CA298,2,1)/4))),'01_勤務時間入力'!$B$7*60,10080))))</f>
        <v/>
      </c>
      <c r="CE298" s="17" t="str">
        <f>IF(CB298="","",IF('01_勤務時間入力'!$I$7*60&lt;='01_勤務時間入力'!CD298,"常勤","非常勤"))</f>
        <v/>
      </c>
    </row>
    <row r="299" spans="2:83" ht="27.95" customHeight="1" x14ac:dyDescent="0.4">
      <c r="B299" s="131" t="str">
        <f t="shared" si="8"/>
        <v>283人目</v>
      </c>
      <c r="C299" s="29"/>
      <c r="D299" s="69" t="s">
        <v>14</v>
      </c>
      <c r="E299" s="31"/>
      <c r="F299" s="32"/>
      <c r="H299" s="36"/>
      <c r="I299" s="54" t="s">
        <v>11</v>
      </c>
      <c r="J299" s="39"/>
      <c r="K299" s="56" t="s">
        <v>16</v>
      </c>
      <c r="L299" s="36"/>
      <c r="M299" s="54" t="s">
        <v>11</v>
      </c>
      <c r="N299" s="39"/>
      <c r="O299" s="56" t="s">
        <v>16</v>
      </c>
      <c r="P299" s="11"/>
      <c r="Q299" s="36"/>
      <c r="R299" s="54" t="s">
        <v>11</v>
      </c>
      <c r="S299" s="39"/>
      <c r="T299" s="54" t="s">
        <v>16</v>
      </c>
      <c r="U299" s="36"/>
      <c r="V299" s="54" t="s">
        <v>11</v>
      </c>
      <c r="W299" s="39"/>
      <c r="X299" s="56" t="s">
        <v>16</v>
      </c>
      <c r="Y299" s="48"/>
      <c r="Z299" s="36"/>
      <c r="AA299" s="54" t="s">
        <v>11</v>
      </c>
      <c r="AB299" s="39"/>
      <c r="AC299" s="54" t="s">
        <v>16</v>
      </c>
      <c r="AD299" s="36"/>
      <c r="AE299" s="54" t="s">
        <v>11</v>
      </c>
      <c r="AF299" s="39"/>
      <c r="AG299" s="56" t="s">
        <v>16</v>
      </c>
      <c r="AH299" s="48"/>
      <c r="AI299" s="36"/>
      <c r="AJ299" s="54" t="s">
        <v>11</v>
      </c>
      <c r="AK299" s="39"/>
      <c r="AL299" s="54" t="s">
        <v>16</v>
      </c>
      <c r="AM299" s="36"/>
      <c r="AN299" s="54" t="s">
        <v>11</v>
      </c>
      <c r="AO299" s="39"/>
      <c r="AP299" s="56" t="s">
        <v>16</v>
      </c>
      <c r="AQ299" s="48"/>
      <c r="AR299" s="36"/>
      <c r="AS299" s="54" t="s">
        <v>11</v>
      </c>
      <c r="AT299" s="39"/>
      <c r="AU299" s="54" t="s">
        <v>16</v>
      </c>
      <c r="AV299" s="36"/>
      <c r="AW299" s="54" t="s">
        <v>11</v>
      </c>
      <c r="AX299" s="39"/>
      <c r="AY299" s="56" t="s">
        <v>16</v>
      </c>
      <c r="AZ299" s="48"/>
      <c r="BA299" s="36"/>
      <c r="BB299" s="54" t="s">
        <v>11</v>
      </c>
      <c r="BC299" s="39"/>
      <c r="BD299" s="54" t="s">
        <v>16</v>
      </c>
      <c r="BE299" s="36"/>
      <c r="BF299" s="54" t="s">
        <v>11</v>
      </c>
      <c r="BG299" s="39"/>
      <c r="BH299" s="56" t="s">
        <v>16</v>
      </c>
      <c r="BI299" s="48"/>
      <c r="BJ299" s="36"/>
      <c r="BK299" s="54" t="s">
        <v>11</v>
      </c>
      <c r="BL299" s="39"/>
      <c r="BM299" s="54" t="s">
        <v>16</v>
      </c>
      <c r="BN299" s="36"/>
      <c r="BO299" s="54" t="s">
        <v>11</v>
      </c>
      <c r="BP299" s="39"/>
      <c r="BQ299" s="56" t="s">
        <v>16</v>
      </c>
      <c r="BR299" s="48"/>
      <c r="BS299" s="36"/>
      <c r="BT299" s="54" t="s">
        <v>11</v>
      </c>
      <c r="BU299" s="39"/>
      <c r="BV299" s="54" t="s">
        <v>16</v>
      </c>
      <c r="BW299" s="36"/>
      <c r="BX299" s="54" t="s">
        <v>11</v>
      </c>
      <c r="BY299" s="39"/>
      <c r="BZ299" s="56" t="s">
        <v>16</v>
      </c>
      <c r="CA299" s="51"/>
      <c r="CB299" s="17" t="str">
        <f t="shared" si="9"/>
        <v/>
      </c>
      <c r="CC299" s="17" t="str">
        <f>IF(CB299="","",INDEX('99_職種リスト'!$A:$A,MATCH($E299,'99_職種リスト'!$B:$B,0)))</f>
        <v/>
      </c>
      <c r="CD299" s="18" t="str">
        <f>IF(CB299="","",IF(F299="○",'01_勤務時間入力'!$B$7*60,IF(SUM(H299,J299,L299,N299)&gt;0,MIN(SUM(VALUE(H299)*60,J299,VALUE(L299)*60/2,N299/2),'01_勤務時間入力'!$B$7*60,10080),MIN(SUM(MIN(SUM(VALUE(Q299)*60,S299,VALUE(U299)*60/2,W299/2),1440)*IF(OR(Y299="",Y299="　"),1,VALUE(MID(Y299,2,1)/4)),MIN(SUM(VALUE(Z299)*60,AB299,VALUE(AD299)*60/2,AF299/2),1440)*IF(OR(AH299="",AH299="　"),1,VALUE(MID(AH299,2,1)/4)),MIN(SUM(VALUE(AI299)*60,AK299,VALUE(AM299)*60/2,AO299/2),1440)*IF(OR(AQ299="",AQ299="　"),1,VALUE(MID(AQ299,2,1)/4)),MIN(SUM(VALUE(AR299)*60,AT299,VALUE(AV299)*60/2,AX299/2),1440)*IF(OR(AZ299="",AZ299="　"),1,VALUE(MID(AZ299,2,1)/4)),MIN(SUM(VALUE(BA299)*60,BC299,VALUE(BE299)*60/2,BG299/2),1440)*IF(OR(BI299="",BI299="　"),1,VALUE(MID(BI299,2,1)/4)),MIN(SUM(VALUE(BJ299)*60,BL299,VALUE(BN299)*60/2,BP299/2),1440)*IF(OR(BR299="",BR299="　"),1,VALUE(MID(BR299,2,1)/4)),MIN(SUM(VALUE(BS299)*60,BU299,VALUE(BW299)*60/2,BY299/2),1440)*IF(OR(CA299="",CA299="　"),1,VALUE(MID(CA299,2,1)/4))),'01_勤務時間入力'!$B$7*60,10080))))</f>
        <v/>
      </c>
      <c r="CE299" s="17" t="str">
        <f>IF(CB299="","",IF('01_勤務時間入力'!$I$7*60&lt;='01_勤務時間入力'!CD299,"常勤","非常勤"))</f>
        <v/>
      </c>
    </row>
    <row r="300" spans="2:83" ht="27.95" customHeight="1" x14ac:dyDescent="0.4">
      <c r="B300" s="131" t="str">
        <f t="shared" si="8"/>
        <v>284人目</v>
      </c>
      <c r="C300" s="29"/>
      <c r="D300" s="69" t="s">
        <v>14</v>
      </c>
      <c r="E300" s="31"/>
      <c r="F300" s="32"/>
      <c r="H300" s="36"/>
      <c r="I300" s="54" t="s">
        <v>11</v>
      </c>
      <c r="J300" s="39"/>
      <c r="K300" s="56" t="s">
        <v>16</v>
      </c>
      <c r="L300" s="36"/>
      <c r="M300" s="54" t="s">
        <v>11</v>
      </c>
      <c r="N300" s="39"/>
      <c r="O300" s="56" t="s">
        <v>16</v>
      </c>
      <c r="P300" s="11"/>
      <c r="Q300" s="36"/>
      <c r="R300" s="54" t="s">
        <v>11</v>
      </c>
      <c r="S300" s="39"/>
      <c r="T300" s="54" t="s">
        <v>16</v>
      </c>
      <c r="U300" s="36"/>
      <c r="V300" s="54" t="s">
        <v>11</v>
      </c>
      <c r="W300" s="39"/>
      <c r="X300" s="56" t="s">
        <v>16</v>
      </c>
      <c r="Y300" s="48"/>
      <c r="Z300" s="36"/>
      <c r="AA300" s="54" t="s">
        <v>11</v>
      </c>
      <c r="AB300" s="39"/>
      <c r="AC300" s="54" t="s">
        <v>16</v>
      </c>
      <c r="AD300" s="36"/>
      <c r="AE300" s="54" t="s">
        <v>11</v>
      </c>
      <c r="AF300" s="39"/>
      <c r="AG300" s="56" t="s">
        <v>16</v>
      </c>
      <c r="AH300" s="48"/>
      <c r="AI300" s="36"/>
      <c r="AJ300" s="54" t="s">
        <v>11</v>
      </c>
      <c r="AK300" s="39"/>
      <c r="AL300" s="54" t="s">
        <v>16</v>
      </c>
      <c r="AM300" s="36"/>
      <c r="AN300" s="54" t="s">
        <v>11</v>
      </c>
      <c r="AO300" s="39"/>
      <c r="AP300" s="56" t="s">
        <v>16</v>
      </c>
      <c r="AQ300" s="48"/>
      <c r="AR300" s="36"/>
      <c r="AS300" s="54" t="s">
        <v>11</v>
      </c>
      <c r="AT300" s="39"/>
      <c r="AU300" s="54" t="s">
        <v>16</v>
      </c>
      <c r="AV300" s="36"/>
      <c r="AW300" s="54" t="s">
        <v>11</v>
      </c>
      <c r="AX300" s="39"/>
      <c r="AY300" s="56" t="s">
        <v>16</v>
      </c>
      <c r="AZ300" s="48"/>
      <c r="BA300" s="36"/>
      <c r="BB300" s="54" t="s">
        <v>11</v>
      </c>
      <c r="BC300" s="39"/>
      <c r="BD300" s="54" t="s">
        <v>16</v>
      </c>
      <c r="BE300" s="36"/>
      <c r="BF300" s="54" t="s">
        <v>11</v>
      </c>
      <c r="BG300" s="39"/>
      <c r="BH300" s="56" t="s">
        <v>16</v>
      </c>
      <c r="BI300" s="48"/>
      <c r="BJ300" s="36"/>
      <c r="BK300" s="54" t="s">
        <v>11</v>
      </c>
      <c r="BL300" s="39"/>
      <c r="BM300" s="54" t="s">
        <v>16</v>
      </c>
      <c r="BN300" s="36"/>
      <c r="BO300" s="54" t="s">
        <v>11</v>
      </c>
      <c r="BP300" s="39"/>
      <c r="BQ300" s="56" t="s">
        <v>16</v>
      </c>
      <c r="BR300" s="48"/>
      <c r="BS300" s="36"/>
      <c r="BT300" s="54" t="s">
        <v>11</v>
      </c>
      <c r="BU300" s="39"/>
      <c r="BV300" s="54" t="s">
        <v>16</v>
      </c>
      <c r="BW300" s="36"/>
      <c r="BX300" s="54" t="s">
        <v>11</v>
      </c>
      <c r="BY300" s="39"/>
      <c r="BZ300" s="56" t="s">
        <v>16</v>
      </c>
      <c r="CA300" s="51"/>
      <c r="CB300" s="17" t="str">
        <f t="shared" si="9"/>
        <v/>
      </c>
      <c r="CC300" s="17" t="str">
        <f>IF(CB300="","",INDEX('99_職種リスト'!$A:$A,MATCH($E300,'99_職種リスト'!$B:$B,0)))</f>
        <v/>
      </c>
      <c r="CD300" s="18" t="str">
        <f>IF(CB300="","",IF(F300="○",'01_勤務時間入力'!$B$7*60,IF(SUM(H300,J300,L300,N300)&gt;0,MIN(SUM(VALUE(H300)*60,J300,VALUE(L300)*60/2,N300/2),'01_勤務時間入力'!$B$7*60,10080),MIN(SUM(MIN(SUM(VALUE(Q300)*60,S300,VALUE(U300)*60/2,W300/2),1440)*IF(OR(Y300="",Y300="　"),1,VALUE(MID(Y300,2,1)/4)),MIN(SUM(VALUE(Z300)*60,AB300,VALUE(AD300)*60/2,AF300/2),1440)*IF(OR(AH300="",AH300="　"),1,VALUE(MID(AH300,2,1)/4)),MIN(SUM(VALUE(AI300)*60,AK300,VALUE(AM300)*60/2,AO300/2),1440)*IF(OR(AQ300="",AQ300="　"),1,VALUE(MID(AQ300,2,1)/4)),MIN(SUM(VALUE(AR300)*60,AT300,VALUE(AV300)*60/2,AX300/2),1440)*IF(OR(AZ300="",AZ300="　"),1,VALUE(MID(AZ300,2,1)/4)),MIN(SUM(VALUE(BA300)*60,BC300,VALUE(BE300)*60/2,BG300/2),1440)*IF(OR(BI300="",BI300="　"),1,VALUE(MID(BI300,2,1)/4)),MIN(SUM(VALUE(BJ300)*60,BL300,VALUE(BN300)*60/2,BP300/2),1440)*IF(OR(BR300="",BR300="　"),1,VALUE(MID(BR300,2,1)/4)),MIN(SUM(VALUE(BS300)*60,BU300,VALUE(BW300)*60/2,BY300/2),1440)*IF(OR(CA300="",CA300="　"),1,VALUE(MID(CA300,2,1)/4))),'01_勤務時間入力'!$B$7*60,10080))))</f>
        <v/>
      </c>
      <c r="CE300" s="17" t="str">
        <f>IF(CB300="","",IF('01_勤務時間入力'!$I$7*60&lt;='01_勤務時間入力'!CD300,"常勤","非常勤"))</f>
        <v/>
      </c>
    </row>
    <row r="301" spans="2:83" ht="27.95" customHeight="1" x14ac:dyDescent="0.4">
      <c r="B301" s="131" t="str">
        <f t="shared" si="8"/>
        <v>285人目</v>
      </c>
      <c r="C301" s="29"/>
      <c r="D301" s="69" t="s">
        <v>14</v>
      </c>
      <c r="E301" s="31"/>
      <c r="F301" s="32"/>
      <c r="H301" s="36"/>
      <c r="I301" s="54" t="s">
        <v>11</v>
      </c>
      <c r="J301" s="39"/>
      <c r="K301" s="56" t="s">
        <v>16</v>
      </c>
      <c r="L301" s="36"/>
      <c r="M301" s="54" t="s">
        <v>11</v>
      </c>
      <c r="N301" s="39"/>
      <c r="O301" s="56" t="s">
        <v>16</v>
      </c>
      <c r="P301" s="11"/>
      <c r="Q301" s="36"/>
      <c r="R301" s="54" t="s">
        <v>11</v>
      </c>
      <c r="S301" s="39"/>
      <c r="T301" s="54" t="s">
        <v>16</v>
      </c>
      <c r="U301" s="36"/>
      <c r="V301" s="54" t="s">
        <v>11</v>
      </c>
      <c r="W301" s="39"/>
      <c r="X301" s="56" t="s">
        <v>16</v>
      </c>
      <c r="Y301" s="48"/>
      <c r="Z301" s="36"/>
      <c r="AA301" s="54" t="s">
        <v>11</v>
      </c>
      <c r="AB301" s="39"/>
      <c r="AC301" s="54" t="s">
        <v>16</v>
      </c>
      <c r="AD301" s="36"/>
      <c r="AE301" s="54" t="s">
        <v>11</v>
      </c>
      <c r="AF301" s="39"/>
      <c r="AG301" s="56" t="s">
        <v>16</v>
      </c>
      <c r="AH301" s="48"/>
      <c r="AI301" s="36"/>
      <c r="AJ301" s="54" t="s">
        <v>11</v>
      </c>
      <c r="AK301" s="39"/>
      <c r="AL301" s="54" t="s">
        <v>16</v>
      </c>
      <c r="AM301" s="36"/>
      <c r="AN301" s="54" t="s">
        <v>11</v>
      </c>
      <c r="AO301" s="39"/>
      <c r="AP301" s="56" t="s">
        <v>16</v>
      </c>
      <c r="AQ301" s="48"/>
      <c r="AR301" s="36"/>
      <c r="AS301" s="54" t="s">
        <v>11</v>
      </c>
      <c r="AT301" s="39"/>
      <c r="AU301" s="54" t="s">
        <v>16</v>
      </c>
      <c r="AV301" s="36"/>
      <c r="AW301" s="54" t="s">
        <v>11</v>
      </c>
      <c r="AX301" s="39"/>
      <c r="AY301" s="56" t="s">
        <v>16</v>
      </c>
      <c r="AZ301" s="48"/>
      <c r="BA301" s="36"/>
      <c r="BB301" s="54" t="s">
        <v>11</v>
      </c>
      <c r="BC301" s="39"/>
      <c r="BD301" s="54" t="s">
        <v>16</v>
      </c>
      <c r="BE301" s="36"/>
      <c r="BF301" s="54" t="s">
        <v>11</v>
      </c>
      <c r="BG301" s="39"/>
      <c r="BH301" s="56" t="s">
        <v>16</v>
      </c>
      <c r="BI301" s="48"/>
      <c r="BJ301" s="36"/>
      <c r="BK301" s="54" t="s">
        <v>11</v>
      </c>
      <c r="BL301" s="39"/>
      <c r="BM301" s="54" t="s">
        <v>16</v>
      </c>
      <c r="BN301" s="36"/>
      <c r="BO301" s="54" t="s">
        <v>11</v>
      </c>
      <c r="BP301" s="39"/>
      <c r="BQ301" s="56" t="s">
        <v>16</v>
      </c>
      <c r="BR301" s="48"/>
      <c r="BS301" s="36"/>
      <c r="BT301" s="54" t="s">
        <v>11</v>
      </c>
      <c r="BU301" s="39"/>
      <c r="BV301" s="54" t="s">
        <v>16</v>
      </c>
      <c r="BW301" s="36"/>
      <c r="BX301" s="54" t="s">
        <v>11</v>
      </c>
      <c r="BY301" s="39"/>
      <c r="BZ301" s="56" t="s">
        <v>16</v>
      </c>
      <c r="CA301" s="51"/>
      <c r="CB301" s="17" t="str">
        <f t="shared" si="9"/>
        <v/>
      </c>
      <c r="CC301" s="17" t="str">
        <f>IF(CB301="","",INDEX('99_職種リスト'!$A:$A,MATCH($E301,'99_職種リスト'!$B:$B,0)))</f>
        <v/>
      </c>
      <c r="CD301" s="18" t="str">
        <f>IF(CB301="","",IF(F301="○",'01_勤務時間入力'!$B$7*60,IF(SUM(H301,J301,L301,N301)&gt;0,MIN(SUM(VALUE(H301)*60,J301,VALUE(L301)*60/2,N301/2),'01_勤務時間入力'!$B$7*60,10080),MIN(SUM(MIN(SUM(VALUE(Q301)*60,S301,VALUE(U301)*60/2,W301/2),1440)*IF(OR(Y301="",Y301="　"),1,VALUE(MID(Y301,2,1)/4)),MIN(SUM(VALUE(Z301)*60,AB301,VALUE(AD301)*60/2,AF301/2),1440)*IF(OR(AH301="",AH301="　"),1,VALUE(MID(AH301,2,1)/4)),MIN(SUM(VALUE(AI301)*60,AK301,VALUE(AM301)*60/2,AO301/2),1440)*IF(OR(AQ301="",AQ301="　"),1,VALUE(MID(AQ301,2,1)/4)),MIN(SUM(VALUE(AR301)*60,AT301,VALUE(AV301)*60/2,AX301/2),1440)*IF(OR(AZ301="",AZ301="　"),1,VALUE(MID(AZ301,2,1)/4)),MIN(SUM(VALUE(BA301)*60,BC301,VALUE(BE301)*60/2,BG301/2),1440)*IF(OR(BI301="",BI301="　"),1,VALUE(MID(BI301,2,1)/4)),MIN(SUM(VALUE(BJ301)*60,BL301,VALUE(BN301)*60/2,BP301/2),1440)*IF(OR(BR301="",BR301="　"),1,VALUE(MID(BR301,2,1)/4)),MIN(SUM(VALUE(BS301)*60,BU301,VALUE(BW301)*60/2,BY301/2),1440)*IF(OR(CA301="",CA301="　"),1,VALUE(MID(CA301,2,1)/4))),'01_勤務時間入力'!$B$7*60,10080))))</f>
        <v/>
      </c>
      <c r="CE301" s="17" t="str">
        <f>IF(CB301="","",IF('01_勤務時間入力'!$I$7*60&lt;='01_勤務時間入力'!CD301,"常勤","非常勤"))</f>
        <v/>
      </c>
    </row>
    <row r="302" spans="2:83" ht="27.95" customHeight="1" x14ac:dyDescent="0.4">
      <c r="B302" s="131" t="str">
        <f t="shared" si="8"/>
        <v>286人目</v>
      </c>
      <c r="C302" s="29"/>
      <c r="D302" s="69" t="s">
        <v>14</v>
      </c>
      <c r="E302" s="31"/>
      <c r="F302" s="32"/>
      <c r="H302" s="36"/>
      <c r="I302" s="54" t="s">
        <v>11</v>
      </c>
      <c r="J302" s="39"/>
      <c r="K302" s="56" t="s">
        <v>16</v>
      </c>
      <c r="L302" s="36"/>
      <c r="M302" s="54" t="s">
        <v>11</v>
      </c>
      <c r="N302" s="39"/>
      <c r="O302" s="56" t="s">
        <v>16</v>
      </c>
      <c r="P302" s="11"/>
      <c r="Q302" s="36"/>
      <c r="R302" s="54" t="s">
        <v>11</v>
      </c>
      <c r="S302" s="39"/>
      <c r="T302" s="54" t="s">
        <v>16</v>
      </c>
      <c r="U302" s="36"/>
      <c r="V302" s="54" t="s">
        <v>11</v>
      </c>
      <c r="W302" s="39"/>
      <c r="X302" s="56" t="s">
        <v>16</v>
      </c>
      <c r="Y302" s="48"/>
      <c r="Z302" s="36"/>
      <c r="AA302" s="54" t="s">
        <v>11</v>
      </c>
      <c r="AB302" s="39"/>
      <c r="AC302" s="54" t="s">
        <v>16</v>
      </c>
      <c r="AD302" s="36"/>
      <c r="AE302" s="54" t="s">
        <v>11</v>
      </c>
      <c r="AF302" s="39"/>
      <c r="AG302" s="56" t="s">
        <v>16</v>
      </c>
      <c r="AH302" s="48"/>
      <c r="AI302" s="36"/>
      <c r="AJ302" s="54" t="s">
        <v>11</v>
      </c>
      <c r="AK302" s="39"/>
      <c r="AL302" s="54" t="s">
        <v>16</v>
      </c>
      <c r="AM302" s="36"/>
      <c r="AN302" s="54" t="s">
        <v>11</v>
      </c>
      <c r="AO302" s="39"/>
      <c r="AP302" s="56" t="s">
        <v>16</v>
      </c>
      <c r="AQ302" s="48"/>
      <c r="AR302" s="36"/>
      <c r="AS302" s="54" t="s">
        <v>11</v>
      </c>
      <c r="AT302" s="39"/>
      <c r="AU302" s="54" t="s">
        <v>16</v>
      </c>
      <c r="AV302" s="36"/>
      <c r="AW302" s="54" t="s">
        <v>11</v>
      </c>
      <c r="AX302" s="39"/>
      <c r="AY302" s="56" t="s">
        <v>16</v>
      </c>
      <c r="AZ302" s="48"/>
      <c r="BA302" s="36"/>
      <c r="BB302" s="54" t="s">
        <v>11</v>
      </c>
      <c r="BC302" s="39"/>
      <c r="BD302" s="54" t="s">
        <v>16</v>
      </c>
      <c r="BE302" s="36"/>
      <c r="BF302" s="54" t="s">
        <v>11</v>
      </c>
      <c r="BG302" s="39"/>
      <c r="BH302" s="56" t="s">
        <v>16</v>
      </c>
      <c r="BI302" s="48"/>
      <c r="BJ302" s="36"/>
      <c r="BK302" s="54" t="s">
        <v>11</v>
      </c>
      <c r="BL302" s="39"/>
      <c r="BM302" s="54" t="s">
        <v>16</v>
      </c>
      <c r="BN302" s="36"/>
      <c r="BO302" s="54" t="s">
        <v>11</v>
      </c>
      <c r="BP302" s="39"/>
      <c r="BQ302" s="56" t="s">
        <v>16</v>
      </c>
      <c r="BR302" s="48"/>
      <c r="BS302" s="36"/>
      <c r="BT302" s="54" t="s">
        <v>11</v>
      </c>
      <c r="BU302" s="39"/>
      <c r="BV302" s="54" t="s">
        <v>16</v>
      </c>
      <c r="BW302" s="36"/>
      <c r="BX302" s="54" t="s">
        <v>11</v>
      </c>
      <c r="BY302" s="39"/>
      <c r="BZ302" s="56" t="s">
        <v>16</v>
      </c>
      <c r="CA302" s="51"/>
      <c r="CB302" s="17" t="str">
        <f t="shared" si="9"/>
        <v/>
      </c>
      <c r="CC302" s="17" t="str">
        <f>IF(CB302="","",INDEX('99_職種リスト'!$A:$A,MATCH($E302,'99_職種リスト'!$B:$B,0)))</f>
        <v/>
      </c>
      <c r="CD302" s="18" t="str">
        <f>IF(CB302="","",IF(F302="○",'01_勤務時間入力'!$B$7*60,IF(SUM(H302,J302,L302,N302)&gt;0,MIN(SUM(VALUE(H302)*60,J302,VALUE(L302)*60/2,N302/2),'01_勤務時間入力'!$B$7*60,10080),MIN(SUM(MIN(SUM(VALUE(Q302)*60,S302,VALUE(U302)*60/2,W302/2),1440)*IF(OR(Y302="",Y302="　"),1,VALUE(MID(Y302,2,1)/4)),MIN(SUM(VALUE(Z302)*60,AB302,VALUE(AD302)*60/2,AF302/2),1440)*IF(OR(AH302="",AH302="　"),1,VALUE(MID(AH302,2,1)/4)),MIN(SUM(VALUE(AI302)*60,AK302,VALUE(AM302)*60/2,AO302/2),1440)*IF(OR(AQ302="",AQ302="　"),1,VALUE(MID(AQ302,2,1)/4)),MIN(SUM(VALUE(AR302)*60,AT302,VALUE(AV302)*60/2,AX302/2),1440)*IF(OR(AZ302="",AZ302="　"),1,VALUE(MID(AZ302,2,1)/4)),MIN(SUM(VALUE(BA302)*60,BC302,VALUE(BE302)*60/2,BG302/2),1440)*IF(OR(BI302="",BI302="　"),1,VALUE(MID(BI302,2,1)/4)),MIN(SUM(VALUE(BJ302)*60,BL302,VALUE(BN302)*60/2,BP302/2),1440)*IF(OR(BR302="",BR302="　"),1,VALUE(MID(BR302,2,1)/4)),MIN(SUM(VALUE(BS302)*60,BU302,VALUE(BW302)*60/2,BY302/2),1440)*IF(OR(CA302="",CA302="　"),1,VALUE(MID(CA302,2,1)/4))),'01_勤務時間入力'!$B$7*60,10080))))</f>
        <v/>
      </c>
      <c r="CE302" s="17" t="str">
        <f>IF(CB302="","",IF('01_勤務時間入力'!$I$7*60&lt;='01_勤務時間入力'!CD302,"常勤","非常勤"))</f>
        <v/>
      </c>
    </row>
    <row r="303" spans="2:83" ht="27.95" customHeight="1" x14ac:dyDescent="0.4">
      <c r="B303" s="131" t="str">
        <f t="shared" si="8"/>
        <v>287人目</v>
      </c>
      <c r="C303" s="29"/>
      <c r="D303" s="69" t="s">
        <v>14</v>
      </c>
      <c r="E303" s="31"/>
      <c r="F303" s="32"/>
      <c r="H303" s="36"/>
      <c r="I303" s="54" t="s">
        <v>11</v>
      </c>
      <c r="J303" s="39"/>
      <c r="K303" s="56" t="s">
        <v>16</v>
      </c>
      <c r="L303" s="36"/>
      <c r="M303" s="54" t="s">
        <v>11</v>
      </c>
      <c r="N303" s="39"/>
      <c r="O303" s="56" t="s">
        <v>16</v>
      </c>
      <c r="P303" s="11"/>
      <c r="Q303" s="36"/>
      <c r="R303" s="54" t="s">
        <v>11</v>
      </c>
      <c r="S303" s="39"/>
      <c r="T303" s="54" t="s">
        <v>16</v>
      </c>
      <c r="U303" s="36"/>
      <c r="V303" s="54" t="s">
        <v>11</v>
      </c>
      <c r="W303" s="39"/>
      <c r="X303" s="56" t="s">
        <v>16</v>
      </c>
      <c r="Y303" s="48"/>
      <c r="Z303" s="36"/>
      <c r="AA303" s="54" t="s">
        <v>11</v>
      </c>
      <c r="AB303" s="39"/>
      <c r="AC303" s="54" t="s">
        <v>16</v>
      </c>
      <c r="AD303" s="36"/>
      <c r="AE303" s="54" t="s">
        <v>11</v>
      </c>
      <c r="AF303" s="39"/>
      <c r="AG303" s="56" t="s">
        <v>16</v>
      </c>
      <c r="AH303" s="48"/>
      <c r="AI303" s="36"/>
      <c r="AJ303" s="54" t="s">
        <v>11</v>
      </c>
      <c r="AK303" s="39"/>
      <c r="AL303" s="54" t="s">
        <v>16</v>
      </c>
      <c r="AM303" s="36"/>
      <c r="AN303" s="54" t="s">
        <v>11</v>
      </c>
      <c r="AO303" s="39"/>
      <c r="AP303" s="56" t="s">
        <v>16</v>
      </c>
      <c r="AQ303" s="48"/>
      <c r="AR303" s="36"/>
      <c r="AS303" s="54" t="s">
        <v>11</v>
      </c>
      <c r="AT303" s="39"/>
      <c r="AU303" s="54" t="s">
        <v>16</v>
      </c>
      <c r="AV303" s="36"/>
      <c r="AW303" s="54" t="s">
        <v>11</v>
      </c>
      <c r="AX303" s="39"/>
      <c r="AY303" s="56" t="s">
        <v>16</v>
      </c>
      <c r="AZ303" s="48"/>
      <c r="BA303" s="36"/>
      <c r="BB303" s="54" t="s">
        <v>11</v>
      </c>
      <c r="BC303" s="39"/>
      <c r="BD303" s="54" t="s">
        <v>16</v>
      </c>
      <c r="BE303" s="36"/>
      <c r="BF303" s="54" t="s">
        <v>11</v>
      </c>
      <c r="BG303" s="39"/>
      <c r="BH303" s="56" t="s">
        <v>16</v>
      </c>
      <c r="BI303" s="48"/>
      <c r="BJ303" s="36"/>
      <c r="BK303" s="54" t="s">
        <v>11</v>
      </c>
      <c r="BL303" s="39"/>
      <c r="BM303" s="54" t="s">
        <v>16</v>
      </c>
      <c r="BN303" s="36"/>
      <c r="BO303" s="54" t="s">
        <v>11</v>
      </c>
      <c r="BP303" s="39"/>
      <c r="BQ303" s="56" t="s">
        <v>16</v>
      </c>
      <c r="BR303" s="48"/>
      <c r="BS303" s="36"/>
      <c r="BT303" s="54" t="s">
        <v>11</v>
      </c>
      <c r="BU303" s="39"/>
      <c r="BV303" s="54" t="s">
        <v>16</v>
      </c>
      <c r="BW303" s="36"/>
      <c r="BX303" s="54" t="s">
        <v>11</v>
      </c>
      <c r="BY303" s="39"/>
      <c r="BZ303" s="56" t="s">
        <v>16</v>
      </c>
      <c r="CA303" s="51"/>
      <c r="CB303" s="17" t="str">
        <f t="shared" si="9"/>
        <v/>
      </c>
      <c r="CC303" s="17" t="str">
        <f>IF(CB303="","",INDEX('99_職種リスト'!$A:$A,MATCH($E303,'99_職種リスト'!$B:$B,0)))</f>
        <v/>
      </c>
      <c r="CD303" s="18" t="str">
        <f>IF(CB303="","",IF(F303="○",'01_勤務時間入力'!$B$7*60,IF(SUM(H303,J303,L303,N303)&gt;0,MIN(SUM(VALUE(H303)*60,J303,VALUE(L303)*60/2,N303/2),'01_勤務時間入力'!$B$7*60,10080),MIN(SUM(MIN(SUM(VALUE(Q303)*60,S303,VALUE(U303)*60/2,W303/2),1440)*IF(OR(Y303="",Y303="　"),1,VALUE(MID(Y303,2,1)/4)),MIN(SUM(VALUE(Z303)*60,AB303,VALUE(AD303)*60/2,AF303/2),1440)*IF(OR(AH303="",AH303="　"),1,VALUE(MID(AH303,2,1)/4)),MIN(SUM(VALUE(AI303)*60,AK303,VALUE(AM303)*60/2,AO303/2),1440)*IF(OR(AQ303="",AQ303="　"),1,VALUE(MID(AQ303,2,1)/4)),MIN(SUM(VALUE(AR303)*60,AT303,VALUE(AV303)*60/2,AX303/2),1440)*IF(OR(AZ303="",AZ303="　"),1,VALUE(MID(AZ303,2,1)/4)),MIN(SUM(VALUE(BA303)*60,BC303,VALUE(BE303)*60/2,BG303/2),1440)*IF(OR(BI303="",BI303="　"),1,VALUE(MID(BI303,2,1)/4)),MIN(SUM(VALUE(BJ303)*60,BL303,VALUE(BN303)*60/2,BP303/2),1440)*IF(OR(BR303="",BR303="　"),1,VALUE(MID(BR303,2,1)/4)),MIN(SUM(VALUE(BS303)*60,BU303,VALUE(BW303)*60/2,BY303/2),1440)*IF(OR(CA303="",CA303="　"),1,VALUE(MID(CA303,2,1)/4))),'01_勤務時間入力'!$B$7*60,10080))))</f>
        <v/>
      </c>
      <c r="CE303" s="17" t="str">
        <f>IF(CB303="","",IF('01_勤務時間入力'!$I$7*60&lt;='01_勤務時間入力'!CD303,"常勤","非常勤"))</f>
        <v/>
      </c>
    </row>
    <row r="304" spans="2:83" ht="27.95" customHeight="1" x14ac:dyDescent="0.4">
      <c r="B304" s="131" t="str">
        <f t="shared" si="8"/>
        <v>288人目</v>
      </c>
      <c r="C304" s="29"/>
      <c r="D304" s="69" t="s">
        <v>14</v>
      </c>
      <c r="E304" s="31"/>
      <c r="F304" s="32"/>
      <c r="H304" s="36"/>
      <c r="I304" s="54" t="s">
        <v>11</v>
      </c>
      <c r="J304" s="39"/>
      <c r="K304" s="56" t="s">
        <v>16</v>
      </c>
      <c r="L304" s="36"/>
      <c r="M304" s="54" t="s">
        <v>11</v>
      </c>
      <c r="N304" s="39"/>
      <c r="O304" s="56" t="s">
        <v>16</v>
      </c>
      <c r="P304" s="11"/>
      <c r="Q304" s="36"/>
      <c r="R304" s="54" t="s">
        <v>11</v>
      </c>
      <c r="S304" s="39"/>
      <c r="T304" s="54" t="s">
        <v>16</v>
      </c>
      <c r="U304" s="36"/>
      <c r="V304" s="54" t="s">
        <v>11</v>
      </c>
      <c r="W304" s="39"/>
      <c r="X304" s="56" t="s">
        <v>16</v>
      </c>
      <c r="Y304" s="48"/>
      <c r="Z304" s="36"/>
      <c r="AA304" s="54" t="s">
        <v>11</v>
      </c>
      <c r="AB304" s="39"/>
      <c r="AC304" s="54" t="s">
        <v>16</v>
      </c>
      <c r="AD304" s="36"/>
      <c r="AE304" s="54" t="s">
        <v>11</v>
      </c>
      <c r="AF304" s="39"/>
      <c r="AG304" s="56" t="s">
        <v>16</v>
      </c>
      <c r="AH304" s="48"/>
      <c r="AI304" s="36"/>
      <c r="AJ304" s="54" t="s">
        <v>11</v>
      </c>
      <c r="AK304" s="39"/>
      <c r="AL304" s="54" t="s">
        <v>16</v>
      </c>
      <c r="AM304" s="36"/>
      <c r="AN304" s="54" t="s">
        <v>11</v>
      </c>
      <c r="AO304" s="39"/>
      <c r="AP304" s="56" t="s">
        <v>16</v>
      </c>
      <c r="AQ304" s="48"/>
      <c r="AR304" s="36"/>
      <c r="AS304" s="54" t="s">
        <v>11</v>
      </c>
      <c r="AT304" s="39"/>
      <c r="AU304" s="54" t="s">
        <v>16</v>
      </c>
      <c r="AV304" s="36"/>
      <c r="AW304" s="54" t="s">
        <v>11</v>
      </c>
      <c r="AX304" s="39"/>
      <c r="AY304" s="56" t="s">
        <v>16</v>
      </c>
      <c r="AZ304" s="48"/>
      <c r="BA304" s="36"/>
      <c r="BB304" s="54" t="s">
        <v>11</v>
      </c>
      <c r="BC304" s="39"/>
      <c r="BD304" s="54" t="s">
        <v>16</v>
      </c>
      <c r="BE304" s="36"/>
      <c r="BF304" s="54" t="s">
        <v>11</v>
      </c>
      <c r="BG304" s="39"/>
      <c r="BH304" s="56" t="s">
        <v>16</v>
      </c>
      <c r="BI304" s="48"/>
      <c r="BJ304" s="36"/>
      <c r="BK304" s="54" t="s">
        <v>11</v>
      </c>
      <c r="BL304" s="39"/>
      <c r="BM304" s="54" t="s">
        <v>16</v>
      </c>
      <c r="BN304" s="36"/>
      <c r="BO304" s="54" t="s">
        <v>11</v>
      </c>
      <c r="BP304" s="39"/>
      <c r="BQ304" s="56" t="s">
        <v>16</v>
      </c>
      <c r="BR304" s="48"/>
      <c r="BS304" s="36"/>
      <c r="BT304" s="54" t="s">
        <v>11</v>
      </c>
      <c r="BU304" s="39"/>
      <c r="BV304" s="54" t="s">
        <v>16</v>
      </c>
      <c r="BW304" s="36"/>
      <c r="BX304" s="54" t="s">
        <v>11</v>
      </c>
      <c r="BY304" s="39"/>
      <c r="BZ304" s="56" t="s">
        <v>16</v>
      </c>
      <c r="CA304" s="51"/>
      <c r="CB304" s="17" t="str">
        <f t="shared" si="9"/>
        <v/>
      </c>
      <c r="CC304" s="17" t="str">
        <f>IF(CB304="","",INDEX('99_職種リスト'!$A:$A,MATCH($E304,'99_職種リスト'!$B:$B,0)))</f>
        <v/>
      </c>
      <c r="CD304" s="18" t="str">
        <f>IF(CB304="","",IF(F304="○",'01_勤務時間入力'!$B$7*60,IF(SUM(H304,J304,L304,N304)&gt;0,MIN(SUM(VALUE(H304)*60,J304,VALUE(L304)*60/2,N304/2),'01_勤務時間入力'!$B$7*60,10080),MIN(SUM(MIN(SUM(VALUE(Q304)*60,S304,VALUE(U304)*60/2,W304/2),1440)*IF(OR(Y304="",Y304="　"),1,VALUE(MID(Y304,2,1)/4)),MIN(SUM(VALUE(Z304)*60,AB304,VALUE(AD304)*60/2,AF304/2),1440)*IF(OR(AH304="",AH304="　"),1,VALUE(MID(AH304,2,1)/4)),MIN(SUM(VALUE(AI304)*60,AK304,VALUE(AM304)*60/2,AO304/2),1440)*IF(OR(AQ304="",AQ304="　"),1,VALUE(MID(AQ304,2,1)/4)),MIN(SUM(VALUE(AR304)*60,AT304,VALUE(AV304)*60/2,AX304/2),1440)*IF(OR(AZ304="",AZ304="　"),1,VALUE(MID(AZ304,2,1)/4)),MIN(SUM(VALUE(BA304)*60,BC304,VALUE(BE304)*60/2,BG304/2),1440)*IF(OR(BI304="",BI304="　"),1,VALUE(MID(BI304,2,1)/4)),MIN(SUM(VALUE(BJ304)*60,BL304,VALUE(BN304)*60/2,BP304/2),1440)*IF(OR(BR304="",BR304="　"),1,VALUE(MID(BR304,2,1)/4)),MIN(SUM(VALUE(BS304)*60,BU304,VALUE(BW304)*60/2,BY304/2),1440)*IF(OR(CA304="",CA304="　"),1,VALUE(MID(CA304,2,1)/4))),'01_勤務時間入力'!$B$7*60,10080))))</f>
        <v/>
      </c>
      <c r="CE304" s="17" t="str">
        <f>IF(CB304="","",IF('01_勤務時間入力'!$I$7*60&lt;='01_勤務時間入力'!CD304,"常勤","非常勤"))</f>
        <v/>
      </c>
    </row>
    <row r="305" spans="2:83" ht="27.95" customHeight="1" x14ac:dyDescent="0.4">
      <c r="B305" s="131" t="str">
        <f t="shared" si="8"/>
        <v>289人目</v>
      </c>
      <c r="C305" s="29"/>
      <c r="D305" s="69" t="s">
        <v>14</v>
      </c>
      <c r="E305" s="31"/>
      <c r="F305" s="32"/>
      <c r="H305" s="36"/>
      <c r="I305" s="54" t="s">
        <v>11</v>
      </c>
      <c r="J305" s="39"/>
      <c r="K305" s="56" t="s">
        <v>16</v>
      </c>
      <c r="L305" s="36"/>
      <c r="M305" s="54" t="s">
        <v>11</v>
      </c>
      <c r="N305" s="39"/>
      <c r="O305" s="56" t="s">
        <v>16</v>
      </c>
      <c r="P305" s="11"/>
      <c r="Q305" s="36"/>
      <c r="R305" s="54" t="s">
        <v>11</v>
      </c>
      <c r="S305" s="39"/>
      <c r="T305" s="54" t="s">
        <v>16</v>
      </c>
      <c r="U305" s="36"/>
      <c r="V305" s="54" t="s">
        <v>11</v>
      </c>
      <c r="W305" s="39"/>
      <c r="X305" s="56" t="s">
        <v>16</v>
      </c>
      <c r="Y305" s="48"/>
      <c r="Z305" s="36"/>
      <c r="AA305" s="54" t="s">
        <v>11</v>
      </c>
      <c r="AB305" s="39"/>
      <c r="AC305" s="54" t="s">
        <v>16</v>
      </c>
      <c r="AD305" s="36"/>
      <c r="AE305" s="54" t="s">
        <v>11</v>
      </c>
      <c r="AF305" s="39"/>
      <c r="AG305" s="56" t="s">
        <v>16</v>
      </c>
      <c r="AH305" s="48"/>
      <c r="AI305" s="36"/>
      <c r="AJ305" s="54" t="s">
        <v>11</v>
      </c>
      <c r="AK305" s="39"/>
      <c r="AL305" s="54" t="s">
        <v>16</v>
      </c>
      <c r="AM305" s="36"/>
      <c r="AN305" s="54" t="s">
        <v>11</v>
      </c>
      <c r="AO305" s="39"/>
      <c r="AP305" s="56" t="s">
        <v>16</v>
      </c>
      <c r="AQ305" s="48"/>
      <c r="AR305" s="36"/>
      <c r="AS305" s="54" t="s">
        <v>11</v>
      </c>
      <c r="AT305" s="39"/>
      <c r="AU305" s="54" t="s">
        <v>16</v>
      </c>
      <c r="AV305" s="36"/>
      <c r="AW305" s="54" t="s">
        <v>11</v>
      </c>
      <c r="AX305" s="39"/>
      <c r="AY305" s="56" t="s">
        <v>16</v>
      </c>
      <c r="AZ305" s="48"/>
      <c r="BA305" s="36"/>
      <c r="BB305" s="54" t="s">
        <v>11</v>
      </c>
      <c r="BC305" s="39"/>
      <c r="BD305" s="54" t="s">
        <v>16</v>
      </c>
      <c r="BE305" s="36"/>
      <c r="BF305" s="54" t="s">
        <v>11</v>
      </c>
      <c r="BG305" s="39"/>
      <c r="BH305" s="56" t="s">
        <v>16</v>
      </c>
      <c r="BI305" s="48"/>
      <c r="BJ305" s="36"/>
      <c r="BK305" s="54" t="s">
        <v>11</v>
      </c>
      <c r="BL305" s="39"/>
      <c r="BM305" s="54" t="s">
        <v>16</v>
      </c>
      <c r="BN305" s="36"/>
      <c r="BO305" s="54" t="s">
        <v>11</v>
      </c>
      <c r="BP305" s="39"/>
      <c r="BQ305" s="56" t="s">
        <v>16</v>
      </c>
      <c r="BR305" s="48"/>
      <c r="BS305" s="36"/>
      <c r="BT305" s="54" t="s">
        <v>11</v>
      </c>
      <c r="BU305" s="39"/>
      <c r="BV305" s="54" t="s">
        <v>16</v>
      </c>
      <c r="BW305" s="36"/>
      <c r="BX305" s="54" t="s">
        <v>11</v>
      </c>
      <c r="BY305" s="39"/>
      <c r="BZ305" s="56" t="s">
        <v>16</v>
      </c>
      <c r="CA305" s="51"/>
      <c r="CB305" s="17" t="str">
        <f t="shared" si="9"/>
        <v/>
      </c>
      <c r="CC305" s="17" t="str">
        <f>IF(CB305="","",INDEX('99_職種リスト'!$A:$A,MATCH($E305,'99_職種リスト'!$B:$B,0)))</f>
        <v/>
      </c>
      <c r="CD305" s="18" t="str">
        <f>IF(CB305="","",IF(F305="○",'01_勤務時間入力'!$B$7*60,IF(SUM(H305,J305,L305,N305)&gt;0,MIN(SUM(VALUE(H305)*60,J305,VALUE(L305)*60/2,N305/2),'01_勤務時間入力'!$B$7*60,10080),MIN(SUM(MIN(SUM(VALUE(Q305)*60,S305,VALUE(U305)*60/2,W305/2),1440)*IF(OR(Y305="",Y305="　"),1,VALUE(MID(Y305,2,1)/4)),MIN(SUM(VALUE(Z305)*60,AB305,VALUE(AD305)*60/2,AF305/2),1440)*IF(OR(AH305="",AH305="　"),1,VALUE(MID(AH305,2,1)/4)),MIN(SUM(VALUE(AI305)*60,AK305,VALUE(AM305)*60/2,AO305/2),1440)*IF(OR(AQ305="",AQ305="　"),1,VALUE(MID(AQ305,2,1)/4)),MIN(SUM(VALUE(AR305)*60,AT305,VALUE(AV305)*60/2,AX305/2),1440)*IF(OR(AZ305="",AZ305="　"),1,VALUE(MID(AZ305,2,1)/4)),MIN(SUM(VALUE(BA305)*60,BC305,VALUE(BE305)*60/2,BG305/2),1440)*IF(OR(BI305="",BI305="　"),1,VALUE(MID(BI305,2,1)/4)),MIN(SUM(VALUE(BJ305)*60,BL305,VALUE(BN305)*60/2,BP305/2),1440)*IF(OR(BR305="",BR305="　"),1,VALUE(MID(BR305,2,1)/4)),MIN(SUM(VALUE(BS305)*60,BU305,VALUE(BW305)*60/2,BY305/2),1440)*IF(OR(CA305="",CA305="　"),1,VALUE(MID(CA305,2,1)/4))),'01_勤務時間入力'!$B$7*60,10080))))</f>
        <v/>
      </c>
      <c r="CE305" s="17" t="str">
        <f>IF(CB305="","",IF('01_勤務時間入力'!$I$7*60&lt;='01_勤務時間入力'!CD305,"常勤","非常勤"))</f>
        <v/>
      </c>
    </row>
    <row r="306" spans="2:83" ht="27.95" customHeight="1" x14ac:dyDescent="0.4">
      <c r="B306" s="131" t="str">
        <f t="shared" si="8"/>
        <v>290人目</v>
      </c>
      <c r="C306" s="29"/>
      <c r="D306" s="69" t="s">
        <v>14</v>
      </c>
      <c r="E306" s="31"/>
      <c r="F306" s="32"/>
      <c r="H306" s="36"/>
      <c r="I306" s="54" t="s">
        <v>11</v>
      </c>
      <c r="J306" s="39"/>
      <c r="K306" s="56" t="s">
        <v>16</v>
      </c>
      <c r="L306" s="36"/>
      <c r="M306" s="54" t="s">
        <v>11</v>
      </c>
      <c r="N306" s="39"/>
      <c r="O306" s="56" t="s">
        <v>16</v>
      </c>
      <c r="P306" s="11"/>
      <c r="Q306" s="36"/>
      <c r="R306" s="54" t="s">
        <v>11</v>
      </c>
      <c r="S306" s="39"/>
      <c r="T306" s="54" t="s">
        <v>16</v>
      </c>
      <c r="U306" s="36"/>
      <c r="V306" s="54" t="s">
        <v>11</v>
      </c>
      <c r="W306" s="39"/>
      <c r="X306" s="56" t="s">
        <v>16</v>
      </c>
      <c r="Y306" s="48"/>
      <c r="Z306" s="36"/>
      <c r="AA306" s="54" t="s">
        <v>11</v>
      </c>
      <c r="AB306" s="39"/>
      <c r="AC306" s="54" t="s">
        <v>16</v>
      </c>
      <c r="AD306" s="36"/>
      <c r="AE306" s="54" t="s">
        <v>11</v>
      </c>
      <c r="AF306" s="39"/>
      <c r="AG306" s="56" t="s">
        <v>16</v>
      </c>
      <c r="AH306" s="48"/>
      <c r="AI306" s="36"/>
      <c r="AJ306" s="54" t="s">
        <v>11</v>
      </c>
      <c r="AK306" s="39"/>
      <c r="AL306" s="54" t="s">
        <v>16</v>
      </c>
      <c r="AM306" s="36"/>
      <c r="AN306" s="54" t="s">
        <v>11</v>
      </c>
      <c r="AO306" s="39"/>
      <c r="AP306" s="56" t="s">
        <v>16</v>
      </c>
      <c r="AQ306" s="48"/>
      <c r="AR306" s="36"/>
      <c r="AS306" s="54" t="s">
        <v>11</v>
      </c>
      <c r="AT306" s="39"/>
      <c r="AU306" s="54" t="s">
        <v>16</v>
      </c>
      <c r="AV306" s="36"/>
      <c r="AW306" s="54" t="s">
        <v>11</v>
      </c>
      <c r="AX306" s="39"/>
      <c r="AY306" s="56" t="s">
        <v>16</v>
      </c>
      <c r="AZ306" s="48"/>
      <c r="BA306" s="36"/>
      <c r="BB306" s="54" t="s">
        <v>11</v>
      </c>
      <c r="BC306" s="39"/>
      <c r="BD306" s="54" t="s">
        <v>16</v>
      </c>
      <c r="BE306" s="36"/>
      <c r="BF306" s="54" t="s">
        <v>11</v>
      </c>
      <c r="BG306" s="39"/>
      <c r="BH306" s="56" t="s">
        <v>16</v>
      </c>
      <c r="BI306" s="48"/>
      <c r="BJ306" s="36"/>
      <c r="BK306" s="54" t="s">
        <v>11</v>
      </c>
      <c r="BL306" s="39"/>
      <c r="BM306" s="54" t="s">
        <v>16</v>
      </c>
      <c r="BN306" s="36"/>
      <c r="BO306" s="54" t="s">
        <v>11</v>
      </c>
      <c r="BP306" s="39"/>
      <c r="BQ306" s="56" t="s">
        <v>16</v>
      </c>
      <c r="BR306" s="48"/>
      <c r="BS306" s="36"/>
      <c r="BT306" s="54" t="s">
        <v>11</v>
      </c>
      <c r="BU306" s="39"/>
      <c r="BV306" s="54" t="s">
        <v>16</v>
      </c>
      <c r="BW306" s="36"/>
      <c r="BX306" s="54" t="s">
        <v>11</v>
      </c>
      <c r="BY306" s="39"/>
      <c r="BZ306" s="56" t="s">
        <v>16</v>
      </c>
      <c r="CA306" s="51"/>
      <c r="CB306" s="17" t="str">
        <f t="shared" si="9"/>
        <v/>
      </c>
      <c r="CC306" s="17" t="str">
        <f>IF(CB306="","",INDEX('99_職種リスト'!$A:$A,MATCH($E306,'99_職種リスト'!$B:$B,0)))</f>
        <v/>
      </c>
      <c r="CD306" s="18" t="str">
        <f>IF(CB306="","",IF(F306="○",'01_勤務時間入力'!$B$7*60,IF(SUM(H306,J306,L306,N306)&gt;0,MIN(SUM(VALUE(H306)*60,J306,VALUE(L306)*60/2,N306/2),'01_勤務時間入力'!$B$7*60,10080),MIN(SUM(MIN(SUM(VALUE(Q306)*60,S306,VALUE(U306)*60/2,W306/2),1440)*IF(OR(Y306="",Y306="　"),1,VALUE(MID(Y306,2,1)/4)),MIN(SUM(VALUE(Z306)*60,AB306,VALUE(AD306)*60/2,AF306/2),1440)*IF(OR(AH306="",AH306="　"),1,VALUE(MID(AH306,2,1)/4)),MIN(SUM(VALUE(AI306)*60,AK306,VALUE(AM306)*60/2,AO306/2),1440)*IF(OR(AQ306="",AQ306="　"),1,VALUE(MID(AQ306,2,1)/4)),MIN(SUM(VALUE(AR306)*60,AT306,VALUE(AV306)*60/2,AX306/2),1440)*IF(OR(AZ306="",AZ306="　"),1,VALUE(MID(AZ306,2,1)/4)),MIN(SUM(VALUE(BA306)*60,BC306,VALUE(BE306)*60/2,BG306/2),1440)*IF(OR(BI306="",BI306="　"),1,VALUE(MID(BI306,2,1)/4)),MIN(SUM(VALUE(BJ306)*60,BL306,VALUE(BN306)*60/2,BP306/2),1440)*IF(OR(BR306="",BR306="　"),1,VALUE(MID(BR306,2,1)/4)),MIN(SUM(VALUE(BS306)*60,BU306,VALUE(BW306)*60/2,BY306/2),1440)*IF(OR(CA306="",CA306="　"),1,VALUE(MID(CA306,2,1)/4))),'01_勤務時間入力'!$B$7*60,10080))))</f>
        <v/>
      </c>
      <c r="CE306" s="17" t="str">
        <f>IF(CB306="","",IF('01_勤務時間入力'!$I$7*60&lt;='01_勤務時間入力'!CD306,"常勤","非常勤"))</f>
        <v/>
      </c>
    </row>
    <row r="307" spans="2:83" ht="27.95" customHeight="1" x14ac:dyDescent="0.4">
      <c r="B307" s="131" t="str">
        <f t="shared" si="8"/>
        <v>291人目</v>
      </c>
      <c r="C307" s="29"/>
      <c r="D307" s="69" t="s">
        <v>14</v>
      </c>
      <c r="E307" s="31"/>
      <c r="F307" s="32"/>
      <c r="H307" s="36"/>
      <c r="I307" s="54" t="s">
        <v>11</v>
      </c>
      <c r="J307" s="39"/>
      <c r="K307" s="56" t="s">
        <v>16</v>
      </c>
      <c r="L307" s="36"/>
      <c r="M307" s="54" t="s">
        <v>11</v>
      </c>
      <c r="N307" s="39"/>
      <c r="O307" s="56" t="s">
        <v>16</v>
      </c>
      <c r="P307" s="11"/>
      <c r="Q307" s="36"/>
      <c r="R307" s="54" t="s">
        <v>11</v>
      </c>
      <c r="S307" s="39"/>
      <c r="T307" s="54" t="s">
        <v>16</v>
      </c>
      <c r="U307" s="36"/>
      <c r="V307" s="54" t="s">
        <v>11</v>
      </c>
      <c r="W307" s="39"/>
      <c r="X307" s="56" t="s">
        <v>16</v>
      </c>
      <c r="Y307" s="48"/>
      <c r="Z307" s="36"/>
      <c r="AA307" s="54" t="s">
        <v>11</v>
      </c>
      <c r="AB307" s="39"/>
      <c r="AC307" s="54" t="s">
        <v>16</v>
      </c>
      <c r="AD307" s="36"/>
      <c r="AE307" s="54" t="s">
        <v>11</v>
      </c>
      <c r="AF307" s="39"/>
      <c r="AG307" s="56" t="s">
        <v>16</v>
      </c>
      <c r="AH307" s="48"/>
      <c r="AI307" s="36"/>
      <c r="AJ307" s="54" t="s">
        <v>11</v>
      </c>
      <c r="AK307" s="39"/>
      <c r="AL307" s="54" t="s">
        <v>16</v>
      </c>
      <c r="AM307" s="36"/>
      <c r="AN307" s="54" t="s">
        <v>11</v>
      </c>
      <c r="AO307" s="39"/>
      <c r="AP307" s="56" t="s">
        <v>16</v>
      </c>
      <c r="AQ307" s="48"/>
      <c r="AR307" s="36"/>
      <c r="AS307" s="54" t="s">
        <v>11</v>
      </c>
      <c r="AT307" s="39"/>
      <c r="AU307" s="54" t="s">
        <v>16</v>
      </c>
      <c r="AV307" s="36"/>
      <c r="AW307" s="54" t="s">
        <v>11</v>
      </c>
      <c r="AX307" s="39"/>
      <c r="AY307" s="56" t="s">
        <v>16</v>
      </c>
      <c r="AZ307" s="48"/>
      <c r="BA307" s="36"/>
      <c r="BB307" s="54" t="s">
        <v>11</v>
      </c>
      <c r="BC307" s="39"/>
      <c r="BD307" s="54" t="s">
        <v>16</v>
      </c>
      <c r="BE307" s="36"/>
      <c r="BF307" s="54" t="s">
        <v>11</v>
      </c>
      <c r="BG307" s="39"/>
      <c r="BH307" s="56" t="s">
        <v>16</v>
      </c>
      <c r="BI307" s="48"/>
      <c r="BJ307" s="36"/>
      <c r="BK307" s="54" t="s">
        <v>11</v>
      </c>
      <c r="BL307" s="39"/>
      <c r="BM307" s="54" t="s">
        <v>16</v>
      </c>
      <c r="BN307" s="36"/>
      <c r="BO307" s="54" t="s">
        <v>11</v>
      </c>
      <c r="BP307" s="39"/>
      <c r="BQ307" s="56" t="s">
        <v>16</v>
      </c>
      <c r="BR307" s="48"/>
      <c r="BS307" s="36"/>
      <c r="BT307" s="54" t="s">
        <v>11</v>
      </c>
      <c r="BU307" s="39"/>
      <c r="BV307" s="54" t="s">
        <v>16</v>
      </c>
      <c r="BW307" s="36"/>
      <c r="BX307" s="54" t="s">
        <v>11</v>
      </c>
      <c r="BY307" s="39"/>
      <c r="BZ307" s="56" t="s">
        <v>16</v>
      </c>
      <c r="CA307" s="51"/>
      <c r="CB307" s="17" t="str">
        <f t="shared" si="9"/>
        <v/>
      </c>
      <c r="CC307" s="17" t="str">
        <f>IF(CB307="","",INDEX('99_職種リスト'!$A:$A,MATCH($E307,'99_職種リスト'!$B:$B,0)))</f>
        <v/>
      </c>
      <c r="CD307" s="18" t="str">
        <f>IF(CB307="","",IF(F307="○",'01_勤務時間入力'!$B$7*60,IF(SUM(H307,J307,L307,N307)&gt;0,MIN(SUM(VALUE(H307)*60,J307,VALUE(L307)*60/2,N307/2),'01_勤務時間入力'!$B$7*60,10080),MIN(SUM(MIN(SUM(VALUE(Q307)*60,S307,VALUE(U307)*60/2,W307/2),1440)*IF(OR(Y307="",Y307="　"),1,VALUE(MID(Y307,2,1)/4)),MIN(SUM(VALUE(Z307)*60,AB307,VALUE(AD307)*60/2,AF307/2),1440)*IF(OR(AH307="",AH307="　"),1,VALUE(MID(AH307,2,1)/4)),MIN(SUM(VALUE(AI307)*60,AK307,VALUE(AM307)*60/2,AO307/2),1440)*IF(OR(AQ307="",AQ307="　"),1,VALUE(MID(AQ307,2,1)/4)),MIN(SUM(VALUE(AR307)*60,AT307,VALUE(AV307)*60/2,AX307/2),1440)*IF(OR(AZ307="",AZ307="　"),1,VALUE(MID(AZ307,2,1)/4)),MIN(SUM(VALUE(BA307)*60,BC307,VALUE(BE307)*60/2,BG307/2),1440)*IF(OR(BI307="",BI307="　"),1,VALUE(MID(BI307,2,1)/4)),MIN(SUM(VALUE(BJ307)*60,BL307,VALUE(BN307)*60/2,BP307/2),1440)*IF(OR(BR307="",BR307="　"),1,VALUE(MID(BR307,2,1)/4)),MIN(SUM(VALUE(BS307)*60,BU307,VALUE(BW307)*60/2,BY307/2),1440)*IF(OR(CA307="",CA307="　"),1,VALUE(MID(CA307,2,1)/4))),'01_勤務時間入力'!$B$7*60,10080))))</f>
        <v/>
      </c>
      <c r="CE307" s="17" t="str">
        <f>IF(CB307="","",IF('01_勤務時間入力'!$I$7*60&lt;='01_勤務時間入力'!CD307,"常勤","非常勤"))</f>
        <v/>
      </c>
    </row>
    <row r="308" spans="2:83" ht="27.95" customHeight="1" x14ac:dyDescent="0.4">
      <c r="B308" s="131" t="str">
        <f t="shared" si="8"/>
        <v>292人目</v>
      </c>
      <c r="C308" s="29"/>
      <c r="D308" s="69" t="s">
        <v>14</v>
      </c>
      <c r="E308" s="31"/>
      <c r="F308" s="32"/>
      <c r="H308" s="36"/>
      <c r="I308" s="54" t="s">
        <v>11</v>
      </c>
      <c r="J308" s="39"/>
      <c r="K308" s="56" t="s">
        <v>16</v>
      </c>
      <c r="L308" s="36"/>
      <c r="M308" s="54" t="s">
        <v>11</v>
      </c>
      <c r="N308" s="39"/>
      <c r="O308" s="56" t="s">
        <v>16</v>
      </c>
      <c r="P308" s="11"/>
      <c r="Q308" s="36"/>
      <c r="R308" s="54" t="s">
        <v>11</v>
      </c>
      <c r="S308" s="39"/>
      <c r="T308" s="54" t="s">
        <v>16</v>
      </c>
      <c r="U308" s="36"/>
      <c r="V308" s="54" t="s">
        <v>11</v>
      </c>
      <c r="W308" s="39"/>
      <c r="X308" s="56" t="s">
        <v>16</v>
      </c>
      <c r="Y308" s="48"/>
      <c r="Z308" s="36"/>
      <c r="AA308" s="54" t="s">
        <v>11</v>
      </c>
      <c r="AB308" s="39"/>
      <c r="AC308" s="54" t="s">
        <v>16</v>
      </c>
      <c r="AD308" s="36"/>
      <c r="AE308" s="54" t="s">
        <v>11</v>
      </c>
      <c r="AF308" s="39"/>
      <c r="AG308" s="56" t="s">
        <v>16</v>
      </c>
      <c r="AH308" s="48"/>
      <c r="AI308" s="36"/>
      <c r="AJ308" s="54" t="s">
        <v>11</v>
      </c>
      <c r="AK308" s="39"/>
      <c r="AL308" s="54" t="s">
        <v>16</v>
      </c>
      <c r="AM308" s="36"/>
      <c r="AN308" s="54" t="s">
        <v>11</v>
      </c>
      <c r="AO308" s="39"/>
      <c r="AP308" s="56" t="s">
        <v>16</v>
      </c>
      <c r="AQ308" s="48"/>
      <c r="AR308" s="36"/>
      <c r="AS308" s="54" t="s">
        <v>11</v>
      </c>
      <c r="AT308" s="39"/>
      <c r="AU308" s="54" t="s">
        <v>16</v>
      </c>
      <c r="AV308" s="36"/>
      <c r="AW308" s="54" t="s">
        <v>11</v>
      </c>
      <c r="AX308" s="39"/>
      <c r="AY308" s="56" t="s">
        <v>16</v>
      </c>
      <c r="AZ308" s="48"/>
      <c r="BA308" s="36"/>
      <c r="BB308" s="54" t="s">
        <v>11</v>
      </c>
      <c r="BC308" s="39"/>
      <c r="BD308" s="54" t="s">
        <v>16</v>
      </c>
      <c r="BE308" s="36"/>
      <c r="BF308" s="54" t="s">
        <v>11</v>
      </c>
      <c r="BG308" s="39"/>
      <c r="BH308" s="56" t="s">
        <v>16</v>
      </c>
      <c r="BI308" s="48"/>
      <c r="BJ308" s="36"/>
      <c r="BK308" s="54" t="s">
        <v>11</v>
      </c>
      <c r="BL308" s="39"/>
      <c r="BM308" s="54" t="s">
        <v>16</v>
      </c>
      <c r="BN308" s="36"/>
      <c r="BO308" s="54" t="s">
        <v>11</v>
      </c>
      <c r="BP308" s="39"/>
      <c r="BQ308" s="56" t="s">
        <v>16</v>
      </c>
      <c r="BR308" s="48"/>
      <c r="BS308" s="36"/>
      <c r="BT308" s="54" t="s">
        <v>11</v>
      </c>
      <c r="BU308" s="39"/>
      <c r="BV308" s="54" t="s">
        <v>16</v>
      </c>
      <c r="BW308" s="36"/>
      <c r="BX308" s="54" t="s">
        <v>11</v>
      </c>
      <c r="BY308" s="39"/>
      <c r="BZ308" s="56" t="s">
        <v>16</v>
      </c>
      <c r="CA308" s="51"/>
      <c r="CB308" s="17" t="str">
        <f t="shared" si="9"/>
        <v/>
      </c>
      <c r="CC308" s="17" t="str">
        <f>IF(CB308="","",INDEX('99_職種リスト'!$A:$A,MATCH($E308,'99_職種リスト'!$B:$B,0)))</f>
        <v/>
      </c>
      <c r="CD308" s="18" t="str">
        <f>IF(CB308="","",IF(F308="○",'01_勤務時間入力'!$B$7*60,IF(SUM(H308,J308,L308,N308)&gt;0,MIN(SUM(VALUE(H308)*60,J308,VALUE(L308)*60/2,N308/2),'01_勤務時間入力'!$B$7*60,10080),MIN(SUM(MIN(SUM(VALUE(Q308)*60,S308,VALUE(U308)*60/2,W308/2),1440)*IF(OR(Y308="",Y308="　"),1,VALUE(MID(Y308,2,1)/4)),MIN(SUM(VALUE(Z308)*60,AB308,VALUE(AD308)*60/2,AF308/2),1440)*IF(OR(AH308="",AH308="　"),1,VALUE(MID(AH308,2,1)/4)),MIN(SUM(VALUE(AI308)*60,AK308,VALUE(AM308)*60/2,AO308/2),1440)*IF(OR(AQ308="",AQ308="　"),1,VALUE(MID(AQ308,2,1)/4)),MIN(SUM(VALUE(AR308)*60,AT308,VALUE(AV308)*60/2,AX308/2),1440)*IF(OR(AZ308="",AZ308="　"),1,VALUE(MID(AZ308,2,1)/4)),MIN(SUM(VALUE(BA308)*60,BC308,VALUE(BE308)*60/2,BG308/2),1440)*IF(OR(BI308="",BI308="　"),1,VALUE(MID(BI308,2,1)/4)),MIN(SUM(VALUE(BJ308)*60,BL308,VALUE(BN308)*60/2,BP308/2),1440)*IF(OR(BR308="",BR308="　"),1,VALUE(MID(BR308,2,1)/4)),MIN(SUM(VALUE(BS308)*60,BU308,VALUE(BW308)*60/2,BY308/2),1440)*IF(OR(CA308="",CA308="　"),1,VALUE(MID(CA308,2,1)/4))),'01_勤務時間入力'!$B$7*60,10080))))</f>
        <v/>
      </c>
      <c r="CE308" s="17" t="str">
        <f>IF(CB308="","",IF('01_勤務時間入力'!$I$7*60&lt;='01_勤務時間入力'!CD308,"常勤","非常勤"))</f>
        <v/>
      </c>
    </row>
    <row r="309" spans="2:83" ht="27.95" customHeight="1" x14ac:dyDescent="0.4">
      <c r="B309" s="131" t="str">
        <f t="shared" si="8"/>
        <v>293人目</v>
      </c>
      <c r="C309" s="29"/>
      <c r="D309" s="69" t="s">
        <v>14</v>
      </c>
      <c r="E309" s="31"/>
      <c r="F309" s="32"/>
      <c r="H309" s="36"/>
      <c r="I309" s="54" t="s">
        <v>11</v>
      </c>
      <c r="J309" s="39"/>
      <c r="K309" s="56" t="s">
        <v>16</v>
      </c>
      <c r="L309" s="36"/>
      <c r="M309" s="54" t="s">
        <v>11</v>
      </c>
      <c r="N309" s="39"/>
      <c r="O309" s="56" t="s">
        <v>16</v>
      </c>
      <c r="P309" s="11"/>
      <c r="Q309" s="36"/>
      <c r="R309" s="54" t="s">
        <v>11</v>
      </c>
      <c r="S309" s="39"/>
      <c r="T309" s="54" t="s">
        <v>16</v>
      </c>
      <c r="U309" s="36"/>
      <c r="V309" s="54" t="s">
        <v>11</v>
      </c>
      <c r="W309" s="39"/>
      <c r="X309" s="56" t="s">
        <v>16</v>
      </c>
      <c r="Y309" s="48"/>
      <c r="Z309" s="36"/>
      <c r="AA309" s="54" t="s">
        <v>11</v>
      </c>
      <c r="AB309" s="39"/>
      <c r="AC309" s="54" t="s">
        <v>16</v>
      </c>
      <c r="AD309" s="36"/>
      <c r="AE309" s="54" t="s">
        <v>11</v>
      </c>
      <c r="AF309" s="39"/>
      <c r="AG309" s="56" t="s">
        <v>16</v>
      </c>
      <c r="AH309" s="48"/>
      <c r="AI309" s="36"/>
      <c r="AJ309" s="54" t="s">
        <v>11</v>
      </c>
      <c r="AK309" s="39"/>
      <c r="AL309" s="54" t="s">
        <v>16</v>
      </c>
      <c r="AM309" s="36"/>
      <c r="AN309" s="54" t="s">
        <v>11</v>
      </c>
      <c r="AO309" s="39"/>
      <c r="AP309" s="56" t="s">
        <v>16</v>
      </c>
      <c r="AQ309" s="48"/>
      <c r="AR309" s="36"/>
      <c r="AS309" s="54" t="s">
        <v>11</v>
      </c>
      <c r="AT309" s="39"/>
      <c r="AU309" s="54" t="s">
        <v>16</v>
      </c>
      <c r="AV309" s="36"/>
      <c r="AW309" s="54" t="s">
        <v>11</v>
      </c>
      <c r="AX309" s="39"/>
      <c r="AY309" s="56" t="s">
        <v>16</v>
      </c>
      <c r="AZ309" s="48"/>
      <c r="BA309" s="36"/>
      <c r="BB309" s="54" t="s">
        <v>11</v>
      </c>
      <c r="BC309" s="39"/>
      <c r="BD309" s="54" t="s">
        <v>16</v>
      </c>
      <c r="BE309" s="36"/>
      <c r="BF309" s="54" t="s">
        <v>11</v>
      </c>
      <c r="BG309" s="39"/>
      <c r="BH309" s="56" t="s">
        <v>16</v>
      </c>
      <c r="BI309" s="48"/>
      <c r="BJ309" s="36"/>
      <c r="BK309" s="54" t="s">
        <v>11</v>
      </c>
      <c r="BL309" s="39"/>
      <c r="BM309" s="54" t="s">
        <v>16</v>
      </c>
      <c r="BN309" s="36"/>
      <c r="BO309" s="54" t="s">
        <v>11</v>
      </c>
      <c r="BP309" s="39"/>
      <c r="BQ309" s="56" t="s">
        <v>16</v>
      </c>
      <c r="BR309" s="48"/>
      <c r="BS309" s="36"/>
      <c r="BT309" s="54" t="s">
        <v>11</v>
      </c>
      <c r="BU309" s="39"/>
      <c r="BV309" s="54" t="s">
        <v>16</v>
      </c>
      <c r="BW309" s="36"/>
      <c r="BX309" s="54" t="s">
        <v>11</v>
      </c>
      <c r="BY309" s="39"/>
      <c r="BZ309" s="56" t="s">
        <v>16</v>
      </c>
      <c r="CA309" s="51"/>
      <c r="CB309" s="17" t="str">
        <f t="shared" si="9"/>
        <v/>
      </c>
      <c r="CC309" s="17" t="str">
        <f>IF(CB309="","",INDEX('99_職種リスト'!$A:$A,MATCH($E309,'99_職種リスト'!$B:$B,0)))</f>
        <v/>
      </c>
      <c r="CD309" s="18" t="str">
        <f>IF(CB309="","",IF(F309="○",'01_勤務時間入力'!$B$7*60,IF(SUM(H309,J309,L309,N309)&gt;0,MIN(SUM(VALUE(H309)*60,J309,VALUE(L309)*60/2,N309/2),'01_勤務時間入力'!$B$7*60,10080),MIN(SUM(MIN(SUM(VALUE(Q309)*60,S309,VALUE(U309)*60/2,W309/2),1440)*IF(OR(Y309="",Y309="　"),1,VALUE(MID(Y309,2,1)/4)),MIN(SUM(VALUE(Z309)*60,AB309,VALUE(AD309)*60/2,AF309/2),1440)*IF(OR(AH309="",AH309="　"),1,VALUE(MID(AH309,2,1)/4)),MIN(SUM(VALUE(AI309)*60,AK309,VALUE(AM309)*60/2,AO309/2),1440)*IF(OR(AQ309="",AQ309="　"),1,VALUE(MID(AQ309,2,1)/4)),MIN(SUM(VALUE(AR309)*60,AT309,VALUE(AV309)*60/2,AX309/2),1440)*IF(OR(AZ309="",AZ309="　"),1,VALUE(MID(AZ309,2,1)/4)),MIN(SUM(VALUE(BA309)*60,BC309,VALUE(BE309)*60/2,BG309/2),1440)*IF(OR(BI309="",BI309="　"),1,VALUE(MID(BI309,2,1)/4)),MIN(SUM(VALUE(BJ309)*60,BL309,VALUE(BN309)*60/2,BP309/2),1440)*IF(OR(BR309="",BR309="　"),1,VALUE(MID(BR309,2,1)/4)),MIN(SUM(VALUE(BS309)*60,BU309,VALUE(BW309)*60/2,BY309/2),1440)*IF(OR(CA309="",CA309="　"),1,VALUE(MID(CA309,2,1)/4))),'01_勤務時間入力'!$B$7*60,10080))))</f>
        <v/>
      </c>
      <c r="CE309" s="17" t="str">
        <f>IF(CB309="","",IF('01_勤務時間入力'!$I$7*60&lt;='01_勤務時間入力'!CD309,"常勤","非常勤"))</f>
        <v/>
      </c>
    </row>
    <row r="310" spans="2:83" ht="27.95" customHeight="1" x14ac:dyDescent="0.4">
      <c r="B310" s="131" t="str">
        <f t="shared" si="8"/>
        <v>294人目</v>
      </c>
      <c r="C310" s="29"/>
      <c r="D310" s="69" t="s">
        <v>14</v>
      </c>
      <c r="E310" s="31"/>
      <c r="F310" s="32"/>
      <c r="H310" s="36"/>
      <c r="I310" s="54" t="s">
        <v>11</v>
      </c>
      <c r="J310" s="39"/>
      <c r="K310" s="56" t="s">
        <v>16</v>
      </c>
      <c r="L310" s="36"/>
      <c r="M310" s="54" t="s">
        <v>11</v>
      </c>
      <c r="N310" s="39"/>
      <c r="O310" s="56" t="s">
        <v>16</v>
      </c>
      <c r="P310" s="11"/>
      <c r="Q310" s="36"/>
      <c r="R310" s="54" t="s">
        <v>11</v>
      </c>
      <c r="S310" s="39"/>
      <c r="T310" s="54" t="s">
        <v>16</v>
      </c>
      <c r="U310" s="36"/>
      <c r="V310" s="54" t="s">
        <v>11</v>
      </c>
      <c r="W310" s="39"/>
      <c r="X310" s="56" t="s">
        <v>16</v>
      </c>
      <c r="Y310" s="48"/>
      <c r="Z310" s="36"/>
      <c r="AA310" s="54" t="s">
        <v>11</v>
      </c>
      <c r="AB310" s="39"/>
      <c r="AC310" s="54" t="s">
        <v>16</v>
      </c>
      <c r="AD310" s="36"/>
      <c r="AE310" s="54" t="s">
        <v>11</v>
      </c>
      <c r="AF310" s="39"/>
      <c r="AG310" s="56" t="s">
        <v>16</v>
      </c>
      <c r="AH310" s="48"/>
      <c r="AI310" s="36"/>
      <c r="AJ310" s="54" t="s">
        <v>11</v>
      </c>
      <c r="AK310" s="39"/>
      <c r="AL310" s="54" t="s">
        <v>16</v>
      </c>
      <c r="AM310" s="36"/>
      <c r="AN310" s="54" t="s">
        <v>11</v>
      </c>
      <c r="AO310" s="39"/>
      <c r="AP310" s="56" t="s">
        <v>16</v>
      </c>
      <c r="AQ310" s="48"/>
      <c r="AR310" s="36"/>
      <c r="AS310" s="54" t="s">
        <v>11</v>
      </c>
      <c r="AT310" s="39"/>
      <c r="AU310" s="54" t="s">
        <v>16</v>
      </c>
      <c r="AV310" s="36"/>
      <c r="AW310" s="54" t="s">
        <v>11</v>
      </c>
      <c r="AX310" s="39"/>
      <c r="AY310" s="56" t="s">
        <v>16</v>
      </c>
      <c r="AZ310" s="48"/>
      <c r="BA310" s="36"/>
      <c r="BB310" s="54" t="s">
        <v>11</v>
      </c>
      <c r="BC310" s="39"/>
      <c r="BD310" s="54" t="s">
        <v>16</v>
      </c>
      <c r="BE310" s="36"/>
      <c r="BF310" s="54" t="s">
        <v>11</v>
      </c>
      <c r="BG310" s="39"/>
      <c r="BH310" s="56" t="s">
        <v>16</v>
      </c>
      <c r="BI310" s="48"/>
      <c r="BJ310" s="36"/>
      <c r="BK310" s="54" t="s">
        <v>11</v>
      </c>
      <c r="BL310" s="39"/>
      <c r="BM310" s="54" t="s">
        <v>16</v>
      </c>
      <c r="BN310" s="36"/>
      <c r="BO310" s="54" t="s">
        <v>11</v>
      </c>
      <c r="BP310" s="39"/>
      <c r="BQ310" s="56" t="s">
        <v>16</v>
      </c>
      <c r="BR310" s="48"/>
      <c r="BS310" s="36"/>
      <c r="BT310" s="54" t="s">
        <v>11</v>
      </c>
      <c r="BU310" s="39"/>
      <c r="BV310" s="54" t="s">
        <v>16</v>
      </c>
      <c r="BW310" s="36"/>
      <c r="BX310" s="54" t="s">
        <v>11</v>
      </c>
      <c r="BY310" s="39"/>
      <c r="BZ310" s="56" t="s">
        <v>16</v>
      </c>
      <c r="CA310" s="51"/>
      <c r="CB310" s="17" t="str">
        <f t="shared" si="9"/>
        <v/>
      </c>
      <c r="CC310" s="17" t="str">
        <f>IF(CB310="","",INDEX('99_職種リスト'!$A:$A,MATCH($E310,'99_職種リスト'!$B:$B,0)))</f>
        <v/>
      </c>
      <c r="CD310" s="18" t="str">
        <f>IF(CB310="","",IF(F310="○",'01_勤務時間入力'!$B$7*60,IF(SUM(H310,J310,L310,N310)&gt;0,MIN(SUM(VALUE(H310)*60,J310,VALUE(L310)*60/2,N310/2),'01_勤務時間入力'!$B$7*60,10080),MIN(SUM(MIN(SUM(VALUE(Q310)*60,S310,VALUE(U310)*60/2,W310/2),1440)*IF(OR(Y310="",Y310="　"),1,VALUE(MID(Y310,2,1)/4)),MIN(SUM(VALUE(Z310)*60,AB310,VALUE(AD310)*60/2,AF310/2),1440)*IF(OR(AH310="",AH310="　"),1,VALUE(MID(AH310,2,1)/4)),MIN(SUM(VALUE(AI310)*60,AK310,VALUE(AM310)*60/2,AO310/2),1440)*IF(OR(AQ310="",AQ310="　"),1,VALUE(MID(AQ310,2,1)/4)),MIN(SUM(VALUE(AR310)*60,AT310,VALUE(AV310)*60/2,AX310/2),1440)*IF(OR(AZ310="",AZ310="　"),1,VALUE(MID(AZ310,2,1)/4)),MIN(SUM(VALUE(BA310)*60,BC310,VALUE(BE310)*60/2,BG310/2),1440)*IF(OR(BI310="",BI310="　"),1,VALUE(MID(BI310,2,1)/4)),MIN(SUM(VALUE(BJ310)*60,BL310,VALUE(BN310)*60/2,BP310/2),1440)*IF(OR(BR310="",BR310="　"),1,VALUE(MID(BR310,2,1)/4)),MIN(SUM(VALUE(BS310)*60,BU310,VALUE(BW310)*60/2,BY310/2),1440)*IF(OR(CA310="",CA310="　"),1,VALUE(MID(CA310,2,1)/4))),'01_勤務時間入力'!$B$7*60,10080))))</f>
        <v/>
      </c>
      <c r="CE310" s="17" t="str">
        <f>IF(CB310="","",IF('01_勤務時間入力'!$I$7*60&lt;='01_勤務時間入力'!CD310,"常勤","非常勤"))</f>
        <v/>
      </c>
    </row>
    <row r="311" spans="2:83" ht="27.95" customHeight="1" x14ac:dyDescent="0.4">
      <c r="B311" s="131" t="str">
        <f t="shared" si="8"/>
        <v>295人目</v>
      </c>
      <c r="C311" s="29"/>
      <c r="D311" s="69" t="s">
        <v>14</v>
      </c>
      <c r="E311" s="31"/>
      <c r="F311" s="32"/>
      <c r="H311" s="36"/>
      <c r="I311" s="54" t="s">
        <v>11</v>
      </c>
      <c r="J311" s="39"/>
      <c r="K311" s="56" t="s">
        <v>16</v>
      </c>
      <c r="L311" s="36"/>
      <c r="M311" s="54" t="s">
        <v>11</v>
      </c>
      <c r="N311" s="39"/>
      <c r="O311" s="56" t="s">
        <v>16</v>
      </c>
      <c r="P311" s="11"/>
      <c r="Q311" s="36"/>
      <c r="R311" s="54" t="s">
        <v>11</v>
      </c>
      <c r="S311" s="39"/>
      <c r="T311" s="54" t="s">
        <v>16</v>
      </c>
      <c r="U311" s="36"/>
      <c r="V311" s="54" t="s">
        <v>11</v>
      </c>
      <c r="W311" s="39"/>
      <c r="X311" s="56" t="s">
        <v>16</v>
      </c>
      <c r="Y311" s="48"/>
      <c r="Z311" s="36"/>
      <c r="AA311" s="54" t="s">
        <v>11</v>
      </c>
      <c r="AB311" s="39"/>
      <c r="AC311" s="54" t="s">
        <v>16</v>
      </c>
      <c r="AD311" s="36"/>
      <c r="AE311" s="54" t="s">
        <v>11</v>
      </c>
      <c r="AF311" s="39"/>
      <c r="AG311" s="56" t="s">
        <v>16</v>
      </c>
      <c r="AH311" s="48"/>
      <c r="AI311" s="36"/>
      <c r="AJ311" s="54" t="s">
        <v>11</v>
      </c>
      <c r="AK311" s="39"/>
      <c r="AL311" s="54" t="s">
        <v>16</v>
      </c>
      <c r="AM311" s="36"/>
      <c r="AN311" s="54" t="s">
        <v>11</v>
      </c>
      <c r="AO311" s="39"/>
      <c r="AP311" s="56" t="s">
        <v>16</v>
      </c>
      <c r="AQ311" s="48"/>
      <c r="AR311" s="36"/>
      <c r="AS311" s="54" t="s">
        <v>11</v>
      </c>
      <c r="AT311" s="39"/>
      <c r="AU311" s="54" t="s">
        <v>16</v>
      </c>
      <c r="AV311" s="36"/>
      <c r="AW311" s="54" t="s">
        <v>11</v>
      </c>
      <c r="AX311" s="39"/>
      <c r="AY311" s="56" t="s">
        <v>16</v>
      </c>
      <c r="AZ311" s="48"/>
      <c r="BA311" s="36"/>
      <c r="BB311" s="54" t="s">
        <v>11</v>
      </c>
      <c r="BC311" s="39"/>
      <c r="BD311" s="54" t="s">
        <v>16</v>
      </c>
      <c r="BE311" s="36"/>
      <c r="BF311" s="54" t="s">
        <v>11</v>
      </c>
      <c r="BG311" s="39"/>
      <c r="BH311" s="56" t="s">
        <v>16</v>
      </c>
      <c r="BI311" s="48"/>
      <c r="BJ311" s="36"/>
      <c r="BK311" s="54" t="s">
        <v>11</v>
      </c>
      <c r="BL311" s="39"/>
      <c r="BM311" s="54" t="s">
        <v>16</v>
      </c>
      <c r="BN311" s="36"/>
      <c r="BO311" s="54" t="s">
        <v>11</v>
      </c>
      <c r="BP311" s="39"/>
      <c r="BQ311" s="56" t="s">
        <v>16</v>
      </c>
      <c r="BR311" s="48"/>
      <c r="BS311" s="36"/>
      <c r="BT311" s="54" t="s">
        <v>11</v>
      </c>
      <c r="BU311" s="39"/>
      <c r="BV311" s="54" t="s">
        <v>16</v>
      </c>
      <c r="BW311" s="36"/>
      <c r="BX311" s="54" t="s">
        <v>11</v>
      </c>
      <c r="BY311" s="39"/>
      <c r="BZ311" s="56" t="s">
        <v>16</v>
      </c>
      <c r="CA311" s="51"/>
      <c r="CB311" s="17" t="str">
        <f t="shared" si="9"/>
        <v/>
      </c>
      <c r="CC311" s="17" t="str">
        <f>IF(CB311="","",INDEX('99_職種リスト'!$A:$A,MATCH($E311,'99_職種リスト'!$B:$B,0)))</f>
        <v/>
      </c>
      <c r="CD311" s="18" t="str">
        <f>IF(CB311="","",IF(F311="○",'01_勤務時間入力'!$B$7*60,IF(SUM(H311,J311,L311,N311)&gt;0,MIN(SUM(VALUE(H311)*60,J311,VALUE(L311)*60/2,N311/2),'01_勤務時間入力'!$B$7*60,10080),MIN(SUM(MIN(SUM(VALUE(Q311)*60,S311,VALUE(U311)*60/2,W311/2),1440)*IF(OR(Y311="",Y311="　"),1,VALUE(MID(Y311,2,1)/4)),MIN(SUM(VALUE(Z311)*60,AB311,VALUE(AD311)*60/2,AF311/2),1440)*IF(OR(AH311="",AH311="　"),1,VALUE(MID(AH311,2,1)/4)),MIN(SUM(VALUE(AI311)*60,AK311,VALUE(AM311)*60/2,AO311/2),1440)*IF(OR(AQ311="",AQ311="　"),1,VALUE(MID(AQ311,2,1)/4)),MIN(SUM(VALUE(AR311)*60,AT311,VALUE(AV311)*60/2,AX311/2),1440)*IF(OR(AZ311="",AZ311="　"),1,VALUE(MID(AZ311,2,1)/4)),MIN(SUM(VALUE(BA311)*60,BC311,VALUE(BE311)*60/2,BG311/2),1440)*IF(OR(BI311="",BI311="　"),1,VALUE(MID(BI311,2,1)/4)),MIN(SUM(VALUE(BJ311)*60,BL311,VALUE(BN311)*60/2,BP311/2),1440)*IF(OR(BR311="",BR311="　"),1,VALUE(MID(BR311,2,1)/4)),MIN(SUM(VALUE(BS311)*60,BU311,VALUE(BW311)*60/2,BY311/2),1440)*IF(OR(CA311="",CA311="　"),1,VALUE(MID(CA311,2,1)/4))),'01_勤務時間入力'!$B$7*60,10080))))</f>
        <v/>
      </c>
      <c r="CE311" s="17" t="str">
        <f>IF(CB311="","",IF('01_勤務時間入力'!$I$7*60&lt;='01_勤務時間入力'!CD311,"常勤","非常勤"))</f>
        <v/>
      </c>
    </row>
    <row r="312" spans="2:83" ht="27.95" customHeight="1" x14ac:dyDescent="0.4">
      <c r="B312" s="131" t="str">
        <f t="shared" si="8"/>
        <v>296人目</v>
      </c>
      <c r="C312" s="29"/>
      <c r="D312" s="69" t="s">
        <v>14</v>
      </c>
      <c r="E312" s="31"/>
      <c r="F312" s="32"/>
      <c r="H312" s="36"/>
      <c r="I312" s="54" t="s">
        <v>11</v>
      </c>
      <c r="J312" s="39"/>
      <c r="K312" s="56" t="s">
        <v>16</v>
      </c>
      <c r="L312" s="36"/>
      <c r="M312" s="54" t="s">
        <v>11</v>
      </c>
      <c r="N312" s="39"/>
      <c r="O312" s="56" t="s">
        <v>16</v>
      </c>
      <c r="P312" s="11"/>
      <c r="Q312" s="36"/>
      <c r="R312" s="54" t="s">
        <v>11</v>
      </c>
      <c r="S312" s="39"/>
      <c r="T312" s="54" t="s">
        <v>16</v>
      </c>
      <c r="U312" s="36"/>
      <c r="V312" s="54" t="s">
        <v>11</v>
      </c>
      <c r="W312" s="39"/>
      <c r="X312" s="56" t="s">
        <v>16</v>
      </c>
      <c r="Y312" s="48"/>
      <c r="Z312" s="36"/>
      <c r="AA312" s="54" t="s">
        <v>11</v>
      </c>
      <c r="AB312" s="39"/>
      <c r="AC312" s="54" t="s">
        <v>16</v>
      </c>
      <c r="AD312" s="36"/>
      <c r="AE312" s="54" t="s">
        <v>11</v>
      </c>
      <c r="AF312" s="39"/>
      <c r="AG312" s="56" t="s">
        <v>16</v>
      </c>
      <c r="AH312" s="48"/>
      <c r="AI312" s="36"/>
      <c r="AJ312" s="54" t="s">
        <v>11</v>
      </c>
      <c r="AK312" s="39"/>
      <c r="AL312" s="54" t="s">
        <v>16</v>
      </c>
      <c r="AM312" s="36"/>
      <c r="AN312" s="54" t="s">
        <v>11</v>
      </c>
      <c r="AO312" s="39"/>
      <c r="AP312" s="56" t="s">
        <v>16</v>
      </c>
      <c r="AQ312" s="48"/>
      <c r="AR312" s="36"/>
      <c r="AS312" s="54" t="s">
        <v>11</v>
      </c>
      <c r="AT312" s="39"/>
      <c r="AU312" s="54" t="s">
        <v>16</v>
      </c>
      <c r="AV312" s="36"/>
      <c r="AW312" s="54" t="s">
        <v>11</v>
      </c>
      <c r="AX312" s="39"/>
      <c r="AY312" s="56" t="s">
        <v>16</v>
      </c>
      <c r="AZ312" s="48"/>
      <c r="BA312" s="36"/>
      <c r="BB312" s="54" t="s">
        <v>11</v>
      </c>
      <c r="BC312" s="39"/>
      <c r="BD312" s="54" t="s">
        <v>16</v>
      </c>
      <c r="BE312" s="36"/>
      <c r="BF312" s="54" t="s">
        <v>11</v>
      </c>
      <c r="BG312" s="39"/>
      <c r="BH312" s="56" t="s">
        <v>16</v>
      </c>
      <c r="BI312" s="48"/>
      <c r="BJ312" s="36"/>
      <c r="BK312" s="54" t="s">
        <v>11</v>
      </c>
      <c r="BL312" s="39"/>
      <c r="BM312" s="54" t="s">
        <v>16</v>
      </c>
      <c r="BN312" s="36"/>
      <c r="BO312" s="54" t="s">
        <v>11</v>
      </c>
      <c r="BP312" s="39"/>
      <c r="BQ312" s="56" t="s">
        <v>16</v>
      </c>
      <c r="BR312" s="48"/>
      <c r="BS312" s="36"/>
      <c r="BT312" s="54" t="s">
        <v>11</v>
      </c>
      <c r="BU312" s="39"/>
      <c r="BV312" s="54" t="s">
        <v>16</v>
      </c>
      <c r="BW312" s="36"/>
      <c r="BX312" s="54" t="s">
        <v>11</v>
      </c>
      <c r="BY312" s="39"/>
      <c r="BZ312" s="56" t="s">
        <v>16</v>
      </c>
      <c r="CA312" s="51"/>
      <c r="CB312" s="17" t="str">
        <f t="shared" si="9"/>
        <v/>
      </c>
      <c r="CC312" s="17" t="str">
        <f>IF(CB312="","",INDEX('99_職種リスト'!$A:$A,MATCH($E312,'99_職種リスト'!$B:$B,0)))</f>
        <v/>
      </c>
      <c r="CD312" s="18" t="str">
        <f>IF(CB312="","",IF(F312="○",'01_勤務時間入力'!$B$7*60,IF(SUM(H312,J312,L312,N312)&gt;0,MIN(SUM(VALUE(H312)*60,J312,VALUE(L312)*60/2,N312/2),'01_勤務時間入力'!$B$7*60,10080),MIN(SUM(MIN(SUM(VALUE(Q312)*60,S312,VALUE(U312)*60/2,W312/2),1440)*IF(OR(Y312="",Y312="　"),1,VALUE(MID(Y312,2,1)/4)),MIN(SUM(VALUE(Z312)*60,AB312,VALUE(AD312)*60/2,AF312/2),1440)*IF(OR(AH312="",AH312="　"),1,VALUE(MID(AH312,2,1)/4)),MIN(SUM(VALUE(AI312)*60,AK312,VALUE(AM312)*60/2,AO312/2),1440)*IF(OR(AQ312="",AQ312="　"),1,VALUE(MID(AQ312,2,1)/4)),MIN(SUM(VALUE(AR312)*60,AT312,VALUE(AV312)*60/2,AX312/2),1440)*IF(OR(AZ312="",AZ312="　"),1,VALUE(MID(AZ312,2,1)/4)),MIN(SUM(VALUE(BA312)*60,BC312,VALUE(BE312)*60/2,BG312/2),1440)*IF(OR(BI312="",BI312="　"),1,VALUE(MID(BI312,2,1)/4)),MIN(SUM(VALUE(BJ312)*60,BL312,VALUE(BN312)*60/2,BP312/2),1440)*IF(OR(BR312="",BR312="　"),1,VALUE(MID(BR312,2,1)/4)),MIN(SUM(VALUE(BS312)*60,BU312,VALUE(BW312)*60/2,BY312/2),1440)*IF(OR(CA312="",CA312="　"),1,VALUE(MID(CA312,2,1)/4))),'01_勤務時間入力'!$B$7*60,10080))))</f>
        <v/>
      </c>
      <c r="CE312" s="17" t="str">
        <f>IF(CB312="","",IF('01_勤務時間入力'!$I$7*60&lt;='01_勤務時間入力'!CD312,"常勤","非常勤"))</f>
        <v/>
      </c>
    </row>
    <row r="313" spans="2:83" ht="27.95" customHeight="1" x14ac:dyDescent="0.4">
      <c r="B313" s="131" t="str">
        <f t="shared" si="8"/>
        <v>297人目</v>
      </c>
      <c r="C313" s="29"/>
      <c r="D313" s="69" t="s">
        <v>14</v>
      </c>
      <c r="E313" s="31"/>
      <c r="F313" s="32"/>
      <c r="H313" s="36"/>
      <c r="I313" s="54" t="s">
        <v>11</v>
      </c>
      <c r="J313" s="39"/>
      <c r="K313" s="56" t="s">
        <v>16</v>
      </c>
      <c r="L313" s="36"/>
      <c r="M313" s="54" t="s">
        <v>11</v>
      </c>
      <c r="N313" s="39"/>
      <c r="O313" s="56" t="s">
        <v>16</v>
      </c>
      <c r="P313" s="11"/>
      <c r="Q313" s="36"/>
      <c r="R313" s="54" t="s">
        <v>11</v>
      </c>
      <c r="S313" s="39"/>
      <c r="T313" s="54" t="s">
        <v>16</v>
      </c>
      <c r="U313" s="36"/>
      <c r="V313" s="54" t="s">
        <v>11</v>
      </c>
      <c r="W313" s="39"/>
      <c r="X313" s="56" t="s">
        <v>16</v>
      </c>
      <c r="Y313" s="48"/>
      <c r="Z313" s="36"/>
      <c r="AA313" s="54" t="s">
        <v>11</v>
      </c>
      <c r="AB313" s="39"/>
      <c r="AC313" s="54" t="s">
        <v>16</v>
      </c>
      <c r="AD313" s="36"/>
      <c r="AE313" s="54" t="s">
        <v>11</v>
      </c>
      <c r="AF313" s="39"/>
      <c r="AG313" s="56" t="s">
        <v>16</v>
      </c>
      <c r="AH313" s="48"/>
      <c r="AI313" s="36"/>
      <c r="AJ313" s="54" t="s">
        <v>11</v>
      </c>
      <c r="AK313" s="39"/>
      <c r="AL313" s="54" t="s">
        <v>16</v>
      </c>
      <c r="AM313" s="36"/>
      <c r="AN313" s="54" t="s">
        <v>11</v>
      </c>
      <c r="AO313" s="39"/>
      <c r="AP313" s="56" t="s">
        <v>16</v>
      </c>
      <c r="AQ313" s="48"/>
      <c r="AR313" s="36"/>
      <c r="AS313" s="54" t="s">
        <v>11</v>
      </c>
      <c r="AT313" s="39"/>
      <c r="AU313" s="54" t="s">
        <v>16</v>
      </c>
      <c r="AV313" s="36"/>
      <c r="AW313" s="54" t="s">
        <v>11</v>
      </c>
      <c r="AX313" s="39"/>
      <c r="AY313" s="56" t="s">
        <v>16</v>
      </c>
      <c r="AZ313" s="48"/>
      <c r="BA313" s="36"/>
      <c r="BB313" s="54" t="s">
        <v>11</v>
      </c>
      <c r="BC313" s="39"/>
      <c r="BD313" s="54" t="s">
        <v>16</v>
      </c>
      <c r="BE313" s="36"/>
      <c r="BF313" s="54" t="s">
        <v>11</v>
      </c>
      <c r="BG313" s="39"/>
      <c r="BH313" s="56" t="s">
        <v>16</v>
      </c>
      <c r="BI313" s="48"/>
      <c r="BJ313" s="36"/>
      <c r="BK313" s="54" t="s">
        <v>11</v>
      </c>
      <c r="BL313" s="39"/>
      <c r="BM313" s="54" t="s">
        <v>16</v>
      </c>
      <c r="BN313" s="36"/>
      <c r="BO313" s="54" t="s">
        <v>11</v>
      </c>
      <c r="BP313" s="39"/>
      <c r="BQ313" s="56" t="s">
        <v>16</v>
      </c>
      <c r="BR313" s="48"/>
      <c r="BS313" s="36"/>
      <c r="BT313" s="54" t="s">
        <v>11</v>
      </c>
      <c r="BU313" s="39"/>
      <c r="BV313" s="54" t="s">
        <v>16</v>
      </c>
      <c r="BW313" s="36"/>
      <c r="BX313" s="54" t="s">
        <v>11</v>
      </c>
      <c r="BY313" s="39"/>
      <c r="BZ313" s="56" t="s">
        <v>16</v>
      </c>
      <c r="CA313" s="51"/>
      <c r="CB313" s="17" t="str">
        <f t="shared" si="9"/>
        <v/>
      </c>
      <c r="CC313" s="17" t="str">
        <f>IF(CB313="","",INDEX('99_職種リスト'!$A:$A,MATCH($E313,'99_職種リスト'!$B:$B,0)))</f>
        <v/>
      </c>
      <c r="CD313" s="18" t="str">
        <f>IF(CB313="","",IF(F313="○",'01_勤務時間入力'!$B$7*60,IF(SUM(H313,J313,L313,N313)&gt;0,MIN(SUM(VALUE(H313)*60,J313,VALUE(L313)*60/2,N313/2),'01_勤務時間入力'!$B$7*60,10080),MIN(SUM(MIN(SUM(VALUE(Q313)*60,S313,VALUE(U313)*60/2,W313/2),1440)*IF(OR(Y313="",Y313="　"),1,VALUE(MID(Y313,2,1)/4)),MIN(SUM(VALUE(Z313)*60,AB313,VALUE(AD313)*60/2,AF313/2),1440)*IF(OR(AH313="",AH313="　"),1,VALUE(MID(AH313,2,1)/4)),MIN(SUM(VALUE(AI313)*60,AK313,VALUE(AM313)*60/2,AO313/2),1440)*IF(OR(AQ313="",AQ313="　"),1,VALUE(MID(AQ313,2,1)/4)),MIN(SUM(VALUE(AR313)*60,AT313,VALUE(AV313)*60/2,AX313/2),1440)*IF(OR(AZ313="",AZ313="　"),1,VALUE(MID(AZ313,2,1)/4)),MIN(SUM(VALUE(BA313)*60,BC313,VALUE(BE313)*60/2,BG313/2),1440)*IF(OR(BI313="",BI313="　"),1,VALUE(MID(BI313,2,1)/4)),MIN(SUM(VALUE(BJ313)*60,BL313,VALUE(BN313)*60/2,BP313/2),1440)*IF(OR(BR313="",BR313="　"),1,VALUE(MID(BR313,2,1)/4)),MIN(SUM(VALUE(BS313)*60,BU313,VALUE(BW313)*60/2,BY313/2),1440)*IF(OR(CA313="",CA313="　"),1,VALUE(MID(CA313,2,1)/4))),'01_勤務時間入力'!$B$7*60,10080))))</f>
        <v/>
      </c>
      <c r="CE313" s="17" t="str">
        <f>IF(CB313="","",IF('01_勤務時間入力'!$I$7*60&lt;='01_勤務時間入力'!CD313,"常勤","非常勤"))</f>
        <v/>
      </c>
    </row>
    <row r="314" spans="2:83" ht="27.95" customHeight="1" x14ac:dyDescent="0.4">
      <c r="B314" s="131" t="str">
        <f t="shared" si="8"/>
        <v>298人目</v>
      </c>
      <c r="C314" s="29"/>
      <c r="D314" s="69" t="s">
        <v>14</v>
      </c>
      <c r="E314" s="31"/>
      <c r="F314" s="32"/>
      <c r="H314" s="36"/>
      <c r="I314" s="54" t="s">
        <v>11</v>
      </c>
      <c r="J314" s="39"/>
      <c r="K314" s="56" t="s">
        <v>16</v>
      </c>
      <c r="L314" s="36"/>
      <c r="M314" s="54" t="s">
        <v>11</v>
      </c>
      <c r="N314" s="39"/>
      <c r="O314" s="56" t="s">
        <v>16</v>
      </c>
      <c r="P314" s="11"/>
      <c r="Q314" s="36"/>
      <c r="R314" s="54" t="s">
        <v>11</v>
      </c>
      <c r="S314" s="39"/>
      <c r="T314" s="54" t="s">
        <v>16</v>
      </c>
      <c r="U314" s="36"/>
      <c r="V314" s="54" t="s">
        <v>11</v>
      </c>
      <c r="W314" s="39"/>
      <c r="X314" s="56" t="s">
        <v>16</v>
      </c>
      <c r="Y314" s="48"/>
      <c r="Z314" s="36"/>
      <c r="AA314" s="54" t="s">
        <v>11</v>
      </c>
      <c r="AB314" s="39"/>
      <c r="AC314" s="54" t="s">
        <v>16</v>
      </c>
      <c r="AD314" s="36"/>
      <c r="AE314" s="54" t="s">
        <v>11</v>
      </c>
      <c r="AF314" s="39"/>
      <c r="AG314" s="56" t="s">
        <v>16</v>
      </c>
      <c r="AH314" s="48"/>
      <c r="AI314" s="36"/>
      <c r="AJ314" s="54" t="s">
        <v>11</v>
      </c>
      <c r="AK314" s="39"/>
      <c r="AL314" s="54" t="s">
        <v>16</v>
      </c>
      <c r="AM314" s="36"/>
      <c r="AN314" s="54" t="s">
        <v>11</v>
      </c>
      <c r="AO314" s="39"/>
      <c r="AP314" s="56" t="s">
        <v>16</v>
      </c>
      <c r="AQ314" s="48"/>
      <c r="AR314" s="36"/>
      <c r="AS314" s="54" t="s">
        <v>11</v>
      </c>
      <c r="AT314" s="39"/>
      <c r="AU314" s="54" t="s">
        <v>16</v>
      </c>
      <c r="AV314" s="36"/>
      <c r="AW314" s="54" t="s">
        <v>11</v>
      </c>
      <c r="AX314" s="39"/>
      <c r="AY314" s="56" t="s">
        <v>16</v>
      </c>
      <c r="AZ314" s="48"/>
      <c r="BA314" s="36"/>
      <c r="BB314" s="54" t="s">
        <v>11</v>
      </c>
      <c r="BC314" s="39"/>
      <c r="BD314" s="54" t="s">
        <v>16</v>
      </c>
      <c r="BE314" s="36"/>
      <c r="BF314" s="54" t="s">
        <v>11</v>
      </c>
      <c r="BG314" s="39"/>
      <c r="BH314" s="56" t="s">
        <v>16</v>
      </c>
      <c r="BI314" s="48"/>
      <c r="BJ314" s="36"/>
      <c r="BK314" s="54" t="s">
        <v>11</v>
      </c>
      <c r="BL314" s="39"/>
      <c r="BM314" s="54" t="s">
        <v>16</v>
      </c>
      <c r="BN314" s="36"/>
      <c r="BO314" s="54" t="s">
        <v>11</v>
      </c>
      <c r="BP314" s="39"/>
      <c r="BQ314" s="56" t="s">
        <v>16</v>
      </c>
      <c r="BR314" s="48"/>
      <c r="BS314" s="36"/>
      <c r="BT314" s="54" t="s">
        <v>11</v>
      </c>
      <c r="BU314" s="39"/>
      <c r="BV314" s="54" t="s">
        <v>16</v>
      </c>
      <c r="BW314" s="36"/>
      <c r="BX314" s="54" t="s">
        <v>11</v>
      </c>
      <c r="BY314" s="39"/>
      <c r="BZ314" s="56" t="s">
        <v>16</v>
      </c>
      <c r="CA314" s="51"/>
      <c r="CB314" s="17" t="str">
        <f t="shared" si="9"/>
        <v/>
      </c>
      <c r="CC314" s="17" t="str">
        <f>IF(CB314="","",INDEX('99_職種リスト'!$A:$A,MATCH($E314,'99_職種リスト'!$B:$B,0)))</f>
        <v/>
      </c>
      <c r="CD314" s="18" t="str">
        <f>IF(CB314="","",IF(F314="○",'01_勤務時間入力'!$B$7*60,IF(SUM(H314,J314,L314,N314)&gt;0,MIN(SUM(VALUE(H314)*60,J314,VALUE(L314)*60/2,N314/2),'01_勤務時間入力'!$B$7*60,10080),MIN(SUM(MIN(SUM(VALUE(Q314)*60,S314,VALUE(U314)*60/2,W314/2),1440)*IF(OR(Y314="",Y314="　"),1,VALUE(MID(Y314,2,1)/4)),MIN(SUM(VALUE(Z314)*60,AB314,VALUE(AD314)*60/2,AF314/2),1440)*IF(OR(AH314="",AH314="　"),1,VALUE(MID(AH314,2,1)/4)),MIN(SUM(VALUE(AI314)*60,AK314,VALUE(AM314)*60/2,AO314/2),1440)*IF(OR(AQ314="",AQ314="　"),1,VALUE(MID(AQ314,2,1)/4)),MIN(SUM(VALUE(AR314)*60,AT314,VALUE(AV314)*60/2,AX314/2),1440)*IF(OR(AZ314="",AZ314="　"),1,VALUE(MID(AZ314,2,1)/4)),MIN(SUM(VALUE(BA314)*60,BC314,VALUE(BE314)*60/2,BG314/2),1440)*IF(OR(BI314="",BI314="　"),1,VALUE(MID(BI314,2,1)/4)),MIN(SUM(VALUE(BJ314)*60,BL314,VALUE(BN314)*60/2,BP314/2),1440)*IF(OR(BR314="",BR314="　"),1,VALUE(MID(BR314,2,1)/4)),MIN(SUM(VALUE(BS314)*60,BU314,VALUE(BW314)*60/2,BY314/2),1440)*IF(OR(CA314="",CA314="　"),1,VALUE(MID(CA314,2,1)/4))),'01_勤務時間入力'!$B$7*60,10080))))</f>
        <v/>
      </c>
      <c r="CE314" s="17" t="str">
        <f>IF(CB314="","",IF('01_勤務時間入力'!$I$7*60&lt;='01_勤務時間入力'!CD314,"常勤","非常勤"))</f>
        <v/>
      </c>
    </row>
    <row r="315" spans="2:83" ht="27.95" customHeight="1" x14ac:dyDescent="0.4">
      <c r="B315" s="131" t="str">
        <f t="shared" si="8"/>
        <v>299人目</v>
      </c>
      <c r="C315" s="29"/>
      <c r="D315" s="69" t="s">
        <v>14</v>
      </c>
      <c r="E315" s="31"/>
      <c r="F315" s="32"/>
      <c r="H315" s="36"/>
      <c r="I315" s="54" t="s">
        <v>11</v>
      </c>
      <c r="J315" s="39"/>
      <c r="K315" s="56" t="s">
        <v>16</v>
      </c>
      <c r="L315" s="36"/>
      <c r="M315" s="54" t="s">
        <v>11</v>
      </c>
      <c r="N315" s="39"/>
      <c r="O315" s="56" t="s">
        <v>16</v>
      </c>
      <c r="P315" s="11"/>
      <c r="Q315" s="36"/>
      <c r="R315" s="54" t="s">
        <v>11</v>
      </c>
      <c r="S315" s="39"/>
      <c r="T315" s="54" t="s">
        <v>16</v>
      </c>
      <c r="U315" s="36"/>
      <c r="V315" s="54" t="s">
        <v>11</v>
      </c>
      <c r="W315" s="39"/>
      <c r="X315" s="56" t="s">
        <v>16</v>
      </c>
      <c r="Y315" s="48"/>
      <c r="Z315" s="36"/>
      <c r="AA315" s="54" t="s">
        <v>11</v>
      </c>
      <c r="AB315" s="39"/>
      <c r="AC315" s="54" t="s">
        <v>16</v>
      </c>
      <c r="AD315" s="36"/>
      <c r="AE315" s="54" t="s">
        <v>11</v>
      </c>
      <c r="AF315" s="39"/>
      <c r="AG315" s="56" t="s">
        <v>16</v>
      </c>
      <c r="AH315" s="48"/>
      <c r="AI315" s="36"/>
      <c r="AJ315" s="54" t="s">
        <v>11</v>
      </c>
      <c r="AK315" s="39"/>
      <c r="AL315" s="54" t="s">
        <v>16</v>
      </c>
      <c r="AM315" s="36"/>
      <c r="AN315" s="54" t="s">
        <v>11</v>
      </c>
      <c r="AO315" s="39"/>
      <c r="AP315" s="56" t="s">
        <v>16</v>
      </c>
      <c r="AQ315" s="48"/>
      <c r="AR315" s="36"/>
      <c r="AS315" s="54" t="s">
        <v>11</v>
      </c>
      <c r="AT315" s="39"/>
      <c r="AU315" s="54" t="s">
        <v>16</v>
      </c>
      <c r="AV315" s="36"/>
      <c r="AW315" s="54" t="s">
        <v>11</v>
      </c>
      <c r="AX315" s="39"/>
      <c r="AY315" s="56" t="s">
        <v>16</v>
      </c>
      <c r="AZ315" s="48"/>
      <c r="BA315" s="36"/>
      <c r="BB315" s="54" t="s">
        <v>11</v>
      </c>
      <c r="BC315" s="39"/>
      <c r="BD315" s="54" t="s">
        <v>16</v>
      </c>
      <c r="BE315" s="36"/>
      <c r="BF315" s="54" t="s">
        <v>11</v>
      </c>
      <c r="BG315" s="39"/>
      <c r="BH315" s="56" t="s">
        <v>16</v>
      </c>
      <c r="BI315" s="48"/>
      <c r="BJ315" s="36"/>
      <c r="BK315" s="54" t="s">
        <v>11</v>
      </c>
      <c r="BL315" s="39"/>
      <c r="BM315" s="54" t="s">
        <v>16</v>
      </c>
      <c r="BN315" s="36"/>
      <c r="BO315" s="54" t="s">
        <v>11</v>
      </c>
      <c r="BP315" s="39"/>
      <c r="BQ315" s="56" t="s">
        <v>16</v>
      </c>
      <c r="BR315" s="48"/>
      <c r="BS315" s="36"/>
      <c r="BT315" s="54" t="s">
        <v>11</v>
      </c>
      <c r="BU315" s="39"/>
      <c r="BV315" s="54" t="s">
        <v>16</v>
      </c>
      <c r="BW315" s="36"/>
      <c r="BX315" s="54" t="s">
        <v>11</v>
      </c>
      <c r="BY315" s="39"/>
      <c r="BZ315" s="56" t="s">
        <v>16</v>
      </c>
      <c r="CA315" s="51"/>
      <c r="CB315" s="17" t="str">
        <f t="shared" si="9"/>
        <v/>
      </c>
      <c r="CC315" s="17" t="str">
        <f>IF(CB315="","",INDEX('99_職種リスト'!$A:$A,MATCH($E315,'99_職種リスト'!$B:$B,0)))</f>
        <v/>
      </c>
      <c r="CD315" s="18" t="str">
        <f>IF(CB315="","",IF(F315="○",'01_勤務時間入力'!$B$7*60,IF(SUM(H315,J315,L315,N315)&gt;0,MIN(SUM(VALUE(H315)*60,J315,VALUE(L315)*60/2,N315/2),'01_勤務時間入力'!$B$7*60,10080),MIN(SUM(MIN(SUM(VALUE(Q315)*60,S315,VALUE(U315)*60/2,W315/2),1440)*IF(OR(Y315="",Y315="　"),1,VALUE(MID(Y315,2,1)/4)),MIN(SUM(VALUE(Z315)*60,AB315,VALUE(AD315)*60/2,AF315/2),1440)*IF(OR(AH315="",AH315="　"),1,VALUE(MID(AH315,2,1)/4)),MIN(SUM(VALUE(AI315)*60,AK315,VALUE(AM315)*60/2,AO315/2),1440)*IF(OR(AQ315="",AQ315="　"),1,VALUE(MID(AQ315,2,1)/4)),MIN(SUM(VALUE(AR315)*60,AT315,VALUE(AV315)*60/2,AX315/2),1440)*IF(OR(AZ315="",AZ315="　"),1,VALUE(MID(AZ315,2,1)/4)),MIN(SUM(VALUE(BA315)*60,BC315,VALUE(BE315)*60/2,BG315/2),1440)*IF(OR(BI315="",BI315="　"),1,VALUE(MID(BI315,2,1)/4)),MIN(SUM(VALUE(BJ315)*60,BL315,VALUE(BN315)*60/2,BP315/2),1440)*IF(OR(BR315="",BR315="　"),1,VALUE(MID(BR315,2,1)/4)),MIN(SUM(VALUE(BS315)*60,BU315,VALUE(BW315)*60/2,BY315/2),1440)*IF(OR(CA315="",CA315="　"),1,VALUE(MID(CA315,2,1)/4))),'01_勤務時間入力'!$B$7*60,10080))))</f>
        <v/>
      </c>
      <c r="CE315" s="17" t="str">
        <f>IF(CB315="","",IF('01_勤務時間入力'!$I$7*60&lt;='01_勤務時間入力'!CD315,"常勤","非常勤"))</f>
        <v/>
      </c>
    </row>
    <row r="316" spans="2:83" ht="27.95" customHeight="1" x14ac:dyDescent="0.4">
      <c r="B316" s="131" t="str">
        <f t="shared" si="8"/>
        <v>300人目</v>
      </c>
      <c r="C316" s="29"/>
      <c r="D316" s="69" t="s">
        <v>14</v>
      </c>
      <c r="E316" s="31"/>
      <c r="F316" s="32"/>
      <c r="H316" s="36"/>
      <c r="I316" s="54" t="s">
        <v>11</v>
      </c>
      <c r="J316" s="39"/>
      <c r="K316" s="56" t="s">
        <v>16</v>
      </c>
      <c r="L316" s="36"/>
      <c r="M316" s="54" t="s">
        <v>11</v>
      </c>
      <c r="N316" s="39"/>
      <c r="O316" s="56" t="s">
        <v>16</v>
      </c>
      <c r="P316" s="11"/>
      <c r="Q316" s="36"/>
      <c r="R316" s="54" t="s">
        <v>11</v>
      </c>
      <c r="S316" s="39"/>
      <c r="T316" s="54" t="s">
        <v>16</v>
      </c>
      <c r="U316" s="36"/>
      <c r="V316" s="54" t="s">
        <v>11</v>
      </c>
      <c r="W316" s="39"/>
      <c r="X316" s="56" t="s">
        <v>16</v>
      </c>
      <c r="Y316" s="48"/>
      <c r="Z316" s="36"/>
      <c r="AA316" s="54" t="s">
        <v>11</v>
      </c>
      <c r="AB316" s="39"/>
      <c r="AC316" s="54" t="s">
        <v>16</v>
      </c>
      <c r="AD316" s="36"/>
      <c r="AE316" s="54" t="s">
        <v>11</v>
      </c>
      <c r="AF316" s="39"/>
      <c r="AG316" s="56" t="s">
        <v>16</v>
      </c>
      <c r="AH316" s="48"/>
      <c r="AI316" s="36"/>
      <c r="AJ316" s="54" t="s">
        <v>11</v>
      </c>
      <c r="AK316" s="39"/>
      <c r="AL316" s="54" t="s">
        <v>16</v>
      </c>
      <c r="AM316" s="36"/>
      <c r="AN316" s="54" t="s">
        <v>11</v>
      </c>
      <c r="AO316" s="39"/>
      <c r="AP316" s="56" t="s">
        <v>16</v>
      </c>
      <c r="AQ316" s="48"/>
      <c r="AR316" s="36"/>
      <c r="AS316" s="54" t="s">
        <v>11</v>
      </c>
      <c r="AT316" s="39"/>
      <c r="AU316" s="54" t="s">
        <v>16</v>
      </c>
      <c r="AV316" s="36"/>
      <c r="AW316" s="54" t="s">
        <v>11</v>
      </c>
      <c r="AX316" s="39"/>
      <c r="AY316" s="56" t="s">
        <v>16</v>
      </c>
      <c r="AZ316" s="48"/>
      <c r="BA316" s="36"/>
      <c r="BB316" s="54" t="s">
        <v>11</v>
      </c>
      <c r="BC316" s="39"/>
      <c r="BD316" s="54" t="s">
        <v>16</v>
      </c>
      <c r="BE316" s="36"/>
      <c r="BF316" s="54" t="s">
        <v>11</v>
      </c>
      <c r="BG316" s="39"/>
      <c r="BH316" s="56" t="s">
        <v>16</v>
      </c>
      <c r="BI316" s="48"/>
      <c r="BJ316" s="36"/>
      <c r="BK316" s="54" t="s">
        <v>11</v>
      </c>
      <c r="BL316" s="39"/>
      <c r="BM316" s="54" t="s">
        <v>16</v>
      </c>
      <c r="BN316" s="36"/>
      <c r="BO316" s="54" t="s">
        <v>11</v>
      </c>
      <c r="BP316" s="39"/>
      <c r="BQ316" s="56" t="s">
        <v>16</v>
      </c>
      <c r="BR316" s="48"/>
      <c r="BS316" s="36"/>
      <c r="BT316" s="54" t="s">
        <v>11</v>
      </c>
      <c r="BU316" s="39"/>
      <c r="BV316" s="54" t="s">
        <v>16</v>
      </c>
      <c r="BW316" s="36"/>
      <c r="BX316" s="54" t="s">
        <v>11</v>
      </c>
      <c r="BY316" s="39"/>
      <c r="BZ316" s="56" t="s">
        <v>16</v>
      </c>
      <c r="CA316" s="51"/>
      <c r="CB316" s="17" t="str">
        <f t="shared" si="9"/>
        <v/>
      </c>
      <c r="CC316" s="17" t="str">
        <f>IF(CB316="","",INDEX('99_職種リスト'!$A:$A,MATCH($E316,'99_職種リスト'!$B:$B,0)))</f>
        <v/>
      </c>
      <c r="CD316" s="18" t="str">
        <f>IF(CB316="","",IF(F316="○",'01_勤務時間入力'!$B$7*60,IF(SUM(H316,J316,L316,N316)&gt;0,MIN(SUM(VALUE(H316)*60,J316,VALUE(L316)*60/2,N316/2),'01_勤務時間入力'!$B$7*60,10080),MIN(SUM(MIN(SUM(VALUE(Q316)*60,S316,VALUE(U316)*60/2,W316/2),1440)*IF(OR(Y316="",Y316="　"),1,VALUE(MID(Y316,2,1)/4)),MIN(SUM(VALUE(Z316)*60,AB316,VALUE(AD316)*60/2,AF316/2),1440)*IF(OR(AH316="",AH316="　"),1,VALUE(MID(AH316,2,1)/4)),MIN(SUM(VALUE(AI316)*60,AK316,VALUE(AM316)*60/2,AO316/2),1440)*IF(OR(AQ316="",AQ316="　"),1,VALUE(MID(AQ316,2,1)/4)),MIN(SUM(VALUE(AR316)*60,AT316,VALUE(AV316)*60/2,AX316/2),1440)*IF(OR(AZ316="",AZ316="　"),1,VALUE(MID(AZ316,2,1)/4)),MIN(SUM(VALUE(BA316)*60,BC316,VALUE(BE316)*60/2,BG316/2),1440)*IF(OR(BI316="",BI316="　"),1,VALUE(MID(BI316,2,1)/4)),MIN(SUM(VALUE(BJ316)*60,BL316,VALUE(BN316)*60/2,BP316/2),1440)*IF(OR(BR316="",BR316="　"),1,VALUE(MID(BR316,2,1)/4)),MIN(SUM(VALUE(BS316)*60,BU316,VALUE(BW316)*60/2,BY316/2),1440)*IF(OR(CA316="",CA316="　"),1,VALUE(MID(CA316,2,1)/4))),'01_勤務時間入力'!$B$7*60,10080))))</f>
        <v/>
      </c>
      <c r="CE316" s="17" t="str">
        <f>IF(CB316="","",IF('01_勤務時間入力'!$I$7*60&lt;='01_勤務時間入力'!CD316,"常勤","非常勤"))</f>
        <v/>
      </c>
    </row>
    <row r="317" spans="2:83" ht="27.95" customHeight="1" x14ac:dyDescent="0.4">
      <c r="B317" s="131" t="str">
        <f t="shared" si="8"/>
        <v>301人目</v>
      </c>
      <c r="C317" s="29"/>
      <c r="D317" s="69" t="s">
        <v>14</v>
      </c>
      <c r="E317" s="31"/>
      <c r="F317" s="32"/>
      <c r="H317" s="36"/>
      <c r="I317" s="54" t="s">
        <v>11</v>
      </c>
      <c r="J317" s="39"/>
      <c r="K317" s="56" t="s">
        <v>16</v>
      </c>
      <c r="L317" s="36"/>
      <c r="M317" s="54" t="s">
        <v>11</v>
      </c>
      <c r="N317" s="39"/>
      <c r="O317" s="56" t="s">
        <v>16</v>
      </c>
      <c r="P317" s="11"/>
      <c r="Q317" s="36"/>
      <c r="R317" s="54" t="s">
        <v>11</v>
      </c>
      <c r="S317" s="39"/>
      <c r="T317" s="54" t="s">
        <v>16</v>
      </c>
      <c r="U317" s="36"/>
      <c r="V317" s="54" t="s">
        <v>11</v>
      </c>
      <c r="W317" s="39"/>
      <c r="X317" s="56" t="s">
        <v>16</v>
      </c>
      <c r="Y317" s="48"/>
      <c r="Z317" s="36"/>
      <c r="AA317" s="54" t="s">
        <v>11</v>
      </c>
      <c r="AB317" s="39"/>
      <c r="AC317" s="54" t="s">
        <v>16</v>
      </c>
      <c r="AD317" s="36"/>
      <c r="AE317" s="54" t="s">
        <v>11</v>
      </c>
      <c r="AF317" s="39"/>
      <c r="AG317" s="56" t="s">
        <v>16</v>
      </c>
      <c r="AH317" s="48"/>
      <c r="AI317" s="36"/>
      <c r="AJ317" s="54" t="s">
        <v>11</v>
      </c>
      <c r="AK317" s="39"/>
      <c r="AL317" s="54" t="s">
        <v>16</v>
      </c>
      <c r="AM317" s="36"/>
      <c r="AN317" s="54" t="s">
        <v>11</v>
      </c>
      <c r="AO317" s="39"/>
      <c r="AP317" s="56" t="s">
        <v>16</v>
      </c>
      <c r="AQ317" s="48"/>
      <c r="AR317" s="36"/>
      <c r="AS317" s="54" t="s">
        <v>11</v>
      </c>
      <c r="AT317" s="39"/>
      <c r="AU317" s="54" t="s">
        <v>16</v>
      </c>
      <c r="AV317" s="36"/>
      <c r="AW317" s="54" t="s">
        <v>11</v>
      </c>
      <c r="AX317" s="39"/>
      <c r="AY317" s="56" t="s">
        <v>16</v>
      </c>
      <c r="AZ317" s="48"/>
      <c r="BA317" s="36"/>
      <c r="BB317" s="54" t="s">
        <v>11</v>
      </c>
      <c r="BC317" s="39"/>
      <c r="BD317" s="54" t="s">
        <v>16</v>
      </c>
      <c r="BE317" s="36"/>
      <c r="BF317" s="54" t="s">
        <v>11</v>
      </c>
      <c r="BG317" s="39"/>
      <c r="BH317" s="56" t="s">
        <v>16</v>
      </c>
      <c r="BI317" s="48"/>
      <c r="BJ317" s="36"/>
      <c r="BK317" s="54" t="s">
        <v>11</v>
      </c>
      <c r="BL317" s="39"/>
      <c r="BM317" s="54" t="s">
        <v>16</v>
      </c>
      <c r="BN317" s="36"/>
      <c r="BO317" s="54" t="s">
        <v>11</v>
      </c>
      <c r="BP317" s="39"/>
      <c r="BQ317" s="56" t="s">
        <v>16</v>
      </c>
      <c r="BR317" s="48"/>
      <c r="BS317" s="36"/>
      <c r="BT317" s="54" t="s">
        <v>11</v>
      </c>
      <c r="BU317" s="39"/>
      <c r="BV317" s="54" t="s">
        <v>16</v>
      </c>
      <c r="BW317" s="36"/>
      <c r="BX317" s="54" t="s">
        <v>11</v>
      </c>
      <c r="BY317" s="39"/>
      <c r="BZ317" s="56" t="s">
        <v>16</v>
      </c>
      <c r="CA317" s="51"/>
      <c r="CB317" s="17" t="str">
        <f t="shared" si="9"/>
        <v/>
      </c>
      <c r="CC317" s="17" t="str">
        <f>IF(CB317="","",INDEX('99_職種リスト'!$A:$A,MATCH($E317,'99_職種リスト'!$B:$B,0)))</f>
        <v/>
      </c>
      <c r="CD317" s="18" t="str">
        <f>IF(CB317="","",IF(F317="○",'01_勤務時間入力'!$B$7*60,IF(SUM(H317,J317,L317,N317)&gt;0,MIN(SUM(VALUE(H317)*60,J317,VALUE(L317)*60/2,N317/2),'01_勤務時間入力'!$B$7*60,10080),MIN(SUM(MIN(SUM(VALUE(Q317)*60,S317,VALUE(U317)*60/2,W317/2),1440)*IF(OR(Y317="",Y317="　"),1,VALUE(MID(Y317,2,1)/4)),MIN(SUM(VALUE(Z317)*60,AB317,VALUE(AD317)*60/2,AF317/2),1440)*IF(OR(AH317="",AH317="　"),1,VALUE(MID(AH317,2,1)/4)),MIN(SUM(VALUE(AI317)*60,AK317,VALUE(AM317)*60/2,AO317/2),1440)*IF(OR(AQ317="",AQ317="　"),1,VALUE(MID(AQ317,2,1)/4)),MIN(SUM(VALUE(AR317)*60,AT317,VALUE(AV317)*60/2,AX317/2),1440)*IF(OR(AZ317="",AZ317="　"),1,VALUE(MID(AZ317,2,1)/4)),MIN(SUM(VALUE(BA317)*60,BC317,VALUE(BE317)*60/2,BG317/2),1440)*IF(OR(BI317="",BI317="　"),1,VALUE(MID(BI317,2,1)/4)),MIN(SUM(VALUE(BJ317)*60,BL317,VALUE(BN317)*60/2,BP317/2),1440)*IF(OR(BR317="",BR317="　"),1,VALUE(MID(BR317,2,1)/4)),MIN(SUM(VALUE(BS317)*60,BU317,VALUE(BW317)*60/2,BY317/2),1440)*IF(OR(CA317="",CA317="　"),1,VALUE(MID(CA317,2,1)/4))),'01_勤務時間入力'!$B$7*60,10080))))</f>
        <v/>
      </c>
      <c r="CE317" s="17" t="str">
        <f>IF(CB317="","",IF('01_勤務時間入力'!$I$7*60&lt;='01_勤務時間入力'!CD317,"常勤","非常勤"))</f>
        <v/>
      </c>
    </row>
    <row r="318" spans="2:83" ht="27.95" customHeight="1" x14ac:dyDescent="0.4">
      <c r="B318" s="131" t="str">
        <f t="shared" si="8"/>
        <v>302人目</v>
      </c>
      <c r="C318" s="29"/>
      <c r="D318" s="69" t="s">
        <v>14</v>
      </c>
      <c r="E318" s="31"/>
      <c r="F318" s="32"/>
      <c r="H318" s="36"/>
      <c r="I318" s="54" t="s">
        <v>11</v>
      </c>
      <c r="J318" s="39"/>
      <c r="K318" s="56" t="s">
        <v>16</v>
      </c>
      <c r="L318" s="36"/>
      <c r="M318" s="54" t="s">
        <v>11</v>
      </c>
      <c r="N318" s="39"/>
      <c r="O318" s="56" t="s">
        <v>16</v>
      </c>
      <c r="P318" s="11"/>
      <c r="Q318" s="36"/>
      <c r="R318" s="54" t="s">
        <v>11</v>
      </c>
      <c r="S318" s="39"/>
      <c r="T318" s="54" t="s">
        <v>16</v>
      </c>
      <c r="U318" s="36"/>
      <c r="V318" s="54" t="s">
        <v>11</v>
      </c>
      <c r="W318" s="39"/>
      <c r="X318" s="56" t="s">
        <v>16</v>
      </c>
      <c r="Y318" s="48"/>
      <c r="Z318" s="36"/>
      <c r="AA318" s="54" t="s">
        <v>11</v>
      </c>
      <c r="AB318" s="39"/>
      <c r="AC318" s="54" t="s">
        <v>16</v>
      </c>
      <c r="AD318" s="36"/>
      <c r="AE318" s="54" t="s">
        <v>11</v>
      </c>
      <c r="AF318" s="39"/>
      <c r="AG318" s="56" t="s">
        <v>16</v>
      </c>
      <c r="AH318" s="48"/>
      <c r="AI318" s="36"/>
      <c r="AJ318" s="54" t="s">
        <v>11</v>
      </c>
      <c r="AK318" s="39"/>
      <c r="AL318" s="54" t="s">
        <v>16</v>
      </c>
      <c r="AM318" s="36"/>
      <c r="AN318" s="54" t="s">
        <v>11</v>
      </c>
      <c r="AO318" s="39"/>
      <c r="AP318" s="56" t="s">
        <v>16</v>
      </c>
      <c r="AQ318" s="48"/>
      <c r="AR318" s="36"/>
      <c r="AS318" s="54" t="s">
        <v>11</v>
      </c>
      <c r="AT318" s="39"/>
      <c r="AU318" s="54" t="s">
        <v>16</v>
      </c>
      <c r="AV318" s="36"/>
      <c r="AW318" s="54" t="s">
        <v>11</v>
      </c>
      <c r="AX318" s="39"/>
      <c r="AY318" s="56" t="s">
        <v>16</v>
      </c>
      <c r="AZ318" s="48"/>
      <c r="BA318" s="36"/>
      <c r="BB318" s="54" t="s">
        <v>11</v>
      </c>
      <c r="BC318" s="39"/>
      <c r="BD318" s="54" t="s">
        <v>16</v>
      </c>
      <c r="BE318" s="36"/>
      <c r="BF318" s="54" t="s">
        <v>11</v>
      </c>
      <c r="BG318" s="39"/>
      <c r="BH318" s="56" t="s">
        <v>16</v>
      </c>
      <c r="BI318" s="48"/>
      <c r="BJ318" s="36"/>
      <c r="BK318" s="54" t="s">
        <v>11</v>
      </c>
      <c r="BL318" s="39"/>
      <c r="BM318" s="54" t="s">
        <v>16</v>
      </c>
      <c r="BN318" s="36"/>
      <c r="BO318" s="54" t="s">
        <v>11</v>
      </c>
      <c r="BP318" s="39"/>
      <c r="BQ318" s="56" t="s">
        <v>16</v>
      </c>
      <c r="BR318" s="48"/>
      <c r="BS318" s="36"/>
      <c r="BT318" s="54" t="s">
        <v>11</v>
      </c>
      <c r="BU318" s="39"/>
      <c r="BV318" s="54" t="s">
        <v>16</v>
      </c>
      <c r="BW318" s="36"/>
      <c r="BX318" s="54" t="s">
        <v>11</v>
      </c>
      <c r="BY318" s="39"/>
      <c r="BZ318" s="56" t="s">
        <v>16</v>
      </c>
      <c r="CA318" s="51"/>
      <c r="CB318" s="17" t="str">
        <f t="shared" si="9"/>
        <v/>
      </c>
      <c r="CC318" s="17" t="str">
        <f>IF(CB318="","",INDEX('99_職種リスト'!$A:$A,MATCH($E318,'99_職種リスト'!$B:$B,0)))</f>
        <v/>
      </c>
      <c r="CD318" s="18" t="str">
        <f>IF(CB318="","",IF(F318="○",'01_勤務時間入力'!$B$7*60,IF(SUM(H318,J318,L318,N318)&gt;0,MIN(SUM(VALUE(H318)*60,J318,VALUE(L318)*60/2,N318/2),'01_勤務時間入力'!$B$7*60,10080),MIN(SUM(MIN(SUM(VALUE(Q318)*60,S318,VALUE(U318)*60/2,W318/2),1440)*IF(OR(Y318="",Y318="　"),1,VALUE(MID(Y318,2,1)/4)),MIN(SUM(VALUE(Z318)*60,AB318,VALUE(AD318)*60/2,AF318/2),1440)*IF(OR(AH318="",AH318="　"),1,VALUE(MID(AH318,2,1)/4)),MIN(SUM(VALUE(AI318)*60,AK318,VALUE(AM318)*60/2,AO318/2),1440)*IF(OR(AQ318="",AQ318="　"),1,VALUE(MID(AQ318,2,1)/4)),MIN(SUM(VALUE(AR318)*60,AT318,VALUE(AV318)*60/2,AX318/2),1440)*IF(OR(AZ318="",AZ318="　"),1,VALUE(MID(AZ318,2,1)/4)),MIN(SUM(VALUE(BA318)*60,BC318,VALUE(BE318)*60/2,BG318/2),1440)*IF(OR(BI318="",BI318="　"),1,VALUE(MID(BI318,2,1)/4)),MIN(SUM(VALUE(BJ318)*60,BL318,VALUE(BN318)*60/2,BP318/2),1440)*IF(OR(BR318="",BR318="　"),1,VALUE(MID(BR318,2,1)/4)),MIN(SUM(VALUE(BS318)*60,BU318,VALUE(BW318)*60/2,BY318/2),1440)*IF(OR(CA318="",CA318="　"),1,VALUE(MID(CA318,2,1)/4))),'01_勤務時間入力'!$B$7*60,10080))))</f>
        <v/>
      </c>
      <c r="CE318" s="17" t="str">
        <f>IF(CB318="","",IF('01_勤務時間入力'!$I$7*60&lt;='01_勤務時間入力'!CD318,"常勤","非常勤"))</f>
        <v/>
      </c>
    </row>
    <row r="319" spans="2:83" ht="27.95" customHeight="1" x14ac:dyDescent="0.4">
      <c r="B319" s="131" t="str">
        <f t="shared" si="8"/>
        <v>303人目</v>
      </c>
      <c r="C319" s="29"/>
      <c r="D319" s="69" t="s">
        <v>14</v>
      </c>
      <c r="E319" s="31"/>
      <c r="F319" s="32"/>
      <c r="H319" s="36"/>
      <c r="I319" s="54" t="s">
        <v>11</v>
      </c>
      <c r="J319" s="39"/>
      <c r="K319" s="56" t="s">
        <v>16</v>
      </c>
      <c r="L319" s="36"/>
      <c r="M319" s="54" t="s">
        <v>11</v>
      </c>
      <c r="N319" s="39"/>
      <c r="O319" s="56" t="s">
        <v>16</v>
      </c>
      <c r="P319" s="11"/>
      <c r="Q319" s="36"/>
      <c r="R319" s="54" t="s">
        <v>11</v>
      </c>
      <c r="S319" s="39"/>
      <c r="T319" s="54" t="s">
        <v>16</v>
      </c>
      <c r="U319" s="36"/>
      <c r="V319" s="54" t="s">
        <v>11</v>
      </c>
      <c r="W319" s="39"/>
      <c r="X319" s="56" t="s">
        <v>16</v>
      </c>
      <c r="Y319" s="48"/>
      <c r="Z319" s="36"/>
      <c r="AA319" s="54" t="s">
        <v>11</v>
      </c>
      <c r="AB319" s="39"/>
      <c r="AC319" s="54" t="s">
        <v>16</v>
      </c>
      <c r="AD319" s="36"/>
      <c r="AE319" s="54" t="s">
        <v>11</v>
      </c>
      <c r="AF319" s="39"/>
      <c r="AG319" s="56" t="s">
        <v>16</v>
      </c>
      <c r="AH319" s="48"/>
      <c r="AI319" s="36"/>
      <c r="AJ319" s="54" t="s">
        <v>11</v>
      </c>
      <c r="AK319" s="39"/>
      <c r="AL319" s="54" t="s">
        <v>16</v>
      </c>
      <c r="AM319" s="36"/>
      <c r="AN319" s="54" t="s">
        <v>11</v>
      </c>
      <c r="AO319" s="39"/>
      <c r="AP319" s="56" t="s">
        <v>16</v>
      </c>
      <c r="AQ319" s="48"/>
      <c r="AR319" s="36"/>
      <c r="AS319" s="54" t="s">
        <v>11</v>
      </c>
      <c r="AT319" s="39"/>
      <c r="AU319" s="54" t="s">
        <v>16</v>
      </c>
      <c r="AV319" s="36"/>
      <c r="AW319" s="54" t="s">
        <v>11</v>
      </c>
      <c r="AX319" s="39"/>
      <c r="AY319" s="56" t="s">
        <v>16</v>
      </c>
      <c r="AZ319" s="48"/>
      <c r="BA319" s="36"/>
      <c r="BB319" s="54" t="s">
        <v>11</v>
      </c>
      <c r="BC319" s="39"/>
      <c r="BD319" s="54" t="s">
        <v>16</v>
      </c>
      <c r="BE319" s="36"/>
      <c r="BF319" s="54" t="s">
        <v>11</v>
      </c>
      <c r="BG319" s="39"/>
      <c r="BH319" s="56" t="s">
        <v>16</v>
      </c>
      <c r="BI319" s="48"/>
      <c r="BJ319" s="36"/>
      <c r="BK319" s="54" t="s">
        <v>11</v>
      </c>
      <c r="BL319" s="39"/>
      <c r="BM319" s="54" t="s">
        <v>16</v>
      </c>
      <c r="BN319" s="36"/>
      <c r="BO319" s="54" t="s">
        <v>11</v>
      </c>
      <c r="BP319" s="39"/>
      <c r="BQ319" s="56" t="s">
        <v>16</v>
      </c>
      <c r="BR319" s="48"/>
      <c r="BS319" s="36"/>
      <c r="BT319" s="54" t="s">
        <v>11</v>
      </c>
      <c r="BU319" s="39"/>
      <c r="BV319" s="54" t="s">
        <v>16</v>
      </c>
      <c r="BW319" s="36"/>
      <c r="BX319" s="54" t="s">
        <v>11</v>
      </c>
      <c r="BY319" s="39"/>
      <c r="BZ319" s="56" t="s">
        <v>16</v>
      </c>
      <c r="CA319" s="51"/>
      <c r="CB319" s="17" t="str">
        <f t="shared" si="9"/>
        <v/>
      </c>
      <c r="CC319" s="17" t="str">
        <f>IF(CB319="","",INDEX('99_職種リスト'!$A:$A,MATCH($E319,'99_職種リスト'!$B:$B,0)))</f>
        <v/>
      </c>
      <c r="CD319" s="18" t="str">
        <f>IF(CB319="","",IF(F319="○",'01_勤務時間入力'!$B$7*60,IF(SUM(H319,J319,L319,N319)&gt;0,MIN(SUM(VALUE(H319)*60,J319,VALUE(L319)*60/2,N319/2),'01_勤務時間入力'!$B$7*60,10080),MIN(SUM(MIN(SUM(VALUE(Q319)*60,S319,VALUE(U319)*60/2,W319/2),1440)*IF(OR(Y319="",Y319="　"),1,VALUE(MID(Y319,2,1)/4)),MIN(SUM(VALUE(Z319)*60,AB319,VALUE(AD319)*60/2,AF319/2),1440)*IF(OR(AH319="",AH319="　"),1,VALUE(MID(AH319,2,1)/4)),MIN(SUM(VALUE(AI319)*60,AK319,VALUE(AM319)*60/2,AO319/2),1440)*IF(OR(AQ319="",AQ319="　"),1,VALUE(MID(AQ319,2,1)/4)),MIN(SUM(VALUE(AR319)*60,AT319,VALUE(AV319)*60/2,AX319/2),1440)*IF(OR(AZ319="",AZ319="　"),1,VALUE(MID(AZ319,2,1)/4)),MIN(SUM(VALUE(BA319)*60,BC319,VALUE(BE319)*60/2,BG319/2),1440)*IF(OR(BI319="",BI319="　"),1,VALUE(MID(BI319,2,1)/4)),MIN(SUM(VALUE(BJ319)*60,BL319,VALUE(BN319)*60/2,BP319/2),1440)*IF(OR(BR319="",BR319="　"),1,VALUE(MID(BR319,2,1)/4)),MIN(SUM(VALUE(BS319)*60,BU319,VALUE(BW319)*60/2,BY319/2),1440)*IF(OR(CA319="",CA319="　"),1,VALUE(MID(CA319,2,1)/4))),'01_勤務時間入力'!$B$7*60,10080))))</f>
        <v/>
      </c>
      <c r="CE319" s="17" t="str">
        <f>IF(CB319="","",IF('01_勤務時間入力'!$I$7*60&lt;='01_勤務時間入力'!CD319,"常勤","非常勤"))</f>
        <v/>
      </c>
    </row>
    <row r="320" spans="2:83" ht="27.95" customHeight="1" x14ac:dyDescent="0.4">
      <c r="B320" s="131" t="str">
        <f t="shared" si="8"/>
        <v>304人目</v>
      </c>
      <c r="C320" s="29"/>
      <c r="D320" s="69" t="s">
        <v>14</v>
      </c>
      <c r="E320" s="31"/>
      <c r="F320" s="32"/>
      <c r="H320" s="36"/>
      <c r="I320" s="54" t="s">
        <v>11</v>
      </c>
      <c r="J320" s="39"/>
      <c r="K320" s="56" t="s">
        <v>16</v>
      </c>
      <c r="L320" s="36"/>
      <c r="M320" s="54" t="s">
        <v>11</v>
      </c>
      <c r="N320" s="39"/>
      <c r="O320" s="56" t="s">
        <v>16</v>
      </c>
      <c r="P320" s="11"/>
      <c r="Q320" s="36"/>
      <c r="R320" s="54" t="s">
        <v>11</v>
      </c>
      <c r="S320" s="39"/>
      <c r="T320" s="54" t="s">
        <v>16</v>
      </c>
      <c r="U320" s="36"/>
      <c r="V320" s="54" t="s">
        <v>11</v>
      </c>
      <c r="W320" s="39"/>
      <c r="X320" s="56" t="s">
        <v>16</v>
      </c>
      <c r="Y320" s="48"/>
      <c r="Z320" s="36"/>
      <c r="AA320" s="54" t="s">
        <v>11</v>
      </c>
      <c r="AB320" s="39"/>
      <c r="AC320" s="54" t="s">
        <v>16</v>
      </c>
      <c r="AD320" s="36"/>
      <c r="AE320" s="54" t="s">
        <v>11</v>
      </c>
      <c r="AF320" s="39"/>
      <c r="AG320" s="56" t="s">
        <v>16</v>
      </c>
      <c r="AH320" s="48"/>
      <c r="AI320" s="36"/>
      <c r="AJ320" s="54" t="s">
        <v>11</v>
      </c>
      <c r="AK320" s="39"/>
      <c r="AL320" s="54" t="s">
        <v>16</v>
      </c>
      <c r="AM320" s="36"/>
      <c r="AN320" s="54" t="s">
        <v>11</v>
      </c>
      <c r="AO320" s="39"/>
      <c r="AP320" s="56" t="s">
        <v>16</v>
      </c>
      <c r="AQ320" s="48"/>
      <c r="AR320" s="36"/>
      <c r="AS320" s="54" t="s">
        <v>11</v>
      </c>
      <c r="AT320" s="39"/>
      <c r="AU320" s="54" t="s">
        <v>16</v>
      </c>
      <c r="AV320" s="36"/>
      <c r="AW320" s="54" t="s">
        <v>11</v>
      </c>
      <c r="AX320" s="39"/>
      <c r="AY320" s="56" t="s">
        <v>16</v>
      </c>
      <c r="AZ320" s="48"/>
      <c r="BA320" s="36"/>
      <c r="BB320" s="54" t="s">
        <v>11</v>
      </c>
      <c r="BC320" s="39"/>
      <c r="BD320" s="54" t="s">
        <v>16</v>
      </c>
      <c r="BE320" s="36"/>
      <c r="BF320" s="54" t="s">
        <v>11</v>
      </c>
      <c r="BG320" s="39"/>
      <c r="BH320" s="56" t="s">
        <v>16</v>
      </c>
      <c r="BI320" s="48"/>
      <c r="BJ320" s="36"/>
      <c r="BK320" s="54" t="s">
        <v>11</v>
      </c>
      <c r="BL320" s="39"/>
      <c r="BM320" s="54" t="s">
        <v>16</v>
      </c>
      <c r="BN320" s="36"/>
      <c r="BO320" s="54" t="s">
        <v>11</v>
      </c>
      <c r="BP320" s="39"/>
      <c r="BQ320" s="56" t="s">
        <v>16</v>
      </c>
      <c r="BR320" s="48"/>
      <c r="BS320" s="36"/>
      <c r="BT320" s="54" t="s">
        <v>11</v>
      </c>
      <c r="BU320" s="39"/>
      <c r="BV320" s="54" t="s">
        <v>16</v>
      </c>
      <c r="BW320" s="36"/>
      <c r="BX320" s="54" t="s">
        <v>11</v>
      </c>
      <c r="BY320" s="39"/>
      <c r="BZ320" s="56" t="s">
        <v>16</v>
      </c>
      <c r="CA320" s="51"/>
      <c r="CB320" s="17" t="str">
        <f t="shared" si="9"/>
        <v/>
      </c>
      <c r="CC320" s="17" t="str">
        <f>IF(CB320="","",INDEX('99_職種リスト'!$A:$A,MATCH($E320,'99_職種リスト'!$B:$B,0)))</f>
        <v/>
      </c>
      <c r="CD320" s="18" t="str">
        <f>IF(CB320="","",IF(F320="○",'01_勤務時間入力'!$B$7*60,IF(SUM(H320,J320,L320,N320)&gt;0,MIN(SUM(VALUE(H320)*60,J320,VALUE(L320)*60/2,N320/2),'01_勤務時間入力'!$B$7*60,10080),MIN(SUM(MIN(SUM(VALUE(Q320)*60,S320,VALUE(U320)*60/2,W320/2),1440)*IF(OR(Y320="",Y320="　"),1,VALUE(MID(Y320,2,1)/4)),MIN(SUM(VALUE(Z320)*60,AB320,VALUE(AD320)*60/2,AF320/2),1440)*IF(OR(AH320="",AH320="　"),1,VALUE(MID(AH320,2,1)/4)),MIN(SUM(VALUE(AI320)*60,AK320,VALUE(AM320)*60/2,AO320/2),1440)*IF(OR(AQ320="",AQ320="　"),1,VALUE(MID(AQ320,2,1)/4)),MIN(SUM(VALUE(AR320)*60,AT320,VALUE(AV320)*60/2,AX320/2),1440)*IF(OR(AZ320="",AZ320="　"),1,VALUE(MID(AZ320,2,1)/4)),MIN(SUM(VALUE(BA320)*60,BC320,VALUE(BE320)*60/2,BG320/2),1440)*IF(OR(BI320="",BI320="　"),1,VALUE(MID(BI320,2,1)/4)),MIN(SUM(VALUE(BJ320)*60,BL320,VALUE(BN320)*60/2,BP320/2),1440)*IF(OR(BR320="",BR320="　"),1,VALUE(MID(BR320,2,1)/4)),MIN(SUM(VALUE(BS320)*60,BU320,VALUE(BW320)*60/2,BY320/2),1440)*IF(OR(CA320="",CA320="　"),1,VALUE(MID(CA320,2,1)/4))),'01_勤務時間入力'!$B$7*60,10080))))</f>
        <v/>
      </c>
      <c r="CE320" s="17" t="str">
        <f>IF(CB320="","",IF('01_勤務時間入力'!$I$7*60&lt;='01_勤務時間入力'!CD320,"常勤","非常勤"))</f>
        <v/>
      </c>
    </row>
    <row r="321" spans="2:83" ht="27.95" customHeight="1" x14ac:dyDescent="0.4">
      <c r="B321" s="131" t="str">
        <f t="shared" si="8"/>
        <v>305人目</v>
      </c>
      <c r="C321" s="29"/>
      <c r="D321" s="69" t="s">
        <v>14</v>
      </c>
      <c r="E321" s="31"/>
      <c r="F321" s="32"/>
      <c r="H321" s="36"/>
      <c r="I321" s="54" t="s">
        <v>11</v>
      </c>
      <c r="J321" s="39"/>
      <c r="K321" s="56" t="s">
        <v>16</v>
      </c>
      <c r="L321" s="36"/>
      <c r="M321" s="54" t="s">
        <v>11</v>
      </c>
      <c r="N321" s="39"/>
      <c r="O321" s="56" t="s">
        <v>16</v>
      </c>
      <c r="P321" s="11"/>
      <c r="Q321" s="36"/>
      <c r="R321" s="54" t="s">
        <v>11</v>
      </c>
      <c r="S321" s="39"/>
      <c r="T321" s="54" t="s">
        <v>16</v>
      </c>
      <c r="U321" s="36"/>
      <c r="V321" s="54" t="s">
        <v>11</v>
      </c>
      <c r="W321" s="39"/>
      <c r="X321" s="56" t="s">
        <v>16</v>
      </c>
      <c r="Y321" s="48"/>
      <c r="Z321" s="36"/>
      <c r="AA321" s="54" t="s">
        <v>11</v>
      </c>
      <c r="AB321" s="39"/>
      <c r="AC321" s="54" t="s">
        <v>16</v>
      </c>
      <c r="AD321" s="36"/>
      <c r="AE321" s="54" t="s">
        <v>11</v>
      </c>
      <c r="AF321" s="39"/>
      <c r="AG321" s="56" t="s">
        <v>16</v>
      </c>
      <c r="AH321" s="48"/>
      <c r="AI321" s="36"/>
      <c r="AJ321" s="54" t="s">
        <v>11</v>
      </c>
      <c r="AK321" s="39"/>
      <c r="AL321" s="54" t="s">
        <v>16</v>
      </c>
      <c r="AM321" s="36"/>
      <c r="AN321" s="54" t="s">
        <v>11</v>
      </c>
      <c r="AO321" s="39"/>
      <c r="AP321" s="56" t="s">
        <v>16</v>
      </c>
      <c r="AQ321" s="48"/>
      <c r="AR321" s="36"/>
      <c r="AS321" s="54" t="s">
        <v>11</v>
      </c>
      <c r="AT321" s="39"/>
      <c r="AU321" s="54" t="s">
        <v>16</v>
      </c>
      <c r="AV321" s="36"/>
      <c r="AW321" s="54" t="s">
        <v>11</v>
      </c>
      <c r="AX321" s="39"/>
      <c r="AY321" s="56" t="s">
        <v>16</v>
      </c>
      <c r="AZ321" s="48"/>
      <c r="BA321" s="36"/>
      <c r="BB321" s="54" t="s">
        <v>11</v>
      </c>
      <c r="BC321" s="39"/>
      <c r="BD321" s="54" t="s">
        <v>16</v>
      </c>
      <c r="BE321" s="36"/>
      <c r="BF321" s="54" t="s">
        <v>11</v>
      </c>
      <c r="BG321" s="39"/>
      <c r="BH321" s="56" t="s">
        <v>16</v>
      </c>
      <c r="BI321" s="48"/>
      <c r="BJ321" s="36"/>
      <c r="BK321" s="54" t="s">
        <v>11</v>
      </c>
      <c r="BL321" s="39"/>
      <c r="BM321" s="54" t="s">
        <v>16</v>
      </c>
      <c r="BN321" s="36"/>
      <c r="BO321" s="54" t="s">
        <v>11</v>
      </c>
      <c r="BP321" s="39"/>
      <c r="BQ321" s="56" t="s">
        <v>16</v>
      </c>
      <c r="BR321" s="48"/>
      <c r="BS321" s="36"/>
      <c r="BT321" s="54" t="s">
        <v>11</v>
      </c>
      <c r="BU321" s="39"/>
      <c r="BV321" s="54" t="s">
        <v>16</v>
      </c>
      <c r="BW321" s="36"/>
      <c r="BX321" s="54" t="s">
        <v>11</v>
      </c>
      <c r="BY321" s="39"/>
      <c r="BZ321" s="56" t="s">
        <v>16</v>
      </c>
      <c r="CA321" s="51"/>
      <c r="CB321" s="17" t="str">
        <f t="shared" si="9"/>
        <v/>
      </c>
      <c r="CC321" s="17" t="str">
        <f>IF(CB321="","",INDEX('99_職種リスト'!$A:$A,MATCH($E321,'99_職種リスト'!$B:$B,0)))</f>
        <v/>
      </c>
      <c r="CD321" s="18" t="str">
        <f>IF(CB321="","",IF(F321="○",'01_勤務時間入力'!$B$7*60,IF(SUM(H321,J321,L321,N321)&gt;0,MIN(SUM(VALUE(H321)*60,J321,VALUE(L321)*60/2,N321/2),'01_勤務時間入力'!$B$7*60,10080),MIN(SUM(MIN(SUM(VALUE(Q321)*60,S321,VALUE(U321)*60/2,W321/2),1440)*IF(OR(Y321="",Y321="　"),1,VALUE(MID(Y321,2,1)/4)),MIN(SUM(VALUE(Z321)*60,AB321,VALUE(AD321)*60/2,AF321/2),1440)*IF(OR(AH321="",AH321="　"),1,VALUE(MID(AH321,2,1)/4)),MIN(SUM(VALUE(AI321)*60,AK321,VALUE(AM321)*60/2,AO321/2),1440)*IF(OR(AQ321="",AQ321="　"),1,VALUE(MID(AQ321,2,1)/4)),MIN(SUM(VALUE(AR321)*60,AT321,VALUE(AV321)*60/2,AX321/2),1440)*IF(OR(AZ321="",AZ321="　"),1,VALUE(MID(AZ321,2,1)/4)),MIN(SUM(VALUE(BA321)*60,BC321,VALUE(BE321)*60/2,BG321/2),1440)*IF(OR(BI321="",BI321="　"),1,VALUE(MID(BI321,2,1)/4)),MIN(SUM(VALUE(BJ321)*60,BL321,VALUE(BN321)*60/2,BP321/2),1440)*IF(OR(BR321="",BR321="　"),1,VALUE(MID(BR321,2,1)/4)),MIN(SUM(VALUE(BS321)*60,BU321,VALUE(BW321)*60/2,BY321/2),1440)*IF(OR(CA321="",CA321="　"),1,VALUE(MID(CA321,2,1)/4))),'01_勤務時間入力'!$B$7*60,10080))))</f>
        <v/>
      </c>
      <c r="CE321" s="17" t="str">
        <f>IF(CB321="","",IF('01_勤務時間入力'!$I$7*60&lt;='01_勤務時間入力'!CD321,"常勤","非常勤"))</f>
        <v/>
      </c>
    </row>
    <row r="322" spans="2:83" ht="27.95" customHeight="1" x14ac:dyDescent="0.4">
      <c r="B322" s="131" t="str">
        <f t="shared" si="8"/>
        <v>306人目</v>
      </c>
      <c r="C322" s="29"/>
      <c r="D322" s="69" t="s">
        <v>14</v>
      </c>
      <c r="E322" s="31"/>
      <c r="F322" s="32"/>
      <c r="H322" s="36"/>
      <c r="I322" s="54" t="s">
        <v>11</v>
      </c>
      <c r="J322" s="39"/>
      <c r="K322" s="56" t="s">
        <v>16</v>
      </c>
      <c r="L322" s="36"/>
      <c r="M322" s="54" t="s">
        <v>11</v>
      </c>
      <c r="N322" s="39"/>
      <c r="O322" s="56" t="s">
        <v>16</v>
      </c>
      <c r="P322" s="11"/>
      <c r="Q322" s="36"/>
      <c r="R322" s="54" t="s">
        <v>11</v>
      </c>
      <c r="S322" s="39"/>
      <c r="T322" s="54" t="s">
        <v>16</v>
      </c>
      <c r="U322" s="36"/>
      <c r="V322" s="54" t="s">
        <v>11</v>
      </c>
      <c r="W322" s="39"/>
      <c r="X322" s="56" t="s">
        <v>16</v>
      </c>
      <c r="Y322" s="48"/>
      <c r="Z322" s="36"/>
      <c r="AA322" s="54" t="s">
        <v>11</v>
      </c>
      <c r="AB322" s="39"/>
      <c r="AC322" s="54" t="s">
        <v>16</v>
      </c>
      <c r="AD322" s="36"/>
      <c r="AE322" s="54" t="s">
        <v>11</v>
      </c>
      <c r="AF322" s="39"/>
      <c r="AG322" s="56" t="s">
        <v>16</v>
      </c>
      <c r="AH322" s="48"/>
      <c r="AI322" s="36"/>
      <c r="AJ322" s="54" t="s">
        <v>11</v>
      </c>
      <c r="AK322" s="39"/>
      <c r="AL322" s="54" t="s">
        <v>16</v>
      </c>
      <c r="AM322" s="36"/>
      <c r="AN322" s="54" t="s">
        <v>11</v>
      </c>
      <c r="AO322" s="39"/>
      <c r="AP322" s="56" t="s">
        <v>16</v>
      </c>
      <c r="AQ322" s="48"/>
      <c r="AR322" s="36"/>
      <c r="AS322" s="54" t="s">
        <v>11</v>
      </c>
      <c r="AT322" s="39"/>
      <c r="AU322" s="54" t="s">
        <v>16</v>
      </c>
      <c r="AV322" s="36"/>
      <c r="AW322" s="54" t="s">
        <v>11</v>
      </c>
      <c r="AX322" s="39"/>
      <c r="AY322" s="56" t="s">
        <v>16</v>
      </c>
      <c r="AZ322" s="48"/>
      <c r="BA322" s="36"/>
      <c r="BB322" s="54" t="s">
        <v>11</v>
      </c>
      <c r="BC322" s="39"/>
      <c r="BD322" s="54" t="s">
        <v>16</v>
      </c>
      <c r="BE322" s="36"/>
      <c r="BF322" s="54" t="s">
        <v>11</v>
      </c>
      <c r="BG322" s="39"/>
      <c r="BH322" s="56" t="s">
        <v>16</v>
      </c>
      <c r="BI322" s="48"/>
      <c r="BJ322" s="36"/>
      <c r="BK322" s="54" t="s">
        <v>11</v>
      </c>
      <c r="BL322" s="39"/>
      <c r="BM322" s="54" t="s">
        <v>16</v>
      </c>
      <c r="BN322" s="36"/>
      <c r="BO322" s="54" t="s">
        <v>11</v>
      </c>
      <c r="BP322" s="39"/>
      <c r="BQ322" s="56" t="s">
        <v>16</v>
      </c>
      <c r="BR322" s="48"/>
      <c r="BS322" s="36"/>
      <c r="BT322" s="54" t="s">
        <v>11</v>
      </c>
      <c r="BU322" s="39"/>
      <c r="BV322" s="54" t="s">
        <v>16</v>
      </c>
      <c r="BW322" s="36"/>
      <c r="BX322" s="54" t="s">
        <v>11</v>
      </c>
      <c r="BY322" s="39"/>
      <c r="BZ322" s="56" t="s">
        <v>16</v>
      </c>
      <c r="CA322" s="51"/>
      <c r="CB322" s="17" t="str">
        <f t="shared" si="9"/>
        <v/>
      </c>
      <c r="CC322" s="17" t="str">
        <f>IF(CB322="","",INDEX('99_職種リスト'!$A:$A,MATCH($E322,'99_職種リスト'!$B:$B,0)))</f>
        <v/>
      </c>
      <c r="CD322" s="18" t="str">
        <f>IF(CB322="","",IF(F322="○",'01_勤務時間入力'!$B$7*60,IF(SUM(H322,J322,L322,N322)&gt;0,MIN(SUM(VALUE(H322)*60,J322,VALUE(L322)*60/2,N322/2),'01_勤務時間入力'!$B$7*60,10080),MIN(SUM(MIN(SUM(VALUE(Q322)*60,S322,VALUE(U322)*60/2,W322/2),1440)*IF(OR(Y322="",Y322="　"),1,VALUE(MID(Y322,2,1)/4)),MIN(SUM(VALUE(Z322)*60,AB322,VALUE(AD322)*60/2,AF322/2),1440)*IF(OR(AH322="",AH322="　"),1,VALUE(MID(AH322,2,1)/4)),MIN(SUM(VALUE(AI322)*60,AK322,VALUE(AM322)*60/2,AO322/2),1440)*IF(OR(AQ322="",AQ322="　"),1,VALUE(MID(AQ322,2,1)/4)),MIN(SUM(VALUE(AR322)*60,AT322,VALUE(AV322)*60/2,AX322/2),1440)*IF(OR(AZ322="",AZ322="　"),1,VALUE(MID(AZ322,2,1)/4)),MIN(SUM(VALUE(BA322)*60,BC322,VALUE(BE322)*60/2,BG322/2),1440)*IF(OR(BI322="",BI322="　"),1,VALUE(MID(BI322,2,1)/4)),MIN(SUM(VALUE(BJ322)*60,BL322,VALUE(BN322)*60/2,BP322/2),1440)*IF(OR(BR322="",BR322="　"),1,VALUE(MID(BR322,2,1)/4)),MIN(SUM(VALUE(BS322)*60,BU322,VALUE(BW322)*60/2,BY322/2),1440)*IF(OR(CA322="",CA322="　"),1,VALUE(MID(CA322,2,1)/4))),'01_勤務時間入力'!$B$7*60,10080))))</f>
        <v/>
      </c>
      <c r="CE322" s="17" t="str">
        <f>IF(CB322="","",IF('01_勤務時間入力'!$I$7*60&lt;='01_勤務時間入力'!CD322,"常勤","非常勤"))</f>
        <v/>
      </c>
    </row>
    <row r="323" spans="2:83" ht="27.95" customHeight="1" x14ac:dyDescent="0.4">
      <c r="B323" s="131" t="str">
        <f t="shared" si="8"/>
        <v>307人目</v>
      </c>
      <c r="C323" s="29"/>
      <c r="D323" s="69" t="s">
        <v>14</v>
      </c>
      <c r="E323" s="31"/>
      <c r="F323" s="32"/>
      <c r="H323" s="36"/>
      <c r="I323" s="54" t="s">
        <v>11</v>
      </c>
      <c r="J323" s="39"/>
      <c r="K323" s="56" t="s">
        <v>16</v>
      </c>
      <c r="L323" s="36"/>
      <c r="M323" s="54" t="s">
        <v>11</v>
      </c>
      <c r="N323" s="39"/>
      <c r="O323" s="56" t="s">
        <v>16</v>
      </c>
      <c r="P323" s="11"/>
      <c r="Q323" s="36"/>
      <c r="R323" s="54" t="s">
        <v>11</v>
      </c>
      <c r="S323" s="39"/>
      <c r="T323" s="54" t="s">
        <v>16</v>
      </c>
      <c r="U323" s="36"/>
      <c r="V323" s="54" t="s">
        <v>11</v>
      </c>
      <c r="W323" s="39"/>
      <c r="X323" s="56" t="s">
        <v>16</v>
      </c>
      <c r="Y323" s="48"/>
      <c r="Z323" s="36"/>
      <c r="AA323" s="54" t="s">
        <v>11</v>
      </c>
      <c r="AB323" s="39"/>
      <c r="AC323" s="54" t="s">
        <v>16</v>
      </c>
      <c r="AD323" s="36"/>
      <c r="AE323" s="54" t="s">
        <v>11</v>
      </c>
      <c r="AF323" s="39"/>
      <c r="AG323" s="56" t="s">
        <v>16</v>
      </c>
      <c r="AH323" s="48"/>
      <c r="AI323" s="36"/>
      <c r="AJ323" s="54" t="s">
        <v>11</v>
      </c>
      <c r="AK323" s="39"/>
      <c r="AL323" s="54" t="s">
        <v>16</v>
      </c>
      <c r="AM323" s="36"/>
      <c r="AN323" s="54" t="s">
        <v>11</v>
      </c>
      <c r="AO323" s="39"/>
      <c r="AP323" s="56" t="s">
        <v>16</v>
      </c>
      <c r="AQ323" s="48"/>
      <c r="AR323" s="36"/>
      <c r="AS323" s="54" t="s">
        <v>11</v>
      </c>
      <c r="AT323" s="39"/>
      <c r="AU323" s="54" t="s">
        <v>16</v>
      </c>
      <c r="AV323" s="36"/>
      <c r="AW323" s="54" t="s">
        <v>11</v>
      </c>
      <c r="AX323" s="39"/>
      <c r="AY323" s="56" t="s">
        <v>16</v>
      </c>
      <c r="AZ323" s="48"/>
      <c r="BA323" s="36"/>
      <c r="BB323" s="54" t="s">
        <v>11</v>
      </c>
      <c r="BC323" s="39"/>
      <c r="BD323" s="54" t="s">
        <v>16</v>
      </c>
      <c r="BE323" s="36"/>
      <c r="BF323" s="54" t="s">
        <v>11</v>
      </c>
      <c r="BG323" s="39"/>
      <c r="BH323" s="56" t="s">
        <v>16</v>
      </c>
      <c r="BI323" s="48"/>
      <c r="BJ323" s="36"/>
      <c r="BK323" s="54" t="s">
        <v>11</v>
      </c>
      <c r="BL323" s="39"/>
      <c r="BM323" s="54" t="s">
        <v>16</v>
      </c>
      <c r="BN323" s="36"/>
      <c r="BO323" s="54" t="s">
        <v>11</v>
      </c>
      <c r="BP323" s="39"/>
      <c r="BQ323" s="56" t="s">
        <v>16</v>
      </c>
      <c r="BR323" s="48"/>
      <c r="BS323" s="36"/>
      <c r="BT323" s="54" t="s">
        <v>11</v>
      </c>
      <c r="BU323" s="39"/>
      <c r="BV323" s="54" t="s">
        <v>16</v>
      </c>
      <c r="BW323" s="36"/>
      <c r="BX323" s="54" t="s">
        <v>11</v>
      </c>
      <c r="BY323" s="39"/>
      <c r="BZ323" s="56" t="s">
        <v>16</v>
      </c>
      <c r="CA323" s="51"/>
      <c r="CB323" s="17" t="str">
        <f t="shared" si="9"/>
        <v/>
      </c>
      <c r="CC323" s="17" t="str">
        <f>IF(CB323="","",INDEX('99_職種リスト'!$A:$A,MATCH($E323,'99_職種リスト'!$B:$B,0)))</f>
        <v/>
      </c>
      <c r="CD323" s="18" t="str">
        <f>IF(CB323="","",IF(F323="○",'01_勤務時間入力'!$B$7*60,IF(SUM(H323,J323,L323,N323)&gt;0,MIN(SUM(VALUE(H323)*60,J323,VALUE(L323)*60/2,N323/2),'01_勤務時間入力'!$B$7*60,10080),MIN(SUM(MIN(SUM(VALUE(Q323)*60,S323,VALUE(U323)*60/2,W323/2),1440)*IF(OR(Y323="",Y323="　"),1,VALUE(MID(Y323,2,1)/4)),MIN(SUM(VALUE(Z323)*60,AB323,VALUE(AD323)*60/2,AF323/2),1440)*IF(OR(AH323="",AH323="　"),1,VALUE(MID(AH323,2,1)/4)),MIN(SUM(VALUE(AI323)*60,AK323,VALUE(AM323)*60/2,AO323/2),1440)*IF(OR(AQ323="",AQ323="　"),1,VALUE(MID(AQ323,2,1)/4)),MIN(SUM(VALUE(AR323)*60,AT323,VALUE(AV323)*60/2,AX323/2),1440)*IF(OR(AZ323="",AZ323="　"),1,VALUE(MID(AZ323,2,1)/4)),MIN(SUM(VALUE(BA323)*60,BC323,VALUE(BE323)*60/2,BG323/2),1440)*IF(OR(BI323="",BI323="　"),1,VALUE(MID(BI323,2,1)/4)),MIN(SUM(VALUE(BJ323)*60,BL323,VALUE(BN323)*60/2,BP323/2),1440)*IF(OR(BR323="",BR323="　"),1,VALUE(MID(BR323,2,1)/4)),MIN(SUM(VALUE(BS323)*60,BU323,VALUE(BW323)*60/2,BY323/2),1440)*IF(OR(CA323="",CA323="　"),1,VALUE(MID(CA323,2,1)/4))),'01_勤務時間入力'!$B$7*60,10080))))</f>
        <v/>
      </c>
      <c r="CE323" s="17" t="str">
        <f>IF(CB323="","",IF('01_勤務時間入力'!$I$7*60&lt;='01_勤務時間入力'!CD323,"常勤","非常勤"))</f>
        <v/>
      </c>
    </row>
    <row r="324" spans="2:83" ht="27.95" customHeight="1" x14ac:dyDescent="0.4">
      <c r="B324" s="131" t="str">
        <f t="shared" si="8"/>
        <v>308人目</v>
      </c>
      <c r="C324" s="29"/>
      <c r="D324" s="69" t="s">
        <v>14</v>
      </c>
      <c r="E324" s="31"/>
      <c r="F324" s="32"/>
      <c r="H324" s="36"/>
      <c r="I324" s="54" t="s">
        <v>11</v>
      </c>
      <c r="J324" s="39"/>
      <c r="K324" s="56" t="s">
        <v>16</v>
      </c>
      <c r="L324" s="36"/>
      <c r="M324" s="54" t="s">
        <v>11</v>
      </c>
      <c r="N324" s="39"/>
      <c r="O324" s="56" t="s">
        <v>16</v>
      </c>
      <c r="P324" s="11"/>
      <c r="Q324" s="36"/>
      <c r="R324" s="54" t="s">
        <v>11</v>
      </c>
      <c r="S324" s="39"/>
      <c r="T324" s="54" t="s">
        <v>16</v>
      </c>
      <c r="U324" s="36"/>
      <c r="V324" s="54" t="s">
        <v>11</v>
      </c>
      <c r="W324" s="39"/>
      <c r="X324" s="56" t="s">
        <v>16</v>
      </c>
      <c r="Y324" s="48"/>
      <c r="Z324" s="36"/>
      <c r="AA324" s="54" t="s">
        <v>11</v>
      </c>
      <c r="AB324" s="39"/>
      <c r="AC324" s="54" t="s">
        <v>16</v>
      </c>
      <c r="AD324" s="36"/>
      <c r="AE324" s="54" t="s">
        <v>11</v>
      </c>
      <c r="AF324" s="39"/>
      <c r="AG324" s="56" t="s">
        <v>16</v>
      </c>
      <c r="AH324" s="48"/>
      <c r="AI324" s="36"/>
      <c r="AJ324" s="54" t="s">
        <v>11</v>
      </c>
      <c r="AK324" s="39"/>
      <c r="AL324" s="54" t="s">
        <v>16</v>
      </c>
      <c r="AM324" s="36"/>
      <c r="AN324" s="54" t="s">
        <v>11</v>
      </c>
      <c r="AO324" s="39"/>
      <c r="AP324" s="56" t="s">
        <v>16</v>
      </c>
      <c r="AQ324" s="48"/>
      <c r="AR324" s="36"/>
      <c r="AS324" s="54" t="s">
        <v>11</v>
      </c>
      <c r="AT324" s="39"/>
      <c r="AU324" s="54" t="s">
        <v>16</v>
      </c>
      <c r="AV324" s="36"/>
      <c r="AW324" s="54" t="s">
        <v>11</v>
      </c>
      <c r="AX324" s="39"/>
      <c r="AY324" s="56" t="s">
        <v>16</v>
      </c>
      <c r="AZ324" s="48"/>
      <c r="BA324" s="36"/>
      <c r="BB324" s="54" t="s">
        <v>11</v>
      </c>
      <c r="BC324" s="39"/>
      <c r="BD324" s="54" t="s">
        <v>16</v>
      </c>
      <c r="BE324" s="36"/>
      <c r="BF324" s="54" t="s">
        <v>11</v>
      </c>
      <c r="BG324" s="39"/>
      <c r="BH324" s="56" t="s">
        <v>16</v>
      </c>
      <c r="BI324" s="48"/>
      <c r="BJ324" s="36"/>
      <c r="BK324" s="54" t="s">
        <v>11</v>
      </c>
      <c r="BL324" s="39"/>
      <c r="BM324" s="54" t="s">
        <v>16</v>
      </c>
      <c r="BN324" s="36"/>
      <c r="BO324" s="54" t="s">
        <v>11</v>
      </c>
      <c r="BP324" s="39"/>
      <c r="BQ324" s="56" t="s">
        <v>16</v>
      </c>
      <c r="BR324" s="48"/>
      <c r="BS324" s="36"/>
      <c r="BT324" s="54" t="s">
        <v>11</v>
      </c>
      <c r="BU324" s="39"/>
      <c r="BV324" s="54" t="s">
        <v>16</v>
      </c>
      <c r="BW324" s="36"/>
      <c r="BX324" s="54" t="s">
        <v>11</v>
      </c>
      <c r="BY324" s="39"/>
      <c r="BZ324" s="56" t="s">
        <v>16</v>
      </c>
      <c r="CA324" s="51"/>
      <c r="CB324" s="17" t="str">
        <f t="shared" si="9"/>
        <v/>
      </c>
      <c r="CC324" s="17" t="str">
        <f>IF(CB324="","",INDEX('99_職種リスト'!$A:$A,MATCH($E324,'99_職種リスト'!$B:$B,0)))</f>
        <v/>
      </c>
      <c r="CD324" s="18" t="str">
        <f>IF(CB324="","",IF(F324="○",'01_勤務時間入力'!$B$7*60,IF(SUM(H324,J324,L324,N324)&gt;0,MIN(SUM(VALUE(H324)*60,J324,VALUE(L324)*60/2,N324/2),'01_勤務時間入力'!$B$7*60,10080),MIN(SUM(MIN(SUM(VALUE(Q324)*60,S324,VALUE(U324)*60/2,W324/2),1440)*IF(OR(Y324="",Y324="　"),1,VALUE(MID(Y324,2,1)/4)),MIN(SUM(VALUE(Z324)*60,AB324,VALUE(AD324)*60/2,AF324/2),1440)*IF(OR(AH324="",AH324="　"),1,VALUE(MID(AH324,2,1)/4)),MIN(SUM(VALUE(AI324)*60,AK324,VALUE(AM324)*60/2,AO324/2),1440)*IF(OR(AQ324="",AQ324="　"),1,VALUE(MID(AQ324,2,1)/4)),MIN(SUM(VALUE(AR324)*60,AT324,VALUE(AV324)*60/2,AX324/2),1440)*IF(OR(AZ324="",AZ324="　"),1,VALUE(MID(AZ324,2,1)/4)),MIN(SUM(VALUE(BA324)*60,BC324,VALUE(BE324)*60/2,BG324/2),1440)*IF(OR(BI324="",BI324="　"),1,VALUE(MID(BI324,2,1)/4)),MIN(SUM(VALUE(BJ324)*60,BL324,VALUE(BN324)*60/2,BP324/2),1440)*IF(OR(BR324="",BR324="　"),1,VALUE(MID(BR324,2,1)/4)),MIN(SUM(VALUE(BS324)*60,BU324,VALUE(BW324)*60/2,BY324/2),1440)*IF(OR(CA324="",CA324="　"),1,VALUE(MID(CA324,2,1)/4))),'01_勤務時間入力'!$B$7*60,10080))))</f>
        <v/>
      </c>
      <c r="CE324" s="17" t="str">
        <f>IF(CB324="","",IF('01_勤務時間入力'!$I$7*60&lt;='01_勤務時間入力'!CD324,"常勤","非常勤"))</f>
        <v/>
      </c>
    </row>
    <row r="325" spans="2:83" ht="27.95" customHeight="1" x14ac:dyDescent="0.4">
      <c r="B325" s="131" t="str">
        <f t="shared" si="8"/>
        <v>309人目</v>
      </c>
      <c r="C325" s="29"/>
      <c r="D325" s="69" t="s">
        <v>14</v>
      </c>
      <c r="E325" s="31"/>
      <c r="F325" s="32"/>
      <c r="H325" s="36"/>
      <c r="I325" s="54" t="s">
        <v>11</v>
      </c>
      <c r="J325" s="39"/>
      <c r="K325" s="56" t="s">
        <v>16</v>
      </c>
      <c r="L325" s="36"/>
      <c r="M325" s="54" t="s">
        <v>11</v>
      </c>
      <c r="N325" s="39"/>
      <c r="O325" s="56" t="s">
        <v>16</v>
      </c>
      <c r="P325" s="11"/>
      <c r="Q325" s="36"/>
      <c r="R325" s="54" t="s">
        <v>11</v>
      </c>
      <c r="S325" s="39"/>
      <c r="T325" s="54" t="s">
        <v>16</v>
      </c>
      <c r="U325" s="36"/>
      <c r="V325" s="54" t="s">
        <v>11</v>
      </c>
      <c r="W325" s="39"/>
      <c r="X325" s="56" t="s">
        <v>16</v>
      </c>
      <c r="Y325" s="48"/>
      <c r="Z325" s="36"/>
      <c r="AA325" s="54" t="s">
        <v>11</v>
      </c>
      <c r="AB325" s="39"/>
      <c r="AC325" s="54" t="s">
        <v>16</v>
      </c>
      <c r="AD325" s="36"/>
      <c r="AE325" s="54" t="s">
        <v>11</v>
      </c>
      <c r="AF325" s="39"/>
      <c r="AG325" s="56" t="s">
        <v>16</v>
      </c>
      <c r="AH325" s="48"/>
      <c r="AI325" s="36"/>
      <c r="AJ325" s="54" t="s">
        <v>11</v>
      </c>
      <c r="AK325" s="39"/>
      <c r="AL325" s="54" t="s">
        <v>16</v>
      </c>
      <c r="AM325" s="36"/>
      <c r="AN325" s="54" t="s">
        <v>11</v>
      </c>
      <c r="AO325" s="39"/>
      <c r="AP325" s="56" t="s">
        <v>16</v>
      </c>
      <c r="AQ325" s="48"/>
      <c r="AR325" s="36"/>
      <c r="AS325" s="54" t="s">
        <v>11</v>
      </c>
      <c r="AT325" s="39"/>
      <c r="AU325" s="54" t="s">
        <v>16</v>
      </c>
      <c r="AV325" s="36"/>
      <c r="AW325" s="54" t="s">
        <v>11</v>
      </c>
      <c r="AX325" s="39"/>
      <c r="AY325" s="56" t="s">
        <v>16</v>
      </c>
      <c r="AZ325" s="48"/>
      <c r="BA325" s="36"/>
      <c r="BB325" s="54" t="s">
        <v>11</v>
      </c>
      <c r="BC325" s="39"/>
      <c r="BD325" s="54" t="s">
        <v>16</v>
      </c>
      <c r="BE325" s="36"/>
      <c r="BF325" s="54" t="s">
        <v>11</v>
      </c>
      <c r="BG325" s="39"/>
      <c r="BH325" s="56" t="s">
        <v>16</v>
      </c>
      <c r="BI325" s="48"/>
      <c r="BJ325" s="36"/>
      <c r="BK325" s="54" t="s">
        <v>11</v>
      </c>
      <c r="BL325" s="39"/>
      <c r="BM325" s="54" t="s">
        <v>16</v>
      </c>
      <c r="BN325" s="36"/>
      <c r="BO325" s="54" t="s">
        <v>11</v>
      </c>
      <c r="BP325" s="39"/>
      <c r="BQ325" s="56" t="s">
        <v>16</v>
      </c>
      <c r="BR325" s="48"/>
      <c r="BS325" s="36"/>
      <c r="BT325" s="54" t="s">
        <v>11</v>
      </c>
      <c r="BU325" s="39"/>
      <c r="BV325" s="54" t="s">
        <v>16</v>
      </c>
      <c r="BW325" s="36"/>
      <c r="BX325" s="54" t="s">
        <v>11</v>
      </c>
      <c r="BY325" s="39"/>
      <c r="BZ325" s="56" t="s">
        <v>16</v>
      </c>
      <c r="CA325" s="51"/>
      <c r="CB325" s="17" t="str">
        <f t="shared" si="9"/>
        <v/>
      </c>
      <c r="CC325" s="17" t="str">
        <f>IF(CB325="","",INDEX('99_職種リスト'!$A:$A,MATCH($E325,'99_職種リスト'!$B:$B,0)))</f>
        <v/>
      </c>
      <c r="CD325" s="18" t="str">
        <f>IF(CB325="","",IF(F325="○",'01_勤務時間入力'!$B$7*60,IF(SUM(H325,J325,L325,N325)&gt;0,MIN(SUM(VALUE(H325)*60,J325,VALUE(L325)*60/2,N325/2),'01_勤務時間入力'!$B$7*60,10080),MIN(SUM(MIN(SUM(VALUE(Q325)*60,S325,VALUE(U325)*60/2,W325/2),1440)*IF(OR(Y325="",Y325="　"),1,VALUE(MID(Y325,2,1)/4)),MIN(SUM(VALUE(Z325)*60,AB325,VALUE(AD325)*60/2,AF325/2),1440)*IF(OR(AH325="",AH325="　"),1,VALUE(MID(AH325,2,1)/4)),MIN(SUM(VALUE(AI325)*60,AK325,VALUE(AM325)*60/2,AO325/2),1440)*IF(OR(AQ325="",AQ325="　"),1,VALUE(MID(AQ325,2,1)/4)),MIN(SUM(VALUE(AR325)*60,AT325,VALUE(AV325)*60/2,AX325/2),1440)*IF(OR(AZ325="",AZ325="　"),1,VALUE(MID(AZ325,2,1)/4)),MIN(SUM(VALUE(BA325)*60,BC325,VALUE(BE325)*60/2,BG325/2),1440)*IF(OR(BI325="",BI325="　"),1,VALUE(MID(BI325,2,1)/4)),MIN(SUM(VALUE(BJ325)*60,BL325,VALUE(BN325)*60/2,BP325/2),1440)*IF(OR(BR325="",BR325="　"),1,VALUE(MID(BR325,2,1)/4)),MIN(SUM(VALUE(BS325)*60,BU325,VALUE(BW325)*60/2,BY325/2),1440)*IF(OR(CA325="",CA325="　"),1,VALUE(MID(CA325,2,1)/4))),'01_勤務時間入力'!$B$7*60,10080))))</f>
        <v/>
      </c>
      <c r="CE325" s="17" t="str">
        <f>IF(CB325="","",IF('01_勤務時間入力'!$I$7*60&lt;='01_勤務時間入力'!CD325,"常勤","非常勤"))</f>
        <v/>
      </c>
    </row>
    <row r="326" spans="2:83" ht="27.95" customHeight="1" x14ac:dyDescent="0.4">
      <c r="B326" s="131" t="str">
        <f t="shared" si="8"/>
        <v>310人目</v>
      </c>
      <c r="C326" s="29"/>
      <c r="D326" s="69" t="s">
        <v>14</v>
      </c>
      <c r="E326" s="31"/>
      <c r="F326" s="32"/>
      <c r="H326" s="36"/>
      <c r="I326" s="54" t="s">
        <v>11</v>
      </c>
      <c r="J326" s="39"/>
      <c r="K326" s="56" t="s">
        <v>16</v>
      </c>
      <c r="L326" s="36"/>
      <c r="M326" s="54" t="s">
        <v>11</v>
      </c>
      <c r="N326" s="39"/>
      <c r="O326" s="56" t="s">
        <v>16</v>
      </c>
      <c r="P326" s="11"/>
      <c r="Q326" s="36"/>
      <c r="R326" s="54" t="s">
        <v>11</v>
      </c>
      <c r="S326" s="39"/>
      <c r="T326" s="54" t="s">
        <v>16</v>
      </c>
      <c r="U326" s="36"/>
      <c r="V326" s="54" t="s">
        <v>11</v>
      </c>
      <c r="W326" s="39"/>
      <c r="X326" s="56" t="s">
        <v>16</v>
      </c>
      <c r="Y326" s="48"/>
      <c r="Z326" s="36"/>
      <c r="AA326" s="54" t="s">
        <v>11</v>
      </c>
      <c r="AB326" s="39"/>
      <c r="AC326" s="54" t="s">
        <v>16</v>
      </c>
      <c r="AD326" s="36"/>
      <c r="AE326" s="54" t="s">
        <v>11</v>
      </c>
      <c r="AF326" s="39"/>
      <c r="AG326" s="56" t="s">
        <v>16</v>
      </c>
      <c r="AH326" s="48"/>
      <c r="AI326" s="36"/>
      <c r="AJ326" s="54" t="s">
        <v>11</v>
      </c>
      <c r="AK326" s="39"/>
      <c r="AL326" s="54" t="s">
        <v>16</v>
      </c>
      <c r="AM326" s="36"/>
      <c r="AN326" s="54" t="s">
        <v>11</v>
      </c>
      <c r="AO326" s="39"/>
      <c r="AP326" s="56" t="s">
        <v>16</v>
      </c>
      <c r="AQ326" s="48"/>
      <c r="AR326" s="36"/>
      <c r="AS326" s="54" t="s">
        <v>11</v>
      </c>
      <c r="AT326" s="39"/>
      <c r="AU326" s="54" t="s">
        <v>16</v>
      </c>
      <c r="AV326" s="36"/>
      <c r="AW326" s="54" t="s">
        <v>11</v>
      </c>
      <c r="AX326" s="39"/>
      <c r="AY326" s="56" t="s">
        <v>16</v>
      </c>
      <c r="AZ326" s="48"/>
      <c r="BA326" s="36"/>
      <c r="BB326" s="54" t="s">
        <v>11</v>
      </c>
      <c r="BC326" s="39"/>
      <c r="BD326" s="54" t="s">
        <v>16</v>
      </c>
      <c r="BE326" s="36"/>
      <c r="BF326" s="54" t="s">
        <v>11</v>
      </c>
      <c r="BG326" s="39"/>
      <c r="BH326" s="56" t="s">
        <v>16</v>
      </c>
      <c r="BI326" s="48"/>
      <c r="BJ326" s="36"/>
      <c r="BK326" s="54" t="s">
        <v>11</v>
      </c>
      <c r="BL326" s="39"/>
      <c r="BM326" s="54" t="s">
        <v>16</v>
      </c>
      <c r="BN326" s="36"/>
      <c r="BO326" s="54" t="s">
        <v>11</v>
      </c>
      <c r="BP326" s="39"/>
      <c r="BQ326" s="56" t="s">
        <v>16</v>
      </c>
      <c r="BR326" s="48"/>
      <c r="BS326" s="36"/>
      <c r="BT326" s="54" t="s">
        <v>11</v>
      </c>
      <c r="BU326" s="39"/>
      <c r="BV326" s="54" t="s">
        <v>16</v>
      </c>
      <c r="BW326" s="36"/>
      <c r="BX326" s="54" t="s">
        <v>11</v>
      </c>
      <c r="BY326" s="39"/>
      <c r="BZ326" s="56" t="s">
        <v>16</v>
      </c>
      <c r="CA326" s="51"/>
      <c r="CB326" s="17" t="str">
        <f t="shared" si="9"/>
        <v/>
      </c>
      <c r="CC326" s="17" t="str">
        <f>IF(CB326="","",INDEX('99_職種リスト'!$A:$A,MATCH($E326,'99_職種リスト'!$B:$B,0)))</f>
        <v/>
      </c>
      <c r="CD326" s="18" t="str">
        <f>IF(CB326="","",IF(F326="○",'01_勤務時間入力'!$B$7*60,IF(SUM(H326,J326,L326,N326)&gt;0,MIN(SUM(VALUE(H326)*60,J326,VALUE(L326)*60/2,N326/2),'01_勤務時間入力'!$B$7*60,10080),MIN(SUM(MIN(SUM(VALUE(Q326)*60,S326,VALUE(U326)*60/2,W326/2),1440)*IF(OR(Y326="",Y326="　"),1,VALUE(MID(Y326,2,1)/4)),MIN(SUM(VALUE(Z326)*60,AB326,VALUE(AD326)*60/2,AF326/2),1440)*IF(OR(AH326="",AH326="　"),1,VALUE(MID(AH326,2,1)/4)),MIN(SUM(VALUE(AI326)*60,AK326,VALUE(AM326)*60/2,AO326/2),1440)*IF(OR(AQ326="",AQ326="　"),1,VALUE(MID(AQ326,2,1)/4)),MIN(SUM(VALUE(AR326)*60,AT326,VALUE(AV326)*60/2,AX326/2),1440)*IF(OR(AZ326="",AZ326="　"),1,VALUE(MID(AZ326,2,1)/4)),MIN(SUM(VALUE(BA326)*60,BC326,VALUE(BE326)*60/2,BG326/2),1440)*IF(OR(BI326="",BI326="　"),1,VALUE(MID(BI326,2,1)/4)),MIN(SUM(VALUE(BJ326)*60,BL326,VALUE(BN326)*60/2,BP326/2),1440)*IF(OR(BR326="",BR326="　"),1,VALUE(MID(BR326,2,1)/4)),MIN(SUM(VALUE(BS326)*60,BU326,VALUE(BW326)*60/2,BY326/2),1440)*IF(OR(CA326="",CA326="　"),1,VALUE(MID(CA326,2,1)/4))),'01_勤務時間入力'!$B$7*60,10080))))</f>
        <v/>
      </c>
      <c r="CE326" s="17" t="str">
        <f>IF(CB326="","",IF('01_勤務時間入力'!$I$7*60&lt;='01_勤務時間入力'!CD326,"常勤","非常勤"))</f>
        <v/>
      </c>
    </row>
    <row r="327" spans="2:83" ht="27.95" customHeight="1" x14ac:dyDescent="0.4">
      <c r="B327" s="131" t="str">
        <f t="shared" si="8"/>
        <v>311人目</v>
      </c>
      <c r="C327" s="29"/>
      <c r="D327" s="69" t="s">
        <v>14</v>
      </c>
      <c r="E327" s="31"/>
      <c r="F327" s="32"/>
      <c r="H327" s="36"/>
      <c r="I327" s="54" t="s">
        <v>11</v>
      </c>
      <c r="J327" s="39"/>
      <c r="K327" s="56" t="s">
        <v>16</v>
      </c>
      <c r="L327" s="36"/>
      <c r="M327" s="54" t="s">
        <v>11</v>
      </c>
      <c r="N327" s="39"/>
      <c r="O327" s="56" t="s">
        <v>16</v>
      </c>
      <c r="P327" s="11"/>
      <c r="Q327" s="36"/>
      <c r="R327" s="54" t="s">
        <v>11</v>
      </c>
      <c r="S327" s="39"/>
      <c r="T327" s="54" t="s">
        <v>16</v>
      </c>
      <c r="U327" s="36"/>
      <c r="V327" s="54" t="s">
        <v>11</v>
      </c>
      <c r="W327" s="39"/>
      <c r="X327" s="56" t="s">
        <v>16</v>
      </c>
      <c r="Y327" s="48"/>
      <c r="Z327" s="36"/>
      <c r="AA327" s="54" t="s">
        <v>11</v>
      </c>
      <c r="AB327" s="39"/>
      <c r="AC327" s="54" t="s">
        <v>16</v>
      </c>
      <c r="AD327" s="36"/>
      <c r="AE327" s="54" t="s">
        <v>11</v>
      </c>
      <c r="AF327" s="39"/>
      <c r="AG327" s="56" t="s">
        <v>16</v>
      </c>
      <c r="AH327" s="48"/>
      <c r="AI327" s="36"/>
      <c r="AJ327" s="54" t="s">
        <v>11</v>
      </c>
      <c r="AK327" s="39"/>
      <c r="AL327" s="54" t="s">
        <v>16</v>
      </c>
      <c r="AM327" s="36"/>
      <c r="AN327" s="54" t="s">
        <v>11</v>
      </c>
      <c r="AO327" s="39"/>
      <c r="AP327" s="56" t="s">
        <v>16</v>
      </c>
      <c r="AQ327" s="48"/>
      <c r="AR327" s="36"/>
      <c r="AS327" s="54" t="s">
        <v>11</v>
      </c>
      <c r="AT327" s="39"/>
      <c r="AU327" s="54" t="s">
        <v>16</v>
      </c>
      <c r="AV327" s="36"/>
      <c r="AW327" s="54" t="s">
        <v>11</v>
      </c>
      <c r="AX327" s="39"/>
      <c r="AY327" s="56" t="s">
        <v>16</v>
      </c>
      <c r="AZ327" s="48"/>
      <c r="BA327" s="36"/>
      <c r="BB327" s="54" t="s">
        <v>11</v>
      </c>
      <c r="BC327" s="39"/>
      <c r="BD327" s="54" t="s">
        <v>16</v>
      </c>
      <c r="BE327" s="36"/>
      <c r="BF327" s="54" t="s">
        <v>11</v>
      </c>
      <c r="BG327" s="39"/>
      <c r="BH327" s="56" t="s">
        <v>16</v>
      </c>
      <c r="BI327" s="48"/>
      <c r="BJ327" s="36"/>
      <c r="BK327" s="54" t="s">
        <v>11</v>
      </c>
      <c r="BL327" s="39"/>
      <c r="BM327" s="54" t="s">
        <v>16</v>
      </c>
      <c r="BN327" s="36"/>
      <c r="BO327" s="54" t="s">
        <v>11</v>
      </c>
      <c r="BP327" s="39"/>
      <c r="BQ327" s="56" t="s">
        <v>16</v>
      </c>
      <c r="BR327" s="48"/>
      <c r="BS327" s="36"/>
      <c r="BT327" s="54" t="s">
        <v>11</v>
      </c>
      <c r="BU327" s="39"/>
      <c r="BV327" s="54" t="s">
        <v>16</v>
      </c>
      <c r="BW327" s="36"/>
      <c r="BX327" s="54" t="s">
        <v>11</v>
      </c>
      <c r="BY327" s="39"/>
      <c r="BZ327" s="56" t="s">
        <v>16</v>
      </c>
      <c r="CA327" s="51"/>
      <c r="CB327" s="17" t="str">
        <f t="shared" si="9"/>
        <v/>
      </c>
      <c r="CC327" s="17" t="str">
        <f>IF(CB327="","",INDEX('99_職種リスト'!$A:$A,MATCH($E327,'99_職種リスト'!$B:$B,0)))</f>
        <v/>
      </c>
      <c r="CD327" s="18" t="str">
        <f>IF(CB327="","",IF(F327="○",'01_勤務時間入力'!$B$7*60,IF(SUM(H327,J327,L327,N327)&gt;0,MIN(SUM(VALUE(H327)*60,J327,VALUE(L327)*60/2,N327/2),'01_勤務時間入力'!$B$7*60,10080),MIN(SUM(MIN(SUM(VALUE(Q327)*60,S327,VALUE(U327)*60/2,W327/2),1440)*IF(OR(Y327="",Y327="　"),1,VALUE(MID(Y327,2,1)/4)),MIN(SUM(VALUE(Z327)*60,AB327,VALUE(AD327)*60/2,AF327/2),1440)*IF(OR(AH327="",AH327="　"),1,VALUE(MID(AH327,2,1)/4)),MIN(SUM(VALUE(AI327)*60,AK327,VALUE(AM327)*60/2,AO327/2),1440)*IF(OR(AQ327="",AQ327="　"),1,VALUE(MID(AQ327,2,1)/4)),MIN(SUM(VALUE(AR327)*60,AT327,VALUE(AV327)*60/2,AX327/2),1440)*IF(OR(AZ327="",AZ327="　"),1,VALUE(MID(AZ327,2,1)/4)),MIN(SUM(VALUE(BA327)*60,BC327,VALUE(BE327)*60/2,BG327/2),1440)*IF(OR(BI327="",BI327="　"),1,VALUE(MID(BI327,2,1)/4)),MIN(SUM(VALUE(BJ327)*60,BL327,VALUE(BN327)*60/2,BP327/2),1440)*IF(OR(BR327="",BR327="　"),1,VALUE(MID(BR327,2,1)/4)),MIN(SUM(VALUE(BS327)*60,BU327,VALUE(BW327)*60/2,BY327/2),1440)*IF(OR(CA327="",CA327="　"),1,VALUE(MID(CA327,2,1)/4))),'01_勤務時間入力'!$B$7*60,10080))))</f>
        <v/>
      </c>
      <c r="CE327" s="17" t="str">
        <f>IF(CB327="","",IF('01_勤務時間入力'!$I$7*60&lt;='01_勤務時間入力'!CD327,"常勤","非常勤"))</f>
        <v/>
      </c>
    </row>
    <row r="328" spans="2:83" ht="27.95" customHeight="1" x14ac:dyDescent="0.4">
      <c r="B328" s="131" t="str">
        <f t="shared" si="8"/>
        <v>312人目</v>
      </c>
      <c r="C328" s="29"/>
      <c r="D328" s="69" t="s">
        <v>14</v>
      </c>
      <c r="E328" s="31"/>
      <c r="F328" s="32"/>
      <c r="H328" s="36"/>
      <c r="I328" s="54" t="s">
        <v>11</v>
      </c>
      <c r="J328" s="39"/>
      <c r="K328" s="56" t="s">
        <v>16</v>
      </c>
      <c r="L328" s="36"/>
      <c r="M328" s="54" t="s">
        <v>11</v>
      </c>
      <c r="N328" s="39"/>
      <c r="O328" s="56" t="s">
        <v>16</v>
      </c>
      <c r="P328" s="11"/>
      <c r="Q328" s="36"/>
      <c r="R328" s="54" t="s">
        <v>11</v>
      </c>
      <c r="S328" s="39"/>
      <c r="T328" s="54" t="s">
        <v>16</v>
      </c>
      <c r="U328" s="36"/>
      <c r="V328" s="54" t="s">
        <v>11</v>
      </c>
      <c r="W328" s="39"/>
      <c r="X328" s="56" t="s">
        <v>16</v>
      </c>
      <c r="Y328" s="48"/>
      <c r="Z328" s="36"/>
      <c r="AA328" s="54" t="s">
        <v>11</v>
      </c>
      <c r="AB328" s="39"/>
      <c r="AC328" s="54" t="s">
        <v>16</v>
      </c>
      <c r="AD328" s="36"/>
      <c r="AE328" s="54" t="s">
        <v>11</v>
      </c>
      <c r="AF328" s="39"/>
      <c r="AG328" s="56" t="s">
        <v>16</v>
      </c>
      <c r="AH328" s="48"/>
      <c r="AI328" s="36"/>
      <c r="AJ328" s="54" t="s">
        <v>11</v>
      </c>
      <c r="AK328" s="39"/>
      <c r="AL328" s="54" t="s">
        <v>16</v>
      </c>
      <c r="AM328" s="36"/>
      <c r="AN328" s="54" t="s">
        <v>11</v>
      </c>
      <c r="AO328" s="39"/>
      <c r="AP328" s="56" t="s">
        <v>16</v>
      </c>
      <c r="AQ328" s="48"/>
      <c r="AR328" s="36"/>
      <c r="AS328" s="54" t="s">
        <v>11</v>
      </c>
      <c r="AT328" s="39"/>
      <c r="AU328" s="54" t="s">
        <v>16</v>
      </c>
      <c r="AV328" s="36"/>
      <c r="AW328" s="54" t="s">
        <v>11</v>
      </c>
      <c r="AX328" s="39"/>
      <c r="AY328" s="56" t="s">
        <v>16</v>
      </c>
      <c r="AZ328" s="48"/>
      <c r="BA328" s="36"/>
      <c r="BB328" s="54" t="s">
        <v>11</v>
      </c>
      <c r="BC328" s="39"/>
      <c r="BD328" s="54" t="s">
        <v>16</v>
      </c>
      <c r="BE328" s="36"/>
      <c r="BF328" s="54" t="s">
        <v>11</v>
      </c>
      <c r="BG328" s="39"/>
      <c r="BH328" s="56" t="s">
        <v>16</v>
      </c>
      <c r="BI328" s="48"/>
      <c r="BJ328" s="36"/>
      <c r="BK328" s="54" t="s">
        <v>11</v>
      </c>
      <c r="BL328" s="39"/>
      <c r="BM328" s="54" t="s">
        <v>16</v>
      </c>
      <c r="BN328" s="36"/>
      <c r="BO328" s="54" t="s">
        <v>11</v>
      </c>
      <c r="BP328" s="39"/>
      <c r="BQ328" s="56" t="s">
        <v>16</v>
      </c>
      <c r="BR328" s="48"/>
      <c r="BS328" s="36"/>
      <c r="BT328" s="54" t="s">
        <v>11</v>
      </c>
      <c r="BU328" s="39"/>
      <c r="BV328" s="54" t="s">
        <v>16</v>
      </c>
      <c r="BW328" s="36"/>
      <c r="BX328" s="54" t="s">
        <v>11</v>
      </c>
      <c r="BY328" s="39"/>
      <c r="BZ328" s="56" t="s">
        <v>16</v>
      </c>
      <c r="CA328" s="51"/>
      <c r="CB328" s="17" t="str">
        <f t="shared" si="9"/>
        <v/>
      </c>
      <c r="CC328" s="17" t="str">
        <f>IF(CB328="","",INDEX('99_職種リスト'!$A:$A,MATCH($E328,'99_職種リスト'!$B:$B,0)))</f>
        <v/>
      </c>
      <c r="CD328" s="18" t="str">
        <f>IF(CB328="","",IF(F328="○",'01_勤務時間入力'!$B$7*60,IF(SUM(H328,J328,L328,N328)&gt;0,MIN(SUM(VALUE(H328)*60,J328,VALUE(L328)*60/2,N328/2),'01_勤務時間入力'!$B$7*60,10080),MIN(SUM(MIN(SUM(VALUE(Q328)*60,S328,VALUE(U328)*60/2,W328/2),1440)*IF(OR(Y328="",Y328="　"),1,VALUE(MID(Y328,2,1)/4)),MIN(SUM(VALUE(Z328)*60,AB328,VALUE(AD328)*60/2,AF328/2),1440)*IF(OR(AH328="",AH328="　"),1,VALUE(MID(AH328,2,1)/4)),MIN(SUM(VALUE(AI328)*60,AK328,VALUE(AM328)*60/2,AO328/2),1440)*IF(OR(AQ328="",AQ328="　"),1,VALUE(MID(AQ328,2,1)/4)),MIN(SUM(VALUE(AR328)*60,AT328,VALUE(AV328)*60/2,AX328/2),1440)*IF(OR(AZ328="",AZ328="　"),1,VALUE(MID(AZ328,2,1)/4)),MIN(SUM(VALUE(BA328)*60,BC328,VALUE(BE328)*60/2,BG328/2),1440)*IF(OR(BI328="",BI328="　"),1,VALUE(MID(BI328,2,1)/4)),MIN(SUM(VALUE(BJ328)*60,BL328,VALUE(BN328)*60/2,BP328/2),1440)*IF(OR(BR328="",BR328="　"),1,VALUE(MID(BR328,2,1)/4)),MIN(SUM(VALUE(BS328)*60,BU328,VALUE(BW328)*60/2,BY328/2),1440)*IF(OR(CA328="",CA328="　"),1,VALUE(MID(CA328,2,1)/4))),'01_勤務時間入力'!$B$7*60,10080))))</f>
        <v/>
      </c>
      <c r="CE328" s="17" t="str">
        <f>IF(CB328="","",IF('01_勤務時間入力'!$I$7*60&lt;='01_勤務時間入力'!CD328,"常勤","非常勤"))</f>
        <v/>
      </c>
    </row>
    <row r="329" spans="2:83" ht="27.95" customHeight="1" x14ac:dyDescent="0.4">
      <c r="B329" s="131" t="str">
        <f t="shared" si="8"/>
        <v>313人目</v>
      </c>
      <c r="C329" s="29"/>
      <c r="D329" s="69" t="s">
        <v>14</v>
      </c>
      <c r="E329" s="31"/>
      <c r="F329" s="32"/>
      <c r="H329" s="36"/>
      <c r="I329" s="54" t="s">
        <v>11</v>
      </c>
      <c r="J329" s="39"/>
      <c r="K329" s="56" t="s">
        <v>16</v>
      </c>
      <c r="L329" s="36"/>
      <c r="M329" s="54" t="s">
        <v>11</v>
      </c>
      <c r="N329" s="39"/>
      <c r="O329" s="56" t="s">
        <v>16</v>
      </c>
      <c r="P329" s="11"/>
      <c r="Q329" s="36"/>
      <c r="R329" s="54" t="s">
        <v>11</v>
      </c>
      <c r="S329" s="39"/>
      <c r="T329" s="54" t="s">
        <v>16</v>
      </c>
      <c r="U329" s="36"/>
      <c r="V329" s="54" t="s">
        <v>11</v>
      </c>
      <c r="W329" s="39"/>
      <c r="X329" s="56" t="s">
        <v>16</v>
      </c>
      <c r="Y329" s="48"/>
      <c r="Z329" s="36"/>
      <c r="AA329" s="54" t="s">
        <v>11</v>
      </c>
      <c r="AB329" s="39"/>
      <c r="AC329" s="54" t="s">
        <v>16</v>
      </c>
      <c r="AD329" s="36"/>
      <c r="AE329" s="54" t="s">
        <v>11</v>
      </c>
      <c r="AF329" s="39"/>
      <c r="AG329" s="56" t="s">
        <v>16</v>
      </c>
      <c r="AH329" s="48"/>
      <c r="AI329" s="36"/>
      <c r="AJ329" s="54" t="s">
        <v>11</v>
      </c>
      <c r="AK329" s="39"/>
      <c r="AL329" s="54" t="s">
        <v>16</v>
      </c>
      <c r="AM329" s="36"/>
      <c r="AN329" s="54" t="s">
        <v>11</v>
      </c>
      <c r="AO329" s="39"/>
      <c r="AP329" s="56" t="s">
        <v>16</v>
      </c>
      <c r="AQ329" s="48"/>
      <c r="AR329" s="36"/>
      <c r="AS329" s="54" t="s">
        <v>11</v>
      </c>
      <c r="AT329" s="39"/>
      <c r="AU329" s="54" t="s">
        <v>16</v>
      </c>
      <c r="AV329" s="36"/>
      <c r="AW329" s="54" t="s">
        <v>11</v>
      </c>
      <c r="AX329" s="39"/>
      <c r="AY329" s="56" t="s">
        <v>16</v>
      </c>
      <c r="AZ329" s="48"/>
      <c r="BA329" s="36"/>
      <c r="BB329" s="54" t="s">
        <v>11</v>
      </c>
      <c r="BC329" s="39"/>
      <c r="BD329" s="54" t="s">
        <v>16</v>
      </c>
      <c r="BE329" s="36"/>
      <c r="BF329" s="54" t="s">
        <v>11</v>
      </c>
      <c r="BG329" s="39"/>
      <c r="BH329" s="56" t="s">
        <v>16</v>
      </c>
      <c r="BI329" s="48"/>
      <c r="BJ329" s="36"/>
      <c r="BK329" s="54" t="s">
        <v>11</v>
      </c>
      <c r="BL329" s="39"/>
      <c r="BM329" s="54" t="s">
        <v>16</v>
      </c>
      <c r="BN329" s="36"/>
      <c r="BO329" s="54" t="s">
        <v>11</v>
      </c>
      <c r="BP329" s="39"/>
      <c r="BQ329" s="56" t="s">
        <v>16</v>
      </c>
      <c r="BR329" s="48"/>
      <c r="BS329" s="36"/>
      <c r="BT329" s="54" t="s">
        <v>11</v>
      </c>
      <c r="BU329" s="39"/>
      <c r="BV329" s="54" t="s">
        <v>16</v>
      </c>
      <c r="BW329" s="36"/>
      <c r="BX329" s="54" t="s">
        <v>11</v>
      </c>
      <c r="BY329" s="39"/>
      <c r="BZ329" s="56" t="s">
        <v>16</v>
      </c>
      <c r="CA329" s="51"/>
      <c r="CB329" s="17" t="str">
        <f t="shared" si="9"/>
        <v/>
      </c>
      <c r="CC329" s="17" t="str">
        <f>IF(CB329="","",INDEX('99_職種リスト'!$A:$A,MATCH($E329,'99_職種リスト'!$B:$B,0)))</f>
        <v/>
      </c>
      <c r="CD329" s="18" t="str">
        <f>IF(CB329="","",IF(F329="○",'01_勤務時間入力'!$B$7*60,IF(SUM(H329,J329,L329,N329)&gt;0,MIN(SUM(VALUE(H329)*60,J329,VALUE(L329)*60/2,N329/2),'01_勤務時間入力'!$B$7*60,10080),MIN(SUM(MIN(SUM(VALUE(Q329)*60,S329,VALUE(U329)*60/2,W329/2),1440)*IF(OR(Y329="",Y329="　"),1,VALUE(MID(Y329,2,1)/4)),MIN(SUM(VALUE(Z329)*60,AB329,VALUE(AD329)*60/2,AF329/2),1440)*IF(OR(AH329="",AH329="　"),1,VALUE(MID(AH329,2,1)/4)),MIN(SUM(VALUE(AI329)*60,AK329,VALUE(AM329)*60/2,AO329/2),1440)*IF(OR(AQ329="",AQ329="　"),1,VALUE(MID(AQ329,2,1)/4)),MIN(SUM(VALUE(AR329)*60,AT329,VALUE(AV329)*60/2,AX329/2),1440)*IF(OR(AZ329="",AZ329="　"),1,VALUE(MID(AZ329,2,1)/4)),MIN(SUM(VALUE(BA329)*60,BC329,VALUE(BE329)*60/2,BG329/2),1440)*IF(OR(BI329="",BI329="　"),1,VALUE(MID(BI329,2,1)/4)),MIN(SUM(VALUE(BJ329)*60,BL329,VALUE(BN329)*60/2,BP329/2),1440)*IF(OR(BR329="",BR329="　"),1,VALUE(MID(BR329,2,1)/4)),MIN(SUM(VALUE(BS329)*60,BU329,VALUE(BW329)*60/2,BY329/2),1440)*IF(OR(CA329="",CA329="　"),1,VALUE(MID(CA329,2,1)/4))),'01_勤務時間入力'!$B$7*60,10080))))</f>
        <v/>
      </c>
      <c r="CE329" s="17" t="str">
        <f>IF(CB329="","",IF('01_勤務時間入力'!$I$7*60&lt;='01_勤務時間入力'!CD329,"常勤","非常勤"))</f>
        <v/>
      </c>
    </row>
    <row r="330" spans="2:83" ht="27.95" customHeight="1" x14ac:dyDescent="0.4">
      <c r="B330" s="131" t="str">
        <f t="shared" si="8"/>
        <v>314人目</v>
      </c>
      <c r="C330" s="29"/>
      <c r="D330" s="69" t="s">
        <v>14</v>
      </c>
      <c r="E330" s="31"/>
      <c r="F330" s="32"/>
      <c r="H330" s="36"/>
      <c r="I330" s="54" t="s">
        <v>11</v>
      </c>
      <c r="J330" s="39"/>
      <c r="K330" s="56" t="s">
        <v>16</v>
      </c>
      <c r="L330" s="36"/>
      <c r="M330" s="54" t="s">
        <v>11</v>
      </c>
      <c r="N330" s="39"/>
      <c r="O330" s="56" t="s">
        <v>16</v>
      </c>
      <c r="P330" s="11"/>
      <c r="Q330" s="36"/>
      <c r="R330" s="54" t="s">
        <v>11</v>
      </c>
      <c r="S330" s="39"/>
      <c r="T330" s="54" t="s">
        <v>16</v>
      </c>
      <c r="U330" s="36"/>
      <c r="V330" s="54" t="s">
        <v>11</v>
      </c>
      <c r="W330" s="39"/>
      <c r="X330" s="56" t="s">
        <v>16</v>
      </c>
      <c r="Y330" s="48"/>
      <c r="Z330" s="36"/>
      <c r="AA330" s="54" t="s">
        <v>11</v>
      </c>
      <c r="AB330" s="39"/>
      <c r="AC330" s="54" t="s">
        <v>16</v>
      </c>
      <c r="AD330" s="36"/>
      <c r="AE330" s="54" t="s">
        <v>11</v>
      </c>
      <c r="AF330" s="39"/>
      <c r="AG330" s="56" t="s">
        <v>16</v>
      </c>
      <c r="AH330" s="48"/>
      <c r="AI330" s="36"/>
      <c r="AJ330" s="54" t="s">
        <v>11</v>
      </c>
      <c r="AK330" s="39"/>
      <c r="AL330" s="54" t="s">
        <v>16</v>
      </c>
      <c r="AM330" s="36"/>
      <c r="AN330" s="54" t="s">
        <v>11</v>
      </c>
      <c r="AO330" s="39"/>
      <c r="AP330" s="56" t="s">
        <v>16</v>
      </c>
      <c r="AQ330" s="48"/>
      <c r="AR330" s="36"/>
      <c r="AS330" s="54" t="s">
        <v>11</v>
      </c>
      <c r="AT330" s="39"/>
      <c r="AU330" s="54" t="s">
        <v>16</v>
      </c>
      <c r="AV330" s="36"/>
      <c r="AW330" s="54" t="s">
        <v>11</v>
      </c>
      <c r="AX330" s="39"/>
      <c r="AY330" s="56" t="s">
        <v>16</v>
      </c>
      <c r="AZ330" s="48"/>
      <c r="BA330" s="36"/>
      <c r="BB330" s="54" t="s">
        <v>11</v>
      </c>
      <c r="BC330" s="39"/>
      <c r="BD330" s="54" t="s">
        <v>16</v>
      </c>
      <c r="BE330" s="36"/>
      <c r="BF330" s="54" t="s">
        <v>11</v>
      </c>
      <c r="BG330" s="39"/>
      <c r="BH330" s="56" t="s">
        <v>16</v>
      </c>
      <c r="BI330" s="48"/>
      <c r="BJ330" s="36"/>
      <c r="BK330" s="54" t="s">
        <v>11</v>
      </c>
      <c r="BL330" s="39"/>
      <c r="BM330" s="54" t="s">
        <v>16</v>
      </c>
      <c r="BN330" s="36"/>
      <c r="BO330" s="54" t="s">
        <v>11</v>
      </c>
      <c r="BP330" s="39"/>
      <c r="BQ330" s="56" t="s">
        <v>16</v>
      </c>
      <c r="BR330" s="48"/>
      <c r="BS330" s="36"/>
      <c r="BT330" s="54" t="s">
        <v>11</v>
      </c>
      <c r="BU330" s="39"/>
      <c r="BV330" s="54" t="s">
        <v>16</v>
      </c>
      <c r="BW330" s="36"/>
      <c r="BX330" s="54" t="s">
        <v>11</v>
      </c>
      <c r="BY330" s="39"/>
      <c r="BZ330" s="56" t="s">
        <v>16</v>
      </c>
      <c r="CA330" s="51"/>
      <c r="CB330" s="17" t="str">
        <f t="shared" si="9"/>
        <v/>
      </c>
      <c r="CC330" s="17" t="str">
        <f>IF(CB330="","",INDEX('99_職種リスト'!$A:$A,MATCH($E330,'99_職種リスト'!$B:$B,0)))</f>
        <v/>
      </c>
      <c r="CD330" s="18" t="str">
        <f>IF(CB330="","",IF(F330="○",'01_勤務時間入力'!$B$7*60,IF(SUM(H330,J330,L330,N330)&gt;0,MIN(SUM(VALUE(H330)*60,J330,VALUE(L330)*60/2,N330/2),'01_勤務時間入力'!$B$7*60,10080),MIN(SUM(MIN(SUM(VALUE(Q330)*60,S330,VALUE(U330)*60/2,W330/2),1440)*IF(OR(Y330="",Y330="　"),1,VALUE(MID(Y330,2,1)/4)),MIN(SUM(VALUE(Z330)*60,AB330,VALUE(AD330)*60/2,AF330/2),1440)*IF(OR(AH330="",AH330="　"),1,VALUE(MID(AH330,2,1)/4)),MIN(SUM(VALUE(AI330)*60,AK330,VALUE(AM330)*60/2,AO330/2),1440)*IF(OR(AQ330="",AQ330="　"),1,VALUE(MID(AQ330,2,1)/4)),MIN(SUM(VALUE(AR330)*60,AT330,VALUE(AV330)*60/2,AX330/2),1440)*IF(OR(AZ330="",AZ330="　"),1,VALUE(MID(AZ330,2,1)/4)),MIN(SUM(VALUE(BA330)*60,BC330,VALUE(BE330)*60/2,BG330/2),1440)*IF(OR(BI330="",BI330="　"),1,VALUE(MID(BI330,2,1)/4)),MIN(SUM(VALUE(BJ330)*60,BL330,VALUE(BN330)*60/2,BP330/2),1440)*IF(OR(BR330="",BR330="　"),1,VALUE(MID(BR330,2,1)/4)),MIN(SUM(VALUE(BS330)*60,BU330,VALUE(BW330)*60/2,BY330/2),1440)*IF(OR(CA330="",CA330="　"),1,VALUE(MID(CA330,2,1)/4))),'01_勤務時間入力'!$B$7*60,10080))))</f>
        <v/>
      </c>
      <c r="CE330" s="17" t="str">
        <f>IF(CB330="","",IF('01_勤務時間入力'!$I$7*60&lt;='01_勤務時間入力'!CD330,"常勤","非常勤"))</f>
        <v/>
      </c>
    </row>
    <row r="331" spans="2:83" ht="27.95" customHeight="1" x14ac:dyDescent="0.4">
      <c r="B331" s="131" t="str">
        <f t="shared" si="8"/>
        <v>315人目</v>
      </c>
      <c r="C331" s="29"/>
      <c r="D331" s="69" t="s">
        <v>14</v>
      </c>
      <c r="E331" s="31"/>
      <c r="F331" s="32"/>
      <c r="H331" s="36"/>
      <c r="I331" s="54" t="s">
        <v>11</v>
      </c>
      <c r="J331" s="39"/>
      <c r="K331" s="56" t="s">
        <v>16</v>
      </c>
      <c r="L331" s="36"/>
      <c r="M331" s="54" t="s">
        <v>11</v>
      </c>
      <c r="N331" s="39"/>
      <c r="O331" s="56" t="s">
        <v>16</v>
      </c>
      <c r="P331" s="11"/>
      <c r="Q331" s="36"/>
      <c r="R331" s="54" t="s">
        <v>11</v>
      </c>
      <c r="S331" s="39"/>
      <c r="T331" s="54" t="s">
        <v>16</v>
      </c>
      <c r="U331" s="36"/>
      <c r="V331" s="54" t="s">
        <v>11</v>
      </c>
      <c r="W331" s="39"/>
      <c r="X331" s="56" t="s">
        <v>16</v>
      </c>
      <c r="Y331" s="48"/>
      <c r="Z331" s="36"/>
      <c r="AA331" s="54" t="s">
        <v>11</v>
      </c>
      <c r="AB331" s="39"/>
      <c r="AC331" s="54" t="s">
        <v>16</v>
      </c>
      <c r="AD331" s="36"/>
      <c r="AE331" s="54" t="s">
        <v>11</v>
      </c>
      <c r="AF331" s="39"/>
      <c r="AG331" s="56" t="s">
        <v>16</v>
      </c>
      <c r="AH331" s="48"/>
      <c r="AI331" s="36"/>
      <c r="AJ331" s="54" t="s">
        <v>11</v>
      </c>
      <c r="AK331" s="39"/>
      <c r="AL331" s="54" t="s">
        <v>16</v>
      </c>
      <c r="AM331" s="36"/>
      <c r="AN331" s="54" t="s">
        <v>11</v>
      </c>
      <c r="AO331" s="39"/>
      <c r="AP331" s="56" t="s">
        <v>16</v>
      </c>
      <c r="AQ331" s="48"/>
      <c r="AR331" s="36"/>
      <c r="AS331" s="54" t="s">
        <v>11</v>
      </c>
      <c r="AT331" s="39"/>
      <c r="AU331" s="54" t="s">
        <v>16</v>
      </c>
      <c r="AV331" s="36"/>
      <c r="AW331" s="54" t="s">
        <v>11</v>
      </c>
      <c r="AX331" s="39"/>
      <c r="AY331" s="56" t="s">
        <v>16</v>
      </c>
      <c r="AZ331" s="48"/>
      <c r="BA331" s="36"/>
      <c r="BB331" s="54" t="s">
        <v>11</v>
      </c>
      <c r="BC331" s="39"/>
      <c r="BD331" s="54" t="s">
        <v>16</v>
      </c>
      <c r="BE331" s="36"/>
      <c r="BF331" s="54" t="s">
        <v>11</v>
      </c>
      <c r="BG331" s="39"/>
      <c r="BH331" s="56" t="s">
        <v>16</v>
      </c>
      <c r="BI331" s="48"/>
      <c r="BJ331" s="36"/>
      <c r="BK331" s="54" t="s">
        <v>11</v>
      </c>
      <c r="BL331" s="39"/>
      <c r="BM331" s="54" t="s">
        <v>16</v>
      </c>
      <c r="BN331" s="36"/>
      <c r="BO331" s="54" t="s">
        <v>11</v>
      </c>
      <c r="BP331" s="39"/>
      <c r="BQ331" s="56" t="s">
        <v>16</v>
      </c>
      <c r="BR331" s="48"/>
      <c r="BS331" s="36"/>
      <c r="BT331" s="54" t="s">
        <v>11</v>
      </c>
      <c r="BU331" s="39"/>
      <c r="BV331" s="54" t="s">
        <v>16</v>
      </c>
      <c r="BW331" s="36"/>
      <c r="BX331" s="54" t="s">
        <v>11</v>
      </c>
      <c r="BY331" s="39"/>
      <c r="BZ331" s="56" t="s">
        <v>16</v>
      </c>
      <c r="CA331" s="51"/>
      <c r="CB331" s="17" t="str">
        <f t="shared" si="9"/>
        <v/>
      </c>
      <c r="CC331" s="17" t="str">
        <f>IF(CB331="","",INDEX('99_職種リスト'!$A:$A,MATCH($E331,'99_職種リスト'!$B:$B,0)))</f>
        <v/>
      </c>
      <c r="CD331" s="18" t="str">
        <f>IF(CB331="","",IF(F331="○",'01_勤務時間入力'!$B$7*60,IF(SUM(H331,J331,L331,N331)&gt;0,MIN(SUM(VALUE(H331)*60,J331,VALUE(L331)*60/2,N331/2),'01_勤務時間入力'!$B$7*60,10080),MIN(SUM(MIN(SUM(VALUE(Q331)*60,S331,VALUE(U331)*60/2,W331/2),1440)*IF(OR(Y331="",Y331="　"),1,VALUE(MID(Y331,2,1)/4)),MIN(SUM(VALUE(Z331)*60,AB331,VALUE(AD331)*60/2,AF331/2),1440)*IF(OR(AH331="",AH331="　"),1,VALUE(MID(AH331,2,1)/4)),MIN(SUM(VALUE(AI331)*60,AK331,VALUE(AM331)*60/2,AO331/2),1440)*IF(OR(AQ331="",AQ331="　"),1,VALUE(MID(AQ331,2,1)/4)),MIN(SUM(VALUE(AR331)*60,AT331,VALUE(AV331)*60/2,AX331/2),1440)*IF(OR(AZ331="",AZ331="　"),1,VALUE(MID(AZ331,2,1)/4)),MIN(SUM(VALUE(BA331)*60,BC331,VALUE(BE331)*60/2,BG331/2),1440)*IF(OR(BI331="",BI331="　"),1,VALUE(MID(BI331,2,1)/4)),MIN(SUM(VALUE(BJ331)*60,BL331,VALUE(BN331)*60/2,BP331/2),1440)*IF(OR(BR331="",BR331="　"),1,VALUE(MID(BR331,2,1)/4)),MIN(SUM(VALUE(BS331)*60,BU331,VALUE(BW331)*60/2,BY331/2),1440)*IF(OR(CA331="",CA331="　"),1,VALUE(MID(CA331,2,1)/4))),'01_勤務時間入力'!$B$7*60,10080))))</f>
        <v/>
      </c>
      <c r="CE331" s="17" t="str">
        <f>IF(CB331="","",IF('01_勤務時間入力'!$I$7*60&lt;='01_勤務時間入力'!CD331,"常勤","非常勤"))</f>
        <v/>
      </c>
    </row>
    <row r="332" spans="2:83" ht="27.95" customHeight="1" x14ac:dyDescent="0.4">
      <c r="B332" s="131" t="str">
        <f t="shared" si="8"/>
        <v>316人目</v>
      </c>
      <c r="C332" s="29"/>
      <c r="D332" s="69" t="s">
        <v>14</v>
      </c>
      <c r="E332" s="31"/>
      <c r="F332" s="32"/>
      <c r="H332" s="36"/>
      <c r="I332" s="54" t="s">
        <v>11</v>
      </c>
      <c r="J332" s="39"/>
      <c r="K332" s="56" t="s">
        <v>16</v>
      </c>
      <c r="L332" s="36"/>
      <c r="M332" s="54" t="s">
        <v>11</v>
      </c>
      <c r="N332" s="39"/>
      <c r="O332" s="56" t="s">
        <v>16</v>
      </c>
      <c r="P332" s="11"/>
      <c r="Q332" s="36"/>
      <c r="R332" s="54" t="s">
        <v>11</v>
      </c>
      <c r="S332" s="39"/>
      <c r="T332" s="54" t="s">
        <v>16</v>
      </c>
      <c r="U332" s="36"/>
      <c r="V332" s="54" t="s">
        <v>11</v>
      </c>
      <c r="W332" s="39"/>
      <c r="X332" s="56" t="s">
        <v>16</v>
      </c>
      <c r="Y332" s="48"/>
      <c r="Z332" s="36"/>
      <c r="AA332" s="54" t="s">
        <v>11</v>
      </c>
      <c r="AB332" s="39"/>
      <c r="AC332" s="54" t="s">
        <v>16</v>
      </c>
      <c r="AD332" s="36"/>
      <c r="AE332" s="54" t="s">
        <v>11</v>
      </c>
      <c r="AF332" s="39"/>
      <c r="AG332" s="56" t="s">
        <v>16</v>
      </c>
      <c r="AH332" s="48"/>
      <c r="AI332" s="36"/>
      <c r="AJ332" s="54" t="s">
        <v>11</v>
      </c>
      <c r="AK332" s="39"/>
      <c r="AL332" s="54" t="s">
        <v>16</v>
      </c>
      <c r="AM332" s="36"/>
      <c r="AN332" s="54" t="s">
        <v>11</v>
      </c>
      <c r="AO332" s="39"/>
      <c r="AP332" s="56" t="s">
        <v>16</v>
      </c>
      <c r="AQ332" s="48"/>
      <c r="AR332" s="36"/>
      <c r="AS332" s="54" t="s">
        <v>11</v>
      </c>
      <c r="AT332" s="39"/>
      <c r="AU332" s="54" t="s">
        <v>16</v>
      </c>
      <c r="AV332" s="36"/>
      <c r="AW332" s="54" t="s">
        <v>11</v>
      </c>
      <c r="AX332" s="39"/>
      <c r="AY332" s="56" t="s">
        <v>16</v>
      </c>
      <c r="AZ332" s="48"/>
      <c r="BA332" s="36"/>
      <c r="BB332" s="54" t="s">
        <v>11</v>
      </c>
      <c r="BC332" s="39"/>
      <c r="BD332" s="54" t="s">
        <v>16</v>
      </c>
      <c r="BE332" s="36"/>
      <c r="BF332" s="54" t="s">
        <v>11</v>
      </c>
      <c r="BG332" s="39"/>
      <c r="BH332" s="56" t="s">
        <v>16</v>
      </c>
      <c r="BI332" s="48"/>
      <c r="BJ332" s="36"/>
      <c r="BK332" s="54" t="s">
        <v>11</v>
      </c>
      <c r="BL332" s="39"/>
      <c r="BM332" s="54" t="s">
        <v>16</v>
      </c>
      <c r="BN332" s="36"/>
      <c r="BO332" s="54" t="s">
        <v>11</v>
      </c>
      <c r="BP332" s="39"/>
      <c r="BQ332" s="56" t="s">
        <v>16</v>
      </c>
      <c r="BR332" s="48"/>
      <c r="BS332" s="36"/>
      <c r="BT332" s="54" t="s">
        <v>11</v>
      </c>
      <c r="BU332" s="39"/>
      <c r="BV332" s="54" t="s">
        <v>16</v>
      </c>
      <c r="BW332" s="36"/>
      <c r="BX332" s="54" t="s">
        <v>11</v>
      </c>
      <c r="BY332" s="39"/>
      <c r="BZ332" s="56" t="s">
        <v>16</v>
      </c>
      <c r="CA332" s="51"/>
      <c r="CB332" s="17" t="str">
        <f t="shared" si="9"/>
        <v/>
      </c>
      <c r="CC332" s="17" t="str">
        <f>IF(CB332="","",INDEX('99_職種リスト'!$A:$A,MATCH($E332,'99_職種リスト'!$B:$B,0)))</f>
        <v/>
      </c>
      <c r="CD332" s="18" t="str">
        <f>IF(CB332="","",IF(F332="○",'01_勤務時間入力'!$B$7*60,IF(SUM(H332,J332,L332,N332)&gt;0,MIN(SUM(VALUE(H332)*60,J332,VALUE(L332)*60/2,N332/2),'01_勤務時間入力'!$B$7*60,10080),MIN(SUM(MIN(SUM(VALUE(Q332)*60,S332,VALUE(U332)*60/2,W332/2),1440)*IF(OR(Y332="",Y332="　"),1,VALUE(MID(Y332,2,1)/4)),MIN(SUM(VALUE(Z332)*60,AB332,VALUE(AD332)*60/2,AF332/2),1440)*IF(OR(AH332="",AH332="　"),1,VALUE(MID(AH332,2,1)/4)),MIN(SUM(VALUE(AI332)*60,AK332,VALUE(AM332)*60/2,AO332/2),1440)*IF(OR(AQ332="",AQ332="　"),1,VALUE(MID(AQ332,2,1)/4)),MIN(SUM(VALUE(AR332)*60,AT332,VALUE(AV332)*60/2,AX332/2),1440)*IF(OR(AZ332="",AZ332="　"),1,VALUE(MID(AZ332,2,1)/4)),MIN(SUM(VALUE(BA332)*60,BC332,VALUE(BE332)*60/2,BG332/2),1440)*IF(OR(BI332="",BI332="　"),1,VALUE(MID(BI332,2,1)/4)),MIN(SUM(VALUE(BJ332)*60,BL332,VALUE(BN332)*60/2,BP332/2),1440)*IF(OR(BR332="",BR332="　"),1,VALUE(MID(BR332,2,1)/4)),MIN(SUM(VALUE(BS332)*60,BU332,VALUE(BW332)*60/2,BY332/2),1440)*IF(OR(CA332="",CA332="　"),1,VALUE(MID(CA332,2,1)/4))),'01_勤務時間入力'!$B$7*60,10080))))</f>
        <v/>
      </c>
      <c r="CE332" s="17" t="str">
        <f>IF(CB332="","",IF('01_勤務時間入力'!$I$7*60&lt;='01_勤務時間入力'!CD332,"常勤","非常勤"))</f>
        <v/>
      </c>
    </row>
    <row r="333" spans="2:83" ht="27.95" customHeight="1" x14ac:dyDescent="0.4">
      <c r="B333" s="131" t="str">
        <f t="shared" si="8"/>
        <v>317人目</v>
      </c>
      <c r="C333" s="29"/>
      <c r="D333" s="69" t="s">
        <v>14</v>
      </c>
      <c r="E333" s="31"/>
      <c r="F333" s="32"/>
      <c r="H333" s="36"/>
      <c r="I333" s="54" t="s">
        <v>11</v>
      </c>
      <c r="J333" s="39"/>
      <c r="K333" s="56" t="s">
        <v>16</v>
      </c>
      <c r="L333" s="36"/>
      <c r="M333" s="54" t="s">
        <v>11</v>
      </c>
      <c r="N333" s="39"/>
      <c r="O333" s="56" t="s">
        <v>16</v>
      </c>
      <c r="P333" s="11"/>
      <c r="Q333" s="36"/>
      <c r="R333" s="54" t="s">
        <v>11</v>
      </c>
      <c r="S333" s="39"/>
      <c r="T333" s="54" t="s">
        <v>16</v>
      </c>
      <c r="U333" s="36"/>
      <c r="V333" s="54" t="s">
        <v>11</v>
      </c>
      <c r="W333" s="39"/>
      <c r="X333" s="56" t="s">
        <v>16</v>
      </c>
      <c r="Y333" s="48"/>
      <c r="Z333" s="36"/>
      <c r="AA333" s="54" t="s">
        <v>11</v>
      </c>
      <c r="AB333" s="39"/>
      <c r="AC333" s="54" t="s">
        <v>16</v>
      </c>
      <c r="AD333" s="36"/>
      <c r="AE333" s="54" t="s">
        <v>11</v>
      </c>
      <c r="AF333" s="39"/>
      <c r="AG333" s="56" t="s">
        <v>16</v>
      </c>
      <c r="AH333" s="48"/>
      <c r="AI333" s="36"/>
      <c r="AJ333" s="54" t="s">
        <v>11</v>
      </c>
      <c r="AK333" s="39"/>
      <c r="AL333" s="54" t="s">
        <v>16</v>
      </c>
      <c r="AM333" s="36"/>
      <c r="AN333" s="54" t="s">
        <v>11</v>
      </c>
      <c r="AO333" s="39"/>
      <c r="AP333" s="56" t="s">
        <v>16</v>
      </c>
      <c r="AQ333" s="48"/>
      <c r="AR333" s="36"/>
      <c r="AS333" s="54" t="s">
        <v>11</v>
      </c>
      <c r="AT333" s="39"/>
      <c r="AU333" s="54" t="s">
        <v>16</v>
      </c>
      <c r="AV333" s="36"/>
      <c r="AW333" s="54" t="s">
        <v>11</v>
      </c>
      <c r="AX333" s="39"/>
      <c r="AY333" s="56" t="s">
        <v>16</v>
      </c>
      <c r="AZ333" s="48"/>
      <c r="BA333" s="36"/>
      <c r="BB333" s="54" t="s">
        <v>11</v>
      </c>
      <c r="BC333" s="39"/>
      <c r="BD333" s="54" t="s">
        <v>16</v>
      </c>
      <c r="BE333" s="36"/>
      <c r="BF333" s="54" t="s">
        <v>11</v>
      </c>
      <c r="BG333" s="39"/>
      <c r="BH333" s="56" t="s">
        <v>16</v>
      </c>
      <c r="BI333" s="48"/>
      <c r="BJ333" s="36"/>
      <c r="BK333" s="54" t="s">
        <v>11</v>
      </c>
      <c r="BL333" s="39"/>
      <c r="BM333" s="54" t="s">
        <v>16</v>
      </c>
      <c r="BN333" s="36"/>
      <c r="BO333" s="54" t="s">
        <v>11</v>
      </c>
      <c r="BP333" s="39"/>
      <c r="BQ333" s="56" t="s">
        <v>16</v>
      </c>
      <c r="BR333" s="48"/>
      <c r="BS333" s="36"/>
      <c r="BT333" s="54" t="s">
        <v>11</v>
      </c>
      <c r="BU333" s="39"/>
      <c r="BV333" s="54" t="s">
        <v>16</v>
      </c>
      <c r="BW333" s="36"/>
      <c r="BX333" s="54" t="s">
        <v>11</v>
      </c>
      <c r="BY333" s="39"/>
      <c r="BZ333" s="56" t="s">
        <v>16</v>
      </c>
      <c r="CA333" s="51"/>
      <c r="CB333" s="17" t="str">
        <f t="shared" si="9"/>
        <v/>
      </c>
      <c r="CC333" s="17" t="str">
        <f>IF(CB333="","",INDEX('99_職種リスト'!$A:$A,MATCH($E333,'99_職種リスト'!$B:$B,0)))</f>
        <v/>
      </c>
      <c r="CD333" s="18" t="str">
        <f>IF(CB333="","",IF(F333="○",'01_勤務時間入力'!$B$7*60,IF(SUM(H333,J333,L333,N333)&gt;0,MIN(SUM(VALUE(H333)*60,J333,VALUE(L333)*60/2,N333/2),'01_勤務時間入力'!$B$7*60,10080),MIN(SUM(MIN(SUM(VALUE(Q333)*60,S333,VALUE(U333)*60/2,W333/2),1440)*IF(OR(Y333="",Y333="　"),1,VALUE(MID(Y333,2,1)/4)),MIN(SUM(VALUE(Z333)*60,AB333,VALUE(AD333)*60/2,AF333/2),1440)*IF(OR(AH333="",AH333="　"),1,VALUE(MID(AH333,2,1)/4)),MIN(SUM(VALUE(AI333)*60,AK333,VALUE(AM333)*60/2,AO333/2),1440)*IF(OR(AQ333="",AQ333="　"),1,VALUE(MID(AQ333,2,1)/4)),MIN(SUM(VALUE(AR333)*60,AT333,VALUE(AV333)*60/2,AX333/2),1440)*IF(OR(AZ333="",AZ333="　"),1,VALUE(MID(AZ333,2,1)/4)),MIN(SUM(VALUE(BA333)*60,BC333,VALUE(BE333)*60/2,BG333/2),1440)*IF(OR(BI333="",BI333="　"),1,VALUE(MID(BI333,2,1)/4)),MIN(SUM(VALUE(BJ333)*60,BL333,VALUE(BN333)*60/2,BP333/2),1440)*IF(OR(BR333="",BR333="　"),1,VALUE(MID(BR333,2,1)/4)),MIN(SUM(VALUE(BS333)*60,BU333,VALUE(BW333)*60/2,BY333/2),1440)*IF(OR(CA333="",CA333="　"),1,VALUE(MID(CA333,2,1)/4))),'01_勤務時間入力'!$B$7*60,10080))))</f>
        <v/>
      </c>
      <c r="CE333" s="17" t="str">
        <f>IF(CB333="","",IF('01_勤務時間入力'!$I$7*60&lt;='01_勤務時間入力'!CD333,"常勤","非常勤"))</f>
        <v/>
      </c>
    </row>
    <row r="334" spans="2:83" ht="27.95" customHeight="1" x14ac:dyDescent="0.4">
      <c r="B334" s="131" t="str">
        <f t="shared" si="8"/>
        <v>318人目</v>
      </c>
      <c r="C334" s="29"/>
      <c r="D334" s="69" t="s">
        <v>14</v>
      </c>
      <c r="E334" s="31"/>
      <c r="F334" s="32"/>
      <c r="H334" s="36"/>
      <c r="I334" s="54" t="s">
        <v>11</v>
      </c>
      <c r="J334" s="39"/>
      <c r="K334" s="56" t="s">
        <v>16</v>
      </c>
      <c r="L334" s="36"/>
      <c r="M334" s="54" t="s">
        <v>11</v>
      </c>
      <c r="N334" s="39"/>
      <c r="O334" s="56" t="s">
        <v>16</v>
      </c>
      <c r="P334" s="11"/>
      <c r="Q334" s="36"/>
      <c r="R334" s="54" t="s">
        <v>11</v>
      </c>
      <c r="S334" s="39"/>
      <c r="T334" s="54" t="s">
        <v>16</v>
      </c>
      <c r="U334" s="36"/>
      <c r="V334" s="54" t="s">
        <v>11</v>
      </c>
      <c r="W334" s="39"/>
      <c r="X334" s="56" t="s">
        <v>16</v>
      </c>
      <c r="Y334" s="48"/>
      <c r="Z334" s="36"/>
      <c r="AA334" s="54" t="s">
        <v>11</v>
      </c>
      <c r="AB334" s="39"/>
      <c r="AC334" s="54" t="s">
        <v>16</v>
      </c>
      <c r="AD334" s="36"/>
      <c r="AE334" s="54" t="s">
        <v>11</v>
      </c>
      <c r="AF334" s="39"/>
      <c r="AG334" s="56" t="s">
        <v>16</v>
      </c>
      <c r="AH334" s="48"/>
      <c r="AI334" s="36"/>
      <c r="AJ334" s="54" t="s">
        <v>11</v>
      </c>
      <c r="AK334" s="39"/>
      <c r="AL334" s="54" t="s">
        <v>16</v>
      </c>
      <c r="AM334" s="36"/>
      <c r="AN334" s="54" t="s">
        <v>11</v>
      </c>
      <c r="AO334" s="39"/>
      <c r="AP334" s="56" t="s">
        <v>16</v>
      </c>
      <c r="AQ334" s="48"/>
      <c r="AR334" s="36"/>
      <c r="AS334" s="54" t="s">
        <v>11</v>
      </c>
      <c r="AT334" s="39"/>
      <c r="AU334" s="54" t="s">
        <v>16</v>
      </c>
      <c r="AV334" s="36"/>
      <c r="AW334" s="54" t="s">
        <v>11</v>
      </c>
      <c r="AX334" s="39"/>
      <c r="AY334" s="56" t="s">
        <v>16</v>
      </c>
      <c r="AZ334" s="48"/>
      <c r="BA334" s="36"/>
      <c r="BB334" s="54" t="s">
        <v>11</v>
      </c>
      <c r="BC334" s="39"/>
      <c r="BD334" s="54" t="s">
        <v>16</v>
      </c>
      <c r="BE334" s="36"/>
      <c r="BF334" s="54" t="s">
        <v>11</v>
      </c>
      <c r="BG334" s="39"/>
      <c r="BH334" s="56" t="s">
        <v>16</v>
      </c>
      <c r="BI334" s="48"/>
      <c r="BJ334" s="36"/>
      <c r="BK334" s="54" t="s">
        <v>11</v>
      </c>
      <c r="BL334" s="39"/>
      <c r="BM334" s="54" t="s">
        <v>16</v>
      </c>
      <c r="BN334" s="36"/>
      <c r="BO334" s="54" t="s">
        <v>11</v>
      </c>
      <c r="BP334" s="39"/>
      <c r="BQ334" s="56" t="s">
        <v>16</v>
      </c>
      <c r="BR334" s="48"/>
      <c r="BS334" s="36"/>
      <c r="BT334" s="54" t="s">
        <v>11</v>
      </c>
      <c r="BU334" s="39"/>
      <c r="BV334" s="54" t="s">
        <v>16</v>
      </c>
      <c r="BW334" s="36"/>
      <c r="BX334" s="54" t="s">
        <v>11</v>
      </c>
      <c r="BY334" s="39"/>
      <c r="BZ334" s="56" t="s">
        <v>16</v>
      </c>
      <c r="CA334" s="51"/>
      <c r="CB334" s="17" t="str">
        <f t="shared" si="9"/>
        <v/>
      </c>
      <c r="CC334" s="17" t="str">
        <f>IF(CB334="","",INDEX('99_職種リスト'!$A:$A,MATCH($E334,'99_職種リスト'!$B:$B,0)))</f>
        <v/>
      </c>
      <c r="CD334" s="18" t="str">
        <f>IF(CB334="","",IF(F334="○",'01_勤務時間入力'!$B$7*60,IF(SUM(H334,J334,L334,N334)&gt;0,MIN(SUM(VALUE(H334)*60,J334,VALUE(L334)*60/2,N334/2),'01_勤務時間入力'!$B$7*60,10080),MIN(SUM(MIN(SUM(VALUE(Q334)*60,S334,VALUE(U334)*60/2,W334/2),1440)*IF(OR(Y334="",Y334="　"),1,VALUE(MID(Y334,2,1)/4)),MIN(SUM(VALUE(Z334)*60,AB334,VALUE(AD334)*60/2,AF334/2),1440)*IF(OR(AH334="",AH334="　"),1,VALUE(MID(AH334,2,1)/4)),MIN(SUM(VALUE(AI334)*60,AK334,VALUE(AM334)*60/2,AO334/2),1440)*IF(OR(AQ334="",AQ334="　"),1,VALUE(MID(AQ334,2,1)/4)),MIN(SUM(VALUE(AR334)*60,AT334,VALUE(AV334)*60/2,AX334/2),1440)*IF(OR(AZ334="",AZ334="　"),1,VALUE(MID(AZ334,2,1)/4)),MIN(SUM(VALUE(BA334)*60,BC334,VALUE(BE334)*60/2,BG334/2),1440)*IF(OR(BI334="",BI334="　"),1,VALUE(MID(BI334,2,1)/4)),MIN(SUM(VALUE(BJ334)*60,BL334,VALUE(BN334)*60/2,BP334/2),1440)*IF(OR(BR334="",BR334="　"),1,VALUE(MID(BR334,2,1)/4)),MIN(SUM(VALUE(BS334)*60,BU334,VALUE(BW334)*60/2,BY334/2),1440)*IF(OR(CA334="",CA334="　"),1,VALUE(MID(CA334,2,1)/4))),'01_勤務時間入力'!$B$7*60,10080))))</f>
        <v/>
      </c>
      <c r="CE334" s="17" t="str">
        <f>IF(CB334="","",IF('01_勤務時間入力'!$I$7*60&lt;='01_勤務時間入力'!CD334,"常勤","非常勤"))</f>
        <v/>
      </c>
    </row>
    <row r="335" spans="2:83" ht="27.95" customHeight="1" x14ac:dyDescent="0.4">
      <c r="B335" s="131" t="str">
        <f t="shared" si="8"/>
        <v>319人目</v>
      </c>
      <c r="C335" s="29"/>
      <c r="D335" s="69" t="s">
        <v>14</v>
      </c>
      <c r="E335" s="31"/>
      <c r="F335" s="32"/>
      <c r="H335" s="36"/>
      <c r="I335" s="54" t="s">
        <v>11</v>
      </c>
      <c r="J335" s="39"/>
      <c r="K335" s="56" t="s">
        <v>16</v>
      </c>
      <c r="L335" s="36"/>
      <c r="M335" s="54" t="s">
        <v>11</v>
      </c>
      <c r="N335" s="39"/>
      <c r="O335" s="56" t="s">
        <v>16</v>
      </c>
      <c r="P335" s="11"/>
      <c r="Q335" s="36"/>
      <c r="R335" s="54" t="s">
        <v>11</v>
      </c>
      <c r="S335" s="39"/>
      <c r="T335" s="54" t="s">
        <v>16</v>
      </c>
      <c r="U335" s="36"/>
      <c r="V335" s="54" t="s">
        <v>11</v>
      </c>
      <c r="W335" s="39"/>
      <c r="X335" s="56" t="s">
        <v>16</v>
      </c>
      <c r="Y335" s="48"/>
      <c r="Z335" s="36"/>
      <c r="AA335" s="54" t="s">
        <v>11</v>
      </c>
      <c r="AB335" s="39"/>
      <c r="AC335" s="54" t="s">
        <v>16</v>
      </c>
      <c r="AD335" s="36"/>
      <c r="AE335" s="54" t="s">
        <v>11</v>
      </c>
      <c r="AF335" s="39"/>
      <c r="AG335" s="56" t="s">
        <v>16</v>
      </c>
      <c r="AH335" s="48"/>
      <c r="AI335" s="36"/>
      <c r="AJ335" s="54" t="s">
        <v>11</v>
      </c>
      <c r="AK335" s="39"/>
      <c r="AL335" s="54" t="s">
        <v>16</v>
      </c>
      <c r="AM335" s="36"/>
      <c r="AN335" s="54" t="s">
        <v>11</v>
      </c>
      <c r="AO335" s="39"/>
      <c r="AP335" s="56" t="s">
        <v>16</v>
      </c>
      <c r="AQ335" s="48"/>
      <c r="AR335" s="36"/>
      <c r="AS335" s="54" t="s">
        <v>11</v>
      </c>
      <c r="AT335" s="39"/>
      <c r="AU335" s="54" t="s">
        <v>16</v>
      </c>
      <c r="AV335" s="36"/>
      <c r="AW335" s="54" t="s">
        <v>11</v>
      </c>
      <c r="AX335" s="39"/>
      <c r="AY335" s="56" t="s">
        <v>16</v>
      </c>
      <c r="AZ335" s="48"/>
      <c r="BA335" s="36"/>
      <c r="BB335" s="54" t="s">
        <v>11</v>
      </c>
      <c r="BC335" s="39"/>
      <c r="BD335" s="54" t="s">
        <v>16</v>
      </c>
      <c r="BE335" s="36"/>
      <c r="BF335" s="54" t="s">
        <v>11</v>
      </c>
      <c r="BG335" s="39"/>
      <c r="BH335" s="56" t="s">
        <v>16</v>
      </c>
      <c r="BI335" s="48"/>
      <c r="BJ335" s="36"/>
      <c r="BK335" s="54" t="s">
        <v>11</v>
      </c>
      <c r="BL335" s="39"/>
      <c r="BM335" s="54" t="s">
        <v>16</v>
      </c>
      <c r="BN335" s="36"/>
      <c r="BO335" s="54" t="s">
        <v>11</v>
      </c>
      <c r="BP335" s="39"/>
      <c r="BQ335" s="56" t="s">
        <v>16</v>
      </c>
      <c r="BR335" s="48"/>
      <c r="BS335" s="36"/>
      <c r="BT335" s="54" t="s">
        <v>11</v>
      </c>
      <c r="BU335" s="39"/>
      <c r="BV335" s="54" t="s">
        <v>16</v>
      </c>
      <c r="BW335" s="36"/>
      <c r="BX335" s="54" t="s">
        <v>11</v>
      </c>
      <c r="BY335" s="39"/>
      <c r="BZ335" s="56" t="s">
        <v>16</v>
      </c>
      <c r="CA335" s="51"/>
      <c r="CB335" s="17" t="str">
        <f t="shared" si="9"/>
        <v/>
      </c>
      <c r="CC335" s="17" t="str">
        <f>IF(CB335="","",INDEX('99_職種リスト'!$A:$A,MATCH($E335,'99_職種リスト'!$B:$B,0)))</f>
        <v/>
      </c>
      <c r="CD335" s="18" t="str">
        <f>IF(CB335="","",IF(F335="○",'01_勤務時間入力'!$B$7*60,IF(SUM(H335,J335,L335,N335)&gt;0,MIN(SUM(VALUE(H335)*60,J335,VALUE(L335)*60/2,N335/2),'01_勤務時間入力'!$B$7*60,10080),MIN(SUM(MIN(SUM(VALUE(Q335)*60,S335,VALUE(U335)*60/2,W335/2),1440)*IF(OR(Y335="",Y335="　"),1,VALUE(MID(Y335,2,1)/4)),MIN(SUM(VALUE(Z335)*60,AB335,VALUE(AD335)*60/2,AF335/2),1440)*IF(OR(AH335="",AH335="　"),1,VALUE(MID(AH335,2,1)/4)),MIN(SUM(VALUE(AI335)*60,AK335,VALUE(AM335)*60/2,AO335/2),1440)*IF(OR(AQ335="",AQ335="　"),1,VALUE(MID(AQ335,2,1)/4)),MIN(SUM(VALUE(AR335)*60,AT335,VALUE(AV335)*60/2,AX335/2),1440)*IF(OR(AZ335="",AZ335="　"),1,VALUE(MID(AZ335,2,1)/4)),MIN(SUM(VALUE(BA335)*60,BC335,VALUE(BE335)*60/2,BG335/2),1440)*IF(OR(BI335="",BI335="　"),1,VALUE(MID(BI335,2,1)/4)),MIN(SUM(VALUE(BJ335)*60,BL335,VALUE(BN335)*60/2,BP335/2),1440)*IF(OR(BR335="",BR335="　"),1,VALUE(MID(BR335,2,1)/4)),MIN(SUM(VALUE(BS335)*60,BU335,VALUE(BW335)*60/2,BY335/2),1440)*IF(OR(CA335="",CA335="　"),1,VALUE(MID(CA335,2,1)/4))),'01_勤務時間入力'!$B$7*60,10080))))</f>
        <v/>
      </c>
      <c r="CE335" s="17" t="str">
        <f>IF(CB335="","",IF('01_勤務時間入力'!$I$7*60&lt;='01_勤務時間入力'!CD335,"常勤","非常勤"))</f>
        <v/>
      </c>
    </row>
    <row r="336" spans="2:83" ht="27.95" customHeight="1" x14ac:dyDescent="0.4">
      <c r="B336" s="131" t="str">
        <f t="shared" si="8"/>
        <v>320人目</v>
      </c>
      <c r="C336" s="29"/>
      <c r="D336" s="69" t="s">
        <v>14</v>
      </c>
      <c r="E336" s="31"/>
      <c r="F336" s="32"/>
      <c r="H336" s="36"/>
      <c r="I336" s="54" t="s">
        <v>11</v>
      </c>
      <c r="J336" s="39"/>
      <c r="K336" s="56" t="s">
        <v>16</v>
      </c>
      <c r="L336" s="36"/>
      <c r="M336" s="54" t="s">
        <v>11</v>
      </c>
      <c r="N336" s="39"/>
      <c r="O336" s="56" t="s">
        <v>16</v>
      </c>
      <c r="P336" s="11"/>
      <c r="Q336" s="36"/>
      <c r="R336" s="54" t="s">
        <v>11</v>
      </c>
      <c r="S336" s="39"/>
      <c r="T336" s="54" t="s">
        <v>16</v>
      </c>
      <c r="U336" s="36"/>
      <c r="V336" s="54" t="s">
        <v>11</v>
      </c>
      <c r="W336" s="39"/>
      <c r="X336" s="56" t="s">
        <v>16</v>
      </c>
      <c r="Y336" s="48"/>
      <c r="Z336" s="36"/>
      <c r="AA336" s="54" t="s">
        <v>11</v>
      </c>
      <c r="AB336" s="39"/>
      <c r="AC336" s="54" t="s">
        <v>16</v>
      </c>
      <c r="AD336" s="36"/>
      <c r="AE336" s="54" t="s">
        <v>11</v>
      </c>
      <c r="AF336" s="39"/>
      <c r="AG336" s="56" t="s">
        <v>16</v>
      </c>
      <c r="AH336" s="48"/>
      <c r="AI336" s="36"/>
      <c r="AJ336" s="54" t="s">
        <v>11</v>
      </c>
      <c r="AK336" s="39"/>
      <c r="AL336" s="54" t="s">
        <v>16</v>
      </c>
      <c r="AM336" s="36"/>
      <c r="AN336" s="54" t="s">
        <v>11</v>
      </c>
      <c r="AO336" s="39"/>
      <c r="AP336" s="56" t="s">
        <v>16</v>
      </c>
      <c r="AQ336" s="48"/>
      <c r="AR336" s="36"/>
      <c r="AS336" s="54" t="s">
        <v>11</v>
      </c>
      <c r="AT336" s="39"/>
      <c r="AU336" s="54" t="s">
        <v>16</v>
      </c>
      <c r="AV336" s="36"/>
      <c r="AW336" s="54" t="s">
        <v>11</v>
      </c>
      <c r="AX336" s="39"/>
      <c r="AY336" s="56" t="s">
        <v>16</v>
      </c>
      <c r="AZ336" s="48"/>
      <c r="BA336" s="36"/>
      <c r="BB336" s="54" t="s">
        <v>11</v>
      </c>
      <c r="BC336" s="39"/>
      <c r="BD336" s="54" t="s">
        <v>16</v>
      </c>
      <c r="BE336" s="36"/>
      <c r="BF336" s="54" t="s">
        <v>11</v>
      </c>
      <c r="BG336" s="39"/>
      <c r="BH336" s="56" t="s">
        <v>16</v>
      </c>
      <c r="BI336" s="48"/>
      <c r="BJ336" s="36"/>
      <c r="BK336" s="54" t="s">
        <v>11</v>
      </c>
      <c r="BL336" s="39"/>
      <c r="BM336" s="54" t="s">
        <v>16</v>
      </c>
      <c r="BN336" s="36"/>
      <c r="BO336" s="54" t="s">
        <v>11</v>
      </c>
      <c r="BP336" s="39"/>
      <c r="BQ336" s="56" t="s">
        <v>16</v>
      </c>
      <c r="BR336" s="48"/>
      <c r="BS336" s="36"/>
      <c r="BT336" s="54" t="s">
        <v>11</v>
      </c>
      <c r="BU336" s="39"/>
      <c r="BV336" s="54" t="s">
        <v>16</v>
      </c>
      <c r="BW336" s="36"/>
      <c r="BX336" s="54" t="s">
        <v>11</v>
      </c>
      <c r="BY336" s="39"/>
      <c r="BZ336" s="56" t="s">
        <v>16</v>
      </c>
      <c r="CA336" s="51"/>
      <c r="CB336" s="17" t="str">
        <f t="shared" si="9"/>
        <v/>
      </c>
      <c r="CC336" s="17" t="str">
        <f>IF(CB336="","",INDEX('99_職種リスト'!$A:$A,MATCH($E336,'99_職種リスト'!$B:$B,0)))</f>
        <v/>
      </c>
      <c r="CD336" s="18" t="str">
        <f>IF(CB336="","",IF(F336="○",'01_勤務時間入力'!$B$7*60,IF(SUM(H336,J336,L336,N336)&gt;0,MIN(SUM(VALUE(H336)*60,J336,VALUE(L336)*60/2,N336/2),'01_勤務時間入力'!$B$7*60,10080),MIN(SUM(MIN(SUM(VALUE(Q336)*60,S336,VALUE(U336)*60/2,W336/2),1440)*IF(OR(Y336="",Y336="　"),1,VALUE(MID(Y336,2,1)/4)),MIN(SUM(VALUE(Z336)*60,AB336,VALUE(AD336)*60/2,AF336/2),1440)*IF(OR(AH336="",AH336="　"),1,VALUE(MID(AH336,2,1)/4)),MIN(SUM(VALUE(AI336)*60,AK336,VALUE(AM336)*60/2,AO336/2),1440)*IF(OR(AQ336="",AQ336="　"),1,VALUE(MID(AQ336,2,1)/4)),MIN(SUM(VALUE(AR336)*60,AT336,VALUE(AV336)*60/2,AX336/2),1440)*IF(OR(AZ336="",AZ336="　"),1,VALUE(MID(AZ336,2,1)/4)),MIN(SUM(VALUE(BA336)*60,BC336,VALUE(BE336)*60/2,BG336/2),1440)*IF(OR(BI336="",BI336="　"),1,VALUE(MID(BI336,2,1)/4)),MIN(SUM(VALUE(BJ336)*60,BL336,VALUE(BN336)*60/2,BP336/2),1440)*IF(OR(BR336="",BR336="　"),1,VALUE(MID(BR336,2,1)/4)),MIN(SUM(VALUE(BS336)*60,BU336,VALUE(BW336)*60/2,BY336/2),1440)*IF(OR(CA336="",CA336="　"),1,VALUE(MID(CA336,2,1)/4))),'01_勤務時間入力'!$B$7*60,10080))))</f>
        <v/>
      </c>
      <c r="CE336" s="17" t="str">
        <f>IF(CB336="","",IF('01_勤務時間入力'!$I$7*60&lt;='01_勤務時間入力'!CD336,"常勤","非常勤"))</f>
        <v/>
      </c>
    </row>
    <row r="337" spans="2:83" ht="27.95" customHeight="1" x14ac:dyDescent="0.4">
      <c r="B337" s="131" t="str">
        <f t="shared" si="8"/>
        <v>321人目</v>
      </c>
      <c r="C337" s="29"/>
      <c r="D337" s="69" t="s">
        <v>14</v>
      </c>
      <c r="E337" s="31"/>
      <c r="F337" s="32"/>
      <c r="H337" s="36"/>
      <c r="I337" s="54" t="s">
        <v>11</v>
      </c>
      <c r="J337" s="39"/>
      <c r="K337" s="56" t="s">
        <v>16</v>
      </c>
      <c r="L337" s="36"/>
      <c r="M337" s="54" t="s">
        <v>11</v>
      </c>
      <c r="N337" s="39"/>
      <c r="O337" s="56" t="s">
        <v>16</v>
      </c>
      <c r="P337" s="11"/>
      <c r="Q337" s="36"/>
      <c r="R337" s="54" t="s">
        <v>11</v>
      </c>
      <c r="S337" s="39"/>
      <c r="T337" s="54" t="s">
        <v>16</v>
      </c>
      <c r="U337" s="36"/>
      <c r="V337" s="54" t="s">
        <v>11</v>
      </c>
      <c r="W337" s="39"/>
      <c r="X337" s="56" t="s">
        <v>16</v>
      </c>
      <c r="Y337" s="48"/>
      <c r="Z337" s="36"/>
      <c r="AA337" s="54" t="s">
        <v>11</v>
      </c>
      <c r="AB337" s="39"/>
      <c r="AC337" s="54" t="s">
        <v>16</v>
      </c>
      <c r="AD337" s="36"/>
      <c r="AE337" s="54" t="s">
        <v>11</v>
      </c>
      <c r="AF337" s="39"/>
      <c r="AG337" s="56" t="s">
        <v>16</v>
      </c>
      <c r="AH337" s="48"/>
      <c r="AI337" s="36"/>
      <c r="AJ337" s="54" t="s">
        <v>11</v>
      </c>
      <c r="AK337" s="39"/>
      <c r="AL337" s="54" t="s">
        <v>16</v>
      </c>
      <c r="AM337" s="36"/>
      <c r="AN337" s="54" t="s">
        <v>11</v>
      </c>
      <c r="AO337" s="39"/>
      <c r="AP337" s="56" t="s">
        <v>16</v>
      </c>
      <c r="AQ337" s="48"/>
      <c r="AR337" s="36"/>
      <c r="AS337" s="54" t="s">
        <v>11</v>
      </c>
      <c r="AT337" s="39"/>
      <c r="AU337" s="54" t="s">
        <v>16</v>
      </c>
      <c r="AV337" s="36"/>
      <c r="AW337" s="54" t="s">
        <v>11</v>
      </c>
      <c r="AX337" s="39"/>
      <c r="AY337" s="56" t="s">
        <v>16</v>
      </c>
      <c r="AZ337" s="48"/>
      <c r="BA337" s="36"/>
      <c r="BB337" s="54" t="s">
        <v>11</v>
      </c>
      <c r="BC337" s="39"/>
      <c r="BD337" s="54" t="s">
        <v>16</v>
      </c>
      <c r="BE337" s="36"/>
      <c r="BF337" s="54" t="s">
        <v>11</v>
      </c>
      <c r="BG337" s="39"/>
      <c r="BH337" s="56" t="s">
        <v>16</v>
      </c>
      <c r="BI337" s="48"/>
      <c r="BJ337" s="36"/>
      <c r="BK337" s="54" t="s">
        <v>11</v>
      </c>
      <c r="BL337" s="39"/>
      <c r="BM337" s="54" t="s">
        <v>16</v>
      </c>
      <c r="BN337" s="36"/>
      <c r="BO337" s="54" t="s">
        <v>11</v>
      </c>
      <c r="BP337" s="39"/>
      <c r="BQ337" s="56" t="s">
        <v>16</v>
      </c>
      <c r="BR337" s="48"/>
      <c r="BS337" s="36"/>
      <c r="BT337" s="54" t="s">
        <v>11</v>
      </c>
      <c r="BU337" s="39"/>
      <c r="BV337" s="54" t="s">
        <v>16</v>
      </c>
      <c r="BW337" s="36"/>
      <c r="BX337" s="54" t="s">
        <v>11</v>
      </c>
      <c r="BY337" s="39"/>
      <c r="BZ337" s="56" t="s">
        <v>16</v>
      </c>
      <c r="CA337" s="51"/>
      <c r="CB337" s="17" t="str">
        <f t="shared" si="9"/>
        <v/>
      </c>
      <c r="CC337" s="17" t="str">
        <f>IF(CB337="","",INDEX('99_職種リスト'!$A:$A,MATCH($E337,'99_職種リスト'!$B:$B,0)))</f>
        <v/>
      </c>
      <c r="CD337" s="18" t="str">
        <f>IF(CB337="","",IF(F337="○",'01_勤務時間入力'!$B$7*60,IF(SUM(H337,J337,L337,N337)&gt;0,MIN(SUM(VALUE(H337)*60,J337,VALUE(L337)*60/2,N337/2),'01_勤務時間入力'!$B$7*60,10080),MIN(SUM(MIN(SUM(VALUE(Q337)*60,S337,VALUE(U337)*60/2,W337/2),1440)*IF(OR(Y337="",Y337="　"),1,VALUE(MID(Y337,2,1)/4)),MIN(SUM(VALUE(Z337)*60,AB337,VALUE(AD337)*60/2,AF337/2),1440)*IF(OR(AH337="",AH337="　"),1,VALUE(MID(AH337,2,1)/4)),MIN(SUM(VALUE(AI337)*60,AK337,VALUE(AM337)*60/2,AO337/2),1440)*IF(OR(AQ337="",AQ337="　"),1,VALUE(MID(AQ337,2,1)/4)),MIN(SUM(VALUE(AR337)*60,AT337,VALUE(AV337)*60/2,AX337/2),1440)*IF(OR(AZ337="",AZ337="　"),1,VALUE(MID(AZ337,2,1)/4)),MIN(SUM(VALUE(BA337)*60,BC337,VALUE(BE337)*60/2,BG337/2),1440)*IF(OR(BI337="",BI337="　"),1,VALUE(MID(BI337,2,1)/4)),MIN(SUM(VALUE(BJ337)*60,BL337,VALUE(BN337)*60/2,BP337/2),1440)*IF(OR(BR337="",BR337="　"),1,VALUE(MID(BR337,2,1)/4)),MIN(SUM(VALUE(BS337)*60,BU337,VALUE(BW337)*60/2,BY337/2),1440)*IF(OR(CA337="",CA337="　"),1,VALUE(MID(CA337,2,1)/4))),'01_勤務時間入力'!$B$7*60,10080))))</f>
        <v/>
      </c>
      <c r="CE337" s="17" t="str">
        <f>IF(CB337="","",IF('01_勤務時間入力'!$I$7*60&lt;='01_勤務時間入力'!CD337,"常勤","非常勤"))</f>
        <v/>
      </c>
    </row>
    <row r="338" spans="2:83" ht="27.95" customHeight="1" x14ac:dyDescent="0.4">
      <c r="B338" s="131" t="str">
        <f t="shared" ref="B338:B401" si="10">CONCATENATE(ROW()-16,"人目")</f>
        <v>322人目</v>
      </c>
      <c r="C338" s="29"/>
      <c r="D338" s="69" t="s">
        <v>14</v>
      </c>
      <c r="E338" s="31"/>
      <c r="F338" s="32"/>
      <c r="H338" s="36"/>
      <c r="I338" s="54" t="s">
        <v>11</v>
      </c>
      <c r="J338" s="39"/>
      <c r="K338" s="56" t="s">
        <v>16</v>
      </c>
      <c r="L338" s="36"/>
      <c r="M338" s="54" t="s">
        <v>11</v>
      </c>
      <c r="N338" s="39"/>
      <c r="O338" s="56" t="s">
        <v>16</v>
      </c>
      <c r="P338" s="11"/>
      <c r="Q338" s="36"/>
      <c r="R338" s="54" t="s">
        <v>11</v>
      </c>
      <c r="S338" s="39"/>
      <c r="T338" s="54" t="s">
        <v>16</v>
      </c>
      <c r="U338" s="36"/>
      <c r="V338" s="54" t="s">
        <v>11</v>
      </c>
      <c r="W338" s="39"/>
      <c r="X338" s="56" t="s">
        <v>16</v>
      </c>
      <c r="Y338" s="48"/>
      <c r="Z338" s="36"/>
      <c r="AA338" s="54" t="s">
        <v>11</v>
      </c>
      <c r="AB338" s="39"/>
      <c r="AC338" s="54" t="s">
        <v>16</v>
      </c>
      <c r="AD338" s="36"/>
      <c r="AE338" s="54" t="s">
        <v>11</v>
      </c>
      <c r="AF338" s="39"/>
      <c r="AG338" s="56" t="s">
        <v>16</v>
      </c>
      <c r="AH338" s="48"/>
      <c r="AI338" s="36"/>
      <c r="AJ338" s="54" t="s">
        <v>11</v>
      </c>
      <c r="AK338" s="39"/>
      <c r="AL338" s="54" t="s">
        <v>16</v>
      </c>
      <c r="AM338" s="36"/>
      <c r="AN338" s="54" t="s">
        <v>11</v>
      </c>
      <c r="AO338" s="39"/>
      <c r="AP338" s="56" t="s">
        <v>16</v>
      </c>
      <c r="AQ338" s="48"/>
      <c r="AR338" s="36"/>
      <c r="AS338" s="54" t="s">
        <v>11</v>
      </c>
      <c r="AT338" s="39"/>
      <c r="AU338" s="54" t="s">
        <v>16</v>
      </c>
      <c r="AV338" s="36"/>
      <c r="AW338" s="54" t="s">
        <v>11</v>
      </c>
      <c r="AX338" s="39"/>
      <c r="AY338" s="56" t="s">
        <v>16</v>
      </c>
      <c r="AZ338" s="48"/>
      <c r="BA338" s="36"/>
      <c r="BB338" s="54" t="s">
        <v>11</v>
      </c>
      <c r="BC338" s="39"/>
      <c r="BD338" s="54" t="s">
        <v>16</v>
      </c>
      <c r="BE338" s="36"/>
      <c r="BF338" s="54" t="s">
        <v>11</v>
      </c>
      <c r="BG338" s="39"/>
      <c r="BH338" s="56" t="s">
        <v>16</v>
      </c>
      <c r="BI338" s="48"/>
      <c r="BJ338" s="36"/>
      <c r="BK338" s="54" t="s">
        <v>11</v>
      </c>
      <c r="BL338" s="39"/>
      <c r="BM338" s="54" t="s">
        <v>16</v>
      </c>
      <c r="BN338" s="36"/>
      <c r="BO338" s="54" t="s">
        <v>11</v>
      </c>
      <c r="BP338" s="39"/>
      <c r="BQ338" s="56" t="s">
        <v>16</v>
      </c>
      <c r="BR338" s="48"/>
      <c r="BS338" s="36"/>
      <c r="BT338" s="54" t="s">
        <v>11</v>
      </c>
      <c r="BU338" s="39"/>
      <c r="BV338" s="54" t="s">
        <v>16</v>
      </c>
      <c r="BW338" s="36"/>
      <c r="BX338" s="54" t="s">
        <v>11</v>
      </c>
      <c r="BY338" s="39"/>
      <c r="BZ338" s="56" t="s">
        <v>16</v>
      </c>
      <c r="CA338" s="51"/>
      <c r="CB338" s="17" t="str">
        <f t="shared" ref="CB338:CB401" si="11">IF(AND(E338&lt;&gt;"",OR(F338="○",SUM(H338,J338,L338,N338,Q338,S338,U338,W338,Z338,AB338,AD338,AF338,AI338,AK338,AM338,AO338,AR338,AT338,AV338,AX338,BA338,BC338,BE338,BG338,BJ338,BL338,BN338,BP338,BS338,BU338,BW338,BY338)&gt;0)),"入力あり","")</f>
        <v/>
      </c>
      <c r="CC338" s="17" t="str">
        <f>IF(CB338="","",INDEX('99_職種リスト'!$A:$A,MATCH($E338,'99_職種リスト'!$B:$B,0)))</f>
        <v/>
      </c>
      <c r="CD338" s="18" t="str">
        <f>IF(CB338="","",IF(F338="○",'01_勤務時間入力'!$B$7*60,IF(SUM(H338,J338,L338,N338)&gt;0,MIN(SUM(VALUE(H338)*60,J338,VALUE(L338)*60/2,N338/2),'01_勤務時間入力'!$B$7*60,10080),MIN(SUM(MIN(SUM(VALUE(Q338)*60,S338,VALUE(U338)*60/2,W338/2),1440)*IF(OR(Y338="",Y338="　"),1,VALUE(MID(Y338,2,1)/4)),MIN(SUM(VALUE(Z338)*60,AB338,VALUE(AD338)*60/2,AF338/2),1440)*IF(OR(AH338="",AH338="　"),1,VALUE(MID(AH338,2,1)/4)),MIN(SUM(VALUE(AI338)*60,AK338,VALUE(AM338)*60/2,AO338/2),1440)*IF(OR(AQ338="",AQ338="　"),1,VALUE(MID(AQ338,2,1)/4)),MIN(SUM(VALUE(AR338)*60,AT338,VALUE(AV338)*60/2,AX338/2),1440)*IF(OR(AZ338="",AZ338="　"),1,VALUE(MID(AZ338,2,1)/4)),MIN(SUM(VALUE(BA338)*60,BC338,VALUE(BE338)*60/2,BG338/2),1440)*IF(OR(BI338="",BI338="　"),1,VALUE(MID(BI338,2,1)/4)),MIN(SUM(VALUE(BJ338)*60,BL338,VALUE(BN338)*60/2,BP338/2),1440)*IF(OR(BR338="",BR338="　"),1,VALUE(MID(BR338,2,1)/4)),MIN(SUM(VALUE(BS338)*60,BU338,VALUE(BW338)*60/2,BY338/2),1440)*IF(OR(CA338="",CA338="　"),1,VALUE(MID(CA338,2,1)/4))),'01_勤務時間入力'!$B$7*60,10080))))</f>
        <v/>
      </c>
      <c r="CE338" s="17" t="str">
        <f>IF(CB338="","",IF('01_勤務時間入力'!$I$7*60&lt;='01_勤務時間入力'!CD338,"常勤","非常勤"))</f>
        <v/>
      </c>
    </row>
    <row r="339" spans="2:83" ht="27.95" customHeight="1" x14ac:dyDescent="0.4">
      <c r="B339" s="131" t="str">
        <f t="shared" si="10"/>
        <v>323人目</v>
      </c>
      <c r="C339" s="29"/>
      <c r="D339" s="69" t="s">
        <v>14</v>
      </c>
      <c r="E339" s="31"/>
      <c r="F339" s="32"/>
      <c r="H339" s="36"/>
      <c r="I339" s="54" t="s">
        <v>11</v>
      </c>
      <c r="J339" s="39"/>
      <c r="K339" s="56" t="s">
        <v>16</v>
      </c>
      <c r="L339" s="36"/>
      <c r="M339" s="54" t="s">
        <v>11</v>
      </c>
      <c r="N339" s="39"/>
      <c r="O339" s="56" t="s">
        <v>16</v>
      </c>
      <c r="P339" s="11"/>
      <c r="Q339" s="36"/>
      <c r="R339" s="54" t="s">
        <v>11</v>
      </c>
      <c r="S339" s="39"/>
      <c r="T339" s="54" t="s">
        <v>16</v>
      </c>
      <c r="U339" s="36"/>
      <c r="V339" s="54" t="s">
        <v>11</v>
      </c>
      <c r="W339" s="39"/>
      <c r="X339" s="56" t="s">
        <v>16</v>
      </c>
      <c r="Y339" s="48"/>
      <c r="Z339" s="36"/>
      <c r="AA339" s="54" t="s">
        <v>11</v>
      </c>
      <c r="AB339" s="39"/>
      <c r="AC339" s="54" t="s">
        <v>16</v>
      </c>
      <c r="AD339" s="36"/>
      <c r="AE339" s="54" t="s">
        <v>11</v>
      </c>
      <c r="AF339" s="39"/>
      <c r="AG339" s="56" t="s">
        <v>16</v>
      </c>
      <c r="AH339" s="48"/>
      <c r="AI339" s="36"/>
      <c r="AJ339" s="54" t="s">
        <v>11</v>
      </c>
      <c r="AK339" s="39"/>
      <c r="AL339" s="54" t="s">
        <v>16</v>
      </c>
      <c r="AM339" s="36"/>
      <c r="AN339" s="54" t="s">
        <v>11</v>
      </c>
      <c r="AO339" s="39"/>
      <c r="AP339" s="56" t="s">
        <v>16</v>
      </c>
      <c r="AQ339" s="48"/>
      <c r="AR339" s="36"/>
      <c r="AS339" s="54" t="s">
        <v>11</v>
      </c>
      <c r="AT339" s="39"/>
      <c r="AU339" s="54" t="s">
        <v>16</v>
      </c>
      <c r="AV339" s="36"/>
      <c r="AW339" s="54" t="s">
        <v>11</v>
      </c>
      <c r="AX339" s="39"/>
      <c r="AY339" s="56" t="s">
        <v>16</v>
      </c>
      <c r="AZ339" s="48"/>
      <c r="BA339" s="36"/>
      <c r="BB339" s="54" t="s">
        <v>11</v>
      </c>
      <c r="BC339" s="39"/>
      <c r="BD339" s="54" t="s">
        <v>16</v>
      </c>
      <c r="BE339" s="36"/>
      <c r="BF339" s="54" t="s">
        <v>11</v>
      </c>
      <c r="BG339" s="39"/>
      <c r="BH339" s="56" t="s">
        <v>16</v>
      </c>
      <c r="BI339" s="48"/>
      <c r="BJ339" s="36"/>
      <c r="BK339" s="54" t="s">
        <v>11</v>
      </c>
      <c r="BL339" s="39"/>
      <c r="BM339" s="54" t="s">
        <v>16</v>
      </c>
      <c r="BN339" s="36"/>
      <c r="BO339" s="54" t="s">
        <v>11</v>
      </c>
      <c r="BP339" s="39"/>
      <c r="BQ339" s="56" t="s">
        <v>16</v>
      </c>
      <c r="BR339" s="48"/>
      <c r="BS339" s="36"/>
      <c r="BT339" s="54" t="s">
        <v>11</v>
      </c>
      <c r="BU339" s="39"/>
      <c r="BV339" s="54" t="s">
        <v>16</v>
      </c>
      <c r="BW339" s="36"/>
      <c r="BX339" s="54" t="s">
        <v>11</v>
      </c>
      <c r="BY339" s="39"/>
      <c r="BZ339" s="56" t="s">
        <v>16</v>
      </c>
      <c r="CA339" s="51"/>
      <c r="CB339" s="17" t="str">
        <f t="shared" si="11"/>
        <v/>
      </c>
      <c r="CC339" s="17" t="str">
        <f>IF(CB339="","",INDEX('99_職種リスト'!$A:$A,MATCH($E339,'99_職種リスト'!$B:$B,0)))</f>
        <v/>
      </c>
      <c r="CD339" s="18" t="str">
        <f>IF(CB339="","",IF(F339="○",'01_勤務時間入力'!$B$7*60,IF(SUM(H339,J339,L339,N339)&gt;0,MIN(SUM(VALUE(H339)*60,J339,VALUE(L339)*60/2,N339/2),'01_勤務時間入力'!$B$7*60,10080),MIN(SUM(MIN(SUM(VALUE(Q339)*60,S339,VALUE(U339)*60/2,W339/2),1440)*IF(OR(Y339="",Y339="　"),1,VALUE(MID(Y339,2,1)/4)),MIN(SUM(VALUE(Z339)*60,AB339,VALUE(AD339)*60/2,AF339/2),1440)*IF(OR(AH339="",AH339="　"),1,VALUE(MID(AH339,2,1)/4)),MIN(SUM(VALUE(AI339)*60,AK339,VALUE(AM339)*60/2,AO339/2),1440)*IF(OR(AQ339="",AQ339="　"),1,VALUE(MID(AQ339,2,1)/4)),MIN(SUM(VALUE(AR339)*60,AT339,VALUE(AV339)*60/2,AX339/2),1440)*IF(OR(AZ339="",AZ339="　"),1,VALUE(MID(AZ339,2,1)/4)),MIN(SUM(VALUE(BA339)*60,BC339,VALUE(BE339)*60/2,BG339/2),1440)*IF(OR(BI339="",BI339="　"),1,VALUE(MID(BI339,2,1)/4)),MIN(SUM(VALUE(BJ339)*60,BL339,VALUE(BN339)*60/2,BP339/2),1440)*IF(OR(BR339="",BR339="　"),1,VALUE(MID(BR339,2,1)/4)),MIN(SUM(VALUE(BS339)*60,BU339,VALUE(BW339)*60/2,BY339/2),1440)*IF(OR(CA339="",CA339="　"),1,VALUE(MID(CA339,2,1)/4))),'01_勤務時間入力'!$B$7*60,10080))))</f>
        <v/>
      </c>
      <c r="CE339" s="17" t="str">
        <f>IF(CB339="","",IF('01_勤務時間入力'!$I$7*60&lt;='01_勤務時間入力'!CD339,"常勤","非常勤"))</f>
        <v/>
      </c>
    </row>
    <row r="340" spans="2:83" ht="27.95" customHeight="1" x14ac:dyDescent="0.4">
      <c r="B340" s="131" t="str">
        <f t="shared" si="10"/>
        <v>324人目</v>
      </c>
      <c r="C340" s="29"/>
      <c r="D340" s="69" t="s">
        <v>14</v>
      </c>
      <c r="E340" s="31"/>
      <c r="F340" s="32"/>
      <c r="H340" s="36"/>
      <c r="I340" s="54" t="s">
        <v>11</v>
      </c>
      <c r="J340" s="39"/>
      <c r="K340" s="56" t="s">
        <v>16</v>
      </c>
      <c r="L340" s="36"/>
      <c r="M340" s="54" t="s">
        <v>11</v>
      </c>
      <c r="N340" s="39"/>
      <c r="O340" s="56" t="s">
        <v>16</v>
      </c>
      <c r="P340" s="11"/>
      <c r="Q340" s="36"/>
      <c r="R340" s="54" t="s">
        <v>11</v>
      </c>
      <c r="S340" s="39"/>
      <c r="T340" s="54" t="s">
        <v>16</v>
      </c>
      <c r="U340" s="36"/>
      <c r="V340" s="54" t="s">
        <v>11</v>
      </c>
      <c r="W340" s="39"/>
      <c r="X340" s="56" t="s">
        <v>16</v>
      </c>
      <c r="Y340" s="48"/>
      <c r="Z340" s="36"/>
      <c r="AA340" s="54" t="s">
        <v>11</v>
      </c>
      <c r="AB340" s="39"/>
      <c r="AC340" s="54" t="s">
        <v>16</v>
      </c>
      <c r="AD340" s="36"/>
      <c r="AE340" s="54" t="s">
        <v>11</v>
      </c>
      <c r="AF340" s="39"/>
      <c r="AG340" s="56" t="s">
        <v>16</v>
      </c>
      <c r="AH340" s="48"/>
      <c r="AI340" s="36"/>
      <c r="AJ340" s="54" t="s">
        <v>11</v>
      </c>
      <c r="AK340" s="39"/>
      <c r="AL340" s="54" t="s">
        <v>16</v>
      </c>
      <c r="AM340" s="36"/>
      <c r="AN340" s="54" t="s">
        <v>11</v>
      </c>
      <c r="AO340" s="39"/>
      <c r="AP340" s="56" t="s">
        <v>16</v>
      </c>
      <c r="AQ340" s="48"/>
      <c r="AR340" s="36"/>
      <c r="AS340" s="54" t="s">
        <v>11</v>
      </c>
      <c r="AT340" s="39"/>
      <c r="AU340" s="54" t="s">
        <v>16</v>
      </c>
      <c r="AV340" s="36"/>
      <c r="AW340" s="54" t="s">
        <v>11</v>
      </c>
      <c r="AX340" s="39"/>
      <c r="AY340" s="56" t="s">
        <v>16</v>
      </c>
      <c r="AZ340" s="48"/>
      <c r="BA340" s="36"/>
      <c r="BB340" s="54" t="s">
        <v>11</v>
      </c>
      <c r="BC340" s="39"/>
      <c r="BD340" s="54" t="s">
        <v>16</v>
      </c>
      <c r="BE340" s="36"/>
      <c r="BF340" s="54" t="s">
        <v>11</v>
      </c>
      <c r="BG340" s="39"/>
      <c r="BH340" s="56" t="s">
        <v>16</v>
      </c>
      <c r="BI340" s="48"/>
      <c r="BJ340" s="36"/>
      <c r="BK340" s="54" t="s">
        <v>11</v>
      </c>
      <c r="BL340" s="39"/>
      <c r="BM340" s="54" t="s">
        <v>16</v>
      </c>
      <c r="BN340" s="36"/>
      <c r="BO340" s="54" t="s">
        <v>11</v>
      </c>
      <c r="BP340" s="39"/>
      <c r="BQ340" s="56" t="s">
        <v>16</v>
      </c>
      <c r="BR340" s="48"/>
      <c r="BS340" s="36"/>
      <c r="BT340" s="54" t="s">
        <v>11</v>
      </c>
      <c r="BU340" s="39"/>
      <c r="BV340" s="54" t="s">
        <v>16</v>
      </c>
      <c r="BW340" s="36"/>
      <c r="BX340" s="54" t="s">
        <v>11</v>
      </c>
      <c r="BY340" s="39"/>
      <c r="BZ340" s="56" t="s">
        <v>16</v>
      </c>
      <c r="CA340" s="51"/>
      <c r="CB340" s="17" t="str">
        <f t="shared" si="11"/>
        <v/>
      </c>
      <c r="CC340" s="17" t="str">
        <f>IF(CB340="","",INDEX('99_職種リスト'!$A:$A,MATCH($E340,'99_職種リスト'!$B:$B,0)))</f>
        <v/>
      </c>
      <c r="CD340" s="18" t="str">
        <f>IF(CB340="","",IF(F340="○",'01_勤務時間入力'!$B$7*60,IF(SUM(H340,J340,L340,N340)&gt;0,MIN(SUM(VALUE(H340)*60,J340,VALUE(L340)*60/2,N340/2),'01_勤務時間入力'!$B$7*60,10080),MIN(SUM(MIN(SUM(VALUE(Q340)*60,S340,VALUE(U340)*60/2,W340/2),1440)*IF(OR(Y340="",Y340="　"),1,VALUE(MID(Y340,2,1)/4)),MIN(SUM(VALUE(Z340)*60,AB340,VALUE(AD340)*60/2,AF340/2),1440)*IF(OR(AH340="",AH340="　"),1,VALUE(MID(AH340,2,1)/4)),MIN(SUM(VALUE(AI340)*60,AK340,VALUE(AM340)*60/2,AO340/2),1440)*IF(OR(AQ340="",AQ340="　"),1,VALUE(MID(AQ340,2,1)/4)),MIN(SUM(VALUE(AR340)*60,AT340,VALUE(AV340)*60/2,AX340/2),1440)*IF(OR(AZ340="",AZ340="　"),1,VALUE(MID(AZ340,2,1)/4)),MIN(SUM(VALUE(BA340)*60,BC340,VALUE(BE340)*60/2,BG340/2),1440)*IF(OR(BI340="",BI340="　"),1,VALUE(MID(BI340,2,1)/4)),MIN(SUM(VALUE(BJ340)*60,BL340,VALUE(BN340)*60/2,BP340/2),1440)*IF(OR(BR340="",BR340="　"),1,VALUE(MID(BR340,2,1)/4)),MIN(SUM(VALUE(BS340)*60,BU340,VALUE(BW340)*60/2,BY340/2),1440)*IF(OR(CA340="",CA340="　"),1,VALUE(MID(CA340,2,1)/4))),'01_勤務時間入力'!$B$7*60,10080))))</f>
        <v/>
      </c>
      <c r="CE340" s="17" t="str">
        <f>IF(CB340="","",IF('01_勤務時間入力'!$I$7*60&lt;='01_勤務時間入力'!CD340,"常勤","非常勤"))</f>
        <v/>
      </c>
    </row>
    <row r="341" spans="2:83" ht="27.95" customHeight="1" x14ac:dyDescent="0.4">
      <c r="B341" s="131" t="str">
        <f t="shared" si="10"/>
        <v>325人目</v>
      </c>
      <c r="C341" s="29"/>
      <c r="D341" s="69" t="s">
        <v>14</v>
      </c>
      <c r="E341" s="31"/>
      <c r="F341" s="32"/>
      <c r="H341" s="36"/>
      <c r="I341" s="54" t="s">
        <v>11</v>
      </c>
      <c r="J341" s="39"/>
      <c r="K341" s="56" t="s">
        <v>16</v>
      </c>
      <c r="L341" s="36"/>
      <c r="M341" s="54" t="s">
        <v>11</v>
      </c>
      <c r="N341" s="39"/>
      <c r="O341" s="56" t="s">
        <v>16</v>
      </c>
      <c r="P341" s="11"/>
      <c r="Q341" s="36"/>
      <c r="R341" s="54" t="s">
        <v>11</v>
      </c>
      <c r="S341" s="39"/>
      <c r="T341" s="54" t="s">
        <v>16</v>
      </c>
      <c r="U341" s="36"/>
      <c r="V341" s="54" t="s">
        <v>11</v>
      </c>
      <c r="W341" s="39"/>
      <c r="X341" s="56" t="s">
        <v>16</v>
      </c>
      <c r="Y341" s="48"/>
      <c r="Z341" s="36"/>
      <c r="AA341" s="54" t="s">
        <v>11</v>
      </c>
      <c r="AB341" s="39"/>
      <c r="AC341" s="54" t="s">
        <v>16</v>
      </c>
      <c r="AD341" s="36"/>
      <c r="AE341" s="54" t="s">
        <v>11</v>
      </c>
      <c r="AF341" s="39"/>
      <c r="AG341" s="56" t="s">
        <v>16</v>
      </c>
      <c r="AH341" s="48"/>
      <c r="AI341" s="36"/>
      <c r="AJ341" s="54" t="s">
        <v>11</v>
      </c>
      <c r="AK341" s="39"/>
      <c r="AL341" s="54" t="s">
        <v>16</v>
      </c>
      <c r="AM341" s="36"/>
      <c r="AN341" s="54" t="s">
        <v>11</v>
      </c>
      <c r="AO341" s="39"/>
      <c r="AP341" s="56" t="s">
        <v>16</v>
      </c>
      <c r="AQ341" s="48"/>
      <c r="AR341" s="36"/>
      <c r="AS341" s="54" t="s">
        <v>11</v>
      </c>
      <c r="AT341" s="39"/>
      <c r="AU341" s="54" t="s">
        <v>16</v>
      </c>
      <c r="AV341" s="36"/>
      <c r="AW341" s="54" t="s">
        <v>11</v>
      </c>
      <c r="AX341" s="39"/>
      <c r="AY341" s="56" t="s">
        <v>16</v>
      </c>
      <c r="AZ341" s="48"/>
      <c r="BA341" s="36"/>
      <c r="BB341" s="54" t="s">
        <v>11</v>
      </c>
      <c r="BC341" s="39"/>
      <c r="BD341" s="54" t="s">
        <v>16</v>
      </c>
      <c r="BE341" s="36"/>
      <c r="BF341" s="54" t="s">
        <v>11</v>
      </c>
      <c r="BG341" s="39"/>
      <c r="BH341" s="56" t="s">
        <v>16</v>
      </c>
      <c r="BI341" s="48"/>
      <c r="BJ341" s="36"/>
      <c r="BK341" s="54" t="s">
        <v>11</v>
      </c>
      <c r="BL341" s="39"/>
      <c r="BM341" s="54" t="s">
        <v>16</v>
      </c>
      <c r="BN341" s="36"/>
      <c r="BO341" s="54" t="s">
        <v>11</v>
      </c>
      <c r="BP341" s="39"/>
      <c r="BQ341" s="56" t="s">
        <v>16</v>
      </c>
      <c r="BR341" s="48"/>
      <c r="BS341" s="36"/>
      <c r="BT341" s="54" t="s">
        <v>11</v>
      </c>
      <c r="BU341" s="39"/>
      <c r="BV341" s="54" t="s">
        <v>16</v>
      </c>
      <c r="BW341" s="36"/>
      <c r="BX341" s="54" t="s">
        <v>11</v>
      </c>
      <c r="BY341" s="39"/>
      <c r="BZ341" s="56" t="s">
        <v>16</v>
      </c>
      <c r="CA341" s="51"/>
      <c r="CB341" s="17" t="str">
        <f t="shared" si="11"/>
        <v/>
      </c>
      <c r="CC341" s="17" t="str">
        <f>IF(CB341="","",INDEX('99_職種リスト'!$A:$A,MATCH($E341,'99_職種リスト'!$B:$B,0)))</f>
        <v/>
      </c>
      <c r="CD341" s="18" t="str">
        <f>IF(CB341="","",IF(F341="○",'01_勤務時間入力'!$B$7*60,IF(SUM(H341,J341,L341,N341)&gt;0,MIN(SUM(VALUE(H341)*60,J341,VALUE(L341)*60/2,N341/2),'01_勤務時間入力'!$B$7*60,10080),MIN(SUM(MIN(SUM(VALUE(Q341)*60,S341,VALUE(U341)*60/2,W341/2),1440)*IF(OR(Y341="",Y341="　"),1,VALUE(MID(Y341,2,1)/4)),MIN(SUM(VALUE(Z341)*60,AB341,VALUE(AD341)*60/2,AF341/2),1440)*IF(OR(AH341="",AH341="　"),1,VALUE(MID(AH341,2,1)/4)),MIN(SUM(VALUE(AI341)*60,AK341,VALUE(AM341)*60/2,AO341/2),1440)*IF(OR(AQ341="",AQ341="　"),1,VALUE(MID(AQ341,2,1)/4)),MIN(SUM(VALUE(AR341)*60,AT341,VALUE(AV341)*60/2,AX341/2),1440)*IF(OR(AZ341="",AZ341="　"),1,VALUE(MID(AZ341,2,1)/4)),MIN(SUM(VALUE(BA341)*60,BC341,VALUE(BE341)*60/2,BG341/2),1440)*IF(OR(BI341="",BI341="　"),1,VALUE(MID(BI341,2,1)/4)),MIN(SUM(VALUE(BJ341)*60,BL341,VALUE(BN341)*60/2,BP341/2),1440)*IF(OR(BR341="",BR341="　"),1,VALUE(MID(BR341,2,1)/4)),MIN(SUM(VALUE(BS341)*60,BU341,VALUE(BW341)*60/2,BY341/2),1440)*IF(OR(CA341="",CA341="　"),1,VALUE(MID(CA341,2,1)/4))),'01_勤務時間入力'!$B$7*60,10080))))</f>
        <v/>
      </c>
      <c r="CE341" s="17" t="str">
        <f>IF(CB341="","",IF('01_勤務時間入力'!$I$7*60&lt;='01_勤務時間入力'!CD341,"常勤","非常勤"))</f>
        <v/>
      </c>
    </row>
    <row r="342" spans="2:83" ht="27.95" customHeight="1" x14ac:dyDescent="0.4">
      <c r="B342" s="131" t="str">
        <f t="shared" si="10"/>
        <v>326人目</v>
      </c>
      <c r="C342" s="29"/>
      <c r="D342" s="69" t="s">
        <v>14</v>
      </c>
      <c r="E342" s="31"/>
      <c r="F342" s="32"/>
      <c r="H342" s="36"/>
      <c r="I342" s="54" t="s">
        <v>11</v>
      </c>
      <c r="J342" s="39"/>
      <c r="K342" s="56" t="s">
        <v>16</v>
      </c>
      <c r="L342" s="36"/>
      <c r="M342" s="54" t="s">
        <v>11</v>
      </c>
      <c r="N342" s="39"/>
      <c r="O342" s="56" t="s">
        <v>16</v>
      </c>
      <c r="P342" s="11"/>
      <c r="Q342" s="36"/>
      <c r="R342" s="54" t="s">
        <v>11</v>
      </c>
      <c r="S342" s="39"/>
      <c r="T342" s="54" t="s">
        <v>16</v>
      </c>
      <c r="U342" s="36"/>
      <c r="V342" s="54" t="s">
        <v>11</v>
      </c>
      <c r="W342" s="39"/>
      <c r="X342" s="56" t="s">
        <v>16</v>
      </c>
      <c r="Y342" s="48"/>
      <c r="Z342" s="36"/>
      <c r="AA342" s="54" t="s">
        <v>11</v>
      </c>
      <c r="AB342" s="39"/>
      <c r="AC342" s="54" t="s">
        <v>16</v>
      </c>
      <c r="AD342" s="36"/>
      <c r="AE342" s="54" t="s">
        <v>11</v>
      </c>
      <c r="AF342" s="39"/>
      <c r="AG342" s="56" t="s">
        <v>16</v>
      </c>
      <c r="AH342" s="48"/>
      <c r="AI342" s="36"/>
      <c r="AJ342" s="54" t="s">
        <v>11</v>
      </c>
      <c r="AK342" s="39"/>
      <c r="AL342" s="54" t="s">
        <v>16</v>
      </c>
      <c r="AM342" s="36"/>
      <c r="AN342" s="54" t="s">
        <v>11</v>
      </c>
      <c r="AO342" s="39"/>
      <c r="AP342" s="56" t="s">
        <v>16</v>
      </c>
      <c r="AQ342" s="48"/>
      <c r="AR342" s="36"/>
      <c r="AS342" s="54" t="s">
        <v>11</v>
      </c>
      <c r="AT342" s="39"/>
      <c r="AU342" s="54" t="s">
        <v>16</v>
      </c>
      <c r="AV342" s="36"/>
      <c r="AW342" s="54" t="s">
        <v>11</v>
      </c>
      <c r="AX342" s="39"/>
      <c r="AY342" s="56" t="s">
        <v>16</v>
      </c>
      <c r="AZ342" s="48"/>
      <c r="BA342" s="36"/>
      <c r="BB342" s="54" t="s">
        <v>11</v>
      </c>
      <c r="BC342" s="39"/>
      <c r="BD342" s="54" t="s">
        <v>16</v>
      </c>
      <c r="BE342" s="36"/>
      <c r="BF342" s="54" t="s">
        <v>11</v>
      </c>
      <c r="BG342" s="39"/>
      <c r="BH342" s="56" t="s">
        <v>16</v>
      </c>
      <c r="BI342" s="48"/>
      <c r="BJ342" s="36"/>
      <c r="BK342" s="54" t="s">
        <v>11</v>
      </c>
      <c r="BL342" s="39"/>
      <c r="BM342" s="54" t="s">
        <v>16</v>
      </c>
      <c r="BN342" s="36"/>
      <c r="BO342" s="54" t="s">
        <v>11</v>
      </c>
      <c r="BP342" s="39"/>
      <c r="BQ342" s="56" t="s">
        <v>16</v>
      </c>
      <c r="BR342" s="48"/>
      <c r="BS342" s="36"/>
      <c r="BT342" s="54" t="s">
        <v>11</v>
      </c>
      <c r="BU342" s="39"/>
      <c r="BV342" s="54" t="s">
        <v>16</v>
      </c>
      <c r="BW342" s="36"/>
      <c r="BX342" s="54" t="s">
        <v>11</v>
      </c>
      <c r="BY342" s="39"/>
      <c r="BZ342" s="56" t="s">
        <v>16</v>
      </c>
      <c r="CA342" s="51"/>
      <c r="CB342" s="17" t="str">
        <f t="shared" si="11"/>
        <v/>
      </c>
      <c r="CC342" s="17" t="str">
        <f>IF(CB342="","",INDEX('99_職種リスト'!$A:$A,MATCH($E342,'99_職種リスト'!$B:$B,0)))</f>
        <v/>
      </c>
      <c r="CD342" s="18" t="str">
        <f>IF(CB342="","",IF(F342="○",'01_勤務時間入力'!$B$7*60,IF(SUM(H342,J342,L342,N342)&gt;0,MIN(SUM(VALUE(H342)*60,J342,VALUE(L342)*60/2,N342/2),'01_勤務時間入力'!$B$7*60,10080),MIN(SUM(MIN(SUM(VALUE(Q342)*60,S342,VALUE(U342)*60/2,W342/2),1440)*IF(OR(Y342="",Y342="　"),1,VALUE(MID(Y342,2,1)/4)),MIN(SUM(VALUE(Z342)*60,AB342,VALUE(AD342)*60/2,AF342/2),1440)*IF(OR(AH342="",AH342="　"),1,VALUE(MID(AH342,2,1)/4)),MIN(SUM(VALUE(AI342)*60,AK342,VALUE(AM342)*60/2,AO342/2),1440)*IF(OR(AQ342="",AQ342="　"),1,VALUE(MID(AQ342,2,1)/4)),MIN(SUM(VALUE(AR342)*60,AT342,VALUE(AV342)*60/2,AX342/2),1440)*IF(OR(AZ342="",AZ342="　"),1,VALUE(MID(AZ342,2,1)/4)),MIN(SUM(VALUE(BA342)*60,BC342,VALUE(BE342)*60/2,BG342/2),1440)*IF(OR(BI342="",BI342="　"),1,VALUE(MID(BI342,2,1)/4)),MIN(SUM(VALUE(BJ342)*60,BL342,VALUE(BN342)*60/2,BP342/2),1440)*IF(OR(BR342="",BR342="　"),1,VALUE(MID(BR342,2,1)/4)),MIN(SUM(VALUE(BS342)*60,BU342,VALUE(BW342)*60/2,BY342/2),1440)*IF(OR(CA342="",CA342="　"),1,VALUE(MID(CA342,2,1)/4))),'01_勤務時間入力'!$B$7*60,10080))))</f>
        <v/>
      </c>
      <c r="CE342" s="17" t="str">
        <f>IF(CB342="","",IF('01_勤務時間入力'!$I$7*60&lt;='01_勤務時間入力'!CD342,"常勤","非常勤"))</f>
        <v/>
      </c>
    </row>
    <row r="343" spans="2:83" ht="27.95" customHeight="1" x14ac:dyDescent="0.4">
      <c r="B343" s="131" t="str">
        <f t="shared" si="10"/>
        <v>327人目</v>
      </c>
      <c r="C343" s="29"/>
      <c r="D343" s="69" t="s">
        <v>14</v>
      </c>
      <c r="E343" s="31"/>
      <c r="F343" s="32"/>
      <c r="H343" s="36"/>
      <c r="I343" s="54" t="s">
        <v>11</v>
      </c>
      <c r="J343" s="39"/>
      <c r="K343" s="56" t="s">
        <v>16</v>
      </c>
      <c r="L343" s="36"/>
      <c r="M343" s="54" t="s">
        <v>11</v>
      </c>
      <c r="N343" s="39"/>
      <c r="O343" s="56" t="s">
        <v>16</v>
      </c>
      <c r="P343" s="11"/>
      <c r="Q343" s="36"/>
      <c r="R343" s="54" t="s">
        <v>11</v>
      </c>
      <c r="S343" s="39"/>
      <c r="T343" s="54" t="s">
        <v>16</v>
      </c>
      <c r="U343" s="36"/>
      <c r="V343" s="54" t="s">
        <v>11</v>
      </c>
      <c r="W343" s="39"/>
      <c r="X343" s="56" t="s">
        <v>16</v>
      </c>
      <c r="Y343" s="48"/>
      <c r="Z343" s="36"/>
      <c r="AA343" s="54" t="s">
        <v>11</v>
      </c>
      <c r="AB343" s="39"/>
      <c r="AC343" s="54" t="s">
        <v>16</v>
      </c>
      <c r="AD343" s="36"/>
      <c r="AE343" s="54" t="s">
        <v>11</v>
      </c>
      <c r="AF343" s="39"/>
      <c r="AG343" s="56" t="s">
        <v>16</v>
      </c>
      <c r="AH343" s="48"/>
      <c r="AI343" s="36"/>
      <c r="AJ343" s="54" t="s">
        <v>11</v>
      </c>
      <c r="AK343" s="39"/>
      <c r="AL343" s="54" t="s">
        <v>16</v>
      </c>
      <c r="AM343" s="36"/>
      <c r="AN343" s="54" t="s">
        <v>11</v>
      </c>
      <c r="AO343" s="39"/>
      <c r="AP343" s="56" t="s">
        <v>16</v>
      </c>
      <c r="AQ343" s="48"/>
      <c r="AR343" s="36"/>
      <c r="AS343" s="54" t="s">
        <v>11</v>
      </c>
      <c r="AT343" s="39"/>
      <c r="AU343" s="54" t="s">
        <v>16</v>
      </c>
      <c r="AV343" s="36"/>
      <c r="AW343" s="54" t="s">
        <v>11</v>
      </c>
      <c r="AX343" s="39"/>
      <c r="AY343" s="56" t="s">
        <v>16</v>
      </c>
      <c r="AZ343" s="48"/>
      <c r="BA343" s="36"/>
      <c r="BB343" s="54" t="s">
        <v>11</v>
      </c>
      <c r="BC343" s="39"/>
      <c r="BD343" s="54" t="s">
        <v>16</v>
      </c>
      <c r="BE343" s="36"/>
      <c r="BF343" s="54" t="s">
        <v>11</v>
      </c>
      <c r="BG343" s="39"/>
      <c r="BH343" s="56" t="s">
        <v>16</v>
      </c>
      <c r="BI343" s="48"/>
      <c r="BJ343" s="36"/>
      <c r="BK343" s="54" t="s">
        <v>11</v>
      </c>
      <c r="BL343" s="39"/>
      <c r="BM343" s="54" t="s">
        <v>16</v>
      </c>
      <c r="BN343" s="36"/>
      <c r="BO343" s="54" t="s">
        <v>11</v>
      </c>
      <c r="BP343" s="39"/>
      <c r="BQ343" s="56" t="s">
        <v>16</v>
      </c>
      <c r="BR343" s="48"/>
      <c r="BS343" s="36"/>
      <c r="BT343" s="54" t="s">
        <v>11</v>
      </c>
      <c r="BU343" s="39"/>
      <c r="BV343" s="54" t="s">
        <v>16</v>
      </c>
      <c r="BW343" s="36"/>
      <c r="BX343" s="54" t="s">
        <v>11</v>
      </c>
      <c r="BY343" s="39"/>
      <c r="BZ343" s="56" t="s">
        <v>16</v>
      </c>
      <c r="CA343" s="51"/>
      <c r="CB343" s="17" t="str">
        <f t="shared" si="11"/>
        <v/>
      </c>
      <c r="CC343" s="17" t="str">
        <f>IF(CB343="","",INDEX('99_職種リスト'!$A:$A,MATCH($E343,'99_職種リスト'!$B:$B,0)))</f>
        <v/>
      </c>
      <c r="CD343" s="18" t="str">
        <f>IF(CB343="","",IF(F343="○",'01_勤務時間入力'!$B$7*60,IF(SUM(H343,J343,L343,N343)&gt;0,MIN(SUM(VALUE(H343)*60,J343,VALUE(L343)*60/2,N343/2),'01_勤務時間入力'!$B$7*60,10080),MIN(SUM(MIN(SUM(VALUE(Q343)*60,S343,VALUE(U343)*60/2,W343/2),1440)*IF(OR(Y343="",Y343="　"),1,VALUE(MID(Y343,2,1)/4)),MIN(SUM(VALUE(Z343)*60,AB343,VALUE(AD343)*60/2,AF343/2),1440)*IF(OR(AH343="",AH343="　"),1,VALUE(MID(AH343,2,1)/4)),MIN(SUM(VALUE(AI343)*60,AK343,VALUE(AM343)*60/2,AO343/2),1440)*IF(OR(AQ343="",AQ343="　"),1,VALUE(MID(AQ343,2,1)/4)),MIN(SUM(VALUE(AR343)*60,AT343,VALUE(AV343)*60/2,AX343/2),1440)*IF(OR(AZ343="",AZ343="　"),1,VALUE(MID(AZ343,2,1)/4)),MIN(SUM(VALUE(BA343)*60,BC343,VALUE(BE343)*60/2,BG343/2),1440)*IF(OR(BI343="",BI343="　"),1,VALUE(MID(BI343,2,1)/4)),MIN(SUM(VALUE(BJ343)*60,BL343,VALUE(BN343)*60/2,BP343/2),1440)*IF(OR(BR343="",BR343="　"),1,VALUE(MID(BR343,2,1)/4)),MIN(SUM(VALUE(BS343)*60,BU343,VALUE(BW343)*60/2,BY343/2),1440)*IF(OR(CA343="",CA343="　"),1,VALUE(MID(CA343,2,1)/4))),'01_勤務時間入力'!$B$7*60,10080))))</f>
        <v/>
      </c>
      <c r="CE343" s="17" t="str">
        <f>IF(CB343="","",IF('01_勤務時間入力'!$I$7*60&lt;='01_勤務時間入力'!CD343,"常勤","非常勤"))</f>
        <v/>
      </c>
    </row>
    <row r="344" spans="2:83" ht="27.95" customHeight="1" x14ac:dyDescent="0.4">
      <c r="B344" s="131" t="str">
        <f t="shared" si="10"/>
        <v>328人目</v>
      </c>
      <c r="C344" s="29"/>
      <c r="D344" s="69" t="s">
        <v>14</v>
      </c>
      <c r="E344" s="31"/>
      <c r="F344" s="32"/>
      <c r="H344" s="36"/>
      <c r="I344" s="54" t="s">
        <v>11</v>
      </c>
      <c r="J344" s="39"/>
      <c r="K344" s="56" t="s">
        <v>16</v>
      </c>
      <c r="L344" s="36"/>
      <c r="M344" s="54" t="s">
        <v>11</v>
      </c>
      <c r="N344" s="39"/>
      <c r="O344" s="56" t="s">
        <v>16</v>
      </c>
      <c r="P344" s="11"/>
      <c r="Q344" s="36"/>
      <c r="R344" s="54" t="s">
        <v>11</v>
      </c>
      <c r="S344" s="39"/>
      <c r="T344" s="54" t="s">
        <v>16</v>
      </c>
      <c r="U344" s="36"/>
      <c r="V344" s="54" t="s">
        <v>11</v>
      </c>
      <c r="W344" s="39"/>
      <c r="X344" s="56" t="s">
        <v>16</v>
      </c>
      <c r="Y344" s="48"/>
      <c r="Z344" s="36"/>
      <c r="AA344" s="54" t="s">
        <v>11</v>
      </c>
      <c r="AB344" s="39"/>
      <c r="AC344" s="54" t="s">
        <v>16</v>
      </c>
      <c r="AD344" s="36"/>
      <c r="AE344" s="54" t="s">
        <v>11</v>
      </c>
      <c r="AF344" s="39"/>
      <c r="AG344" s="56" t="s">
        <v>16</v>
      </c>
      <c r="AH344" s="48"/>
      <c r="AI344" s="36"/>
      <c r="AJ344" s="54" t="s">
        <v>11</v>
      </c>
      <c r="AK344" s="39"/>
      <c r="AL344" s="54" t="s">
        <v>16</v>
      </c>
      <c r="AM344" s="36"/>
      <c r="AN344" s="54" t="s">
        <v>11</v>
      </c>
      <c r="AO344" s="39"/>
      <c r="AP344" s="56" t="s">
        <v>16</v>
      </c>
      <c r="AQ344" s="48"/>
      <c r="AR344" s="36"/>
      <c r="AS344" s="54" t="s">
        <v>11</v>
      </c>
      <c r="AT344" s="39"/>
      <c r="AU344" s="54" t="s">
        <v>16</v>
      </c>
      <c r="AV344" s="36"/>
      <c r="AW344" s="54" t="s">
        <v>11</v>
      </c>
      <c r="AX344" s="39"/>
      <c r="AY344" s="56" t="s">
        <v>16</v>
      </c>
      <c r="AZ344" s="48"/>
      <c r="BA344" s="36"/>
      <c r="BB344" s="54" t="s">
        <v>11</v>
      </c>
      <c r="BC344" s="39"/>
      <c r="BD344" s="54" t="s">
        <v>16</v>
      </c>
      <c r="BE344" s="36"/>
      <c r="BF344" s="54" t="s">
        <v>11</v>
      </c>
      <c r="BG344" s="39"/>
      <c r="BH344" s="56" t="s">
        <v>16</v>
      </c>
      <c r="BI344" s="48"/>
      <c r="BJ344" s="36"/>
      <c r="BK344" s="54" t="s">
        <v>11</v>
      </c>
      <c r="BL344" s="39"/>
      <c r="BM344" s="54" t="s">
        <v>16</v>
      </c>
      <c r="BN344" s="36"/>
      <c r="BO344" s="54" t="s">
        <v>11</v>
      </c>
      <c r="BP344" s="39"/>
      <c r="BQ344" s="56" t="s">
        <v>16</v>
      </c>
      <c r="BR344" s="48"/>
      <c r="BS344" s="36"/>
      <c r="BT344" s="54" t="s">
        <v>11</v>
      </c>
      <c r="BU344" s="39"/>
      <c r="BV344" s="54" t="s">
        <v>16</v>
      </c>
      <c r="BW344" s="36"/>
      <c r="BX344" s="54" t="s">
        <v>11</v>
      </c>
      <c r="BY344" s="39"/>
      <c r="BZ344" s="56" t="s">
        <v>16</v>
      </c>
      <c r="CA344" s="51"/>
      <c r="CB344" s="17" t="str">
        <f t="shared" si="11"/>
        <v/>
      </c>
      <c r="CC344" s="17" t="str">
        <f>IF(CB344="","",INDEX('99_職種リスト'!$A:$A,MATCH($E344,'99_職種リスト'!$B:$B,0)))</f>
        <v/>
      </c>
      <c r="CD344" s="18" t="str">
        <f>IF(CB344="","",IF(F344="○",'01_勤務時間入力'!$B$7*60,IF(SUM(H344,J344,L344,N344)&gt;0,MIN(SUM(VALUE(H344)*60,J344,VALUE(L344)*60/2,N344/2),'01_勤務時間入力'!$B$7*60,10080),MIN(SUM(MIN(SUM(VALUE(Q344)*60,S344,VALUE(U344)*60/2,W344/2),1440)*IF(OR(Y344="",Y344="　"),1,VALUE(MID(Y344,2,1)/4)),MIN(SUM(VALUE(Z344)*60,AB344,VALUE(AD344)*60/2,AF344/2),1440)*IF(OR(AH344="",AH344="　"),1,VALUE(MID(AH344,2,1)/4)),MIN(SUM(VALUE(AI344)*60,AK344,VALUE(AM344)*60/2,AO344/2),1440)*IF(OR(AQ344="",AQ344="　"),1,VALUE(MID(AQ344,2,1)/4)),MIN(SUM(VALUE(AR344)*60,AT344,VALUE(AV344)*60/2,AX344/2),1440)*IF(OR(AZ344="",AZ344="　"),1,VALUE(MID(AZ344,2,1)/4)),MIN(SUM(VALUE(BA344)*60,BC344,VALUE(BE344)*60/2,BG344/2),1440)*IF(OR(BI344="",BI344="　"),1,VALUE(MID(BI344,2,1)/4)),MIN(SUM(VALUE(BJ344)*60,BL344,VALUE(BN344)*60/2,BP344/2),1440)*IF(OR(BR344="",BR344="　"),1,VALUE(MID(BR344,2,1)/4)),MIN(SUM(VALUE(BS344)*60,BU344,VALUE(BW344)*60/2,BY344/2),1440)*IF(OR(CA344="",CA344="　"),1,VALUE(MID(CA344,2,1)/4))),'01_勤務時間入力'!$B$7*60,10080))))</f>
        <v/>
      </c>
      <c r="CE344" s="17" t="str">
        <f>IF(CB344="","",IF('01_勤務時間入力'!$I$7*60&lt;='01_勤務時間入力'!CD344,"常勤","非常勤"))</f>
        <v/>
      </c>
    </row>
    <row r="345" spans="2:83" ht="27.95" customHeight="1" x14ac:dyDescent="0.4">
      <c r="B345" s="131" t="str">
        <f t="shared" si="10"/>
        <v>329人目</v>
      </c>
      <c r="C345" s="29"/>
      <c r="D345" s="69" t="s">
        <v>14</v>
      </c>
      <c r="E345" s="31"/>
      <c r="F345" s="32"/>
      <c r="H345" s="36"/>
      <c r="I345" s="54" t="s">
        <v>11</v>
      </c>
      <c r="J345" s="39"/>
      <c r="K345" s="56" t="s">
        <v>16</v>
      </c>
      <c r="L345" s="36"/>
      <c r="M345" s="54" t="s">
        <v>11</v>
      </c>
      <c r="N345" s="39"/>
      <c r="O345" s="56" t="s">
        <v>16</v>
      </c>
      <c r="P345" s="11"/>
      <c r="Q345" s="36"/>
      <c r="R345" s="54" t="s">
        <v>11</v>
      </c>
      <c r="S345" s="39"/>
      <c r="T345" s="54" t="s">
        <v>16</v>
      </c>
      <c r="U345" s="36"/>
      <c r="V345" s="54" t="s">
        <v>11</v>
      </c>
      <c r="W345" s="39"/>
      <c r="X345" s="56" t="s">
        <v>16</v>
      </c>
      <c r="Y345" s="48"/>
      <c r="Z345" s="36"/>
      <c r="AA345" s="54" t="s">
        <v>11</v>
      </c>
      <c r="AB345" s="39"/>
      <c r="AC345" s="54" t="s">
        <v>16</v>
      </c>
      <c r="AD345" s="36"/>
      <c r="AE345" s="54" t="s">
        <v>11</v>
      </c>
      <c r="AF345" s="39"/>
      <c r="AG345" s="56" t="s">
        <v>16</v>
      </c>
      <c r="AH345" s="48"/>
      <c r="AI345" s="36"/>
      <c r="AJ345" s="54" t="s">
        <v>11</v>
      </c>
      <c r="AK345" s="39"/>
      <c r="AL345" s="54" t="s">
        <v>16</v>
      </c>
      <c r="AM345" s="36"/>
      <c r="AN345" s="54" t="s">
        <v>11</v>
      </c>
      <c r="AO345" s="39"/>
      <c r="AP345" s="56" t="s">
        <v>16</v>
      </c>
      <c r="AQ345" s="48"/>
      <c r="AR345" s="36"/>
      <c r="AS345" s="54" t="s">
        <v>11</v>
      </c>
      <c r="AT345" s="39"/>
      <c r="AU345" s="54" t="s">
        <v>16</v>
      </c>
      <c r="AV345" s="36"/>
      <c r="AW345" s="54" t="s">
        <v>11</v>
      </c>
      <c r="AX345" s="39"/>
      <c r="AY345" s="56" t="s">
        <v>16</v>
      </c>
      <c r="AZ345" s="48"/>
      <c r="BA345" s="36"/>
      <c r="BB345" s="54" t="s">
        <v>11</v>
      </c>
      <c r="BC345" s="39"/>
      <c r="BD345" s="54" t="s">
        <v>16</v>
      </c>
      <c r="BE345" s="36"/>
      <c r="BF345" s="54" t="s">
        <v>11</v>
      </c>
      <c r="BG345" s="39"/>
      <c r="BH345" s="56" t="s">
        <v>16</v>
      </c>
      <c r="BI345" s="48"/>
      <c r="BJ345" s="36"/>
      <c r="BK345" s="54" t="s">
        <v>11</v>
      </c>
      <c r="BL345" s="39"/>
      <c r="BM345" s="54" t="s">
        <v>16</v>
      </c>
      <c r="BN345" s="36"/>
      <c r="BO345" s="54" t="s">
        <v>11</v>
      </c>
      <c r="BP345" s="39"/>
      <c r="BQ345" s="56" t="s">
        <v>16</v>
      </c>
      <c r="BR345" s="48"/>
      <c r="BS345" s="36"/>
      <c r="BT345" s="54" t="s">
        <v>11</v>
      </c>
      <c r="BU345" s="39"/>
      <c r="BV345" s="54" t="s">
        <v>16</v>
      </c>
      <c r="BW345" s="36"/>
      <c r="BX345" s="54" t="s">
        <v>11</v>
      </c>
      <c r="BY345" s="39"/>
      <c r="BZ345" s="56" t="s">
        <v>16</v>
      </c>
      <c r="CA345" s="51"/>
      <c r="CB345" s="17" t="str">
        <f t="shared" si="11"/>
        <v/>
      </c>
      <c r="CC345" s="17" t="str">
        <f>IF(CB345="","",INDEX('99_職種リスト'!$A:$A,MATCH($E345,'99_職種リスト'!$B:$B,0)))</f>
        <v/>
      </c>
      <c r="CD345" s="18" t="str">
        <f>IF(CB345="","",IF(F345="○",'01_勤務時間入力'!$B$7*60,IF(SUM(H345,J345,L345,N345)&gt;0,MIN(SUM(VALUE(H345)*60,J345,VALUE(L345)*60/2,N345/2),'01_勤務時間入力'!$B$7*60,10080),MIN(SUM(MIN(SUM(VALUE(Q345)*60,S345,VALUE(U345)*60/2,W345/2),1440)*IF(OR(Y345="",Y345="　"),1,VALUE(MID(Y345,2,1)/4)),MIN(SUM(VALUE(Z345)*60,AB345,VALUE(AD345)*60/2,AF345/2),1440)*IF(OR(AH345="",AH345="　"),1,VALUE(MID(AH345,2,1)/4)),MIN(SUM(VALUE(AI345)*60,AK345,VALUE(AM345)*60/2,AO345/2),1440)*IF(OR(AQ345="",AQ345="　"),1,VALUE(MID(AQ345,2,1)/4)),MIN(SUM(VALUE(AR345)*60,AT345,VALUE(AV345)*60/2,AX345/2),1440)*IF(OR(AZ345="",AZ345="　"),1,VALUE(MID(AZ345,2,1)/4)),MIN(SUM(VALUE(BA345)*60,BC345,VALUE(BE345)*60/2,BG345/2),1440)*IF(OR(BI345="",BI345="　"),1,VALUE(MID(BI345,2,1)/4)),MIN(SUM(VALUE(BJ345)*60,BL345,VALUE(BN345)*60/2,BP345/2),1440)*IF(OR(BR345="",BR345="　"),1,VALUE(MID(BR345,2,1)/4)),MIN(SUM(VALUE(BS345)*60,BU345,VALUE(BW345)*60/2,BY345/2),1440)*IF(OR(CA345="",CA345="　"),1,VALUE(MID(CA345,2,1)/4))),'01_勤務時間入力'!$B$7*60,10080))))</f>
        <v/>
      </c>
      <c r="CE345" s="17" t="str">
        <f>IF(CB345="","",IF('01_勤務時間入力'!$I$7*60&lt;='01_勤務時間入力'!CD345,"常勤","非常勤"))</f>
        <v/>
      </c>
    </row>
    <row r="346" spans="2:83" ht="27.95" customHeight="1" x14ac:dyDescent="0.4">
      <c r="B346" s="131" t="str">
        <f t="shared" si="10"/>
        <v>330人目</v>
      </c>
      <c r="C346" s="29"/>
      <c r="D346" s="69" t="s">
        <v>14</v>
      </c>
      <c r="E346" s="31"/>
      <c r="F346" s="32"/>
      <c r="H346" s="36"/>
      <c r="I346" s="54" t="s">
        <v>11</v>
      </c>
      <c r="J346" s="39"/>
      <c r="K346" s="56" t="s">
        <v>16</v>
      </c>
      <c r="L346" s="36"/>
      <c r="M346" s="54" t="s">
        <v>11</v>
      </c>
      <c r="N346" s="39"/>
      <c r="O346" s="56" t="s">
        <v>16</v>
      </c>
      <c r="P346" s="11"/>
      <c r="Q346" s="36"/>
      <c r="R346" s="54" t="s">
        <v>11</v>
      </c>
      <c r="S346" s="39"/>
      <c r="T346" s="54" t="s">
        <v>16</v>
      </c>
      <c r="U346" s="36"/>
      <c r="V346" s="54" t="s">
        <v>11</v>
      </c>
      <c r="W346" s="39"/>
      <c r="X346" s="56" t="s">
        <v>16</v>
      </c>
      <c r="Y346" s="48"/>
      <c r="Z346" s="36"/>
      <c r="AA346" s="54" t="s">
        <v>11</v>
      </c>
      <c r="AB346" s="39"/>
      <c r="AC346" s="54" t="s">
        <v>16</v>
      </c>
      <c r="AD346" s="36"/>
      <c r="AE346" s="54" t="s">
        <v>11</v>
      </c>
      <c r="AF346" s="39"/>
      <c r="AG346" s="56" t="s">
        <v>16</v>
      </c>
      <c r="AH346" s="48"/>
      <c r="AI346" s="36"/>
      <c r="AJ346" s="54" t="s">
        <v>11</v>
      </c>
      <c r="AK346" s="39"/>
      <c r="AL346" s="54" t="s">
        <v>16</v>
      </c>
      <c r="AM346" s="36"/>
      <c r="AN346" s="54" t="s">
        <v>11</v>
      </c>
      <c r="AO346" s="39"/>
      <c r="AP346" s="56" t="s">
        <v>16</v>
      </c>
      <c r="AQ346" s="48"/>
      <c r="AR346" s="36"/>
      <c r="AS346" s="54" t="s">
        <v>11</v>
      </c>
      <c r="AT346" s="39"/>
      <c r="AU346" s="54" t="s">
        <v>16</v>
      </c>
      <c r="AV346" s="36"/>
      <c r="AW346" s="54" t="s">
        <v>11</v>
      </c>
      <c r="AX346" s="39"/>
      <c r="AY346" s="56" t="s">
        <v>16</v>
      </c>
      <c r="AZ346" s="48"/>
      <c r="BA346" s="36"/>
      <c r="BB346" s="54" t="s">
        <v>11</v>
      </c>
      <c r="BC346" s="39"/>
      <c r="BD346" s="54" t="s">
        <v>16</v>
      </c>
      <c r="BE346" s="36"/>
      <c r="BF346" s="54" t="s">
        <v>11</v>
      </c>
      <c r="BG346" s="39"/>
      <c r="BH346" s="56" t="s">
        <v>16</v>
      </c>
      <c r="BI346" s="48"/>
      <c r="BJ346" s="36"/>
      <c r="BK346" s="54" t="s">
        <v>11</v>
      </c>
      <c r="BL346" s="39"/>
      <c r="BM346" s="54" t="s">
        <v>16</v>
      </c>
      <c r="BN346" s="36"/>
      <c r="BO346" s="54" t="s">
        <v>11</v>
      </c>
      <c r="BP346" s="39"/>
      <c r="BQ346" s="56" t="s">
        <v>16</v>
      </c>
      <c r="BR346" s="48"/>
      <c r="BS346" s="36"/>
      <c r="BT346" s="54" t="s">
        <v>11</v>
      </c>
      <c r="BU346" s="39"/>
      <c r="BV346" s="54" t="s">
        <v>16</v>
      </c>
      <c r="BW346" s="36"/>
      <c r="BX346" s="54" t="s">
        <v>11</v>
      </c>
      <c r="BY346" s="39"/>
      <c r="BZ346" s="56" t="s">
        <v>16</v>
      </c>
      <c r="CA346" s="51"/>
      <c r="CB346" s="17" t="str">
        <f t="shared" si="11"/>
        <v/>
      </c>
      <c r="CC346" s="17" t="str">
        <f>IF(CB346="","",INDEX('99_職種リスト'!$A:$A,MATCH($E346,'99_職種リスト'!$B:$B,0)))</f>
        <v/>
      </c>
      <c r="CD346" s="18" t="str">
        <f>IF(CB346="","",IF(F346="○",'01_勤務時間入力'!$B$7*60,IF(SUM(H346,J346,L346,N346)&gt;0,MIN(SUM(VALUE(H346)*60,J346,VALUE(L346)*60/2,N346/2),'01_勤務時間入力'!$B$7*60,10080),MIN(SUM(MIN(SUM(VALUE(Q346)*60,S346,VALUE(U346)*60/2,W346/2),1440)*IF(OR(Y346="",Y346="　"),1,VALUE(MID(Y346,2,1)/4)),MIN(SUM(VALUE(Z346)*60,AB346,VALUE(AD346)*60/2,AF346/2),1440)*IF(OR(AH346="",AH346="　"),1,VALUE(MID(AH346,2,1)/4)),MIN(SUM(VALUE(AI346)*60,AK346,VALUE(AM346)*60/2,AO346/2),1440)*IF(OR(AQ346="",AQ346="　"),1,VALUE(MID(AQ346,2,1)/4)),MIN(SUM(VALUE(AR346)*60,AT346,VALUE(AV346)*60/2,AX346/2),1440)*IF(OR(AZ346="",AZ346="　"),1,VALUE(MID(AZ346,2,1)/4)),MIN(SUM(VALUE(BA346)*60,BC346,VALUE(BE346)*60/2,BG346/2),1440)*IF(OR(BI346="",BI346="　"),1,VALUE(MID(BI346,2,1)/4)),MIN(SUM(VALUE(BJ346)*60,BL346,VALUE(BN346)*60/2,BP346/2),1440)*IF(OR(BR346="",BR346="　"),1,VALUE(MID(BR346,2,1)/4)),MIN(SUM(VALUE(BS346)*60,BU346,VALUE(BW346)*60/2,BY346/2),1440)*IF(OR(CA346="",CA346="　"),1,VALUE(MID(CA346,2,1)/4))),'01_勤務時間入力'!$B$7*60,10080))))</f>
        <v/>
      </c>
      <c r="CE346" s="17" t="str">
        <f>IF(CB346="","",IF('01_勤務時間入力'!$I$7*60&lt;='01_勤務時間入力'!CD346,"常勤","非常勤"))</f>
        <v/>
      </c>
    </row>
    <row r="347" spans="2:83" ht="27.95" customHeight="1" x14ac:dyDescent="0.4">
      <c r="B347" s="131" t="str">
        <f t="shared" si="10"/>
        <v>331人目</v>
      </c>
      <c r="C347" s="29"/>
      <c r="D347" s="69" t="s">
        <v>14</v>
      </c>
      <c r="E347" s="31"/>
      <c r="F347" s="32"/>
      <c r="H347" s="36"/>
      <c r="I347" s="54" t="s">
        <v>11</v>
      </c>
      <c r="J347" s="39"/>
      <c r="K347" s="56" t="s">
        <v>16</v>
      </c>
      <c r="L347" s="36"/>
      <c r="M347" s="54" t="s">
        <v>11</v>
      </c>
      <c r="N347" s="39"/>
      <c r="O347" s="56" t="s">
        <v>16</v>
      </c>
      <c r="P347" s="11"/>
      <c r="Q347" s="36"/>
      <c r="R347" s="54" t="s">
        <v>11</v>
      </c>
      <c r="S347" s="39"/>
      <c r="T347" s="54" t="s">
        <v>16</v>
      </c>
      <c r="U347" s="36"/>
      <c r="V347" s="54" t="s">
        <v>11</v>
      </c>
      <c r="W347" s="39"/>
      <c r="X347" s="56" t="s">
        <v>16</v>
      </c>
      <c r="Y347" s="48"/>
      <c r="Z347" s="36"/>
      <c r="AA347" s="54" t="s">
        <v>11</v>
      </c>
      <c r="AB347" s="39"/>
      <c r="AC347" s="54" t="s">
        <v>16</v>
      </c>
      <c r="AD347" s="36"/>
      <c r="AE347" s="54" t="s">
        <v>11</v>
      </c>
      <c r="AF347" s="39"/>
      <c r="AG347" s="56" t="s">
        <v>16</v>
      </c>
      <c r="AH347" s="48"/>
      <c r="AI347" s="36"/>
      <c r="AJ347" s="54" t="s">
        <v>11</v>
      </c>
      <c r="AK347" s="39"/>
      <c r="AL347" s="54" t="s">
        <v>16</v>
      </c>
      <c r="AM347" s="36"/>
      <c r="AN347" s="54" t="s">
        <v>11</v>
      </c>
      <c r="AO347" s="39"/>
      <c r="AP347" s="56" t="s">
        <v>16</v>
      </c>
      <c r="AQ347" s="48"/>
      <c r="AR347" s="36"/>
      <c r="AS347" s="54" t="s">
        <v>11</v>
      </c>
      <c r="AT347" s="39"/>
      <c r="AU347" s="54" t="s">
        <v>16</v>
      </c>
      <c r="AV347" s="36"/>
      <c r="AW347" s="54" t="s">
        <v>11</v>
      </c>
      <c r="AX347" s="39"/>
      <c r="AY347" s="56" t="s">
        <v>16</v>
      </c>
      <c r="AZ347" s="48"/>
      <c r="BA347" s="36"/>
      <c r="BB347" s="54" t="s">
        <v>11</v>
      </c>
      <c r="BC347" s="39"/>
      <c r="BD347" s="54" t="s">
        <v>16</v>
      </c>
      <c r="BE347" s="36"/>
      <c r="BF347" s="54" t="s">
        <v>11</v>
      </c>
      <c r="BG347" s="39"/>
      <c r="BH347" s="56" t="s">
        <v>16</v>
      </c>
      <c r="BI347" s="48"/>
      <c r="BJ347" s="36"/>
      <c r="BK347" s="54" t="s">
        <v>11</v>
      </c>
      <c r="BL347" s="39"/>
      <c r="BM347" s="54" t="s">
        <v>16</v>
      </c>
      <c r="BN347" s="36"/>
      <c r="BO347" s="54" t="s">
        <v>11</v>
      </c>
      <c r="BP347" s="39"/>
      <c r="BQ347" s="56" t="s">
        <v>16</v>
      </c>
      <c r="BR347" s="48"/>
      <c r="BS347" s="36"/>
      <c r="BT347" s="54" t="s">
        <v>11</v>
      </c>
      <c r="BU347" s="39"/>
      <c r="BV347" s="54" t="s">
        <v>16</v>
      </c>
      <c r="BW347" s="36"/>
      <c r="BX347" s="54" t="s">
        <v>11</v>
      </c>
      <c r="BY347" s="39"/>
      <c r="BZ347" s="56" t="s">
        <v>16</v>
      </c>
      <c r="CA347" s="51"/>
      <c r="CB347" s="17" t="str">
        <f t="shared" si="11"/>
        <v/>
      </c>
      <c r="CC347" s="17" t="str">
        <f>IF(CB347="","",INDEX('99_職種リスト'!$A:$A,MATCH($E347,'99_職種リスト'!$B:$B,0)))</f>
        <v/>
      </c>
      <c r="CD347" s="18" t="str">
        <f>IF(CB347="","",IF(F347="○",'01_勤務時間入力'!$B$7*60,IF(SUM(H347,J347,L347,N347)&gt;0,MIN(SUM(VALUE(H347)*60,J347,VALUE(L347)*60/2,N347/2),'01_勤務時間入力'!$B$7*60,10080),MIN(SUM(MIN(SUM(VALUE(Q347)*60,S347,VALUE(U347)*60/2,W347/2),1440)*IF(OR(Y347="",Y347="　"),1,VALUE(MID(Y347,2,1)/4)),MIN(SUM(VALUE(Z347)*60,AB347,VALUE(AD347)*60/2,AF347/2),1440)*IF(OR(AH347="",AH347="　"),1,VALUE(MID(AH347,2,1)/4)),MIN(SUM(VALUE(AI347)*60,AK347,VALUE(AM347)*60/2,AO347/2),1440)*IF(OR(AQ347="",AQ347="　"),1,VALUE(MID(AQ347,2,1)/4)),MIN(SUM(VALUE(AR347)*60,AT347,VALUE(AV347)*60/2,AX347/2),1440)*IF(OR(AZ347="",AZ347="　"),1,VALUE(MID(AZ347,2,1)/4)),MIN(SUM(VALUE(BA347)*60,BC347,VALUE(BE347)*60/2,BG347/2),1440)*IF(OR(BI347="",BI347="　"),1,VALUE(MID(BI347,2,1)/4)),MIN(SUM(VALUE(BJ347)*60,BL347,VALUE(BN347)*60/2,BP347/2),1440)*IF(OR(BR347="",BR347="　"),1,VALUE(MID(BR347,2,1)/4)),MIN(SUM(VALUE(BS347)*60,BU347,VALUE(BW347)*60/2,BY347/2),1440)*IF(OR(CA347="",CA347="　"),1,VALUE(MID(CA347,2,1)/4))),'01_勤務時間入力'!$B$7*60,10080))))</f>
        <v/>
      </c>
      <c r="CE347" s="17" t="str">
        <f>IF(CB347="","",IF('01_勤務時間入力'!$I$7*60&lt;='01_勤務時間入力'!CD347,"常勤","非常勤"))</f>
        <v/>
      </c>
    </row>
    <row r="348" spans="2:83" ht="27.95" customHeight="1" x14ac:dyDescent="0.4">
      <c r="B348" s="131" t="str">
        <f t="shared" si="10"/>
        <v>332人目</v>
      </c>
      <c r="C348" s="29"/>
      <c r="D348" s="69" t="s">
        <v>14</v>
      </c>
      <c r="E348" s="31"/>
      <c r="F348" s="32"/>
      <c r="H348" s="36"/>
      <c r="I348" s="54" t="s">
        <v>11</v>
      </c>
      <c r="J348" s="39"/>
      <c r="K348" s="56" t="s">
        <v>16</v>
      </c>
      <c r="L348" s="36"/>
      <c r="M348" s="54" t="s">
        <v>11</v>
      </c>
      <c r="N348" s="39"/>
      <c r="O348" s="56" t="s">
        <v>16</v>
      </c>
      <c r="P348" s="11"/>
      <c r="Q348" s="36"/>
      <c r="R348" s="54" t="s">
        <v>11</v>
      </c>
      <c r="S348" s="39"/>
      <c r="T348" s="54" t="s">
        <v>16</v>
      </c>
      <c r="U348" s="36"/>
      <c r="V348" s="54" t="s">
        <v>11</v>
      </c>
      <c r="W348" s="39"/>
      <c r="X348" s="56" t="s">
        <v>16</v>
      </c>
      <c r="Y348" s="48"/>
      <c r="Z348" s="36"/>
      <c r="AA348" s="54" t="s">
        <v>11</v>
      </c>
      <c r="AB348" s="39"/>
      <c r="AC348" s="54" t="s">
        <v>16</v>
      </c>
      <c r="AD348" s="36"/>
      <c r="AE348" s="54" t="s">
        <v>11</v>
      </c>
      <c r="AF348" s="39"/>
      <c r="AG348" s="56" t="s">
        <v>16</v>
      </c>
      <c r="AH348" s="48"/>
      <c r="AI348" s="36"/>
      <c r="AJ348" s="54" t="s">
        <v>11</v>
      </c>
      <c r="AK348" s="39"/>
      <c r="AL348" s="54" t="s">
        <v>16</v>
      </c>
      <c r="AM348" s="36"/>
      <c r="AN348" s="54" t="s">
        <v>11</v>
      </c>
      <c r="AO348" s="39"/>
      <c r="AP348" s="56" t="s">
        <v>16</v>
      </c>
      <c r="AQ348" s="48"/>
      <c r="AR348" s="36"/>
      <c r="AS348" s="54" t="s">
        <v>11</v>
      </c>
      <c r="AT348" s="39"/>
      <c r="AU348" s="54" t="s">
        <v>16</v>
      </c>
      <c r="AV348" s="36"/>
      <c r="AW348" s="54" t="s">
        <v>11</v>
      </c>
      <c r="AX348" s="39"/>
      <c r="AY348" s="56" t="s">
        <v>16</v>
      </c>
      <c r="AZ348" s="48"/>
      <c r="BA348" s="36"/>
      <c r="BB348" s="54" t="s">
        <v>11</v>
      </c>
      <c r="BC348" s="39"/>
      <c r="BD348" s="54" t="s">
        <v>16</v>
      </c>
      <c r="BE348" s="36"/>
      <c r="BF348" s="54" t="s">
        <v>11</v>
      </c>
      <c r="BG348" s="39"/>
      <c r="BH348" s="56" t="s">
        <v>16</v>
      </c>
      <c r="BI348" s="48"/>
      <c r="BJ348" s="36"/>
      <c r="BK348" s="54" t="s">
        <v>11</v>
      </c>
      <c r="BL348" s="39"/>
      <c r="BM348" s="54" t="s">
        <v>16</v>
      </c>
      <c r="BN348" s="36"/>
      <c r="BO348" s="54" t="s">
        <v>11</v>
      </c>
      <c r="BP348" s="39"/>
      <c r="BQ348" s="56" t="s">
        <v>16</v>
      </c>
      <c r="BR348" s="48"/>
      <c r="BS348" s="36"/>
      <c r="BT348" s="54" t="s">
        <v>11</v>
      </c>
      <c r="BU348" s="39"/>
      <c r="BV348" s="54" t="s">
        <v>16</v>
      </c>
      <c r="BW348" s="36"/>
      <c r="BX348" s="54" t="s">
        <v>11</v>
      </c>
      <c r="BY348" s="39"/>
      <c r="BZ348" s="56" t="s">
        <v>16</v>
      </c>
      <c r="CA348" s="51"/>
      <c r="CB348" s="17" t="str">
        <f t="shared" si="11"/>
        <v/>
      </c>
      <c r="CC348" s="17" t="str">
        <f>IF(CB348="","",INDEX('99_職種リスト'!$A:$A,MATCH($E348,'99_職種リスト'!$B:$B,0)))</f>
        <v/>
      </c>
      <c r="CD348" s="18" t="str">
        <f>IF(CB348="","",IF(F348="○",'01_勤務時間入力'!$B$7*60,IF(SUM(H348,J348,L348,N348)&gt;0,MIN(SUM(VALUE(H348)*60,J348,VALUE(L348)*60/2,N348/2),'01_勤務時間入力'!$B$7*60,10080),MIN(SUM(MIN(SUM(VALUE(Q348)*60,S348,VALUE(U348)*60/2,W348/2),1440)*IF(OR(Y348="",Y348="　"),1,VALUE(MID(Y348,2,1)/4)),MIN(SUM(VALUE(Z348)*60,AB348,VALUE(AD348)*60/2,AF348/2),1440)*IF(OR(AH348="",AH348="　"),1,VALUE(MID(AH348,2,1)/4)),MIN(SUM(VALUE(AI348)*60,AK348,VALUE(AM348)*60/2,AO348/2),1440)*IF(OR(AQ348="",AQ348="　"),1,VALUE(MID(AQ348,2,1)/4)),MIN(SUM(VALUE(AR348)*60,AT348,VALUE(AV348)*60/2,AX348/2),1440)*IF(OR(AZ348="",AZ348="　"),1,VALUE(MID(AZ348,2,1)/4)),MIN(SUM(VALUE(BA348)*60,BC348,VALUE(BE348)*60/2,BG348/2),1440)*IF(OR(BI348="",BI348="　"),1,VALUE(MID(BI348,2,1)/4)),MIN(SUM(VALUE(BJ348)*60,BL348,VALUE(BN348)*60/2,BP348/2),1440)*IF(OR(BR348="",BR348="　"),1,VALUE(MID(BR348,2,1)/4)),MIN(SUM(VALUE(BS348)*60,BU348,VALUE(BW348)*60/2,BY348/2),1440)*IF(OR(CA348="",CA348="　"),1,VALUE(MID(CA348,2,1)/4))),'01_勤務時間入力'!$B$7*60,10080))))</f>
        <v/>
      </c>
      <c r="CE348" s="17" t="str">
        <f>IF(CB348="","",IF('01_勤務時間入力'!$I$7*60&lt;='01_勤務時間入力'!CD348,"常勤","非常勤"))</f>
        <v/>
      </c>
    </row>
    <row r="349" spans="2:83" ht="27.95" customHeight="1" x14ac:dyDescent="0.4">
      <c r="B349" s="131" t="str">
        <f t="shared" si="10"/>
        <v>333人目</v>
      </c>
      <c r="C349" s="29"/>
      <c r="D349" s="69" t="s">
        <v>14</v>
      </c>
      <c r="E349" s="31"/>
      <c r="F349" s="32"/>
      <c r="H349" s="36"/>
      <c r="I349" s="54" t="s">
        <v>11</v>
      </c>
      <c r="J349" s="39"/>
      <c r="K349" s="56" t="s">
        <v>16</v>
      </c>
      <c r="L349" s="36"/>
      <c r="M349" s="54" t="s">
        <v>11</v>
      </c>
      <c r="N349" s="39"/>
      <c r="O349" s="56" t="s">
        <v>16</v>
      </c>
      <c r="P349" s="11"/>
      <c r="Q349" s="36"/>
      <c r="R349" s="54" t="s">
        <v>11</v>
      </c>
      <c r="S349" s="39"/>
      <c r="T349" s="54" t="s">
        <v>16</v>
      </c>
      <c r="U349" s="36"/>
      <c r="V349" s="54" t="s">
        <v>11</v>
      </c>
      <c r="W349" s="39"/>
      <c r="X349" s="56" t="s">
        <v>16</v>
      </c>
      <c r="Y349" s="48"/>
      <c r="Z349" s="36"/>
      <c r="AA349" s="54" t="s">
        <v>11</v>
      </c>
      <c r="AB349" s="39"/>
      <c r="AC349" s="54" t="s">
        <v>16</v>
      </c>
      <c r="AD349" s="36"/>
      <c r="AE349" s="54" t="s">
        <v>11</v>
      </c>
      <c r="AF349" s="39"/>
      <c r="AG349" s="56" t="s">
        <v>16</v>
      </c>
      <c r="AH349" s="48"/>
      <c r="AI349" s="36"/>
      <c r="AJ349" s="54" t="s">
        <v>11</v>
      </c>
      <c r="AK349" s="39"/>
      <c r="AL349" s="54" t="s">
        <v>16</v>
      </c>
      <c r="AM349" s="36"/>
      <c r="AN349" s="54" t="s">
        <v>11</v>
      </c>
      <c r="AO349" s="39"/>
      <c r="AP349" s="56" t="s">
        <v>16</v>
      </c>
      <c r="AQ349" s="48"/>
      <c r="AR349" s="36"/>
      <c r="AS349" s="54" t="s">
        <v>11</v>
      </c>
      <c r="AT349" s="39"/>
      <c r="AU349" s="54" t="s">
        <v>16</v>
      </c>
      <c r="AV349" s="36"/>
      <c r="AW349" s="54" t="s">
        <v>11</v>
      </c>
      <c r="AX349" s="39"/>
      <c r="AY349" s="56" t="s">
        <v>16</v>
      </c>
      <c r="AZ349" s="48"/>
      <c r="BA349" s="36"/>
      <c r="BB349" s="54" t="s">
        <v>11</v>
      </c>
      <c r="BC349" s="39"/>
      <c r="BD349" s="54" t="s">
        <v>16</v>
      </c>
      <c r="BE349" s="36"/>
      <c r="BF349" s="54" t="s">
        <v>11</v>
      </c>
      <c r="BG349" s="39"/>
      <c r="BH349" s="56" t="s">
        <v>16</v>
      </c>
      <c r="BI349" s="48"/>
      <c r="BJ349" s="36"/>
      <c r="BK349" s="54" t="s">
        <v>11</v>
      </c>
      <c r="BL349" s="39"/>
      <c r="BM349" s="54" t="s">
        <v>16</v>
      </c>
      <c r="BN349" s="36"/>
      <c r="BO349" s="54" t="s">
        <v>11</v>
      </c>
      <c r="BP349" s="39"/>
      <c r="BQ349" s="56" t="s">
        <v>16</v>
      </c>
      <c r="BR349" s="48"/>
      <c r="BS349" s="36"/>
      <c r="BT349" s="54" t="s">
        <v>11</v>
      </c>
      <c r="BU349" s="39"/>
      <c r="BV349" s="54" t="s">
        <v>16</v>
      </c>
      <c r="BW349" s="36"/>
      <c r="BX349" s="54" t="s">
        <v>11</v>
      </c>
      <c r="BY349" s="39"/>
      <c r="BZ349" s="56" t="s">
        <v>16</v>
      </c>
      <c r="CA349" s="51"/>
      <c r="CB349" s="17" t="str">
        <f t="shared" si="11"/>
        <v/>
      </c>
      <c r="CC349" s="17" t="str">
        <f>IF(CB349="","",INDEX('99_職種リスト'!$A:$A,MATCH($E349,'99_職種リスト'!$B:$B,0)))</f>
        <v/>
      </c>
      <c r="CD349" s="18" t="str">
        <f>IF(CB349="","",IF(F349="○",'01_勤務時間入力'!$B$7*60,IF(SUM(H349,J349,L349,N349)&gt;0,MIN(SUM(VALUE(H349)*60,J349,VALUE(L349)*60/2,N349/2),'01_勤務時間入力'!$B$7*60,10080),MIN(SUM(MIN(SUM(VALUE(Q349)*60,S349,VALUE(U349)*60/2,W349/2),1440)*IF(OR(Y349="",Y349="　"),1,VALUE(MID(Y349,2,1)/4)),MIN(SUM(VALUE(Z349)*60,AB349,VALUE(AD349)*60/2,AF349/2),1440)*IF(OR(AH349="",AH349="　"),1,VALUE(MID(AH349,2,1)/4)),MIN(SUM(VALUE(AI349)*60,AK349,VALUE(AM349)*60/2,AO349/2),1440)*IF(OR(AQ349="",AQ349="　"),1,VALUE(MID(AQ349,2,1)/4)),MIN(SUM(VALUE(AR349)*60,AT349,VALUE(AV349)*60/2,AX349/2),1440)*IF(OR(AZ349="",AZ349="　"),1,VALUE(MID(AZ349,2,1)/4)),MIN(SUM(VALUE(BA349)*60,BC349,VALUE(BE349)*60/2,BG349/2),1440)*IF(OR(BI349="",BI349="　"),1,VALUE(MID(BI349,2,1)/4)),MIN(SUM(VALUE(BJ349)*60,BL349,VALUE(BN349)*60/2,BP349/2),1440)*IF(OR(BR349="",BR349="　"),1,VALUE(MID(BR349,2,1)/4)),MIN(SUM(VALUE(BS349)*60,BU349,VALUE(BW349)*60/2,BY349/2),1440)*IF(OR(CA349="",CA349="　"),1,VALUE(MID(CA349,2,1)/4))),'01_勤務時間入力'!$B$7*60,10080))))</f>
        <v/>
      </c>
      <c r="CE349" s="17" t="str">
        <f>IF(CB349="","",IF('01_勤務時間入力'!$I$7*60&lt;='01_勤務時間入力'!CD349,"常勤","非常勤"))</f>
        <v/>
      </c>
    </row>
    <row r="350" spans="2:83" ht="27.95" customHeight="1" x14ac:dyDescent="0.4">
      <c r="B350" s="131" t="str">
        <f t="shared" si="10"/>
        <v>334人目</v>
      </c>
      <c r="C350" s="29"/>
      <c r="D350" s="69" t="s">
        <v>14</v>
      </c>
      <c r="E350" s="31"/>
      <c r="F350" s="32"/>
      <c r="H350" s="36"/>
      <c r="I350" s="54" t="s">
        <v>11</v>
      </c>
      <c r="J350" s="39"/>
      <c r="K350" s="56" t="s">
        <v>16</v>
      </c>
      <c r="L350" s="36"/>
      <c r="M350" s="54" t="s">
        <v>11</v>
      </c>
      <c r="N350" s="39"/>
      <c r="O350" s="56" t="s">
        <v>16</v>
      </c>
      <c r="P350" s="11"/>
      <c r="Q350" s="36"/>
      <c r="R350" s="54" t="s">
        <v>11</v>
      </c>
      <c r="S350" s="39"/>
      <c r="T350" s="54" t="s">
        <v>16</v>
      </c>
      <c r="U350" s="36"/>
      <c r="V350" s="54" t="s">
        <v>11</v>
      </c>
      <c r="W350" s="39"/>
      <c r="X350" s="56" t="s">
        <v>16</v>
      </c>
      <c r="Y350" s="48"/>
      <c r="Z350" s="36"/>
      <c r="AA350" s="54" t="s">
        <v>11</v>
      </c>
      <c r="AB350" s="39"/>
      <c r="AC350" s="54" t="s">
        <v>16</v>
      </c>
      <c r="AD350" s="36"/>
      <c r="AE350" s="54" t="s">
        <v>11</v>
      </c>
      <c r="AF350" s="39"/>
      <c r="AG350" s="56" t="s">
        <v>16</v>
      </c>
      <c r="AH350" s="48"/>
      <c r="AI350" s="36"/>
      <c r="AJ350" s="54" t="s">
        <v>11</v>
      </c>
      <c r="AK350" s="39"/>
      <c r="AL350" s="54" t="s">
        <v>16</v>
      </c>
      <c r="AM350" s="36"/>
      <c r="AN350" s="54" t="s">
        <v>11</v>
      </c>
      <c r="AO350" s="39"/>
      <c r="AP350" s="56" t="s">
        <v>16</v>
      </c>
      <c r="AQ350" s="48"/>
      <c r="AR350" s="36"/>
      <c r="AS350" s="54" t="s">
        <v>11</v>
      </c>
      <c r="AT350" s="39"/>
      <c r="AU350" s="54" t="s">
        <v>16</v>
      </c>
      <c r="AV350" s="36"/>
      <c r="AW350" s="54" t="s">
        <v>11</v>
      </c>
      <c r="AX350" s="39"/>
      <c r="AY350" s="56" t="s">
        <v>16</v>
      </c>
      <c r="AZ350" s="48"/>
      <c r="BA350" s="36"/>
      <c r="BB350" s="54" t="s">
        <v>11</v>
      </c>
      <c r="BC350" s="39"/>
      <c r="BD350" s="54" t="s">
        <v>16</v>
      </c>
      <c r="BE350" s="36"/>
      <c r="BF350" s="54" t="s">
        <v>11</v>
      </c>
      <c r="BG350" s="39"/>
      <c r="BH350" s="56" t="s">
        <v>16</v>
      </c>
      <c r="BI350" s="48"/>
      <c r="BJ350" s="36"/>
      <c r="BK350" s="54" t="s">
        <v>11</v>
      </c>
      <c r="BL350" s="39"/>
      <c r="BM350" s="54" t="s">
        <v>16</v>
      </c>
      <c r="BN350" s="36"/>
      <c r="BO350" s="54" t="s">
        <v>11</v>
      </c>
      <c r="BP350" s="39"/>
      <c r="BQ350" s="56" t="s">
        <v>16</v>
      </c>
      <c r="BR350" s="48"/>
      <c r="BS350" s="36"/>
      <c r="BT350" s="54" t="s">
        <v>11</v>
      </c>
      <c r="BU350" s="39"/>
      <c r="BV350" s="54" t="s">
        <v>16</v>
      </c>
      <c r="BW350" s="36"/>
      <c r="BX350" s="54" t="s">
        <v>11</v>
      </c>
      <c r="BY350" s="39"/>
      <c r="BZ350" s="56" t="s">
        <v>16</v>
      </c>
      <c r="CA350" s="51"/>
      <c r="CB350" s="17" t="str">
        <f t="shared" si="11"/>
        <v/>
      </c>
      <c r="CC350" s="17" t="str">
        <f>IF(CB350="","",INDEX('99_職種リスト'!$A:$A,MATCH($E350,'99_職種リスト'!$B:$B,0)))</f>
        <v/>
      </c>
      <c r="CD350" s="18" t="str">
        <f>IF(CB350="","",IF(F350="○",'01_勤務時間入力'!$B$7*60,IF(SUM(H350,J350,L350,N350)&gt;0,MIN(SUM(VALUE(H350)*60,J350,VALUE(L350)*60/2,N350/2),'01_勤務時間入力'!$B$7*60,10080),MIN(SUM(MIN(SUM(VALUE(Q350)*60,S350,VALUE(U350)*60/2,W350/2),1440)*IF(OR(Y350="",Y350="　"),1,VALUE(MID(Y350,2,1)/4)),MIN(SUM(VALUE(Z350)*60,AB350,VALUE(AD350)*60/2,AF350/2),1440)*IF(OR(AH350="",AH350="　"),1,VALUE(MID(AH350,2,1)/4)),MIN(SUM(VALUE(AI350)*60,AK350,VALUE(AM350)*60/2,AO350/2),1440)*IF(OR(AQ350="",AQ350="　"),1,VALUE(MID(AQ350,2,1)/4)),MIN(SUM(VALUE(AR350)*60,AT350,VALUE(AV350)*60/2,AX350/2),1440)*IF(OR(AZ350="",AZ350="　"),1,VALUE(MID(AZ350,2,1)/4)),MIN(SUM(VALUE(BA350)*60,BC350,VALUE(BE350)*60/2,BG350/2),1440)*IF(OR(BI350="",BI350="　"),1,VALUE(MID(BI350,2,1)/4)),MIN(SUM(VALUE(BJ350)*60,BL350,VALUE(BN350)*60/2,BP350/2),1440)*IF(OR(BR350="",BR350="　"),1,VALUE(MID(BR350,2,1)/4)),MIN(SUM(VALUE(BS350)*60,BU350,VALUE(BW350)*60/2,BY350/2),1440)*IF(OR(CA350="",CA350="　"),1,VALUE(MID(CA350,2,1)/4))),'01_勤務時間入力'!$B$7*60,10080))))</f>
        <v/>
      </c>
      <c r="CE350" s="17" t="str">
        <f>IF(CB350="","",IF('01_勤務時間入力'!$I$7*60&lt;='01_勤務時間入力'!CD350,"常勤","非常勤"))</f>
        <v/>
      </c>
    </row>
    <row r="351" spans="2:83" ht="27.95" customHeight="1" x14ac:dyDescent="0.4">
      <c r="B351" s="131" t="str">
        <f t="shared" si="10"/>
        <v>335人目</v>
      </c>
      <c r="C351" s="29"/>
      <c r="D351" s="69" t="s">
        <v>14</v>
      </c>
      <c r="E351" s="31"/>
      <c r="F351" s="32"/>
      <c r="H351" s="36"/>
      <c r="I351" s="54" t="s">
        <v>11</v>
      </c>
      <c r="J351" s="39"/>
      <c r="K351" s="56" t="s">
        <v>16</v>
      </c>
      <c r="L351" s="36"/>
      <c r="M351" s="54" t="s">
        <v>11</v>
      </c>
      <c r="N351" s="39"/>
      <c r="O351" s="56" t="s">
        <v>16</v>
      </c>
      <c r="P351" s="11"/>
      <c r="Q351" s="36"/>
      <c r="R351" s="54" t="s">
        <v>11</v>
      </c>
      <c r="S351" s="39"/>
      <c r="T351" s="54" t="s">
        <v>16</v>
      </c>
      <c r="U351" s="36"/>
      <c r="V351" s="54" t="s">
        <v>11</v>
      </c>
      <c r="W351" s="39"/>
      <c r="X351" s="56" t="s">
        <v>16</v>
      </c>
      <c r="Y351" s="48"/>
      <c r="Z351" s="36"/>
      <c r="AA351" s="54" t="s">
        <v>11</v>
      </c>
      <c r="AB351" s="39"/>
      <c r="AC351" s="54" t="s">
        <v>16</v>
      </c>
      <c r="AD351" s="36"/>
      <c r="AE351" s="54" t="s">
        <v>11</v>
      </c>
      <c r="AF351" s="39"/>
      <c r="AG351" s="56" t="s">
        <v>16</v>
      </c>
      <c r="AH351" s="48"/>
      <c r="AI351" s="36"/>
      <c r="AJ351" s="54" t="s">
        <v>11</v>
      </c>
      <c r="AK351" s="39"/>
      <c r="AL351" s="54" t="s">
        <v>16</v>
      </c>
      <c r="AM351" s="36"/>
      <c r="AN351" s="54" t="s">
        <v>11</v>
      </c>
      <c r="AO351" s="39"/>
      <c r="AP351" s="56" t="s">
        <v>16</v>
      </c>
      <c r="AQ351" s="48"/>
      <c r="AR351" s="36"/>
      <c r="AS351" s="54" t="s">
        <v>11</v>
      </c>
      <c r="AT351" s="39"/>
      <c r="AU351" s="54" t="s">
        <v>16</v>
      </c>
      <c r="AV351" s="36"/>
      <c r="AW351" s="54" t="s">
        <v>11</v>
      </c>
      <c r="AX351" s="39"/>
      <c r="AY351" s="56" t="s">
        <v>16</v>
      </c>
      <c r="AZ351" s="48"/>
      <c r="BA351" s="36"/>
      <c r="BB351" s="54" t="s">
        <v>11</v>
      </c>
      <c r="BC351" s="39"/>
      <c r="BD351" s="54" t="s">
        <v>16</v>
      </c>
      <c r="BE351" s="36"/>
      <c r="BF351" s="54" t="s">
        <v>11</v>
      </c>
      <c r="BG351" s="39"/>
      <c r="BH351" s="56" t="s">
        <v>16</v>
      </c>
      <c r="BI351" s="48"/>
      <c r="BJ351" s="36"/>
      <c r="BK351" s="54" t="s">
        <v>11</v>
      </c>
      <c r="BL351" s="39"/>
      <c r="BM351" s="54" t="s">
        <v>16</v>
      </c>
      <c r="BN351" s="36"/>
      <c r="BO351" s="54" t="s">
        <v>11</v>
      </c>
      <c r="BP351" s="39"/>
      <c r="BQ351" s="56" t="s">
        <v>16</v>
      </c>
      <c r="BR351" s="48"/>
      <c r="BS351" s="36"/>
      <c r="BT351" s="54" t="s">
        <v>11</v>
      </c>
      <c r="BU351" s="39"/>
      <c r="BV351" s="54" t="s">
        <v>16</v>
      </c>
      <c r="BW351" s="36"/>
      <c r="BX351" s="54" t="s">
        <v>11</v>
      </c>
      <c r="BY351" s="39"/>
      <c r="BZ351" s="56" t="s">
        <v>16</v>
      </c>
      <c r="CA351" s="51"/>
      <c r="CB351" s="17" t="str">
        <f t="shared" si="11"/>
        <v/>
      </c>
      <c r="CC351" s="17" t="str">
        <f>IF(CB351="","",INDEX('99_職種リスト'!$A:$A,MATCH($E351,'99_職種リスト'!$B:$B,0)))</f>
        <v/>
      </c>
      <c r="CD351" s="18" t="str">
        <f>IF(CB351="","",IF(F351="○",'01_勤務時間入力'!$B$7*60,IF(SUM(H351,J351,L351,N351)&gt;0,MIN(SUM(VALUE(H351)*60,J351,VALUE(L351)*60/2,N351/2),'01_勤務時間入力'!$B$7*60,10080),MIN(SUM(MIN(SUM(VALUE(Q351)*60,S351,VALUE(U351)*60/2,W351/2),1440)*IF(OR(Y351="",Y351="　"),1,VALUE(MID(Y351,2,1)/4)),MIN(SUM(VALUE(Z351)*60,AB351,VALUE(AD351)*60/2,AF351/2),1440)*IF(OR(AH351="",AH351="　"),1,VALUE(MID(AH351,2,1)/4)),MIN(SUM(VALUE(AI351)*60,AK351,VALUE(AM351)*60/2,AO351/2),1440)*IF(OR(AQ351="",AQ351="　"),1,VALUE(MID(AQ351,2,1)/4)),MIN(SUM(VALUE(AR351)*60,AT351,VALUE(AV351)*60/2,AX351/2),1440)*IF(OR(AZ351="",AZ351="　"),1,VALUE(MID(AZ351,2,1)/4)),MIN(SUM(VALUE(BA351)*60,BC351,VALUE(BE351)*60/2,BG351/2),1440)*IF(OR(BI351="",BI351="　"),1,VALUE(MID(BI351,2,1)/4)),MIN(SUM(VALUE(BJ351)*60,BL351,VALUE(BN351)*60/2,BP351/2),1440)*IF(OR(BR351="",BR351="　"),1,VALUE(MID(BR351,2,1)/4)),MIN(SUM(VALUE(BS351)*60,BU351,VALUE(BW351)*60/2,BY351/2),1440)*IF(OR(CA351="",CA351="　"),1,VALUE(MID(CA351,2,1)/4))),'01_勤務時間入力'!$B$7*60,10080))))</f>
        <v/>
      </c>
      <c r="CE351" s="17" t="str">
        <f>IF(CB351="","",IF('01_勤務時間入力'!$I$7*60&lt;='01_勤務時間入力'!CD351,"常勤","非常勤"))</f>
        <v/>
      </c>
    </row>
    <row r="352" spans="2:83" ht="27.95" customHeight="1" x14ac:dyDescent="0.4">
      <c r="B352" s="131" t="str">
        <f t="shared" si="10"/>
        <v>336人目</v>
      </c>
      <c r="C352" s="29"/>
      <c r="D352" s="69" t="s">
        <v>14</v>
      </c>
      <c r="E352" s="31"/>
      <c r="F352" s="32"/>
      <c r="H352" s="36"/>
      <c r="I352" s="54" t="s">
        <v>11</v>
      </c>
      <c r="J352" s="39"/>
      <c r="K352" s="56" t="s">
        <v>16</v>
      </c>
      <c r="L352" s="36"/>
      <c r="M352" s="54" t="s">
        <v>11</v>
      </c>
      <c r="N352" s="39"/>
      <c r="O352" s="56" t="s">
        <v>16</v>
      </c>
      <c r="P352" s="11"/>
      <c r="Q352" s="36"/>
      <c r="R352" s="54" t="s">
        <v>11</v>
      </c>
      <c r="S352" s="39"/>
      <c r="T352" s="54" t="s">
        <v>16</v>
      </c>
      <c r="U352" s="36"/>
      <c r="V352" s="54" t="s">
        <v>11</v>
      </c>
      <c r="W352" s="39"/>
      <c r="X352" s="56" t="s">
        <v>16</v>
      </c>
      <c r="Y352" s="48"/>
      <c r="Z352" s="36"/>
      <c r="AA352" s="54" t="s">
        <v>11</v>
      </c>
      <c r="AB352" s="39"/>
      <c r="AC352" s="54" t="s">
        <v>16</v>
      </c>
      <c r="AD352" s="36"/>
      <c r="AE352" s="54" t="s">
        <v>11</v>
      </c>
      <c r="AF352" s="39"/>
      <c r="AG352" s="56" t="s">
        <v>16</v>
      </c>
      <c r="AH352" s="48"/>
      <c r="AI352" s="36"/>
      <c r="AJ352" s="54" t="s">
        <v>11</v>
      </c>
      <c r="AK352" s="39"/>
      <c r="AL352" s="54" t="s">
        <v>16</v>
      </c>
      <c r="AM352" s="36"/>
      <c r="AN352" s="54" t="s">
        <v>11</v>
      </c>
      <c r="AO352" s="39"/>
      <c r="AP352" s="56" t="s">
        <v>16</v>
      </c>
      <c r="AQ352" s="48"/>
      <c r="AR352" s="36"/>
      <c r="AS352" s="54" t="s">
        <v>11</v>
      </c>
      <c r="AT352" s="39"/>
      <c r="AU352" s="54" t="s">
        <v>16</v>
      </c>
      <c r="AV352" s="36"/>
      <c r="AW352" s="54" t="s">
        <v>11</v>
      </c>
      <c r="AX352" s="39"/>
      <c r="AY352" s="56" t="s">
        <v>16</v>
      </c>
      <c r="AZ352" s="48"/>
      <c r="BA352" s="36"/>
      <c r="BB352" s="54" t="s">
        <v>11</v>
      </c>
      <c r="BC352" s="39"/>
      <c r="BD352" s="54" t="s">
        <v>16</v>
      </c>
      <c r="BE352" s="36"/>
      <c r="BF352" s="54" t="s">
        <v>11</v>
      </c>
      <c r="BG352" s="39"/>
      <c r="BH352" s="56" t="s">
        <v>16</v>
      </c>
      <c r="BI352" s="48"/>
      <c r="BJ352" s="36"/>
      <c r="BK352" s="54" t="s">
        <v>11</v>
      </c>
      <c r="BL352" s="39"/>
      <c r="BM352" s="54" t="s">
        <v>16</v>
      </c>
      <c r="BN352" s="36"/>
      <c r="BO352" s="54" t="s">
        <v>11</v>
      </c>
      <c r="BP352" s="39"/>
      <c r="BQ352" s="56" t="s">
        <v>16</v>
      </c>
      <c r="BR352" s="48"/>
      <c r="BS352" s="36"/>
      <c r="BT352" s="54" t="s">
        <v>11</v>
      </c>
      <c r="BU352" s="39"/>
      <c r="BV352" s="54" t="s">
        <v>16</v>
      </c>
      <c r="BW352" s="36"/>
      <c r="BX352" s="54" t="s">
        <v>11</v>
      </c>
      <c r="BY352" s="39"/>
      <c r="BZ352" s="56" t="s">
        <v>16</v>
      </c>
      <c r="CA352" s="51"/>
      <c r="CB352" s="17" t="str">
        <f t="shared" si="11"/>
        <v/>
      </c>
      <c r="CC352" s="17" t="str">
        <f>IF(CB352="","",INDEX('99_職種リスト'!$A:$A,MATCH($E352,'99_職種リスト'!$B:$B,0)))</f>
        <v/>
      </c>
      <c r="CD352" s="18" t="str">
        <f>IF(CB352="","",IF(F352="○",'01_勤務時間入力'!$B$7*60,IF(SUM(H352,J352,L352,N352)&gt;0,MIN(SUM(VALUE(H352)*60,J352,VALUE(L352)*60/2,N352/2),'01_勤務時間入力'!$B$7*60,10080),MIN(SUM(MIN(SUM(VALUE(Q352)*60,S352,VALUE(U352)*60/2,W352/2),1440)*IF(OR(Y352="",Y352="　"),1,VALUE(MID(Y352,2,1)/4)),MIN(SUM(VALUE(Z352)*60,AB352,VALUE(AD352)*60/2,AF352/2),1440)*IF(OR(AH352="",AH352="　"),1,VALUE(MID(AH352,2,1)/4)),MIN(SUM(VALUE(AI352)*60,AK352,VALUE(AM352)*60/2,AO352/2),1440)*IF(OR(AQ352="",AQ352="　"),1,VALUE(MID(AQ352,2,1)/4)),MIN(SUM(VALUE(AR352)*60,AT352,VALUE(AV352)*60/2,AX352/2),1440)*IF(OR(AZ352="",AZ352="　"),1,VALUE(MID(AZ352,2,1)/4)),MIN(SUM(VALUE(BA352)*60,BC352,VALUE(BE352)*60/2,BG352/2),1440)*IF(OR(BI352="",BI352="　"),1,VALUE(MID(BI352,2,1)/4)),MIN(SUM(VALUE(BJ352)*60,BL352,VALUE(BN352)*60/2,BP352/2),1440)*IF(OR(BR352="",BR352="　"),1,VALUE(MID(BR352,2,1)/4)),MIN(SUM(VALUE(BS352)*60,BU352,VALUE(BW352)*60/2,BY352/2),1440)*IF(OR(CA352="",CA352="　"),1,VALUE(MID(CA352,2,1)/4))),'01_勤務時間入力'!$B$7*60,10080))))</f>
        <v/>
      </c>
      <c r="CE352" s="17" t="str">
        <f>IF(CB352="","",IF('01_勤務時間入力'!$I$7*60&lt;='01_勤務時間入力'!CD352,"常勤","非常勤"))</f>
        <v/>
      </c>
    </row>
    <row r="353" spans="2:83" ht="27.95" customHeight="1" x14ac:dyDescent="0.4">
      <c r="B353" s="131" t="str">
        <f t="shared" si="10"/>
        <v>337人目</v>
      </c>
      <c r="C353" s="29"/>
      <c r="D353" s="69" t="s">
        <v>14</v>
      </c>
      <c r="E353" s="31"/>
      <c r="F353" s="32"/>
      <c r="H353" s="36"/>
      <c r="I353" s="54" t="s">
        <v>11</v>
      </c>
      <c r="J353" s="39"/>
      <c r="K353" s="56" t="s">
        <v>16</v>
      </c>
      <c r="L353" s="36"/>
      <c r="M353" s="54" t="s">
        <v>11</v>
      </c>
      <c r="N353" s="39"/>
      <c r="O353" s="56" t="s">
        <v>16</v>
      </c>
      <c r="P353" s="11"/>
      <c r="Q353" s="36"/>
      <c r="R353" s="54" t="s">
        <v>11</v>
      </c>
      <c r="S353" s="39"/>
      <c r="T353" s="54" t="s">
        <v>16</v>
      </c>
      <c r="U353" s="36"/>
      <c r="V353" s="54" t="s">
        <v>11</v>
      </c>
      <c r="W353" s="39"/>
      <c r="X353" s="56" t="s">
        <v>16</v>
      </c>
      <c r="Y353" s="48"/>
      <c r="Z353" s="36"/>
      <c r="AA353" s="54" t="s">
        <v>11</v>
      </c>
      <c r="AB353" s="39"/>
      <c r="AC353" s="54" t="s">
        <v>16</v>
      </c>
      <c r="AD353" s="36"/>
      <c r="AE353" s="54" t="s">
        <v>11</v>
      </c>
      <c r="AF353" s="39"/>
      <c r="AG353" s="56" t="s">
        <v>16</v>
      </c>
      <c r="AH353" s="48"/>
      <c r="AI353" s="36"/>
      <c r="AJ353" s="54" t="s">
        <v>11</v>
      </c>
      <c r="AK353" s="39"/>
      <c r="AL353" s="54" t="s">
        <v>16</v>
      </c>
      <c r="AM353" s="36"/>
      <c r="AN353" s="54" t="s">
        <v>11</v>
      </c>
      <c r="AO353" s="39"/>
      <c r="AP353" s="56" t="s">
        <v>16</v>
      </c>
      <c r="AQ353" s="48"/>
      <c r="AR353" s="36"/>
      <c r="AS353" s="54" t="s">
        <v>11</v>
      </c>
      <c r="AT353" s="39"/>
      <c r="AU353" s="54" t="s">
        <v>16</v>
      </c>
      <c r="AV353" s="36"/>
      <c r="AW353" s="54" t="s">
        <v>11</v>
      </c>
      <c r="AX353" s="39"/>
      <c r="AY353" s="56" t="s">
        <v>16</v>
      </c>
      <c r="AZ353" s="48"/>
      <c r="BA353" s="36"/>
      <c r="BB353" s="54" t="s">
        <v>11</v>
      </c>
      <c r="BC353" s="39"/>
      <c r="BD353" s="54" t="s">
        <v>16</v>
      </c>
      <c r="BE353" s="36"/>
      <c r="BF353" s="54" t="s">
        <v>11</v>
      </c>
      <c r="BG353" s="39"/>
      <c r="BH353" s="56" t="s">
        <v>16</v>
      </c>
      <c r="BI353" s="48"/>
      <c r="BJ353" s="36"/>
      <c r="BK353" s="54" t="s">
        <v>11</v>
      </c>
      <c r="BL353" s="39"/>
      <c r="BM353" s="54" t="s">
        <v>16</v>
      </c>
      <c r="BN353" s="36"/>
      <c r="BO353" s="54" t="s">
        <v>11</v>
      </c>
      <c r="BP353" s="39"/>
      <c r="BQ353" s="56" t="s">
        <v>16</v>
      </c>
      <c r="BR353" s="48"/>
      <c r="BS353" s="36"/>
      <c r="BT353" s="54" t="s">
        <v>11</v>
      </c>
      <c r="BU353" s="39"/>
      <c r="BV353" s="54" t="s">
        <v>16</v>
      </c>
      <c r="BW353" s="36"/>
      <c r="BX353" s="54" t="s">
        <v>11</v>
      </c>
      <c r="BY353" s="39"/>
      <c r="BZ353" s="56" t="s">
        <v>16</v>
      </c>
      <c r="CA353" s="51"/>
      <c r="CB353" s="17" t="str">
        <f t="shared" si="11"/>
        <v/>
      </c>
      <c r="CC353" s="17" t="str">
        <f>IF(CB353="","",INDEX('99_職種リスト'!$A:$A,MATCH($E353,'99_職種リスト'!$B:$B,0)))</f>
        <v/>
      </c>
      <c r="CD353" s="18" t="str">
        <f>IF(CB353="","",IF(F353="○",'01_勤務時間入力'!$B$7*60,IF(SUM(H353,J353,L353,N353)&gt;0,MIN(SUM(VALUE(H353)*60,J353,VALUE(L353)*60/2,N353/2),'01_勤務時間入力'!$B$7*60,10080),MIN(SUM(MIN(SUM(VALUE(Q353)*60,S353,VALUE(U353)*60/2,W353/2),1440)*IF(OR(Y353="",Y353="　"),1,VALUE(MID(Y353,2,1)/4)),MIN(SUM(VALUE(Z353)*60,AB353,VALUE(AD353)*60/2,AF353/2),1440)*IF(OR(AH353="",AH353="　"),1,VALUE(MID(AH353,2,1)/4)),MIN(SUM(VALUE(AI353)*60,AK353,VALUE(AM353)*60/2,AO353/2),1440)*IF(OR(AQ353="",AQ353="　"),1,VALUE(MID(AQ353,2,1)/4)),MIN(SUM(VALUE(AR353)*60,AT353,VALUE(AV353)*60/2,AX353/2),1440)*IF(OR(AZ353="",AZ353="　"),1,VALUE(MID(AZ353,2,1)/4)),MIN(SUM(VALUE(BA353)*60,BC353,VALUE(BE353)*60/2,BG353/2),1440)*IF(OR(BI353="",BI353="　"),1,VALUE(MID(BI353,2,1)/4)),MIN(SUM(VALUE(BJ353)*60,BL353,VALUE(BN353)*60/2,BP353/2),1440)*IF(OR(BR353="",BR353="　"),1,VALUE(MID(BR353,2,1)/4)),MIN(SUM(VALUE(BS353)*60,BU353,VALUE(BW353)*60/2,BY353/2),1440)*IF(OR(CA353="",CA353="　"),1,VALUE(MID(CA353,2,1)/4))),'01_勤務時間入力'!$B$7*60,10080))))</f>
        <v/>
      </c>
      <c r="CE353" s="17" t="str">
        <f>IF(CB353="","",IF('01_勤務時間入力'!$I$7*60&lt;='01_勤務時間入力'!CD353,"常勤","非常勤"))</f>
        <v/>
      </c>
    </row>
    <row r="354" spans="2:83" ht="27.95" customHeight="1" x14ac:dyDescent="0.4">
      <c r="B354" s="131" t="str">
        <f t="shared" si="10"/>
        <v>338人目</v>
      </c>
      <c r="C354" s="29"/>
      <c r="D354" s="69" t="s">
        <v>14</v>
      </c>
      <c r="E354" s="31"/>
      <c r="F354" s="32"/>
      <c r="H354" s="36"/>
      <c r="I354" s="54" t="s">
        <v>11</v>
      </c>
      <c r="J354" s="39"/>
      <c r="K354" s="56" t="s">
        <v>16</v>
      </c>
      <c r="L354" s="36"/>
      <c r="M354" s="54" t="s">
        <v>11</v>
      </c>
      <c r="N354" s="39"/>
      <c r="O354" s="56" t="s">
        <v>16</v>
      </c>
      <c r="P354" s="11"/>
      <c r="Q354" s="36"/>
      <c r="R354" s="54" t="s">
        <v>11</v>
      </c>
      <c r="S354" s="39"/>
      <c r="T354" s="54" t="s">
        <v>16</v>
      </c>
      <c r="U354" s="36"/>
      <c r="V354" s="54" t="s">
        <v>11</v>
      </c>
      <c r="W354" s="39"/>
      <c r="X354" s="56" t="s">
        <v>16</v>
      </c>
      <c r="Y354" s="48"/>
      <c r="Z354" s="36"/>
      <c r="AA354" s="54" t="s">
        <v>11</v>
      </c>
      <c r="AB354" s="39"/>
      <c r="AC354" s="54" t="s">
        <v>16</v>
      </c>
      <c r="AD354" s="36"/>
      <c r="AE354" s="54" t="s">
        <v>11</v>
      </c>
      <c r="AF354" s="39"/>
      <c r="AG354" s="56" t="s">
        <v>16</v>
      </c>
      <c r="AH354" s="48"/>
      <c r="AI354" s="36"/>
      <c r="AJ354" s="54" t="s">
        <v>11</v>
      </c>
      <c r="AK354" s="39"/>
      <c r="AL354" s="54" t="s">
        <v>16</v>
      </c>
      <c r="AM354" s="36"/>
      <c r="AN354" s="54" t="s">
        <v>11</v>
      </c>
      <c r="AO354" s="39"/>
      <c r="AP354" s="56" t="s">
        <v>16</v>
      </c>
      <c r="AQ354" s="48"/>
      <c r="AR354" s="36"/>
      <c r="AS354" s="54" t="s">
        <v>11</v>
      </c>
      <c r="AT354" s="39"/>
      <c r="AU354" s="54" t="s">
        <v>16</v>
      </c>
      <c r="AV354" s="36"/>
      <c r="AW354" s="54" t="s">
        <v>11</v>
      </c>
      <c r="AX354" s="39"/>
      <c r="AY354" s="56" t="s">
        <v>16</v>
      </c>
      <c r="AZ354" s="48"/>
      <c r="BA354" s="36"/>
      <c r="BB354" s="54" t="s">
        <v>11</v>
      </c>
      <c r="BC354" s="39"/>
      <c r="BD354" s="54" t="s">
        <v>16</v>
      </c>
      <c r="BE354" s="36"/>
      <c r="BF354" s="54" t="s">
        <v>11</v>
      </c>
      <c r="BG354" s="39"/>
      <c r="BH354" s="56" t="s">
        <v>16</v>
      </c>
      <c r="BI354" s="48"/>
      <c r="BJ354" s="36"/>
      <c r="BK354" s="54" t="s">
        <v>11</v>
      </c>
      <c r="BL354" s="39"/>
      <c r="BM354" s="54" t="s">
        <v>16</v>
      </c>
      <c r="BN354" s="36"/>
      <c r="BO354" s="54" t="s">
        <v>11</v>
      </c>
      <c r="BP354" s="39"/>
      <c r="BQ354" s="56" t="s">
        <v>16</v>
      </c>
      <c r="BR354" s="48"/>
      <c r="BS354" s="36"/>
      <c r="BT354" s="54" t="s">
        <v>11</v>
      </c>
      <c r="BU354" s="39"/>
      <c r="BV354" s="54" t="s">
        <v>16</v>
      </c>
      <c r="BW354" s="36"/>
      <c r="BX354" s="54" t="s">
        <v>11</v>
      </c>
      <c r="BY354" s="39"/>
      <c r="BZ354" s="56" t="s">
        <v>16</v>
      </c>
      <c r="CA354" s="51"/>
      <c r="CB354" s="17" t="str">
        <f t="shared" si="11"/>
        <v/>
      </c>
      <c r="CC354" s="17" t="str">
        <f>IF(CB354="","",INDEX('99_職種リスト'!$A:$A,MATCH($E354,'99_職種リスト'!$B:$B,0)))</f>
        <v/>
      </c>
      <c r="CD354" s="18" t="str">
        <f>IF(CB354="","",IF(F354="○",'01_勤務時間入力'!$B$7*60,IF(SUM(H354,J354,L354,N354)&gt;0,MIN(SUM(VALUE(H354)*60,J354,VALUE(L354)*60/2,N354/2),'01_勤務時間入力'!$B$7*60,10080),MIN(SUM(MIN(SUM(VALUE(Q354)*60,S354,VALUE(U354)*60/2,W354/2),1440)*IF(OR(Y354="",Y354="　"),1,VALUE(MID(Y354,2,1)/4)),MIN(SUM(VALUE(Z354)*60,AB354,VALUE(AD354)*60/2,AF354/2),1440)*IF(OR(AH354="",AH354="　"),1,VALUE(MID(AH354,2,1)/4)),MIN(SUM(VALUE(AI354)*60,AK354,VALUE(AM354)*60/2,AO354/2),1440)*IF(OR(AQ354="",AQ354="　"),1,VALUE(MID(AQ354,2,1)/4)),MIN(SUM(VALUE(AR354)*60,AT354,VALUE(AV354)*60/2,AX354/2),1440)*IF(OR(AZ354="",AZ354="　"),1,VALUE(MID(AZ354,2,1)/4)),MIN(SUM(VALUE(BA354)*60,BC354,VALUE(BE354)*60/2,BG354/2),1440)*IF(OR(BI354="",BI354="　"),1,VALUE(MID(BI354,2,1)/4)),MIN(SUM(VALUE(BJ354)*60,BL354,VALUE(BN354)*60/2,BP354/2),1440)*IF(OR(BR354="",BR354="　"),1,VALUE(MID(BR354,2,1)/4)),MIN(SUM(VALUE(BS354)*60,BU354,VALUE(BW354)*60/2,BY354/2),1440)*IF(OR(CA354="",CA354="　"),1,VALUE(MID(CA354,2,1)/4))),'01_勤務時間入力'!$B$7*60,10080))))</f>
        <v/>
      </c>
      <c r="CE354" s="17" t="str">
        <f>IF(CB354="","",IF('01_勤務時間入力'!$I$7*60&lt;='01_勤務時間入力'!CD354,"常勤","非常勤"))</f>
        <v/>
      </c>
    </row>
    <row r="355" spans="2:83" ht="27.95" customHeight="1" x14ac:dyDescent="0.4">
      <c r="B355" s="131" t="str">
        <f t="shared" si="10"/>
        <v>339人目</v>
      </c>
      <c r="C355" s="29"/>
      <c r="D355" s="69" t="s">
        <v>14</v>
      </c>
      <c r="E355" s="31"/>
      <c r="F355" s="32"/>
      <c r="H355" s="36"/>
      <c r="I355" s="54" t="s">
        <v>11</v>
      </c>
      <c r="J355" s="39"/>
      <c r="K355" s="56" t="s">
        <v>16</v>
      </c>
      <c r="L355" s="36"/>
      <c r="M355" s="54" t="s">
        <v>11</v>
      </c>
      <c r="N355" s="39"/>
      <c r="O355" s="56" t="s">
        <v>16</v>
      </c>
      <c r="P355" s="11"/>
      <c r="Q355" s="36"/>
      <c r="R355" s="54" t="s">
        <v>11</v>
      </c>
      <c r="S355" s="39"/>
      <c r="T355" s="54" t="s">
        <v>16</v>
      </c>
      <c r="U355" s="36"/>
      <c r="V355" s="54" t="s">
        <v>11</v>
      </c>
      <c r="W355" s="39"/>
      <c r="X355" s="56" t="s">
        <v>16</v>
      </c>
      <c r="Y355" s="48"/>
      <c r="Z355" s="36"/>
      <c r="AA355" s="54" t="s">
        <v>11</v>
      </c>
      <c r="AB355" s="39"/>
      <c r="AC355" s="54" t="s">
        <v>16</v>
      </c>
      <c r="AD355" s="36"/>
      <c r="AE355" s="54" t="s">
        <v>11</v>
      </c>
      <c r="AF355" s="39"/>
      <c r="AG355" s="56" t="s">
        <v>16</v>
      </c>
      <c r="AH355" s="48"/>
      <c r="AI355" s="36"/>
      <c r="AJ355" s="54" t="s">
        <v>11</v>
      </c>
      <c r="AK355" s="39"/>
      <c r="AL355" s="54" t="s">
        <v>16</v>
      </c>
      <c r="AM355" s="36"/>
      <c r="AN355" s="54" t="s">
        <v>11</v>
      </c>
      <c r="AO355" s="39"/>
      <c r="AP355" s="56" t="s">
        <v>16</v>
      </c>
      <c r="AQ355" s="48"/>
      <c r="AR355" s="36"/>
      <c r="AS355" s="54" t="s">
        <v>11</v>
      </c>
      <c r="AT355" s="39"/>
      <c r="AU355" s="54" t="s">
        <v>16</v>
      </c>
      <c r="AV355" s="36"/>
      <c r="AW355" s="54" t="s">
        <v>11</v>
      </c>
      <c r="AX355" s="39"/>
      <c r="AY355" s="56" t="s">
        <v>16</v>
      </c>
      <c r="AZ355" s="48"/>
      <c r="BA355" s="36"/>
      <c r="BB355" s="54" t="s">
        <v>11</v>
      </c>
      <c r="BC355" s="39"/>
      <c r="BD355" s="54" t="s">
        <v>16</v>
      </c>
      <c r="BE355" s="36"/>
      <c r="BF355" s="54" t="s">
        <v>11</v>
      </c>
      <c r="BG355" s="39"/>
      <c r="BH355" s="56" t="s">
        <v>16</v>
      </c>
      <c r="BI355" s="48"/>
      <c r="BJ355" s="36"/>
      <c r="BK355" s="54" t="s">
        <v>11</v>
      </c>
      <c r="BL355" s="39"/>
      <c r="BM355" s="54" t="s">
        <v>16</v>
      </c>
      <c r="BN355" s="36"/>
      <c r="BO355" s="54" t="s">
        <v>11</v>
      </c>
      <c r="BP355" s="39"/>
      <c r="BQ355" s="56" t="s">
        <v>16</v>
      </c>
      <c r="BR355" s="48"/>
      <c r="BS355" s="36"/>
      <c r="BT355" s="54" t="s">
        <v>11</v>
      </c>
      <c r="BU355" s="39"/>
      <c r="BV355" s="54" t="s">
        <v>16</v>
      </c>
      <c r="BW355" s="36"/>
      <c r="BX355" s="54" t="s">
        <v>11</v>
      </c>
      <c r="BY355" s="39"/>
      <c r="BZ355" s="56" t="s">
        <v>16</v>
      </c>
      <c r="CA355" s="51"/>
      <c r="CB355" s="17" t="str">
        <f t="shared" si="11"/>
        <v/>
      </c>
      <c r="CC355" s="17" t="str">
        <f>IF(CB355="","",INDEX('99_職種リスト'!$A:$A,MATCH($E355,'99_職種リスト'!$B:$B,0)))</f>
        <v/>
      </c>
      <c r="CD355" s="18" t="str">
        <f>IF(CB355="","",IF(F355="○",'01_勤務時間入力'!$B$7*60,IF(SUM(H355,J355,L355,N355)&gt;0,MIN(SUM(VALUE(H355)*60,J355,VALUE(L355)*60/2,N355/2),'01_勤務時間入力'!$B$7*60,10080),MIN(SUM(MIN(SUM(VALUE(Q355)*60,S355,VALUE(U355)*60/2,W355/2),1440)*IF(OR(Y355="",Y355="　"),1,VALUE(MID(Y355,2,1)/4)),MIN(SUM(VALUE(Z355)*60,AB355,VALUE(AD355)*60/2,AF355/2),1440)*IF(OR(AH355="",AH355="　"),1,VALUE(MID(AH355,2,1)/4)),MIN(SUM(VALUE(AI355)*60,AK355,VALUE(AM355)*60/2,AO355/2),1440)*IF(OR(AQ355="",AQ355="　"),1,VALUE(MID(AQ355,2,1)/4)),MIN(SUM(VALUE(AR355)*60,AT355,VALUE(AV355)*60/2,AX355/2),1440)*IF(OR(AZ355="",AZ355="　"),1,VALUE(MID(AZ355,2,1)/4)),MIN(SUM(VALUE(BA355)*60,BC355,VALUE(BE355)*60/2,BG355/2),1440)*IF(OR(BI355="",BI355="　"),1,VALUE(MID(BI355,2,1)/4)),MIN(SUM(VALUE(BJ355)*60,BL355,VALUE(BN355)*60/2,BP355/2),1440)*IF(OR(BR355="",BR355="　"),1,VALUE(MID(BR355,2,1)/4)),MIN(SUM(VALUE(BS355)*60,BU355,VALUE(BW355)*60/2,BY355/2),1440)*IF(OR(CA355="",CA355="　"),1,VALUE(MID(CA355,2,1)/4))),'01_勤務時間入力'!$B$7*60,10080))))</f>
        <v/>
      </c>
      <c r="CE355" s="17" t="str">
        <f>IF(CB355="","",IF('01_勤務時間入力'!$I$7*60&lt;='01_勤務時間入力'!CD355,"常勤","非常勤"))</f>
        <v/>
      </c>
    </row>
    <row r="356" spans="2:83" ht="27.95" customHeight="1" x14ac:dyDescent="0.4">
      <c r="B356" s="131" t="str">
        <f t="shared" si="10"/>
        <v>340人目</v>
      </c>
      <c r="C356" s="29"/>
      <c r="D356" s="69" t="s">
        <v>14</v>
      </c>
      <c r="E356" s="31"/>
      <c r="F356" s="32"/>
      <c r="H356" s="36"/>
      <c r="I356" s="54" t="s">
        <v>11</v>
      </c>
      <c r="J356" s="39"/>
      <c r="K356" s="56" t="s">
        <v>16</v>
      </c>
      <c r="L356" s="36"/>
      <c r="M356" s="54" t="s">
        <v>11</v>
      </c>
      <c r="N356" s="39"/>
      <c r="O356" s="56" t="s">
        <v>16</v>
      </c>
      <c r="P356" s="11"/>
      <c r="Q356" s="36"/>
      <c r="R356" s="54" t="s">
        <v>11</v>
      </c>
      <c r="S356" s="39"/>
      <c r="T356" s="54" t="s">
        <v>16</v>
      </c>
      <c r="U356" s="36"/>
      <c r="V356" s="54" t="s">
        <v>11</v>
      </c>
      <c r="W356" s="39"/>
      <c r="X356" s="56" t="s">
        <v>16</v>
      </c>
      <c r="Y356" s="48"/>
      <c r="Z356" s="36"/>
      <c r="AA356" s="54" t="s">
        <v>11</v>
      </c>
      <c r="AB356" s="39"/>
      <c r="AC356" s="54" t="s">
        <v>16</v>
      </c>
      <c r="AD356" s="36"/>
      <c r="AE356" s="54" t="s">
        <v>11</v>
      </c>
      <c r="AF356" s="39"/>
      <c r="AG356" s="56" t="s">
        <v>16</v>
      </c>
      <c r="AH356" s="48"/>
      <c r="AI356" s="36"/>
      <c r="AJ356" s="54" t="s">
        <v>11</v>
      </c>
      <c r="AK356" s="39"/>
      <c r="AL356" s="54" t="s">
        <v>16</v>
      </c>
      <c r="AM356" s="36"/>
      <c r="AN356" s="54" t="s">
        <v>11</v>
      </c>
      <c r="AO356" s="39"/>
      <c r="AP356" s="56" t="s">
        <v>16</v>
      </c>
      <c r="AQ356" s="48"/>
      <c r="AR356" s="36"/>
      <c r="AS356" s="54" t="s">
        <v>11</v>
      </c>
      <c r="AT356" s="39"/>
      <c r="AU356" s="54" t="s">
        <v>16</v>
      </c>
      <c r="AV356" s="36"/>
      <c r="AW356" s="54" t="s">
        <v>11</v>
      </c>
      <c r="AX356" s="39"/>
      <c r="AY356" s="56" t="s">
        <v>16</v>
      </c>
      <c r="AZ356" s="48"/>
      <c r="BA356" s="36"/>
      <c r="BB356" s="54" t="s">
        <v>11</v>
      </c>
      <c r="BC356" s="39"/>
      <c r="BD356" s="54" t="s">
        <v>16</v>
      </c>
      <c r="BE356" s="36"/>
      <c r="BF356" s="54" t="s">
        <v>11</v>
      </c>
      <c r="BG356" s="39"/>
      <c r="BH356" s="56" t="s">
        <v>16</v>
      </c>
      <c r="BI356" s="48"/>
      <c r="BJ356" s="36"/>
      <c r="BK356" s="54" t="s">
        <v>11</v>
      </c>
      <c r="BL356" s="39"/>
      <c r="BM356" s="54" t="s">
        <v>16</v>
      </c>
      <c r="BN356" s="36"/>
      <c r="BO356" s="54" t="s">
        <v>11</v>
      </c>
      <c r="BP356" s="39"/>
      <c r="BQ356" s="56" t="s">
        <v>16</v>
      </c>
      <c r="BR356" s="48"/>
      <c r="BS356" s="36"/>
      <c r="BT356" s="54" t="s">
        <v>11</v>
      </c>
      <c r="BU356" s="39"/>
      <c r="BV356" s="54" t="s">
        <v>16</v>
      </c>
      <c r="BW356" s="36"/>
      <c r="BX356" s="54" t="s">
        <v>11</v>
      </c>
      <c r="BY356" s="39"/>
      <c r="BZ356" s="56" t="s">
        <v>16</v>
      </c>
      <c r="CA356" s="51"/>
      <c r="CB356" s="17" t="str">
        <f t="shared" si="11"/>
        <v/>
      </c>
      <c r="CC356" s="17" t="str">
        <f>IF(CB356="","",INDEX('99_職種リスト'!$A:$A,MATCH($E356,'99_職種リスト'!$B:$B,0)))</f>
        <v/>
      </c>
      <c r="CD356" s="18" t="str">
        <f>IF(CB356="","",IF(F356="○",'01_勤務時間入力'!$B$7*60,IF(SUM(H356,J356,L356,N356)&gt;0,MIN(SUM(VALUE(H356)*60,J356,VALUE(L356)*60/2,N356/2),'01_勤務時間入力'!$B$7*60,10080),MIN(SUM(MIN(SUM(VALUE(Q356)*60,S356,VALUE(U356)*60/2,W356/2),1440)*IF(OR(Y356="",Y356="　"),1,VALUE(MID(Y356,2,1)/4)),MIN(SUM(VALUE(Z356)*60,AB356,VALUE(AD356)*60/2,AF356/2),1440)*IF(OR(AH356="",AH356="　"),1,VALUE(MID(AH356,2,1)/4)),MIN(SUM(VALUE(AI356)*60,AK356,VALUE(AM356)*60/2,AO356/2),1440)*IF(OR(AQ356="",AQ356="　"),1,VALUE(MID(AQ356,2,1)/4)),MIN(SUM(VALUE(AR356)*60,AT356,VALUE(AV356)*60/2,AX356/2),1440)*IF(OR(AZ356="",AZ356="　"),1,VALUE(MID(AZ356,2,1)/4)),MIN(SUM(VALUE(BA356)*60,BC356,VALUE(BE356)*60/2,BG356/2),1440)*IF(OR(BI356="",BI356="　"),1,VALUE(MID(BI356,2,1)/4)),MIN(SUM(VALUE(BJ356)*60,BL356,VALUE(BN356)*60/2,BP356/2),1440)*IF(OR(BR356="",BR356="　"),1,VALUE(MID(BR356,2,1)/4)),MIN(SUM(VALUE(BS356)*60,BU356,VALUE(BW356)*60/2,BY356/2),1440)*IF(OR(CA356="",CA356="　"),1,VALUE(MID(CA356,2,1)/4))),'01_勤務時間入力'!$B$7*60,10080))))</f>
        <v/>
      </c>
      <c r="CE356" s="17" t="str">
        <f>IF(CB356="","",IF('01_勤務時間入力'!$I$7*60&lt;='01_勤務時間入力'!CD356,"常勤","非常勤"))</f>
        <v/>
      </c>
    </row>
    <row r="357" spans="2:83" ht="27.95" customHeight="1" x14ac:dyDescent="0.4">
      <c r="B357" s="131" t="str">
        <f t="shared" si="10"/>
        <v>341人目</v>
      </c>
      <c r="C357" s="29"/>
      <c r="D357" s="69" t="s">
        <v>14</v>
      </c>
      <c r="E357" s="31"/>
      <c r="F357" s="32"/>
      <c r="H357" s="36"/>
      <c r="I357" s="54" t="s">
        <v>11</v>
      </c>
      <c r="J357" s="39"/>
      <c r="K357" s="56" t="s">
        <v>16</v>
      </c>
      <c r="L357" s="36"/>
      <c r="M357" s="54" t="s">
        <v>11</v>
      </c>
      <c r="N357" s="39"/>
      <c r="O357" s="56" t="s">
        <v>16</v>
      </c>
      <c r="P357" s="11"/>
      <c r="Q357" s="36"/>
      <c r="R357" s="54" t="s">
        <v>11</v>
      </c>
      <c r="S357" s="39"/>
      <c r="T357" s="54" t="s">
        <v>16</v>
      </c>
      <c r="U357" s="36"/>
      <c r="V357" s="54" t="s">
        <v>11</v>
      </c>
      <c r="W357" s="39"/>
      <c r="X357" s="56" t="s">
        <v>16</v>
      </c>
      <c r="Y357" s="48"/>
      <c r="Z357" s="36"/>
      <c r="AA357" s="54" t="s">
        <v>11</v>
      </c>
      <c r="AB357" s="39"/>
      <c r="AC357" s="54" t="s">
        <v>16</v>
      </c>
      <c r="AD357" s="36"/>
      <c r="AE357" s="54" t="s">
        <v>11</v>
      </c>
      <c r="AF357" s="39"/>
      <c r="AG357" s="56" t="s">
        <v>16</v>
      </c>
      <c r="AH357" s="48"/>
      <c r="AI357" s="36"/>
      <c r="AJ357" s="54" t="s">
        <v>11</v>
      </c>
      <c r="AK357" s="39"/>
      <c r="AL357" s="54" t="s">
        <v>16</v>
      </c>
      <c r="AM357" s="36"/>
      <c r="AN357" s="54" t="s">
        <v>11</v>
      </c>
      <c r="AO357" s="39"/>
      <c r="AP357" s="56" t="s">
        <v>16</v>
      </c>
      <c r="AQ357" s="48"/>
      <c r="AR357" s="36"/>
      <c r="AS357" s="54" t="s">
        <v>11</v>
      </c>
      <c r="AT357" s="39"/>
      <c r="AU357" s="54" t="s">
        <v>16</v>
      </c>
      <c r="AV357" s="36"/>
      <c r="AW357" s="54" t="s">
        <v>11</v>
      </c>
      <c r="AX357" s="39"/>
      <c r="AY357" s="56" t="s">
        <v>16</v>
      </c>
      <c r="AZ357" s="48"/>
      <c r="BA357" s="36"/>
      <c r="BB357" s="54" t="s">
        <v>11</v>
      </c>
      <c r="BC357" s="39"/>
      <c r="BD357" s="54" t="s">
        <v>16</v>
      </c>
      <c r="BE357" s="36"/>
      <c r="BF357" s="54" t="s">
        <v>11</v>
      </c>
      <c r="BG357" s="39"/>
      <c r="BH357" s="56" t="s">
        <v>16</v>
      </c>
      <c r="BI357" s="48"/>
      <c r="BJ357" s="36"/>
      <c r="BK357" s="54" t="s">
        <v>11</v>
      </c>
      <c r="BL357" s="39"/>
      <c r="BM357" s="54" t="s">
        <v>16</v>
      </c>
      <c r="BN357" s="36"/>
      <c r="BO357" s="54" t="s">
        <v>11</v>
      </c>
      <c r="BP357" s="39"/>
      <c r="BQ357" s="56" t="s">
        <v>16</v>
      </c>
      <c r="BR357" s="48"/>
      <c r="BS357" s="36"/>
      <c r="BT357" s="54" t="s">
        <v>11</v>
      </c>
      <c r="BU357" s="39"/>
      <c r="BV357" s="54" t="s">
        <v>16</v>
      </c>
      <c r="BW357" s="36"/>
      <c r="BX357" s="54" t="s">
        <v>11</v>
      </c>
      <c r="BY357" s="39"/>
      <c r="BZ357" s="56" t="s">
        <v>16</v>
      </c>
      <c r="CA357" s="51"/>
      <c r="CB357" s="17" t="str">
        <f t="shared" si="11"/>
        <v/>
      </c>
      <c r="CC357" s="17" t="str">
        <f>IF(CB357="","",INDEX('99_職種リスト'!$A:$A,MATCH($E357,'99_職種リスト'!$B:$B,0)))</f>
        <v/>
      </c>
      <c r="CD357" s="18" t="str">
        <f>IF(CB357="","",IF(F357="○",'01_勤務時間入力'!$B$7*60,IF(SUM(H357,J357,L357,N357)&gt;0,MIN(SUM(VALUE(H357)*60,J357,VALUE(L357)*60/2,N357/2),'01_勤務時間入力'!$B$7*60,10080),MIN(SUM(MIN(SUM(VALUE(Q357)*60,S357,VALUE(U357)*60/2,W357/2),1440)*IF(OR(Y357="",Y357="　"),1,VALUE(MID(Y357,2,1)/4)),MIN(SUM(VALUE(Z357)*60,AB357,VALUE(AD357)*60/2,AF357/2),1440)*IF(OR(AH357="",AH357="　"),1,VALUE(MID(AH357,2,1)/4)),MIN(SUM(VALUE(AI357)*60,AK357,VALUE(AM357)*60/2,AO357/2),1440)*IF(OR(AQ357="",AQ357="　"),1,VALUE(MID(AQ357,2,1)/4)),MIN(SUM(VALUE(AR357)*60,AT357,VALUE(AV357)*60/2,AX357/2),1440)*IF(OR(AZ357="",AZ357="　"),1,VALUE(MID(AZ357,2,1)/4)),MIN(SUM(VALUE(BA357)*60,BC357,VALUE(BE357)*60/2,BG357/2),1440)*IF(OR(BI357="",BI357="　"),1,VALUE(MID(BI357,2,1)/4)),MIN(SUM(VALUE(BJ357)*60,BL357,VALUE(BN357)*60/2,BP357/2),1440)*IF(OR(BR357="",BR357="　"),1,VALUE(MID(BR357,2,1)/4)),MIN(SUM(VALUE(BS357)*60,BU357,VALUE(BW357)*60/2,BY357/2),1440)*IF(OR(CA357="",CA357="　"),1,VALUE(MID(CA357,2,1)/4))),'01_勤務時間入力'!$B$7*60,10080))))</f>
        <v/>
      </c>
      <c r="CE357" s="17" t="str">
        <f>IF(CB357="","",IF('01_勤務時間入力'!$I$7*60&lt;='01_勤務時間入力'!CD357,"常勤","非常勤"))</f>
        <v/>
      </c>
    </row>
    <row r="358" spans="2:83" ht="27.95" customHeight="1" x14ac:dyDescent="0.4">
      <c r="B358" s="131" t="str">
        <f t="shared" si="10"/>
        <v>342人目</v>
      </c>
      <c r="C358" s="29"/>
      <c r="D358" s="69" t="s">
        <v>14</v>
      </c>
      <c r="E358" s="31"/>
      <c r="F358" s="32"/>
      <c r="H358" s="36"/>
      <c r="I358" s="54" t="s">
        <v>11</v>
      </c>
      <c r="J358" s="39"/>
      <c r="K358" s="56" t="s">
        <v>16</v>
      </c>
      <c r="L358" s="36"/>
      <c r="M358" s="54" t="s">
        <v>11</v>
      </c>
      <c r="N358" s="39"/>
      <c r="O358" s="56" t="s">
        <v>16</v>
      </c>
      <c r="P358" s="11"/>
      <c r="Q358" s="36"/>
      <c r="R358" s="54" t="s">
        <v>11</v>
      </c>
      <c r="S358" s="39"/>
      <c r="T358" s="54" t="s">
        <v>16</v>
      </c>
      <c r="U358" s="36"/>
      <c r="V358" s="54" t="s">
        <v>11</v>
      </c>
      <c r="W358" s="39"/>
      <c r="X358" s="56" t="s">
        <v>16</v>
      </c>
      <c r="Y358" s="48"/>
      <c r="Z358" s="36"/>
      <c r="AA358" s="54" t="s">
        <v>11</v>
      </c>
      <c r="AB358" s="39"/>
      <c r="AC358" s="54" t="s">
        <v>16</v>
      </c>
      <c r="AD358" s="36"/>
      <c r="AE358" s="54" t="s">
        <v>11</v>
      </c>
      <c r="AF358" s="39"/>
      <c r="AG358" s="56" t="s">
        <v>16</v>
      </c>
      <c r="AH358" s="48"/>
      <c r="AI358" s="36"/>
      <c r="AJ358" s="54" t="s">
        <v>11</v>
      </c>
      <c r="AK358" s="39"/>
      <c r="AL358" s="54" t="s">
        <v>16</v>
      </c>
      <c r="AM358" s="36"/>
      <c r="AN358" s="54" t="s">
        <v>11</v>
      </c>
      <c r="AO358" s="39"/>
      <c r="AP358" s="56" t="s">
        <v>16</v>
      </c>
      <c r="AQ358" s="48"/>
      <c r="AR358" s="36"/>
      <c r="AS358" s="54" t="s">
        <v>11</v>
      </c>
      <c r="AT358" s="39"/>
      <c r="AU358" s="54" t="s">
        <v>16</v>
      </c>
      <c r="AV358" s="36"/>
      <c r="AW358" s="54" t="s">
        <v>11</v>
      </c>
      <c r="AX358" s="39"/>
      <c r="AY358" s="56" t="s">
        <v>16</v>
      </c>
      <c r="AZ358" s="48"/>
      <c r="BA358" s="36"/>
      <c r="BB358" s="54" t="s">
        <v>11</v>
      </c>
      <c r="BC358" s="39"/>
      <c r="BD358" s="54" t="s">
        <v>16</v>
      </c>
      <c r="BE358" s="36"/>
      <c r="BF358" s="54" t="s">
        <v>11</v>
      </c>
      <c r="BG358" s="39"/>
      <c r="BH358" s="56" t="s">
        <v>16</v>
      </c>
      <c r="BI358" s="48"/>
      <c r="BJ358" s="36"/>
      <c r="BK358" s="54" t="s">
        <v>11</v>
      </c>
      <c r="BL358" s="39"/>
      <c r="BM358" s="54" t="s">
        <v>16</v>
      </c>
      <c r="BN358" s="36"/>
      <c r="BO358" s="54" t="s">
        <v>11</v>
      </c>
      <c r="BP358" s="39"/>
      <c r="BQ358" s="56" t="s">
        <v>16</v>
      </c>
      <c r="BR358" s="48"/>
      <c r="BS358" s="36"/>
      <c r="BT358" s="54" t="s">
        <v>11</v>
      </c>
      <c r="BU358" s="39"/>
      <c r="BV358" s="54" t="s">
        <v>16</v>
      </c>
      <c r="BW358" s="36"/>
      <c r="BX358" s="54" t="s">
        <v>11</v>
      </c>
      <c r="BY358" s="39"/>
      <c r="BZ358" s="56" t="s">
        <v>16</v>
      </c>
      <c r="CA358" s="51"/>
      <c r="CB358" s="17" t="str">
        <f t="shared" si="11"/>
        <v/>
      </c>
      <c r="CC358" s="17" t="str">
        <f>IF(CB358="","",INDEX('99_職種リスト'!$A:$A,MATCH($E358,'99_職種リスト'!$B:$B,0)))</f>
        <v/>
      </c>
      <c r="CD358" s="18" t="str">
        <f>IF(CB358="","",IF(F358="○",'01_勤務時間入力'!$B$7*60,IF(SUM(H358,J358,L358,N358)&gt;0,MIN(SUM(VALUE(H358)*60,J358,VALUE(L358)*60/2,N358/2),'01_勤務時間入力'!$B$7*60,10080),MIN(SUM(MIN(SUM(VALUE(Q358)*60,S358,VALUE(U358)*60/2,W358/2),1440)*IF(OR(Y358="",Y358="　"),1,VALUE(MID(Y358,2,1)/4)),MIN(SUM(VALUE(Z358)*60,AB358,VALUE(AD358)*60/2,AF358/2),1440)*IF(OR(AH358="",AH358="　"),1,VALUE(MID(AH358,2,1)/4)),MIN(SUM(VALUE(AI358)*60,AK358,VALUE(AM358)*60/2,AO358/2),1440)*IF(OR(AQ358="",AQ358="　"),1,VALUE(MID(AQ358,2,1)/4)),MIN(SUM(VALUE(AR358)*60,AT358,VALUE(AV358)*60/2,AX358/2),1440)*IF(OR(AZ358="",AZ358="　"),1,VALUE(MID(AZ358,2,1)/4)),MIN(SUM(VALUE(BA358)*60,BC358,VALUE(BE358)*60/2,BG358/2),1440)*IF(OR(BI358="",BI358="　"),1,VALUE(MID(BI358,2,1)/4)),MIN(SUM(VALUE(BJ358)*60,BL358,VALUE(BN358)*60/2,BP358/2),1440)*IF(OR(BR358="",BR358="　"),1,VALUE(MID(BR358,2,1)/4)),MIN(SUM(VALUE(BS358)*60,BU358,VALUE(BW358)*60/2,BY358/2),1440)*IF(OR(CA358="",CA358="　"),1,VALUE(MID(CA358,2,1)/4))),'01_勤務時間入力'!$B$7*60,10080))))</f>
        <v/>
      </c>
      <c r="CE358" s="17" t="str">
        <f>IF(CB358="","",IF('01_勤務時間入力'!$I$7*60&lt;='01_勤務時間入力'!CD358,"常勤","非常勤"))</f>
        <v/>
      </c>
    </row>
    <row r="359" spans="2:83" ht="27.95" customHeight="1" x14ac:dyDescent="0.4">
      <c r="B359" s="131" t="str">
        <f t="shared" si="10"/>
        <v>343人目</v>
      </c>
      <c r="C359" s="29"/>
      <c r="D359" s="69" t="s">
        <v>14</v>
      </c>
      <c r="E359" s="31"/>
      <c r="F359" s="32"/>
      <c r="H359" s="36"/>
      <c r="I359" s="54" t="s">
        <v>11</v>
      </c>
      <c r="J359" s="39"/>
      <c r="K359" s="56" t="s">
        <v>16</v>
      </c>
      <c r="L359" s="36"/>
      <c r="M359" s="54" t="s">
        <v>11</v>
      </c>
      <c r="N359" s="39"/>
      <c r="O359" s="56" t="s">
        <v>16</v>
      </c>
      <c r="P359" s="11"/>
      <c r="Q359" s="36"/>
      <c r="R359" s="54" t="s">
        <v>11</v>
      </c>
      <c r="S359" s="39"/>
      <c r="T359" s="54" t="s">
        <v>16</v>
      </c>
      <c r="U359" s="36"/>
      <c r="V359" s="54" t="s">
        <v>11</v>
      </c>
      <c r="W359" s="39"/>
      <c r="X359" s="56" t="s">
        <v>16</v>
      </c>
      <c r="Y359" s="48"/>
      <c r="Z359" s="36"/>
      <c r="AA359" s="54" t="s">
        <v>11</v>
      </c>
      <c r="AB359" s="39"/>
      <c r="AC359" s="54" t="s">
        <v>16</v>
      </c>
      <c r="AD359" s="36"/>
      <c r="AE359" s="54" t="s">
        <v>11</v>
      </c>
      <c r="AF359" s="39"/>
      <c r="AG359" s="56" t="s">
        <v>16</v>
      </c>
      <c r="AH359" s="48"/>
      <c r="AI359" s="36"/>
      <c r="AJ359" s="54" t="s">
        <v>11</v>
      </c>
      <c r="AK359" s="39"/>
      <c r="AL359" s="54" t="s">
        <v>16</v>
      </c>
      <c r="AM359" s="36"/>
      <c r="AN359" s="54" t="s">
        <v>11</v>
      </c>
      <c r="AO359" s="39"/>
      <c r="AP359" s="56" t="s">
        <v>16</v>
      </c>
      <c r="AQ359" s="48"/>
      <c r="AR359" s="36"/>
      <c r="AS359" s="54" t="s">
        <v>11</v>
      </c>
      <c r="AT359" s="39"/>
      <c r="AU359" s="54" t="s">
        <v>16</v>
      </c>
      <c r="AV359" s="36"/>
      <c r="AW359" s="54" t="s">
        <v>11</v>
      </c>
      <c r="AX359" s="39"/>
      <c r="AY359" s="56" t="s">
        <v>16</v>
      </c>
      <c r="AZ359" s="48"/>
      <c r="BA359" s="36"/>
      <c r="BB359" s="54" t="s">
        <v>11</v>
      </c>
      <c r="BC359" s="39"/>
      <c r="BD359" s="54" t="s">
        <v>16</v>
      </c>
      <c r="BE359" s="36"/>
      <c r="BF359" s="54" t="s">
        <v>11</v>
      </c>
      <c r="BG359" s="39"/>
      <c r="BH359" s="56" t="s">
        <v>16</v>
      </c>
      <c r="BI359" s="48"/>
      <c r="BJ359" s="36"/>
      <c r="BK359" s="54" t="s">
        <v>11</v>
      </c>
      <c r="BL359" s="39"/>
      <c r="BM359" s="54" t="s">
        <v>16</v>
      </c>
      <c r="BN359" s="36"/>
      <c r="BO359" s="54" t="s">
        <v>11</v>
      </c>
      <c r="BP359" s="39"/>
      <c r="BQ359" s="56" t="s">
        <v>16</v>
      </c>
      <c r="BR359" s="48"/>
      <c r="BS359" s="36"/>
      <c r="BT359" s="54" t="s">
        <v>11</v>
      </c>
      <c r="BU359" s="39"/>
      <c r="BV359" s="54" t="s">
        <v>16</v>
      </c>
      <c r="BW359" s="36"/>
      <c r="BX359" s="54" t="s">
        <v>11</v>
      </c>
      <c r="BY359" s="39"/>
      <c r="BZ359" s="56" t="s">
        <v>16</v>
      </c>
      <c r="CA359" s="51"/>
      <c r="CB359" s="17" t="str">
        <f t="shared" si="11"/>
        <v/>
      </c>
      <c r="CC359" s="17" t="str">
        <f>IF(CB359="","",INDEX('99_職種リスト'!$A:$A,MATCH($E359,'99_職種リスト'!$B:$B,0)))</f>
        <v/>
      </c>
      <c r="CD359" s="18" t="str">
        <f>IF(CB359="","",IF(F359="○",'01_勤務時間入力'!$B$7*60,IF(SUM(H359,J359,L359,N359)&gt;0,MIN(SUM(VALUE(H359)*60,J359,VALUE(L359)*60/2,N359/2),'01_勤務時間入力'!$B$7*60,10080),MIN(SUM(MIN(SUM(VALUE(Q359)*60,S359,VALUE(U359)*60/2,W359/2),1440)*IF(OR(Y359="",Y359="　"),1,VALUE(MID(Y359,2,1)/4)),MIN(SUM(VALUE(Z359)*60,AB359,VALUE(AD359)*60/2,AF359/2),1440)*IF(OR(AH359="",AH359="　"),1,VALUE(MID(AH359,2,1)/4)),MIN(SUM(VALUE(AI359)*60,AK359,VALUE(AM359)*60/2,AO359/2),1440)*IF(OR(AQ359="",AQ359="　"),1,VALUE(MID(AQ359,2,1)/4)),MIN(SUM(VALUE(AR359)*60,AT359,VALUE(AV359)*60/2,AX359/2),1440)*IF(OR(AZ359="",AZ359="　"),1,VALUE(MID(AZ359,2,1)/4)),MIN(SUM(VALUE(BA359)*60,BC359,VALUE(BE359)*60/2,BG359/2),1440)*IF(OR(BI359="",BI359="　"),1,VALUE(MID(BI359,2,1)/4)),MIN(SUM(VALUE(BJ359)*60,BL359,VALUE(BN359)*60/2,BP359/2),1440)*IF(OR(BR359="",BR359="　"),1,VALUE(MID(BR359,2,1)/4)),MIN(SUM(VALUE(BS359)*60,BU359,VALUE(BW359)*60/2,BY359/2),1440)*IF(OR(CA359="",CA359="　"),1,VALUE(MID(CA359,2,1)/4))),'01_勤務時間入力'!$B$7*60,10080))))</f>
        <v/>
      </c>
      <c r="CE359" s="17" t="str">
        <f>IF(CB359="","",IF('01_勤務時間入力'!$I$7*60&lt;='01_勤務時間入力'!CD359,"常勤","非常勤"))</f>
        <v/>
      </c>
    </row>
    <row r="360" spans="2:83" ht="27.95" customHeight="1" x14ac:dyDescent="0.4">
      <c r="B360" s="131" t="str">
        <f t="shared" si="10"/>
        <v>344人目</v>
      </c>
      <c r="C360" s="29"/>
      <c r="D360" s="69" t="s">
        <v>14</v>
      </c>
      <c r="E360" s="31"/>
      <c r="F360" s="32"/>
      <c r="H360" s="36"/>
      <c r="I360" s="54" t="s">
        <v>11</v>
      </c>
      <c r="J360" s="39"/>
      <c r="K360" s="56" t="s">
        <v>16</v>
      </c>
      <c r="L360" s="36"/>
      <c r="M360" s="54" t="s">
        <v>11</v>
      </c>
      <c r="N360" s="39"/>
      <c r="O360" s="56" t="s">
        <v>16</v>
      </c>
      <c r="P360" s="11"/>
      <c r="Q360" s="36"/>
      <c r="R360" s="54" t="s">
        <v>11</v>
      </c>
      <c r="S360" s="39"/>
      <c r="T360" s="54" t="s">
        <v>16</v>
      </c>
      <c r="U360" s="36"/>
      <c r="V360" s="54" t="s">
        <v>11</v>
      </c>
      <c r="W360" s="39"/>
      <c r="X360" s="56" t="s">
        <v>16</v>
      </c>
      <c r="Y360" s="48"/>
      <c r="Z360" s="36"/>
      <c r="AA360" s="54" t="s">
        <v>11</v>
      </c>
      <c r="AB360" s="39"/>
      <c r="AC360" s="54" t="s">
        <v>16</v>
      </c>
      <c r="AD360" s="36"/>
      <c r="AE360" s="54" t="s">
        <v>11</v>
      </c>
      <c r="AF360" s="39"/>
      <c r="AG360" s="56" t="s">
        <v>16</v>
      </c>
      <c r="AH360" s="48"/>
      <c r="AI360" s="36"/>
      <c r="AJ360" s="54" t="s">
        <v>11</v>
      </c>
      <c r="AK360" s="39"/>
      <c r="AL360" s="54" t="s">
        <v>16</v>
      </c>
      <c r="AM360" s="36"/>
      <c r="AN360" s="54" t="s">
        <v>11</v>
      </c>
      <c r="AO360" s="39"/>
      <c r="AP360" s="56" t="s">
        <v>16</v>
      </c>
      <c r="AQ360" s="48"/>
      <c r="AR360" s="36"/>
      <c r="AS360" s="54" t="s">
        <v>11</v>
      </c>
      <c r="AT360" s="39"/>
      <c r="AU360" s="54" t="s">
        <v>16</v>
      </c>
      <c r="AV360" s="36"/>
      <c r="AW360" s="54" t="s">
        <v>11</v>
      </c>
      <c r="AX360" s="39"/>
      <c r="AY360" s="56" t="s">
        <v>16</v>
      </c>
      <c r="AZ360" s="48"/>
      <c r="BA360" s="36"/>
      <c r="BB360" s="54" t="s">
        <v>11</v>
      </c>
      <c r="BC360" s="39"/>
      <c r="BD360" s="54" t="s">
        <v>16</v>
      </c>
      <c r="BE360" s="36"/>
      <c r="BF360" s="54" t="s">
        <v>11</v>
      </c>
      <c r="BG360" s="39"/>
      <c r="BH360" s="56" t="s">
        <v>16</v>
      </c>
      <c r="BI360" s="48"/>
      <c r="BJ360" s="36"/>
      <c r="BK360" s="54" t="s">
        <v>11</v>
      </c>
      <c r="BL360" s="39"/>
      <c r="BM360" s="54" t="s">
        <v>16</v>
      </c>
      <c r="BN360" s="36"/>
      <c r="BO360" s="54" t="s">
        <v>11</v>
      </c>
      <c r="BP360" s="39"/>
      <c r="BQ360" s="56" t="s">
        <v>16</v>
      </c>
      <c r="BR360" s="48"/>
      <c r="BS360" s="36"/>
      <c r="BT360" s="54" t="s">
        <v>11</v>
      </c>
      <c r="BU360" s="39"/>
      <c r="BV360" s="54" t="s">
        <v>16</v>
      </c>
      <c r="BW360" s="36"/>
      <c r="BX360" s="54" t="s">
        <v>11</v>
      </c>
      <c r="BY360" s="39"/>
      <c r="BZ360" s="56" t="s">
        <v>16</v>
      </c>
      <c r="CA360" s="51"/>
      <c r="CB360" s="17" t="str">
        <f t="shared" si="11"/>
        <v/>
      </c>
      <c r="CC360" s="17" t="str">
        <f>IF(CB360="","",INDEX('99_職種リスト'!$A:$A,MATCH($E360,'99_職種リスト'!$B:$B,0)))</f>
        <v/>
      </c>
      <c r="CD360" s="18" t="str">
        <f>IF(CB360="","",IF(F360="○",'01_勤務時間入力'!$B$7*60,IF(SUM(H360,J360,L360,N360)&gt;0,MIN(SUM(VALUE(H360)*60,J360,VALUE(L360)*60/2,N360/2),'01_勤務時間入力'!$B$7*60,10080),MIN(SUM(MIN(SUM(VALUE(Q360)*60,S360,VALUE(U360)*60/2,W360/2),1440)*IF(OR(Y360="",Y360="　"),1,VALUE(MID(Y360,2,1)/4)),MIN(SUM(VALUE(Z360)*60,AB360,VALUE(AD360)*60/2,AF360/2),1440)*IF(OR(AH360="",AH360="　"),1,VALUE(MID(AH360,2,1)/4)),MIN(SUM(VALUE(AI360)*60,AK360,VALUE(AM360)*60/2,AO360/2),1440)*IF(OR(AQ360="",AQ360="　"),1,VALUE(MID(AQ360,2,1)/4)),MIN(SUM(VALUE(AR360)*60,AT360,VALUE(AV360)*60/2,AX360/2),1440)*IF(OR(AZ360="",AZ360="　"),1,VALUE(MID(AZ360,2,1)/4)),MIN(SUM(VALUE(BA360)*60,BC360,VALUE(BE360)*60/2,BG360/2),1440)*IF(OR(BI360="",BI360="　"),1,VALUE(MID(BI360,2,1)/4)),MIN(SUM(VALUE(BJ360)*60,BL360,VALUE(BN360)*60/2,BP360/2),1440)*IF(OR(BR360="",BR360="　"),1,VALUE(MID(BR360,2,1)/4)),MIN(SUM(VALUE(BS360)*60,BU360,VALUE(BW360)*60/2,BY360/2),1440)*IF(OR(CA360="",CA360="　"),1,VALUE(MID(CA360,2,1)/4))),'01_勤務時間入力'!$B$7*60,10080))))</f>
        <v/>
      </c>
      <c r="CE360" s="17" t="str">
        <f>IF(CB360="","",IF('01_勤務時間入力'!$I$7*60&lt;='01_勤務時間入力'!CD360,"常勤","非常勤"))</f>
        <v/>
      </c>
    </row>
    <row r="361" spans="2:83" ht="27.95" customHeight="1" x14ac:dyDescent="0.4">
      <c r="B361" s="131" t="str">
        <f t="shared" si="10"/>
        <v>345人目</v>
      </c>
      <c r="C361" s="29"/>
      <c r="D361" s="69" t="s">
        <v>14</v>
      </c>
      <c r="E361" s="31"/>
      <c r="F361" s="32"/>
      <c r="H361" s="36"/>
      <c r="I361" s="54" t="s">
        <v>11</v>
      </c>
      <c r="J361" s="39"/>
      <c r="K361" s="56" t="s">
        <v>16</v>
      </c>
      <c r="L361" s="36"/>
      <c r="M361" s="54" t="s">
        <v>11</v>
      </c>
      <c r="N361" s="39"/>
      <c r="O361" s="56" t="s">
        <v>16</v>
      </c>
      <c r="P361" s="11"/>
      <c r="Q361" s="36"/>
      <c r="R361" s="54" t="s">
        <v>11</v>
      </c>
      <c r="S361" s="39"/>
      <c r="T361" s="54" t="s">
        <v>16</v>
      </c>
      <c r="U361" s="36"/>
      <c r="V361" s="54" t="s">
        <v>11</v>
      </c>
      <c r="W361" s="39"/>
      <c r="X361" s="56" t="s">
        <v>16</v>
      </c>
      <c r="Y361" s="48"/>
      <c r="Z361" s="36"/>
      <c r="AA361" s="54" t="s">
        <v>11</v>
      </c>
      <c r="AB361" s="39"/>
      <c r="AC361" s="54" t="s">
        <v>16</v>
      </c>
      <c r="AD361" s="36"/>
      <c r="AE361" s="54" t="s">
        <v>11</v>
      </c>
      <c r="AF361" s="39"/>
      <c r="AG361" s="56" t="s">
        <v>16</v>
      </c>
      <c r="AH361" s="48"/>
      <c r="AI361" s="36"/>
      <c r="AJ361" s="54" t="s">
        <v>11</v>
      </c>
      <c r="AK361" s="39"/>
      <c r="AL361" s="54" t="s">
        <v>16</v>
      </c>
      <c r="AM361" s="36"/>
      <c r="AN361" s="54" t="s">
        <v>11</v>
      </c>
      <c r="AO361" s="39"/>
      <c r="AP361" s="56" t="s">
        <v>16</v>
      </c>
      <c r="AQ361" s="48"/>
      <c r="AR361" s="36"/>
      <c r="AS361" s="54" t="s">
        <v>11</v>
      </c>
      <c r="AT361" s="39"/>
      <c r="AU361" s="54" t="s">
        <v>16</v>
      </c>
      <c r="AV361" s="36"/>
      <c r="AW361" s="54" t="s">
        <v>11</v>
      </c>
      <c r="AX361" s="39"/>
      <c r="AY361" s="56" t="s">
        <v>16</v>
      </c>
      <c r="AZ361" s="48"/>
      <c r="BA361" s="36"/>
      <c r="BB361" s="54" t="s">
        <v>11</v>
      </c>
      <c r="BC361" s="39"/>
      <c r="BD361" s="54" t="s">
        <v>16</v>
      </c>
      <c r="BE361" s="36"/>
      <c r="BF361" s="54" t="s">
        <v>11</v>
      </c>
      <c r="BG361" s="39"/>
      <c r="BH361" s="56" t="s">
        <v>16</v>
      </c>
      <c r="BI361" s="48"/>
      <c r="BJ361" s="36"/>
      <c r="BK361" s="54" t="s">
        <v>11</v>
      </c>
      <c r="BL361" s="39"/>
      <c r="BM361" s="54" t="s">
        <v>16</v>
      </c>
      <c r="BN361" s="36"/>
      <c r="BO361" s="54" t="s">
        <v>11</v>
      </c>
      <c r="BP361" s="39"/>
      <c r="BQ361" s="56" t="s">
        <v>16</v>
      </c>
      <c r="BR361" s="48"/>
      <c r="BS361" s="36"/>
      <c r="BT361" s="54" t="s">
        <v>11</v>
      </c>
      <c r="BU361" s="39"/>
      <c r="BV361" s="54" t="s">
        <v>16</v>
      </c>
      <c r="BW361" s="36"/>
      <c r="BX361" s="54" t="s">
        <v>11</v>
      </c>
      <c r="BY361" s="39"/>
      <c r="BZ361" s="56" t="s">
        <v>16</v>
      </c>
      <c r="CA361" s="51"/>
      <c r="CB361" s="17" t="str">
        <f t="shared" si="11"/>
        <v/>
      </c>
      <c r="CC361" s="17" t="str">
        <f>IF(CB361="","",INDEX('99_職種リスト'!$A:$A,MATCH($E361,'99_職種リスト'!$B:$B,0)))</f>
        <v/>
      </c>
      <c r="CD361" s="18" t="str">
        <f>IF(CB361="","",IF(F361="○",'01_勤務時間入力'!$B$7*60,IF(SUM(H361,J361,L361,N361)&gt;0,MIN(SUM(VALUE(H361)*60,J361,VALUE(L361)*60/2,N361/2),'01_勤務時間入力'!$B$7*60,10080),MIN(SUM(MIN(SUM(VALUE(Q361)*60,S361,VALUE(U361)*60/2,W361/2),1440)*IF(OR(Y361="",Y361="　"),1,VALUE(MID(Y361,2,1)/4)),MIN(SUM(VALUE(Z361)*60,AB361,VALUE(AD361)*60/2,AF361/2),1440)*IF(OR(AH361="",AH361="　"),1,VALUE(MID(AH361,2,1)/4)),MIN(SUM(VALUE(AI361)*60,AK361,VALUE(AM361)*60/2,AO361/2),1440)*IF(OR(AQ361="",AQ361="　"),1,VALUE(MID(AQ361,2,1)/4)),MIN(SUM(VALUE(AR361)*60,AT361,VALUE(AV361)*60/2,AX361/2),1440)*IF(OR(AZ361="",AZ361="　"),1,VALUE(MID(AZ361,2,1)/4)),MIN(SUM(VALUE(BA361)*60,BC361,VALUE(BE361)*60/2,BG361/2),1440)*IF(OR(BI361="",BI361="　"),1,VALUE(MID(BI361,2,1)/4)),MIN(SUM(VALUE(BJ361)*60,BL361,VALUE(BN361)*60/2,BP361/2),1440)*IF(OR(BR361="",BR361="　"),1,VALUE(MID(BR361,2,1)/4)),MIN(SUM(VALUE(BS361)*60,BU361,VALUE(BW361)*60/2,BY361/2),1440)*IF(OR(CA361="",CA361="　"),1,VALUE(MID(CA361,2,1)/4))),'01_勤務時間入力'!$B$7*60,10080))))</f>
        <v/>
      </c>
      <c r="CE361" s="17" t="str">
        <f>IF(CB361="","",IF('01_勤務時間入力'!$I$7*60&lt;='01_勤務時間入力'!CD361,"常勤","非常勤"))</f>
        <v/>
      </c>
    </row>
    <row r="362" spans="2:83" ht="27.95" customHeight="1" x14ac:dyDescent="0.4">
      <c r="B362" s="131" t="str">
        <f t="shared" si="10"/>
        <v>346人目</v>
      </c>
      <c r="C362" s="29"/>
      <c r="D362" s="69" t="s">
        <v>14</v>
      </c>
      <c r="E362" s="31"/>
      <c r="F362" s="32"/>
      <c r="H362" s="36"/>
      <c r="I362" s="54" t="s">
        <v>11</v>
      </c>
      <c r="J362" s="39"/>
      <c r="K362" s="56" t="s">
        <v>16</v>
      </c>
      <c r="L362" s="36"/>
      <c r="M362" s="54" t="s">
        <v>11</v>
      </c>
      <c r="N362" s="39"/>
      <c r="O362" s="56" t="s">
        <v>16</v>
      </c>
      <c r="P362" s="11"/>
      <c r="Q362" s="36"/>
      <c r="R362" s="54" t="s">
        <v>11</v>
      </c>
      <c r="S362" s="39"/>
      <c r="T362" s="54" t="s">
        <v>16</v>
      </c>
      <c r="U362" s="36"/>
      <c r="V362" s="54" t="s">
        <v>11</v>
      </c>
      <c r="W362" s="39"/>
      <c r="X362" s="56" t="s">
        <v>16</v>
      </c>
      <c r="Y362" s="48"/>
      <c r="Z362" s="36"/>
      <c r="AA362" s="54" t="s">
        <v>11</v>
      </c>
      <c r="AB362" s="39"/>
      <c r="AC362" s="54" t="s">
        <v>16</v>
      </c>
      <c r="AD362" s="36"/>
      <c r="AE362" s="54" t="s">
        <v>11</v>
      </c>
      <c r="AF362" s="39"/>
      <c r="AG362" s="56" t="s">
        <v>16</v>
      </c>
      <c r="AH362" s="48"/>
      <c r="AI362" s="36"/>
      <c r="AJ362" s="54" t="s">
        <v>11</v>
      </c>
      <c r="AK362" s="39"/>
      <c r="AL362" s="54" t="s">
        <v>16</v>
      </c>
      <c r="AM362" s="36"/>
      <c r="AN362" s="54" t="s">
        <v>11</v>
      </c>
      <c r="AO362" s="39"/>
      <c r="AP362" s="56" t="s">
        <v>16</v>
      </c>
      <c r="AQ362" s="48"/>
      <c r="AR362" s="36"/>
      <c r="AS362" s="54" t="s">
        <v>11</v>
      </c>
      <c r="AT362" s="39"/>
      <c r="AU362" s="54" t="s">
        <v>16</v>
      </c>
      <c r="AV362" s="36"/>
      <c r="AW362" s="54" t="s">
        <v>11</v>
      </c>
      <c r="AX362" s="39"/>
      <c r="AY362" s="56" t="s">
        <v>16</v>
      </c>
      <c r="AZ362" s="48"/>
      <c r="BA362" s="36"/>
      <c r="BB362" s="54" t="s">
        <v>11</v>
      </c>
      <c r="BC362" s="39"/>
      <c r="BD362" s="54" t="s">
        <v>16</v>
      </c>
      <c r="BE362" s="36"/>
      <c r="BF362" s="54" t="s">
        <v>11</v>
      </c>
      <c r="BG362" s="39"/>
      <c r="BH362" s="56" t="s">
        <v>16</v>
      </c>
      <c r="BI362" s="48"/>
      <c r="BJ362" s="36"/>
      <c r="BK362" s="54" t="s">
        <v>11</v>
      </c>
      <c r="BL362" s="39"/>
      <c r="BM362" s="54" t="s">
        <v>16</v>
      </c>
      <c r="BN362" s="36"/>
      <c r="BO362" s="54" t="s">
        <v>11</v>
      </c>
      <c r="BP362" s="39"/>
      <c r="BQ362" s="56" t="s">
        <v>16</v>
      </c>
      <c r="BR362" s="48"/>
      <c r="BS362" s="36"/>
      <c r="BT362" s="54" t="s">
        <v>11</v>
      </c>
      <c r="BU362" s="39"/>
      <c r="BV362" s="54" t="s">
        <v>16</v>
      </c>
      <c r="BW362" s="36"/>
      <c r="BX362" s="54" t="s">
        <v>11</v>
      </c>
      <c r="BY362" s="39"/>
      <c r="BZ362" s="56" t="s">
        <v>16</v>
      </c>
      <c r="CA362" s="51"/>
      <c r="CB362" s="17" t="str">
        <f t="shared" si="11"/>
        <v/>
      </c>
      <c r="CC362" s="17" t="str">
        <f>IF(CB362="","",INDEX('99_職種リスト'!$A:$A,MATCH($E362,'99_職種リスト'!$B:$B,0)))</f>
        <v/>
      </c>
      <c r="CD362" s="18" t="str">
        <f>IF(CB362="","",IF(F362="○",'01_勤務時間入力'!$B$7*60,IF(SUM(H362,J362,L362,N362)&gt;0,MIN(SUM(VALUE(H362)*60,J362,VALUE(L362)*60/2,N362/2),'01_勤務時間入力'!$B$7*60,10080),MIN(SUM(MIN(SUM(VALUE(Q362)*60,S362,VALUE(U362)*60/2,W362/2),1440)*IF(OR(Y362="",Y362="　"),1,VALUE(MID(Y362,2,1)/4)),MIN(SUM(VALUE(Z362)*60,AB362,VALUE(AD362)*60/2,AF362/2),1440)*IF(OR(AH362="",AH362="　"),1,VALUE(MID(AH362,2,1)/4)),MIN(SUM(VALUE(AI362)*60,AK362,VALUE(AM362)*60/2,AO362/2),1440)*IF(OR(AQ362="",AQ362="　"),1,VALUE(MID(AQ362,2,1)/4)),MIN(SUM(VALUE(AR362)*60,AT362,VALUE(AV362)*60/2,AX362/2),1440)*IF(OR(AZ362="",AZ362="　"),1,VALUE(MID(AZ362,2,1)/4)),MIN(SUM(VALUE(BA362)*60,BC362,VALUE(BE362)*60/2,BG362/2),1440)*IF(OR(BI362="",BI362="　"),1,VALUE(MID(BI362,2,1)/4)),MIN(SUM(VALUE(BJ362)*60,BL362,VALUE(BN362)*60/2,BP362/2),1440)*IF(OR(BR362="",BR362="　"),1,VALUE(MID(BR362,2,1)/4)),MIN(SUM(VALUE(BS362)*60,BU362,VALUE(BW362)*60/2,BY362/2),1440)*IF(OR(CA362="",CA362="　"),1,VALUE(MID(CA362,2,1)/4))),'01_勤務時間入力'!$B$7*60,10080))))</f>
        <v/>
      </c>
      <c r="CE362" s="17" t="str">
        <f>IF(CB362="","",IF('01_勤務時間入力'!$I$7*60&lt;='01_勤務時間入力'!CD362,"常勤","非常勤"))</f>
        <v/>
      </c>
    </row>
    <row r="363" spans="2:83" ht="27.95" customHeight="1" x14ac:dyDescent="0.4">
      <c r="B363" s="131" t="str">
        <f t="shared" si="10"/>
        <v>347人目</v>
      </c>
      <c r="C363" s="29"/>
      <c r="D363" s="69" t="s">
        <v>14</v>
      </c>
      <c r="E363" s="31"/>
      <c r="F363" s="32"/>
      <c r="H363" s="36"/>
      <c r="I363" s="54" t="s">
        <v>11</v>
      </c>
      <c r="J363" s="39"/>
      <c r="K363" s="56" t="s">
        <v>16</v>
      </c>
      <c r="L363" s="36"/>
      <c r="M363" s="54" t="s">
        <v>11</v>
      </c>
      <c r="N363" s="39"/>
      <c r="O363" s="56" t="s">
        <v>16</v>
      </c>
      <c r="P363" s="11"/>
      <c r="Q363" s="36"/>
      <c r="R363" s="54" t="s">
        <v>11</v>
      </c>
      <c r="S363" s="39"/>
      <c r="T363" s="54" t="s">
        <v>16</v>
      </c>
      <c r="U363" s="36"/>
      <c r="V363" s="54" t="s">
        <v>11</v>
      </c>
      <c r="W363" s="39"/>
      <c r="X363" s="56" t="s">
        <v>16</v>
      </c>
      <c r="Y363" s="48"/>
      <c r="Z363" s="36"/>
      <c r="AA363" s="54" t="s">
        <v>11</v>
      </c>
      <c r="AB363" s="39"/>
      <c r="AC363" s="54" t="s">
        <v>16</v>
      </c>
      <c r="AD363" s="36"/>
      <c r="AE363" s="54" t="s">
        <v>11</v>
      </c>
      <c r="AF363" s="39"/>
      <c r="AG363" s="56" t="s">
        <v>16</v>
      </c>
      <c r="AH363" s="48"/>
      <c r="AI363" s="36"/>
      <c r="AJ363" s="54" t="s">
        <v>11</v>
      </c>
      <c r="AK363" s="39"/>
      <c r="AL363" s="54" t="s">
        <v>16</v>
      </c>
      <c r="AM363" s="36"/>
      <c r="AN363" s="54" t="s">
        <v>11</v>
      </c>
      <c r="AO363" s="39"/>
      <c r="AP363" s="56" t="s">
        <v>16</v>
      </c>
      <c r="AQ363" s="48"/>
      <c r="AR363" s="36"/>
      <c r="AS363" s="54" t="s">
        <v>11</v>
      </c>
      <c r="AT363" s="39"/>
      <c r="AU363" s="54" t="s">
        <v>16</v>
      </c>
      <c r="AV363" s="36"/>
      <c r="AW363" s="54" t="s">
        <v>11</v>
      </c>
      <c r="AX363" s="39"/>
      <c r="AY363" s="56" t="s">
        <v>16</v>
      </c>
      <c r="AZ363" s="48"/>
      <c r="BA363" s="36"/>
      <c r="BB363" s="54" t="s">
        <v>11</v>
      </c>
      <c r="BC363" s="39"/>
      <c r="BD363" s="54" t="s">
        <v>16</v>
      </c>
      <c r="BE363" s="36"/>
      <c r="BF363" s="54" t="s">
        <v>11</v>
      </c>
      <c r="BG363" s="39"/>
      <c r="BH363" s="56" t="s">
        <v>16</v>
      </c>
      <c r="BI363" s="48"/>
      <c r="BJ363" s="36"/>
      <c r="BK363" s="54" t="s">
        <v>11</v>
      </c>
      <c r="BL363" s="39"/>
      <c r="BM363" s="54" t="s">
        <v>16</v>
      </c>
      <c r="BN363" s="36"/>
      <c r="BO363" s="54" t="s">
        <v>11</v>
      </c>
      <c r="BP363" s="39"/>
      <c r="BQ363" s="56" t="s">
        <v>16</v>
      </c>
      <c r="BR363" s="48"/>
      <c r="BS363" s="36"/>
      <c r="BT363" s="54" t="s">
        <v>11</v>
      </c>
      <c r="BU363" s="39"/>
      <c r="BV363" s="54" t="s">
        <v>16</v>
      </c>
      <c r="BW363" s="36"/>
      <c r="BX363" s="54" t="s">
        <v>11</v>
      </c>
      <c r="BY363" s="39"/>
      <c r="BZ363" s="56" t="s">
        <v>16</v>
      </c>
      <c r="CA363" s="51"/>
      <c r="CB363" s="17" t="str">
        <f t="shared" si="11"/>
        <v/>
      </c>
      <c r="CC363" s="17" t="str">
        <f>IF(CB363="","",INDEX('99_職種リスト'!$A:$A,MATCH($E363,'99_職種リスト'!$B:$B,0)))</f>
        <v/>
      </c>
      <c r="CD363" s="18" t="str">
        <f>IF(CB363="","",IF(F363="○",'01_勤務時間入力'!$B$7*60,IF(SUM(H363,J363,L363,N363)&gt;0,MIN(SUM(VALUE(H363)*60,J363,VALUE(L363)*60/2,N363/2),'01_勤務時間入力'!$B$7*60,10080),MIN(SUM(MIN(SUM(VALUE(Q363)*60,S363,VALUE(U363)*60/2,W363/2),1440)*IF(OR(Y363="",Y363="　"),1,VALUE(MID(Y363,2,1)/4)),MIN(SUM(VALUE(Z363)*60,AB363,VALUE(AD363)*60/2,AF363/2),1440)*IF(OR(AH363="",AH363="　"),1,VALUE(MID(AH363,2,1)/4)),MIN(SUM(VALUE(AI363)*60,AK363,VALUE(AM363)*60/2,AO363/2),1440)*IF(OR(AQ363="",AQ363="　"),1,VALUE(MID(AQ363,2,1)/4)),MIN(SUM(VALUE(AR363)*60,AT363,VALUE(AV363)*60/2,AX363/2),1440)*IF(OR(AZ363="",AZ363="　"),1,VALUE(MID(AZ363,2,1)/4)),MIN(SUM(VALUE(BA363)*60,BC363,VALUE(BE363)*60/2,BG363/2),1440)*IF(OR(BI363="",BI363="　"),1,VALUE(MID(BI363,2,1)/4)),MIN(SUM(VALUE(BJ363)*60,BL363,VALUE(BN363)*60/2,BP363/2),1440)*IF(OR(BR363="",BR363="　"),1,VALUE(MID(BR363,2,1)/4)),MIN(SUM(VALUE(BS363)*60,BU363,VALUE(BW363)*60/2,BY363/2),1440)*IF(OR(CA363="",CA363="　"),1,VALUE(MID(CA363,2,1)/4))),'01_勤務時間入力'!$B$7*60,10080))))</f>
        <v/>
      </c>
      <c r="CE363" s="17" t="str">
        <f>IF(CB363="","",IF('01_勤務時間入力'!$I$7*60&lt;='01_勤務時間入力'!CD363,"常勤","非常勤"))</f>
        <v/>
      </c>
    </row>
    <row r="364" spans="2:83" ht="27.95" customHeight="1" x14ac:dyDescent="0.4">
      <c r="B364" s="131" t="str">
        <f t="shared" si="10"/>
        <v>348人目</v>
      </c>
      <c r="C364" s="29"/>
      <c r="D364" s="69" t="s">
        <v>14</v>
      </c>
      <c r="E364" s="31"/>
      <c r="F364" s="32"/>
      <c r="H364" s="36"/>
      <c r="I364" s="54" t="s">
        <v>11</v>
      </c>
      <c r="J364" s="39"/>
      <c r="K364" s="56" t="s">
        <v>16</v>
      </c>
      <c r="L364" s="36"/>
      <c r="M364" s="54" t="s">
        <v>11</v>
      </c>
      <c r="N364" s="39"/>
      <c r="O364" s="56" t="s">
        <v>16</v>
      </c>
      <c r="P364" s="11"/>
      <c r="Q364" s="36"/>
      <c r="R364" s="54" t="s">
        <v>11</v>
      </c>
      <c r="S364" s="39"/>
      <c r="T364" s="54" t="s">
        <v>16</v>
      </c>
      <c r="U364" s="36"/>
      <c r="V364" s="54" t="s">
        <v>11</v>
      </c>
      <c r="W364" s="39"/>
      <c r="X364" s="56" t="s">
        <v>16</v>
      </c>
      <c r="Y364" s="48"/>
      <c r="Z364" s="36"/>
      <c r="AA364" s="54" t="s">
        <v>11</v>
      </c>
      <c r="AB364" s="39"/>
      <c r="AC364" s="54" t="s">
        <v>16</v>
      </c>
      <c r="AD364" s="36"/>
      <c r="AE364" s="54" t="s">
        <v>11</v>
      </c>
      <c r="AF364" s="39"/>
      <c r="AG364" s="56" t="s">
        <v>16</v>
      </c>
      <c r="AH364" s="48"/>
      <c r="AI364" s="36"/>
      <c r="AJ364" s="54" t="s">
        <v>11</v>
      </c>
      <c r="AK364" s="39"/>
      <c r="AL364" s="54" t="s">
        <v>16</v>
      </c>
      <c r="AM364" s="36"/>
      <c r="AN364" s="54" t="s">
        <v>11</v>
      </c>
      <c r="AO364" s="39"/>
      <c r="AP364" s="56" t="s">
        <v>16</v>
      </c>
      <c r="AQ364" s="48"/>
      <c r="AR364" s="36"/>
      <c r="AS364" s="54" t="s">
        <v>11</v>
      </c>
      <c r="AT364" s="39"/>
      <c r="AU364" s="54" t="s">
        <v>16</v>
      </c>
      <c r="AV364" s="36"/>
      <c r="AW364" s="54" t="s">
        <v>11</v>
      </c>
      <c r="AX364" s="39"/>
      <c r="AY364" s="56" t="s">
        <v>16</v>
      </c>
      <c r="AZ364" s="48"/>
      <c r="BA364" s="36"/>
      <c r="BB364" s="54" t="s">
        <v>11</v>
      </c>
      <c r="BC364" s="39"/>
      <c r="BD364" s="54" t="s">
        <v>16</v>
      </c>
      <c r="BE364" s="36"/>
      <c r="BF364" s="54" t="s">
        <v>11</v>
      </c>
      <c r="BG364" s="39"/>
      <c r="BH364" s="56" t="s">
        <v>16</v>
      </c>
      <c r="BI364" s="48"/>
      <c r="BJ364" s="36"/>
      <c r="BK364" s="54" t="s">
        <v>11</v>
      </c>
      <c r="BL364" s="39"/>
      <c r="BM364" s="54" t="s">
        <v>16</v>
      </c>
      <c r="BN364" s="36"/>
      <c r="BO364" s="54" t="s">
        <v>11</v>
      </c>
      <c r="BP364" s="39"/>
      <c r="BQ364" s="56" t="s">
        <v>16</v>
      </c>
      <c r="BR364" s="48"/>
      <c r="BS364" s="36"/>
      <c r="BT364" s="54" t="s">
        <v>11</v>
      </c>
      <c r="BU364" s="39"/>
      <c r="BV364" s="54" t="s">
        <v>16</v>
      </c>
      <c r="BW364" s="36"/>
      <c r="BX364" s="54" t="s">
        <v>11</v>
      </c>
      <c r="BY364" s="39"/>
      <c r="BZ364" s="56" t="s">
        <v>16</v>
      </c>
      <c r="CA364" s="51"/>
      <c r="CB364" s="17" t="str">
        <f t="shared" si="11"/>
        <v/>
      </c>
      <c r="CC364" s="17" t="str">
        <f>IF(CB364="","",INDEX('99_職種リスト'!$A:$A,MATCH($E364,'99_職種リスト'!$B:$B,0)))</f>
        <v/>
      </c>
      <c r="CD364" s="18" t="str">
        <f>IF(CB364="","",IF(F364="○",'01_勤務時間入力'!$B$7*60,IF(SUM(H364,J364,L364,N364)&gt;0,MIN(SUM(VALUE(H364)*60,J364,VALUE(L364)*60/2,N364/2),'01_勤務時間入力'!$B$7*60,10080),MIN(SUM(MIN(SUM(VALUE(Q364)*60,S364,VALUE(U364)*60/2,W364/2),1440)*IF(OR(Y364="",Y364="　"),1,VALUE(MID(Y364,2,1)/4)),MIN(SUM(VALUE(Z364)*60,AB364,VALUE(AD364)*60/2,AF364/2),1440)*IF(OR(AH364="",AH364="　"),1,VALUE(MID(AH364,2,1)/4)),MIN(SUM(VALUE(AI364)*60,AK364,VALUE(AM364)*60/2,AO364/2),1440)*IF(OR(AQ364="",AQ364="　"),1,VALUE(MID(AQ364,2,1)/4)),MIN(SUM(VALUE(AR364)*60,AT364,VALUE(AV364)*60/2,AX364/2),1440)*IF(OR(AZ364="",AZ364="　"),1,VALUE(MID(AZ364,2,1)/4)),MIN(SUM(VALUE(BA364)*60,BC364,VALUE(BE364)*60/2,BG364/2),1440)*IF(OR(BI364="",BI364="　"),1,VALUE(MID(BI364,2,1)/4)),MIN(SUM(VALUE(BJ364)*60,BL364,VALUE(BN364)*60/2,BP364/2),1440)*IF(OR(BR364="",BR364="　"),1,VALUE(MID(BR364,2,1)/4)),MIN(SUM(VALUE(BS364)*60,BU364,VALUE(BW364)*60/2,BY364/2),1440)*IF(OR(CA364="",CA364="　"),1,VALUE(MID(CA364,2,1)/4))),'01_勤務時間入力'!$B$7*60,10080))))</f>
        <v/>
      </c>
      <c r="CE364" s="17" t="str">
        <f>IF(CB364="","",IF('01_勤務時間入力'!$I$7*60&lt;='01_勤務時間入力'!CD364,"常勤","非常勤"))</f>
        <v/>
      </c>
    </row>
    <row r="365" spans="2:83" ht="27.95" customHeight="1" x14ac:dyDescent="0.4">
      <c r="B365" s="131" t="str">
        <f t="shared" si="10"/>
        <v>349人目</v>
      </c>
      <c r="C365" s="29"/>
      <c r="D365" s="69" t="s">
        <v>14</v>
      </c>
      <c r="E365" s="31"/>
      <c r="F365" s="32"/>
      <c r="H365" s="36"/>
      <c r="I365" s="54" t="s">
        <v>11</v>
      </c>
      <c r="J365" s="39"/>
      <c r="K365" s="56" t="s">
        <v>16</v>
      </c>
      <c r="L365" s="36"/>
      <c r="M365" s="54" t="s">
        <v>11</v>
      </c>
      <c r="N365" s="39"/>
      <c r="O365" s="56" t="s">
        <v>16</v>
      </c>
      <c r="P365" s="11"/>
      <c r="Q365" s="36"/>
      <c r="R365" s="54" t="s">
        <v>11</v>
      </c>
      <c r="S365" s="39"/>
      <c r="T365" s="54" t="s">
        <v>16</v>
      </c>
      <c r="U365" s="36"/>
      <c r="V365" s="54" t="s">
        <v>11</v>
      </c>
      <c r="W365" s="39"/>
      <c r="X365" s="56" t="s">
        <v>16</v>
      </c>
      <c r="Y365" s="48"/>
      <c r="Z365" s="36"/>
      <c r="AA365" s="54" t="s">
        <v>11</v>
      </c>
      <c r="AB365" s="39"/>
      <c r="AC365" s="54" t="s">
        <v>16</v>
      </c>
      <c r="AD365" s="36"/>
      <c r="AE365" s="54" t="s">
        <v>11</v>
      </c>
      <c r="AF365" s="39"/>
      <c r="AG365" s="56" t="s">
        <v>16</v>
      </c>
      <c r="AH365" s="48"/>
      <c r="AI365" s="36"/>
      <c r="AJ365" s="54" t="s">
        <v>11</v>
      </c>
      <c r="AK365" s="39"/>
      <c r="AL365" s="54" t="s">
        <v>16</v>
      </c>
      <c r="AM365" s="36"/>
      <c r="AN365" s="54" t="s">
        <v>11</v>
      </c>
      <c r="AO365" s="39"/>
      <c r="AP365" s="56" t="s">
        <v>16</v>
      </c>
      <c r="AQ365" s="48"/>
      <c r="AR365" s="36"/>
      <c r="AS365" s="54" t="s">
        <v>11</v>
      </c>
      <c r="AT365" s="39"/>
      <c r="AU365" s="54" t="s">
        <v>16</v>
      </c>
      <c r="AV365" s="36"/>
      <c r="AW365" s="54" t="s">
        <v>11</v>
      </c>
      <c r="AX365" s="39"/>
      <c r="AY365" s="56" t="s">
        <v>16</v>
      </c>
      <c r="AZ365" s="48"/>
      <c r="BA365" s="36"/>
      <c r="BB365" s="54" t="s">
        <v>11</v>
      </c>
      <c r="BC365" s="39"/>
      <c r="BD365" s="54" t="s">
        <v>16</v>
      </c>
      <c r="BE365" s="36"/>
      <c r="BF365" s="54" t="s">
        <v>11</v>
      </c>
      <c r="BG365" s="39"/>
      <c r="BH365" s="56" t="s">
        <v>16</v>
      </c>
      <c r="BI365" s="48"/>
      <c r="BJ365" s="36"/>
      <c r="BK365" s="54" t="s">
        <v>11</v>
      </c>
      <c r="BL365" s="39"/>
      <c r="BM365" s="54" t="s">
        <v>16</v>
      </c>
      <c r="BN365" s="36"/>
      <c r="BO365" s="54" t="s">
        <v>11</v>
      </c>
      <c r="BP365" s="39"/>
      <c r="BQ365" s="56" t="s">
        <v>16</v>
      </c>
      <c r="BR365" s="48"/>
      <c r="BS365" s="36"/>
      <c r="BT365" s="54" t="s">
        <v>11</v>
      </c>
      <c r="BU365" s="39"/>
      <c r="BV365" s="54" t="s">
        <v>16</v>
      </c>
      <c r="BW365" s="36"/>
      <c r="BX365" s="54" t="s">
        <v>11</v>
      </c>
      <c r="BY365" s="39"/>
      <c r="BZ365" s="56" t="s">
        <v>16</v>
      </c>
      <c r="CA365" s="51"/>
      <c r="CB365" s="17" t="str">
        <f t="shared" si="11"/>
        <v/>
      </c>
      <c r="CC365" s="17" t="str">
        <f>IF(CB365="","",INDEX('99_職種リスト'!$A:$A,MATCH($E365,'99_職種リスト'!$B:$B,0)))</f>
        <v/>
      </c>
      <c r="CD365" s="18" t="str">
        <f>IF(CB365="","",IF(F365="○",'01_勤務時間入力'!$B$7*60,IF(SUM(H365,J365,L365,N365)&gt;0,MIN(SUM(VALUE(H365)*60,J365,VALUE(L365)*60/2,N365/2),'01_勤務時間入力'!$B$7*60,10080),MIN(SUM(MIN(SUM(VALUE(Q365)*60,S365,VALUE(U365)*60/2,W365/2),1440)*IF(OR(Y365="",Y365="　"),1,VALUE(MID(Y365,2,1)/4)),MIN(SUM(VALUE(Z365)*60,AB365,VALUE(AD365)*60/2,AF365/2),1440)*IF(OR(AH365="",AH365="　"),1,VALUE(MID(AH365,2,1)/4)),MIN(SUM(VALUE(AI365)*60,AK365,VALUE(AM365)*60/2,AO365/2),1440)*IF(OR(AQ365="",AQ365="　"),1,VALUE(MID(AQ365,2,1)/4)),MIN(SUM(VALUE(AR365)*60,AT365,VALUE(AV365)*60/2,AX365/2),1440)*IF(OR(AZ365="",AZ365="　"),1,VALUE(MID(AZ365,2,1)/4)),MIN(SUM(VALUE(BA365)*60,BC365,VALUE(BE365)*60/2,BG365/2),1440)*IF(OR(BI365="",BI365="　"),1,VALUE(MID(BI365,2,1)/4)),MIN(SUM(VALUE(BJ365)*60,BL365,VALUE(BN365)*60/2,BP365/2),1440)*IF(OR(BR365="",BR365="　"),1,VALUE(MID(BR365,2,1)/4)),MIN(SUM(VALUE(BS365)*60,BU365,VALUE(BW365)*60/2,BY365/2),1440)*IF(OR(CA365="",CA365="　"),1,VALUE(MID(CA365,2,1)/4))),'01_勤務時間入力'!$B$7*60,10080))))</f>
        <v/>
      </c>
      <c r="CE365" s="17" t="str">
        <f>IF(CB365="","",IF('01_勤務時間入力'!$I$7*60&lt;='01_勤務時間入力'!CD365,"常勤","非常勤"))</f>
        <v/>
      </c>
    </row>
    <row r="366" spans="2:83" ht="27.95" customHeight="1" x14ac:dyDescent="0.4">
      <c r="B366" s="131" t="str">
        <f t="shared" si="10"/>
        <v>350人目</v>
      </c>
      <c r="C366" s="29"/>
      <c r="D366" s="69" t="s">
        <v>14</v>
      </c>
      <c r="E366" s="31"/>
      <c r="F366" s="32"/>
      <c r="H366" s="36"/>
      <c r="I366" s="54" t="s">
        <v>11</v>
      </c>
      <c r="J366" s="39"/>
      <c r="K366" s="56" t="s">
        <v>16</v>
      </c>
      <c r="L366" s="36"/>
      <c r="M366" s="54" t="s">
        <v>11</v>
      </c>
      <c r="N366" s="39"/>
      <c r="O366" s="56" t="s">
        <v>16</v>
      </c>
      <c r="P366" s="11"/>
      <c r="Q366" s="36"/>
      <c r="R366" s="54" t="s">
        <v>11</v>
      </c>
      <c r="S366" s="39"/>
      <c r="T366" s="54" t="s">
        <v>16</v>
      </c>
      <c r="U366" s="36"/>
      <c r="V366" s="54" t="s">
        <v>11</v>
      </c>
      <c r="W366" s="39"/>
      <c r="X366" s="56" t="s">
        <v>16</v>
      </c>
      <c r="Y366" s="48"/>
      <c r="Z366" s="36"/>
      <c r="AA366" s="54" t="s">
        <v>11</v>
      </c>
      <c r="AB366" s="39"/>
      <c r="AC366" s="54" t="s">
        <v>16</v>
      </c>
      <c r="AD366" s="36"/>
      <c r="AE366" s="54" t="s">
        <v>11</v>
      </c>
      <c r="AF366" s="39"/>
      <c r="AG366" s="56" t="s">
        <v>16</v>
      </c>
      <c r="AH366" s="48"/>
      <c r="AI366" s="36"/>
      <c r="AJ366" s="54" t="s">
        <v>11</v>
      </c>
      <c r="AK366" s="39"/>
      <c r="AL366" s="54" t="s">
        <v>16</v>
      </c>
      <c r="AM366" s="36"/>
      <c r="AN366" s="54" t="s">
        <v>11</v>
      </c>
      <c r="AO366" s="39"/>
      <c r="AP366" s="56" t="s">
        <v>16</v>
      </c>
      <c r="AQ366" s="48"/>
      <c r="AR366" s="36"/>
      <c r="AS366" s="54" t="s">
        <v>11</v>
      </c>
      <c r="AT366" s="39"/>
      <c r="AU366" s="54" t="s">
        <v>16</v>
      </c>
      <c r="AV366" s="36"/>
      <c r="AW366" s="54" t="s">
        <v>11</v>
      </c>
      <c r="AX366" s="39"/>
      <c r="AY366" s="56" t="s">
        <v>16</v>
      </c>
      <c r="AZ366" s="48"/>
      <c r="BA366" s="36"/>
      <c r="BB366" s="54" t="s">
        <v>11</v>
      </c>
      <c r="BC366" s="39"/>
      <c r="BD366" s="54" t="s">
        <v>16</v>
      </c>
      <c r="BE366" s="36"/>
      <c r="BF366" s="54" t="s">
        <v>11</v>
      </c>
      <c r="BG366" s="39"/>
      <c r="BH366" s="56" t="s">
        <v>16</v>
      </c>
      <c r="BI366" s="48"/>
      <c r="BJ366" s="36"/>
      <c r="BK366" s="54" t="s">
        <v>11</v>
      </c>
      <c r="BL366" s="39"/>
      <c r="BM366" s="54" t="s">
        <v>16</v>
      </c>
      <c r="BN366" s="36"/>
      <c r="BO366" s="54" t="s">
        <v>11</v>
      </c>
      <c r="BP366" s="39"/>
      <c r="BQ366" s="56" t="s">
        <v>16</v>
      </c>
      <c r="BR366" s="48"/>
      <c r="BS366" s="36"/>
      <c r="BT366" s="54" t="s">
        <v>11</v>
      </c>
      <c r="BU366" s="39"/>
      <c r="BV366" s="54" t="s">
        <v>16</v>
      </c>
      <c r="BW366" s="36"/>
      <c r="BX366" s="54" t="s">
        <v>11</v>
      </c>
      <c r="BY366" s="39"/>
      <c r="BZ366" s="56" t="s">
        <v>16</v>
      </c>
      <c r="CA366" s="51"/>
      <c r="CB366" s="17" t="str">
        <f t="shared" si="11"/>
        <v/>
      </c>
      <c r="CC366" s="17" t="str">
        <f>IF(CB366="","",INDEX('99_職種リスト'!$A:$A,MATCH($E366,'99_職種リスト'!$B:$B,0)))</f>
        <v/>
      </c>
      <c r="CD366" s="18" t="str">
        <f>IF(CB366="","",IF(F366="○",'01_勤務時間入力'!$B$7*60,IF(SUM(H366,J366,L366,N366)&gt;0,MIN(SUM(VALUE(H366)*60,J366,VALUE(L366)*60/2,N366/2),'01_勤務時間入力'!$B$7*60,10080),MIN(SUM(MIN(SUM(VALUE(Q366)*60,S366,VALUE(U366)*60/2,W366/2),1440)*IF(OR(Y366="",Y366="　"),1,VALUE(MID(Y366,2,1)/4)),MIN(SUM(VALUE(Z366)*60,AB366,VALUE(AD366)*60/2,AF366/2),1440)*IF(OR(AH366="",AH366="　"),1,VALUE(MID(AH366,2,1)/4)),MIN(SUM(VALUE(AI366)*60,AK366,VALUE(AM366)*60/2,AO366/2),1440)*IF(OR(AQ366="",AQ366="　"),1,VALUE(MID(AQ366,2,1)/4)),MIN(SUM(VALUE(AR366)*60,AT366,VALUE(AV366)*60/2,AX366/2),1440)*IF(OR(AZ366="",AZ366="　"),1,VALUE(MID(AZ366,2,1)/4)),MIN(SUM(VALUE(BA366)*60,BC366,VALUE(BE366)*60/2,BG366/2),1440)*IF(OR(BI366="",BI366="　"),1,VALUE(MID(BI366,2,1)/4)),MIN(SUM(VALUE(BJ366)*60,BL366,VALUE(BN366)*60/2,BP366/2),1440)*IF(OR(BR366="",BR366="　"),1,VALUE(MID(BR366,2,1)/4)),MIN(SUM(VALUE(BS366)*60,BU366,VALUE(BW366)*60/2,BY366/2),1440)*IF(OR(CA366="",CA366="　"),1,VALUE(MID(CA366,2,1)/4))),'01_勤務時間入力'!$B$7*60,10080))))</f>
        <v/>
      </c>
      <c r="CE366" s="17" t="str">
        <f>IF(CB366="","",IF('01_勤務時間入力'!$I$7*60&lt;='01_勤務時間入力'!CD366,"常勤","非常勤"))</f>
        <v/>
      </c>
    </row>
    <row r="367" spans="2:83" ht="27.95" customHeight="1" x14ac:dyDescent="0.4">
      <c r="B367" s="131" t="str">
        <f t="shared" si="10"/>
        <v>351人目</v>
      </c>
      <c r="C367" s="29"/>
      <c r="D367" s="69" t="s">
        <v>14</v>
      </c>
      <c r="E367" s="31"/>
      <c r="F367" s="32"/>
      <c r="H367" s="36"/>
      <c r="I367" s="54" t="s">
        <v>11</v>
      </c>
      <c r="J367" s="39"/>
      <c r="K367" s="56" t="s">
        <v>16</v>
      </c>
      <c r="L367" s="36"/>
      <c r="M367" s="54" t="s">
        <v>11</v>
      </c>
      <c r="N367" s="39"/>
      <c r="O367" s="56" t="s">
        <v>16</v>
      </c>
      <c r="P367" s="11"/>
      <c r="Q367" s="36"/>
      <c r="R367" s="54" t="s">
        <v>11</v>
      </c>
      <c r="S367" s="39"/>
      <c r="T367" s="54" t="s">
        <v>16</v>
      </c>
      <c r="U367" s="36"/>
      <c r="V367" s="54" t="s">
        <v>11</v>
      </c>
      <c r="W367" s="39"/>
      <c r="X367" s="56" t="s">
        <v>16</v>
      </c>
      <c r="Y367" s="48"/>
      <c r="Z367" s="36"/>
      <c r="AA367" s="54" t="s">
        <v>11</v>
      </c>
      <c r="AB367" s="39"/>
      <c r="AC367" s="54" t="s">
        <v>16</v>
      </c>
      <c r="AD367" s="36"/>
      <c r="AE367" s="54" t="s">
        <v>11</v>
      </c>
      <c r="AF367" s="39"/>
      <c r="AG367" s="56" t="s">
        <v>16</v>
      </c>
      <c r="AH367" s="48"/>
      <c r="AI367" s="36"/>
      <c r="AJ367" s="54" t="s">
        <v>11</v>
      </c>
      <c r="AK367" s="39"/>
      <c r="AL367" s="54" t="s">
        <v>16</v>
      </c>
      <c r="AM367" s="36"/>
      <c r="AN367" s="54" t="s">
        <v>11</v>
      </c>
      <c r="AO367" s="39"/>
      <c r="AP367" s="56" t="s">
        <v>16</v>
      </c>
      <c r="AQ367" s="48"/>
      <c r="AR367" s="36"/>
      <c r="AS367" s="54" t="s">
        <v>11</v>
      </c>
      <c r="AT367" s="39"/>
      <c r="AU367" s="54" t="s">
        <v>16</v>
      </c>
      <c r="AV367" s="36"/>
      <c r="AW367" s="54" t="s">
        <v>11</v>
      </c>
      <c r="AX367" s="39"/>
      <c r="AY367" s="56" t="s">
        <v>16</v>
      </c>
      <c r="AZ367" s="48"/>
      <c r="BA367" s="36"/>
      <c r="BB367" s="54" t="s">
        <v>11</v>
      </c>
      <c r="BC367" s="39"/>
      <c r="BD367" s="54" t="s">
        <v>16</v>
      </c>
      <c r="BE367" s="36"/>
      <c r="BF367" s="54" t="s">
        <v>11</v>
      </c>
      <c r="BG367" s="39"/>
      <c r="BH367" s="56" t="s">
        <v>16</v>
      </c>
      <c r="BI367" s="48"/>
      <c r="BJ367" s="36"/>
      <c r="BK367" s="54" t="s">
        <v>11</v>
      </c>
      <c r="BL367" s="39"/>
      <c r="BM367" s="54" t="s">
        <v>16</v>
      </c>
      <c r="BN367" s="36"/>
      <c r="BO367" s="54" t="s">
        <v>11</v>
      </c>
      <c r="BP367" s="39"/>
      <c r="BQ367" s="56" t="s">
        <v>16</v>
      </c>
      <c r="BR367" s="48"/>
      <c r="BS367" s="36"/>
      <c r="BT367" s="54" t="s">
        <v>11</v>
      </c>
      <c r="BU367" s="39"/>
      <c r="BV367" s="54" t="s">
        <v>16</v>
      </c>
      <c r="BW367" s="36"/>
      <c r="BX367" s="54" t="s">
        <v>11</v>
      </c>
      <c r="BY367" s="39"/>
      <c r="BZ367" s="56" t="s">
        <v>16</v>
      </c>
      <c r="CA367" s="51"/>
      <c r="CB367" s="17" t="str">
        <f t="shared" si="11"/>
        <v/>
      </c>
      <c r="CC367" s="17" t="str">
        <f>IF(CB367="","",INDEX('99_職種リスト'!$A:$A,MATCH($E367,'99_職種リスト'!$B:$B,0)))</f>
        <v/>
      </c>
      <c r="CD367" s="18" t="str">
        <f>IF(CB367="","",IF(F367="○",'01_勤務時間入力'!$B$7*60,IF(SUM(H367,J367,L367,N367)&gt;0,MIN(SUM(VALUE(H367)*60,J367,VALUE(L367)*60/2,N367/2),'01_勤務時間入力'!$B$7*60,10080),MIN(SUM(MIN(SUM(VALUE(Q367)*60,S367,VALUE(U367)*60/2,W367/2),1440)*IF(OR(Y367="",Y367="　"),1,VALUE(MID(Y367,2,1)/4)),MIN(SUM(VALUE(Z367)*60,AB367,VALUE(AD367)*60/2,AF367/2),1440)*IF(OR(AH367="",AH367="　"),1,VALUE(MID(AH367,2,1)/4)),MIN(SUM(VALUE(AI367)*60,AK367,VALUE(AM367)*60/2,AO367/2),1440)*IF(OR(AQ367="",AQ367="　"),1,VALUE(MID(AQ367,2,1)/4)),MIN(SUM(VALUE(AR367)*60,AT367,VALUE(AV367)*60/2,AX367/2),1440)*IF(OR(AZ367="",AZ367="　"),1,VALUE(MID(AZ367,2,1)/4)),MIN(SUM(VALUE(BA367)*60,BC367,VALUE(BE367)*60/2,BG367/2),1440)*IF(OR(BI367="",BI367="　"),1,VALUE(MID(BI367,2,1)/4)),MIN(SUM(VALUE(BJ367)*60,BL367,VALUE(BN367)*60/2,BP367/2),1440)*IF(OR(BR367="",BR367="　"),1,VALUE(MID(BR367,2,1)/4)),MIN(SUM(VALUE(BS367)*60,BU367,VALUE(BW367)*60/2,BY367/2),1440)*IF(OR(CA367="",CA367="　"),1,VALUE(MID(CA367,2,1)/4))),'01_勤務時間入力'!$B$7*60,10080))))</f>
        <v/>
      </c>
      <c r="CE367" s="17" t="str">
        <f>IF(CB367="","",IF('01_勤務時間入力'!$I$7*60&lt;='01_勤務時間入力'!CD367,"常勤","非常勤"))</f>
        <v/>
      </c>
    </row>
    <row r="368" spans="2:83" ht="27.95" customHeight="1" x14ac:dyDescent="0.4">
      <c r="B368" s="131" t="str">
        <f t="shared" si="10"/>
        <v>352人目</v>
      </c>
      <c r="C368" s="29"/>
      <c r="D368" s="69" t="s">
        <v>14</v>
      </c>
      <c r="E368" s="31"/>
      <c r="F368" s="32"/>
      <c r="H368" s="36"/>
      <c r="I368" s="54" t="s">
        <v>11</v>
      </c>
      <c r="J368" s="39"/>
      <c r="K368" s="56" t="s">
        <v>16</v>
      </c>
      <c r="L368" s="36"/>
      <c r="M368" s="54" t="s">
        <v>11</v>
      </c>
      <c r="N368" s="39"/>
      <c r="O368" s="56" t="s">
        <v>16</v>
      </c>
      <c r="P368" s="11"/>
      <c r="Q368" s="36"/>
      <c r="R368" s="54" t="s">
        <v>11</v>
      </c>
      <c r="S368" s="39"/>
      <c r="T368" s="54" t="s">
        <v>16</v>
      </c>
      <c r="U368" s="36"/>
      <c r="V368" s="54" t="s">
        <v>11</v>
      </c>
      <c r="W368" s="39"/>
      <c r="X368" s="56" t="s">
        <v>16</v>
      </c>
      <c r="Y368" s="48"/>
      <c r="Z368" s="36"/>
      <c r="AA368" s="54" t="s">
        <v>11</v>
      </c>
      <c r="AB368" s="39"/>
      <c r="AC368" s="54" t="s">
        <v>16</v>
      </c>
      <c r="AD368" s="36"/>
      <c r="AE368" s="54" t="s">
        <v>11</v>
      </c>
      <c r="AF368" s="39"/>
      <c r="AG368" s="56" t="s">
        <v>16</v>
      </c>
      <c r="AH368" s="48"/>
      <c r="AI368" s="36"/>
      <c r="AJ368" s="54" t="s">
        <v>11</v>
      </c>
      <c r="AK368" s="39"/>
      <c r="AL368" s="54" t="s">
        <v>16</v>
      </c>
      <c r="AM368" s="36"/>
      <c r="AN368" s="54" t="s">
        <v>11</v>
      </c>
      <c r="AO368" s="39"/>
      <c r="AP368" s="56" t="s">
        <v>16</v>
      </c>
      <c r="AQ368" s="48"/>
      <c r="AR368" s="36"/>
      <c r="AS368" s="54" t="s">
        <v>11</v>
      </c>
      <c r="AT368" s="39"/>
      <c r="AU368" s="54" t="s">
        <v>16</v>
      </c>
      <c r="AV368" s="36"/>
      <c r="AW368" s="54" t="s">
        <v>11</v>
      </c>
      <c r="AX368" s="39"/>
      <c r="AY368" s="56" t="s">
        <v>16</v>
      </c>
      <c r="AZ368" s="48"/>
      <c r="BA368" s="36"/>
      <c r="BB368" s="54" t="s">
        <v>11</v>
      </c>
      <c r="BC368" s="39"/>
      <c r="BD368" s="54" t="s">
        <v>16</v>
      </c>
      <c r="BE368" s="36"/>
      <c r="BF368" s="54" t="s">
        <v>11</v>
      </c>
      <c r="BG368" s="39"/>
      <c r="BH368" s="56" t="s">
        <v>16</v>
      </c>
      <c r="BI368" s="48"/>
      <c r="BJ368" s="36"/>
      <c r="BK368" s="54" t="s">
        <v>11</v>
      </c>
      <c r="BL368" s="39"/>
      <c r="BM368" s="54" t="s">
        <v>16</v>
      </c>
      <c r="BN368" s="36"/>
      <c r="BO368" s="54" t="s">
        <v>11</v>
      </c>
      <c r="BP368" s="39"/>
      <c r="BQ368" s="56" t="s">
        <v>16</v>
      </c>
      <c r="BR368" s="48"/>
      <c r="BS368" s="36"/>
      <c r="BT368" s="54" t="s">
        <v>11</v>
      </c>
      <c r="BU368" s="39"/>
      <c r="BV368" s="54" t="s">
        <v>16</v>
      </c>
      <c r="BW368" s="36"/>
      <c r="BX368" s="54" t="s">
        <v>11</v>
      </c>
      <c r="BY368" s="39"/>
      <c r="BZ368" s="56" t="s">
        <v>16</v>
      </c>
      <c r="CA368" s="51"/>
      <c r="CB368" s="17" t="str">
        <f t="shared" si="11"/>
        <v/>
      </c>
      <c r="CC368" s="17" t="str">
        <f>IF(CB368="","",INDEX('99_職種リスト'!$A:$A,MATCH($E368,'99_職種リスト'!$B:$B,0)))</f>
        <v/>
      </c>
      <c r="CD368" s="18" t="str">
        <f>IF(CB368="","",IF(F368="○",'01_勤務時間入力'!$B$7*60,IF(SUM(H368,J368,L368,N368)&gt;0,MIN(SUM(VALUE(H368)*60,J368,VALUE(L368)*60/2,N368/2),'01_勤務時間入力'!$B$7*60,10080),MIN(SUM(MIN(SUM(VALUE(Q368)*60,S368,VALUE(U368)*60/2,W368/2),1440)*IF(OR(Y368="",Y368="　"),1,VALUE(MID(Y368,2,1)/4)),MIN(SUM(VALUE(Z368)*60,AB368,VALUE(AD368)*60/2,AF368/2),1440)*IF(OR(AH368="",AH368="　"),1,VALUE(MID(AH368,2,1)/4)),MIN(SUM(VALUE(AI368)*60,AK368,VALUE(AM368)*60/2,AO368/2),1440)*IF(OR(AQ368="",AQ368="　"),1,VALUE(MID(AQ368,2,1)/4)),MIN(SUM(VALUE(AR368)*60,AT368,VALUE(AV368)*60/2,AX368/2),1440)*IF(OR(AZ368="",AZ368="　"),1,VALUE(MID(AZ368,2,1)/4)),MIN(SUM(VALUE(BA368)*60,BC368,VALUE(BE368)*60/2,BG368/2),1440)*IF(OR(BI368="",BI368="　"),1,VALUE(MID(BI368,2,1)/4)),MIN(SUM(VALUE(BJ368)*60,BL368,VALUE(BN368)*60/2,BP368/2),1440)*IF(OR(BR368="",BR368="　"),1,VALUE(MID(BR368,2,1)/4)),MIN(SUM(VALUE(BS368)*60,BU368,VALUE(BW368)*60/2,BY368/2),1440)*IF(OR(CA368="",CA368="　"),1,VALUE(MID(CA368,2,1)/4))),'01_勤務時間入力'!$B$7*60,10080))))</f>
        <v/>
      </c>
      <c r="CE368" s="17" t="str">
        <f>IF(CB368="","",IF('01_勤務時間入力'!$I$7*60&lt;='01_勤務時間入力'!CD368,"常勤","非常勤"))</f>
        <v/>
      </c>
    </row>
    <row r="369" spans="2:83" ht="27.95" customHeight="1" x14ac:dyDescent="0.4">
      <c r="B369" s="131" t="str">
        <f t="shared" si="10"/>
        <v>353人目</v>
      </c>
      <c r="C369" s="29"/>
      <c r="D369" s="69" t="s">
        <v>14</v>
      </c>
      <c r="E369" s="31"/>
      <c r="F369" s="32"/>
      <c r="H369" s="36"/>
      <c r="I369" s="54" t="s">
        <v>11</v>
      </c>
      <c r="J369" s="39"/>
      <c r="K369" s="56" t="s">
        <v>16</v>
      </c>
      <c r="L369" s="36"/>
      <c r="M369" s="54" t="s">
        <v>11</v>
      </c>
      <c r="N369" s="39"/>
      <c r="O369" s="56" t="s">
        <v>16</v>
      </c>
      <c r="P369" s="11"/>
      <c r="Q369" s="36"/>
      <c r="R369" s="54" t="s">
        <v>11</v>
      </c>
      <c r="S369" s="39"/>
      <c r="T369" s="54" t="s">
        <v>16</v>
      </c>
      <c r="U369" s="36"/>
      <c r="V369" s="54" t="s">
        <v>11</v>
      </c>
      <c r="W369" s="39"/>
      <c r="X369" s="56" t="s">
        <v>16</v>
      </c>
      <c r="Y369" s="48"/>
      <c r="Z369" s="36"/>
      <c r="AA369" s="54" t="s">
        <v>11</v>
      </c>
      <c r="AB369" s="39"/>
      <c r="AC369" s="54" t="s">
        <v>16</v>
      </c>
      <c r="AD369" s="36"/>
      <c r="AE369" s="54" t="s">
        <v>11</v>
      </c>
      <c r="AF369" s="39"/>
      <c r="AG369" s="56" t="s">
        <v>16</v>
      </c>
      <c r="AH369" s="48"/>
      <c r="AI369" s="36"/>
      <c r="AJ369" s="54" t="s">
        <v>11</v>
      </c>
      <c r="AK369" s="39"/>
      <c r="AL369" s="54" t="s">
        <v>16</v>
      </c>
      <c r="AM369" s="36"/>
      <c r="AN369" s="54" t="s">
        <v>11</v>
      </c>
      <c r="AO369" s="39"/>
      <c r="AP369" s="56" t="s">
        <v>16</v>
      </c>
      <c r="AQ369" s="48"/>
      <c r="AR369" s="36"/>
      <c r="AS369" s="54" t="s">
        <v>11</v>
      </c>
      <c r="AT369" s="39"/>
      <c r="AU369" s="54" t="s">
        <v>16</v>
      </c>
      <c r="AV369" s="36"/>
      <c r="AW369" s="54" t="s">
        <v>11</v>
      </c>
      <c r="AX369" s="39"/>
      <c r="AY369" s="56" t="s">
        <v>16</v>
      </c>
      <c r="AZ369" s="48"/>
      <c r="BA369" s="36"/>
      <c r="BB369" s="54" t="s">
        <v>11</v>
      </c>
      <c r="BC369" s="39"/>
      <c r="BD369" s="54" t="s">
        <v>16</v>
      </c>
      <c r="BE369" s="36"/>
      <c r="BF369" s="54" t="s">
        <v>11</v>
      </c>
      <c r="BG369" s="39"/>
      <c r="BH369" s="56" t="s">
        <v>16</v>
      </c>
      <c r="BI369" s="48"/>
      <c r="BJ369" s="36"/>
      <c r="BK369" s="54" t="s">
        <v>11</v>
      </c>
      <c r="BL369" s="39"/>
      <c r="BM369" s="54" t="s">
        <v>16</v>
      </c>
      <c r="BN369" s="36"/>
      <c r="BO369" s="54" t="s">
        <v>11</v>
      </c>
      <c r="BP369" s="39"/>
      <c r="BQ369" s="56" t="s">
        <v>16</v>
      </c>
      <c r="BR369" s="48"/>
      <c r="BS369" s="36"/>
      <c r="BT369" s="54" t="s">
        <v>11</v>
      </c>
      <c r="BU369" s="39"/>
      <c r="BV369" s="54" t="s">
        <v>16</v>
      </c>
      <c r="BW369" s="36"/>
      <c r="BX369" s="54" t="s">
        <v>11</v>
      </c>
      <c r="BY369" s="39"/>
      <c r="BZ369" s="56" t="s">
        <v>16</v>
      </c>
      <c r="CA369" s="51"/>
      <c r="CB369" s="17" t="str">
        <f t="shared" si="11"/>
        <v/>
      </c>
      <c r="CC369" s="17" t="str">
        <f>IF(CB369="","",INDEX('99_職種リスト'!$A:$A,MATCH($E369,'99_職種リスト'!$B:$B,0)))</f>
        <v/>
      </c>
      <c r="CD369" s="18" t="str">
        <f>IF(CB369="","",IF(F369="○",'01_勤務時間入力'!$B$7*60,IF(SUM(H369,J369,L369,N369)&gt;0,MIN(SUM(VALUE(H369)*60,J369,VALUE(L369)*60/2,N369/2),'01_勤務時間入力'!$B$7*60,10080),MIN(SUM(MIN(SUM(VALUE(Q369)*60,S369,VALUE(U369)*60/2,W369/2),1440)*IF(OR(Y369="",Y369="　"),1,VALUE(MID(Y369,2,1)/4)),MIN(SUM(VALUE(Z369)*60,AB369,VALUE(AD369)*60/2,AF369/2),1440)*IF(OR(AH369="",AH369="　"),1,VALUE(MID(AH369,2,1)/4)),MIN(SUM(VALUE(AI369)*60,AK369,VALUE(AM369)*60/2,AO369/2),1440)*IF(OR(AQ369="",AQ369="　"),1,VALUE(MID(AQ369,2,1)/4)),MIN(SUM(VALUE(AR369)*60,AT369,VALUE(AV369)*60/2,AX369/2),1440)*IF(OR(AZ369="",AZ369="　"),1,VALUE(MID(AZ369,2,1)/4)),MIN(SUM(VALUE(BA369)*60,BC369,VALUE(BE369)*60/2,BG369/2),1440)*IF(OR(BI369="",BI369="　"),1,VALUE(MID(BI369,2,1)/4)),MIN(SUM(VALUE(BJ369)*60,BL369,VALUE(BN369)*60/2,BP369/2),1440)*IF(OR(BR369="",BR369="　"),1,VALUE(MID(BR369,2,1)/4)),MIN(SUM(VALUE(BS369)*60,BU369,VALUE(BW369)*60/2,BY369/2),1440)*IF(OR(CA369="",CA369="　"),1,VALUE(MID(CA369,2,1)/4))),'01_勤務時間入力'!$B$7*60,10080))))</f>
        <v/>
      </c>
      <c r="CE369" s="17" t="str">
        <f>IF(CB369="","",IF('01_勤務時間入力'!$I$7*60&lt;='01_勤務時間入力'!CD369,"常勤","非常勤"))</f>
        <v/>
      </c>
    </row>
    <row r="370" spans="2:83" ht="27.95" customHeight="1" x14ac:dyDescent="0.4">
      <c r="B370" s="131" t="str">
        <f t="shared" si="10"/>
        <v>354人目</v>
      </c>
      <c r="C370" s="29"/>
      <c r="D370" s="69" t="s">
        <v>14</v>
      </c>
      <c r="E370" s="31"/>
      <c r="F370" s="32"/>
      <c r="H370" s="36"/>
      <c r="I370" s="54" t="s">
        <v>11</v>
      </c>
      <c r="J370" s="39"/>
      <c r="K370" s="56" t="s">
        <v>16</v>
      </c>
      <c r="L370" s="36"/>
      <c r="M370" s="54" t="s">
        <v>11</v>
      </c>
      <c r="N370" s="39"/>
      <c r="O370" s="56" t="s">
        <v>16</v>
      </c>
      <c r="P370" s="11"/>
      <c r="Q370" s="36"/>
      <c r="R370" s="54" t="s">
        <v>11</v>
      </c>
      <c r="S370" s="39"/>
      <c r="T370" s="54" t="s">
        <v>16</v>
      </c>
      <c r="U370" s="36"/>
      <c r="V370" s="54" t="s">
        <v>11</v>
      </c>
      <c r="W370" s="39"/>
      <c r="X370" s="56" t="s">
        <v>16</v>
      </c>
      <c r="Y370" s="48"/>
      <c r="Z370" s="36"/>
      <c r="AA370" s="54" t="s">
        <v>11</v>
      </c>
      <c r="AB370" s="39"/>
      <c r="AC370" s="54" t="s">
        <v>16</v>
      </c>
      <c r="AD370" s="36"/>
      <c r="AE370" s="54" t="s">
        <v>11</v>
      </c>
      <c r="AF370" s="39"/>
      <c r="AG370" s="56" t="s">
        <v>16</v>
      </c>
      <c r="AH370" s="48"/>
      <c r="AI370" s="36"/>
      <c r="AJ370" s="54" t="s">
        <v>11</v>
      </c>
      <c r="AK370" s="39"/>
      <c r="AL370" s="54" t="s">
        <v>16</v>
      </c>
      <c r="AM370" s="36"/>
      <c r="AN370" s="54" t="s">
        <v>11</v>
      </c>
      <c r="AO370" s="39"/>
      <c r="AP370" s="56" t="s">
        <v>16</v>
      </c>
      <c r="AQ370" s="48"/>
      <c r="AR370" s="36"/>
      <c r="AS370" s="54" t="s">
        <v>11</v>
      </c>
      <c r="AT370" s="39"/>
      <c r="AU370" s="54" t="s">
        <v>16</v>
      </c>
      <c r="AV370" s="36"/>
      <c r="AW370" s="54" t="s">
        <v>11</v>
      </c>
      <c r="AX370" s="39"/>
      <c r="AY370" s="56" t="s">
        <v>16</v>
      </c>
      <c r="AZ370" s="48"/>
      <c r="BA370" s="36"/>
      <c r="BB370" s="54" t="s">
        <v>11</v>
      </c>
      <c r="BC370" s="39"/>
      <c r="BD370" s="54" t="s">
        <v>16</v>
      </c>
      <c r="BE370" s="36"/>
      <c r="BF370" s="54" t="s">
        <v>11</v>
      </c>
      <c r="BG370" s="39"/>
      <c r="BH370" s="56" t="s">
        <v>16</v>
      </c>
      <c r="BI370" s="48"/>
      <c r="BJ370" s="36"/>
      <c r="BK370" s="54" t="s">
        <v>11</v>
      </c>
      <c r="BL370" s="39"/>
      <c r="BM370" s="54" t="s">
        <v>16</v>
      </c>
      <c r="BN370" s="36"/>
      <c r="BO370" s="54" t="s">
        <v>11</v>
      </c>
      <c r="BP370" s="39"/>
      <c r="BQ370" s="56" t="s">
        <v>16</v>
      </c>
      <c r="BR370" s="48"/>
      <c r="BS370" s="36"/>
      <c r="BT370" s="54" t="s">
        <v>11</v>
      </c>
      <c r="BU370" s="39"/>
      <c r="BV370" s="54" t="s">
        <v>16</v>
      </c>
      <c r="BW370" s="36"/>
      <c r="BX370" s="54" t="s">
        <v>11</v>
      </c>
      <c r="BY370" s="39"/>
      <c r="BZ370" s="56" t="s">
        <v>16</v>
      </c>
      <c r="CA370" s="51"/>
      <c r="CB370" s="17" t="str">
        <f t="shared" si="11"/>
        <v/>
      </c>
      <c r="CC370" s="17" t="str">
        <f>IF(CB370="","",INDEX('99_職種リスト'!$A:$A,MATCH($E370,'99_職種リスト'!$B:$B,0)))</f>
        <v/>
      </c>
      <c r="CD370" s="18" t="str">
        <f>IF(CB370="","",IF(F370="○",'01_勤務時間入力'!$B$7*60,IF(SUM(H370,J370,L370,N370)&gt;0,MIN(SUM(VALUE(H370)*60,J370,VALUE(L370)*60/2,N370/2),'01_勤務時間入力'!$B$7*60,10080),MIN(SUM(MIN(SUM(VALUE(Q370)*60,S370,VALUE(U370)*60/2,W370/2),1440)*IF(OR(Y370="",Y370="　"),1,VALUE(MID(Y370,2,1)/4)),MIN(SUM(VALUE(Z370)*60,AB370,VALUE(AD370)*60/2,AF370/2),1440)*IF(OR(AH370="",AH370="　"),1,VALUE(MID(AH370,2,1)/4)),MIN(SUM(VALUE(AI370)*60,AK370,VALUE(AM370)*60/2,AO370/2),1440)*IF(OR(AQ370="",AQ370="　"),1,VALUE(MID(AQ370,2,1)/4)),MIN(SUM(VALUE(AR370)*60,AT370,VALUE(AV370)*60/2,AX370/2),1440)*IF(OR(AZ370="",AZ370="　"),1,VALUE(MID(AZ370,2,1)/4)),MIN(SUM(VALUE(BA370)*60,BC370,VALUE(BE370)*60/2,BG370/2),1440)*IF(OR(BI370="",BI370="　"),1,VALUE(MID(BI370,2,1)/4)),MIN(SUM(VALUE(BJ370)*60,BL370,VALUE(BN370)*60/2,BP370/2),1440)*IF(OR(BR370="",BR370="　"),1,VALUE(MID(BR370,2,1)/4)),MIN(SUM(VALUE(BS370)*60,BU370,VALUE(BW370)*60/2,BY370/2),1440)*IF(OR(CA370="",CA370="　"),1,VALUE(MID(CA370,2,1)/4))),'01_勤務時間入力'!$B$7*60,10080))))</f>
        <v/>
      </c>
      <c r="CE370" s="17" t="str">
        <f>IF(CB370="","",IF('01_勤務時間入力'!$I$7*60&lt;='01_勤務時間入力'!CD370,"常勤","非常勤"))</f>
        <v/>
      </c>
    </row>
    <row r="371" spans="2:83" ht="27.95" customHeight="1" x14ac:dyDescent="0.4">
      <c r="B371" s="131" t="str">
        <f t="shared" si="10"/>
        <v>355人目</v>
      </c>
      <c r="C371" s="29"/>
      <c r="D371" s="69" t="s">
        <v>14</v>
      </c>
      <c r="E371" s="31"/>
      <c r="F371" s="32"/>
      <c r="H371" s="36"/>
      <c r="I371" s="54" t="s">
        <v>11</v>
      </c>
      <c r="J371" s="39"/>
      <c r="K371" s="56" t="s">
        <v>16</v>
      </c>
      <c r="L371" s="36"/>
      <c r="M371" s="54" t="s">
        <v>11</v>
      </c>
      <c r="N371" s="39"/>
      <c r="O371" s="56" t="s">
        <v>16</v>
      </c>
      <c r="P371" s="11"/>
      <c r="Q371" s="36"/>
      <c r="R371" s="54" t="s">
        <v>11</v>
      </c>
      <c r="S371" s="39"/>
      <c r="T371" s="54" t="s">
        <v>16</v>
      </c>
      <c r="U371" s="36"/>
      <c r="V371" s="54" t="s">
        <v>11</v>
      </c>
      <c r="W371" s="39"/>
      <c r="X371" s="56" t="s">
        <v>16</v>
      </c>
      <c r="Y371" s="48"/>
      <c r="Z371" s="36"/>
      <c r="AA371" s="54" t="s">
        <v>11</v>
      </c>
      <c r="AB371" s="39"/>
      <c r="AC371" s="54" t="s">
        <v>16</v>
      </c>
      <c r="AD371" s="36"/>
      <c r="AE371" s="54" t="s">
        <v>11</v>
      </c>
      <c r="AF371" s="39"/>
      <c r="AG371" s="56" t="s">
        <v>16</v>
      </c>
      <c r="AH371" s="48"/>
      <c r="AI371" s="36"/>
      <c r="AJ371" s="54" t="s">
        <v>11</v>
      </c>
      <c r="AK371" s="39"/>
      <c r="AL371" s="54" t="s">
        <v>16</v>
      </c>
      <c r="AM371" s="36"/>
      <c r="AN371" s="54" t="s">
        <v>11</v>
      </c>
      <c r="AO371" s="39"/>
      <c r="AP371" s="56" t="s">
        <v>16</v>
      </c>
      <c r="AQ371" s="48"/>
      <c r="AR371" s="36"/>
      <c r="AS371" s="54" t="s">
        <v>11</v>
      </c>
      <c r="AT371" s="39"/>
      <c r="AU371" s="54" t="s">
        <v>16</v>
      </c>
      <c r="AV371" s="36"/>
      <c r="AW371" s="54" t="s">
        <v>11</v>
      </c>
      <c r="AX371" s="39"/>
      <c r="AY371" s="56" t="s">
        <v>16</v>
      </c>
      <c r="AZ371" s="48"/>
      <c r="BA371" s="36"/>
      <c r="BB371" s="54" t="s">
        <v>11</v>
      </c>
      <c r="BC371" s="39"/>
      <c r="BD371" s="54" t="s">
        <v>16</v>
      </c>
      <c r="BE371" s="36"/>
      <c r="BF371" s="54" t="s">
        <v>11</v>
      </c>
      <c r="BG371" s="39"/>
      <c r="BH371" s="56" t="s">
        <v>16</v>
      </c>
      <c r="BI371" s="48"/>
      <c r="BJ371" s="36"/>
      <c r="BK371" s="54" t="s">
        <v>11</v>
      </c>
      <c r="BL371" s="39"/>
      <c r="BM371" s="54" t="s">
        <v>16</v>
      </c>
      <c r="BN371" s="36"/>
      <c r="BO371" s="54" t="s">
        <v>11</v>
      </c>
      <c r="BP371" s="39"/>
      <c r="BQ371" s="56" t="s">
        <v>16</v>
      </c>
      <c r="BR371" s="48"/>
      <c r="BS371" s="36"/>
      <c r="BT371" s="54" t="s">
        <v>11</v>
      </c>
      <c r="BU371" s="39"/>
      <c r="BV371" s="54" t="s">
        <v>16</v>
      </c>
      <c r="BW371" s="36"/>
      <c r="BX371" s="54" t="s">
        <v>11</v>
      </c>
      <c r="BY371" s="39"/>
      <c r="BZ371" s="56" t="s">
        <v>16</v>
      </c>
      <c r="CA371" s="51"/>
      <c r="CB371" s="17" t="str">
        <f t="shared" si="11"/>
        <v/>
      </c>
      <c r="CC371" s="17" t="str">
        <f>IF(CB371="","",INDEX('99_職種リスト'!$A:$A,MATCH($E371,'99_職種リスト'!$B:$B,0)))</f>
        <v/>
      </c>
      <c r="CD371" s="18" t="str">
        <f>IF(CB371="","",IF(F371="○",'01_勤務時間入力'!$B$7*60,IF(SUM(H371,J371,L371,N371)&gt;0,MIN(SUM(VALUE(H371)*60,J371,VALUE(L371)*60/2,N371/2),'01_勤務時間入力'!$B$7*60,10080),MIN(SUM(MIN(SUM(VALUE(Q371)*60,S371,VALUE(U371)*60/2,W371/2),1440)*IF(OR(Y371="",Y371="　"),1,VALUE(MID(Y371,2,1)/4)),MIN(SUM(VALUE(Z371)*60,AB371,VALUE(AD371)*60/2,AF371/2),1440)*IF(OR(AH371="",AH371="　"),1,VALUE(MID(AH371,2,1)/4)),MIN(SUM(VALUE(AI371)*60,AK371,VALUE(AM371)*60/2,AO371/2),1440)*IF(OR(AQ371="",AQ371="　"),1,VALUE(MID(AQ371,2,1)/4)),MIN(SUM(VALUE(AR371)*60,AT371,VALUE(AV371)*60/2,AX371/2),1440)*IF(OR(AZ371="",AZ371="　"),1,VALUE(MID(AZ371,2,1)/4)),MIN(SUM(VALUE(BA371)*60,BC371,VALUE(BE371)*60/2,BG371/2),1440)*IF(OR(BI371="",BI371="　"),1,VALUE(MID(BI371,2,1)/4)),MIN(SUM(VALUE(BJ371)*60,BL371,VALUE(BN371)*60/2,BP371/2),1440)*IF(OR(BR371="",BR371="　"),1,VALUE(MID(BR371,2,1)/4)),MIN(SUM(VALUE(BS371)*60,BU371,VALUE(BW371)*60/2,BY371/2),1440)*IF(OR(CA371="",CA371="　"),1,VALUE(MID(CA371,2,1)/4))),'01_勤務時間入力'!$B$7*60,10080))))</f>
        <v/>
      </c>
      <c r="CE371" s="17" t="str">
        <f>IF(CB371="","",IF('01_勤務時間入力'!$I$7*60&lt;='01_勤務時間入力'!CD371,"常勤","非常勤"))</f>
        <v/>
      </c>
    </row>
    <row r="372" spans="2:83" ht="27.95" customHeight="1" x14ac:dyDescent="0.4">
      <c r="B372" s="131" t="str">
        <f t="shared" si="10"/>
        <v>356人目</v>
      </c>
      <c r="C372" s="29"/>
      <c r="D372" s="69" t="s">
        <v>14</v>
      </c>
      <c r="E372" s="31"/>
      <c r="F372" s="32"/>
      <c r="H372" s="36"/>
      <c r="I372" s="54" t="s">
        <v>11</v>
      </c>
      <c r="J372" s="39"/>
      <c r="K372" s="56" t="s">
        <v>16</v>
      </c>
      <c r="L372" s="36"/>
      <c r="M372" s="54" t="s">
        <v>11</v>
      </c>
      <c r="N372" s="39"/>
      <c r="O372" s="56" t="s">
        <v>16</v>
      </c>
      <c r="P372" s="11"/>
      <c r="Q372" s="36"/>
      <c r="R372" s="54" t="s">
        <v>11</v>
      </c>
      <c r="S372" s="39"/>
      <c r="T372" s="54" t="s">
        <v>16</v>
      </c>
      <c r="U372" s="36"/>
      <c r="V372" s="54" t="s">
        <v>11</v>
      </c>
      <c r="W372" s="39"/>
      <c r="X372" s="56" t="s">
        <v>16</v>
      </c>
      <c r="Y372" s="48"/>
      <c r="Z372" s="36"/>
      <c r="AA372" s="54" t="s">
        <v>11</v>
      </c>
      <c r="AB372" s="39"/>
      <c r="AC372" s="54" t="s">
        <v>16</v>
      </c>
      <c r="AD372" s="36"/>
      <c r="AE372" s="54" t="s">
        <v>11</v>
      </c>
      <c r="AF372" s="39"/>
      <c r="AG372" s="56" t="s">
        <v>16</v>
      </c>
      <c r="AH372" s="48"/>
      <c r="AI372" s="36"/>
      <c r="AJ372" s="54" t="s">
        <v>11</v>
      </c>
      <c r="AK372" s="39"/>
      <c r="AL372" s="54" t="s">
        <v>16</v>
      </c>
      <c r="AM372" s="36"/>
      <c r="AN372" s="54" t="s">
        <v>11</v>
      </c>
      <c r="AO372" s="39"/>
      <c r="AP372" s="56" t="s">
        <v>16</v>
      </c>
      <c r="AQ372" s="48"/>
      <c r="AR372" s="36"/>
      <c r="AS372" s="54" t="s">
        <v>11</v>
      </c>
      <c r="AT372" s="39"/>
      <c r="AU372" s="54" t="s">
        <v>16</v>
      </c>
      <c r="AV372" s="36"/>
      <c r="AW372" s="54" t="s">
        <v>11</v>
      </c>
      <c r="AX372" s="39"/>
      <c r="AY372" s="56" t="s">
        <v>16</v>
      </c>
      <c r="AZ372" s="48"/>
      <c r="BA372" s="36"/>
      <c r="BB372" s="54" t="s">
        <v>11</v>
      </c>
      <c r="BC372" s="39"/>
      <c r="BD372" s="54" t="s">
        <v>16</v>
      </c>
      <c r="BE372" s="36"/>
      <c r="BF372" s="54" t="s">
        <v>11</v>
      </c>
      <c r="BG372" s="39"/>
      <c r="BH372" s="56" t="s">
        <v>16</v>
      </c>
      <c r="BI372" s="48"/>
      <c r="BJ372" s="36"/>
      <c r="BK372" s="54" t="s">
        <v>11</v>
      </c>
      <c r="BL372" s="39"/>
      <c r="BM372" s="54" t="s">
        <v>16</v>
      </c>
      <c r="BN372" s="36"/>
      <c r="BO372" s="54" t="s">
        <v>11</v>
      </c>
      <c r="BP372" s="39"/>
      <c r="BQ372" s="56" t="s">
        <v>16</v>
      </c>
      <c r="BR372" s="48"/>
      <c r="BS372" s="36"/>
      <c r="BT372" s="54" t="s">
        <v>11</v>
      </c>
      <c r="BU372" s="39"/>
      <c r="BV372" s="54" t="s">
        <v>16</v>
      </c>
      <c r="BW372" s="36"/>
      <c r="BX372" s="54" t="s">
        <v>11</v>
      </c>
      <c r="BY372" s="39"/>
      <c r="BZ372" s="56" t="s">
        <v>16</v>
      </c>
      <c r="CA372" s="51"/>
      <c r="CB372" s="17" t="str">
        <f t="shared" si="11"/>
        <v/>
      </c>
      <c r="CC372" s="17" t="str">
        <f>IF(CB372="","",INDEX('99_職種リスト'!$A:$A,MATCH($E372,'99_職種リスト'!$B:$B,0)))</f>
        <v/>
      </c>
      <c r="CD372" s="18" t="str">
        <f>IF(CB372="","",IF(F372="○",'01_勤務時間入力'!$B$7*60,IF(SUM(H372,J372,L372,N372)&gt;0,MIN(SUM(VALUE(H372)*60,J372,VALUE(L372)*60/2,N372/2),'01_勤務時間入力'!$B$7*60,10080),MIN(SUM(MIN(SUM(VALUE(Q372)*60,S372,VALUE(U372)*60/2,W372/2),1440)*IF(OR(Y372="",Y372="　"),1,VALUE(MID(Y372,2,1)/4)),MIN(SUM(VALUE(Z372)*60,AB372,VALUE(AD372)*60/2,AF372/2),1440)*IF(OR(AH372="",AH372="　"),1,VALUE(MID(AH372,2,1)/4)),MIN(SUM(VALUE(AI372)*60,AK372,VALUE(AM372)*60/2,AO372/2),1440)*IF(OR(AQ372="",AQ372="　"),1,VALUE(MID(AQ372,2,1)/4)),MIN(SUM(VALUE(AR372)*60,AT372,VALUE(AV372)*60/2,AX372/2),1440)*IF(OR(AZ372="",AZ372="　"),1,VALUE(MID(AZ372,2,1)/4)),MIN(SUM(VALUE(BA372)*60,BC372,VALUE(BE372)*60/2,BG372/2),1440)*IF(OR(BI372="",BI372="　"),1,VALUE(MID(BI372,2,1)/4)),MIN(SUM(VALUE(BJ372)*60,BL372,VALUE(BN372)*60/2,BP372/2),1440)*IF(OR(BR372="",BR372="　"),1,VALUE(MID(BR372,2,1)/4)),MIN(SUM(VALUE(BS372)*60,BU372,VALUE(BW372)*60/2,BY372/2),1440)*IF(OR(CA372="",CA372="　"),1,VALUE(MID(CA372,2,1)/4))),'01_勤務時間入力'!$B$7*60,10080))))</f>
        <v/>
      </c>
      <c r="CE372" s="17" t="str">
        <f>IF(CB372="","",IF('01_勤務時間入力'!$I$7*60&lt;='01_勤務時間入力'!CD372,"常勤","非常勤"))</f>
        <v/>
      </c>
    </row>
    <row r="373" spans="2:83" ht="27.95" customHeight="1" x14ac:dyDescent="0.4">
      <c r="B373" s="131" t="str">
        <f t="shared" si="10"/>
        <v>357人目</v>
      </c>
      <c r="C373" s="29"/>
      <c r="D373" s="69" t="s">
        <v>14</v>
      </c>
      <c r="E373" s="31"/>
      <c r="F373" s="32"/>
      <c r="H373" s="36"/>
      <c r="I373" s="54" t="s">
        <v>11</v>
      </c>
      <c r="J373" s="39"/>
      <c r="K373" s="56" t="s">
        <v>16</v>
      </c>
      <c r="L373" s="36"/>
      <c r="M373" s="54" t="s">
        <v>11</v>
      </c>
      <c r="N373" s="39"/>
      <c r="O373" s="56" t="s">
        <v>16</v>
      </c>
      <c r="P373" s="11"/>
      <c r="Q373" s="36"/>
      <c r="R373" s="54" t="s">
        <v>11</v>
      </c>
      <c r="S373" s="39"/>
      <c r="T373" s="54" t="s">
        <v>16</v>
      </c>
      <c r="U373" s="36"/>
      <c r="V373" s="54" t="s">
        <v>11</v>
      </c>
      <c r="W373" s="39"/>
      <c r="X373" s="56" t="s">
        <v>16</v>
      </c>
      <c r="Y373" s="48"/>
      <c r="Z373" s="36"/>
      <c r="AA373" s="54" t="s">
        <v>11</v>
      </c>
      <c r="AB373" s="39"/>
      <c r="AC373" s="54" t="s">
        <v>16</v>
      </c>
      <c r="AD373" s="36"/>
      <c r="AE373" s="54" t="s">
        <v>11</v>
      </c>
      <c r="AF373" s="39"/>
      <c r="AG373" s="56" t="s">
        <v>16</v>
      </c>
      <c r="AH373" s="48"/>
      <c r="AI373" s="36"/>
      <c r="AJ373" s="54" t="s">
        <v>11</v>
      </c>
      <c r="AK373" s="39"/>
      <c r="AL373" s="54" t="s">
        <v>16</v>
      </c>
      <c r="AM373" s="36"/>
      <c r="AN373" s="54" t="s">
        <v>11</v>
      </c>
      <c r="AO373" s="39"/>
      <c r="AP373" s="56" t="s">
        <v>16</v>
      </c>
      <c r="AQ373" s="48"/>
      <c r="AR373" s="36"/>
      <c r="AS373" s="54" t="s">
        <v>11</v>
      </c>
      <c r="AT373" s="39"/>
      <c r="AU373" s="54" t="s">
        <v>16</v>
      </c>
      <c r="AV373" s="36"/>
      <c r="AW373" s="54" t="s">
        <v>11</v>
      </c>
      <c r="AX373" s="39"/>
      <c r="AY373" s="56" t="s">
        <v>16</v>
      </c>
      <c r="AZ373" s="48"/>
      <c r="BA373" s="36"/>
      <c r="BB373" s="54" t="s">
        <v>11</v>
      </c>
      <c r="BC373" s="39"/>
      <c r="BD373" s="54" t="s">
        <v>16</v>
      </c>
      <c r="BE373" s="36"/>
      <c r="BF373" s="54" t="s">
        <v>11</v>
      </c>
      <c r="BG373" s="39"/>
      <c r="BH373" s="56" t="s">
        <v>16</v>
      </c>
      <c r="BI373" s="48"/>
      <c r="BJ373" s="36"/>
      <c r="BK373" s="54" t="s">
        <v>11</v>
      </c>
      <c r="BL373" s="39"/>
      <c r="BM373" s="54" t="s">
        <v>16</v>
      </c>
      <c r="BN373" s="36"/>
      <c r="BO373" s="54" t="s">
        <v>11</v>
      </c>
      <c r="BP373" s="39"/>
      <c r="BQ373" s="56" t="s">
        <v>16</v>
      </c>
      <c r="BR373" s="48"/>
      <c r="BS373" s="36"/>
      <c r="BT373" s="54" t="s">
        <v>11</v>
      </c>
      <c r="BU373" s="39"/>
      <c r="BV373" s="54" t="s">
        <v>16</v>
      </c>
      <c r="BW373" s="36"/>
      <c r="BX373" s="54" t="s">
        <v>11</v>
      </c>
      <c r="BY373" s="39"/>
      <c r="BZ373" s="56" t="s">
        <v>16</v>
      </c>
      <c r="CA373" s="51"/>
      <c r="CB373" s="17" t="str">
        <f t="shared" si="11"/>
        <v/>
      </c>
      <c r="CC373" s="17" t="str">
        <f>IF(CB373="","",INDEX('99_職種リスト'!$A:$A,MATCH($E373,'99_職種リスト'!$B:$B,0)))</f>
        <v/>
      </c>
      <c r="CD373" s="18" t="str">
        <f>IF(CB373="","",IF(F373="○",'01_勤務時間入力'!$B$7*60,IF(SUM(H373,J373,L373,N373)&gt;0,MIN(SUM(VALUE(H373)*60,J373,VALUE(L373)*60/2,N373/2),'01_勤務時間入力'!$B$7*60,10080),MIN(SUM(MIN(SUM(VALUE(Q373)*60,S373,VALUE(U373)*60/2,W373/2),1440)*IF(OR(Y373="",Y373="　"),1,VALUE(MID(Y373,2,1)/4)),MIN(SUM(VALUE(Z373)*60,AB373,VALUE(AD373)*60/2,AF373/2),1440)*IF(OR(AH373="",AH373="　"),1,VALUE(MID(AH373,2,1)/4)),MIN(SUM(VALUE(AI373)*60,AK373,VALUE(AM373)*60/2,AO373/2),1440)*IF(OR(AQ373="",AQ373="　"),1,VALUE(MID(AQ373,2,1)/4)),MIN(SUM(VALUE(AR373)*60,AT373,VALUE(AV373)*60/2,AX373/2),1440)*IF(OR(AZ373="",AZ373="　"),1,VALUE(MID(AZ373,2,1)/4)),MIN(SUM(VALUE(BA373)*60,BC373,VALUE(BE373)*60/2,BG373/2),1440)*IF(OR(BI373="",BI373="　"),1,VALUE(MID(BI373,2,1)/4)),MIN(SUM(VALUE(BJ373)*60,BL373,VALUE(BN373)*60/2,BP373/2),1440)*IF(OR(BR373="",BR373="　"),1,VALUE(MID(BR373,2,1)/4)),MIN(SUM(VALUE(BS373)*60,BU373,VALUE(BW373)*60/2,BY373/2),1440)*IF(OR(CA373="",CA373="　"),1,VALUE(MID(CA373,2,1)/4))),'01_勤務時間入力'!$B$7*60,10080))))</f>
        <v/>
      </c>
      <c r="CE373" s="17" t="str">
        <f>IF(CB373="","",IF('01_勤務時間入力'!$I$7*60&lt;='01_勤務時間入力'!CD373,"常勤","非常勤"))</f>
        <v/>
      </c>
    </row>
    <row r="374" spans="2:83" ht="27.95" customHeight="1" x14ac:dyDescent="0.4">
      <c r="B374" s="131" t="str">
        <f t="shared" si="10"/>
        <v>358人目</v>
      </c>
      <c r="C374" s="29"/>
      <c r="D374" s="69" t="s">
        <v>14</v>
      </c>
      <c r="E374" s="31"/>
      <c r="F374" s="32"/>
      <c r="H374" s="36"/>
      <c r="I374" s="54" t="s">
        <v>11</v>
      </c>
      <c r="J374" s="39"/>
      <c r="K374" s="56" t="s">
        <v>16</v>
      </c>
      <c r="L374" s="36"/>
      <c r="M374" s="54" t="s">
        <v>11</v>
      </c>
      <c r="N374" s="39"/>
      <c r="O374" s="56" t="s">
        <v>16</v>
      </c>
      <c r="P374" s="11"/>
      <c r="Q374" s="36"/>
      <c r="R374" s="54" t="s">
        <v>11</v>
      </c>
      <c r="S374" s="39"/>
      <c r="T374" s="54" t="s">
        <v>16</v>
      </c>
      <c r="U374" s="36"/>
      <c r="V374" s="54" t="s">
        <v>11</v>
      </c>
      <c r="W374" s="39"/>
      <c r="X374" s="56" t="s">
        <v>16</v>
      </c>
      <c r="Y374" s="48"/>
      <c r="Z374" s="36"/>
      <c r="AA374" s="54" t="s">
        <v>11</v>
      </c>
      <c r="AB374" s="39"/>
      <c r="AC374" s="54" t="s">
        <v>16</v>
      </c>
      <c r="AD374" s="36"/>
      <c r="AE374" s="54" t="s">
        <v>11</v>
      </c>
      <c r="AF374" s="39"/>
      <c r="AG374" s="56" t="s">
        <v>16</v>
      </c>
      <c r="AH374" s="48"/>
      <c r="AI374" s="36"/>
      <c r="AJ374" s="54" t="s">
        <v>11</v>
      </c>
      <c r="AK374" s="39"/>
      <c r="AL374" s="54" t="s">
        <v>16</v>
      </c>
      <c r="AM374" s="36"/>
      <c r="AN374" s="54" t="s">
        <v>11</v>
      </c>
      <c r="AO374" s="39"/>
      <c r="AP374" s="56" t="s">
        <v>16</v>
      </c>
      <c r="AQ374" s="48"/>
      <c r="AR374" s="36"/>
      <c r="AS374" s="54" t="s">
        <v>11</v>
      </c>
      <c r="AT374" s="39"/>
      <c r="AU374" s="54" t="s">
        <v>16</v>
      </c>
      <c r="AV374" s="36"/>
      <c r="AW374" s="54" t="s">
        <v>11</v>
      </c>
      <c r="AX374" s="39"/>
      <c r="AY374" s="56" t="s">
        <v>16</v>
      </c>
      <c r="AZ374" s="48"/>
      <c r="BA374" s="36"/>
      <c r="BB374" s="54" t="s">
        <v>11</v>
      </c>
      <c r="BC374" s="39"/>
      <c r="BD374" s="54" t="s">
        <v>16</v>
      </c>
      <c r="BE374" s="36"/>
      <c r="BF374" s="54" t="s">
        <v>11</v>
      </c>
      <c r="BG374" s="39"/>
      <c r="BH374" s="56" t="s">
        <v>16</v>
      </c>
      <c r="BI374" s="48"/>
      <c r="BJ374" s="36"/>
      <c r="BK374" s="54" t="s">
        <v>11</v>
      </c>
      <c r="BL374" s="39"/>
      <c r="BM374" s="54" t="s">
        <v>16</v>
      </c>
      <c r="BN374" s="36"/>
      <c r="BO374" s="54" t="s">
        <v>11</v>
      </c>
      <c r="BP374" s="39"/>
      <c r="BQ374" s="56" t="s">
        <v>16</v>
      </c>
      <c r="BR374" s="48"/>
      <c r="BS374" s="36"/>
      <c r="BT374" s="54" t="s">
        <v>11</v>
      </c>
      <c r="BU374" s="39"/>
      <c r="BV374" s="54" t="s">
        <v>16</v>
      </c>
      <c r="BW374" s="36"/>
      <c r="BX374" s="54" t="s">
        <v>11</v>
      </c>
      <c r="BY374" s="39"/>
      <c r="BZ374" s="56" t="s">
        <v>16</v>
      </c>
      <c r="CA374" s="51"/>
      <c r="CB374" s="17" t="str">
        <f t="shared" si="11"/>
        <v/>
      </c>
      <c r="CC374" s="17" t="str">
        <f>IF(CB374="","",INDEX('99_職種リスト'!$A:$A,MATCH($E374,'99_職種リスト'!$B:$B,0)))</f>
        <v/>
      </c>
      <c r="CD374" s="18" t="str">
        <f>IF(CB374="","",IF(F374="○",'01_勤務時間入力'!$B$7*60,IF(SUM(H374,J374,L374,N374)&gt;0,MIN(SUM(VALUE(H374)*60,J374,VALUE(L374)*60/2,N374/2),'01_勤務時間入力'!$B$7*60,10080),MIN(SUM(MIN(SUM(VALUE(Q374)*60,S374,VALUE(U374)*60/2,W374/2),1440)*IF(OR(Y374="",Y374="　"),1,VALUE(MID(Y374,2,1)/4)),MIN(SUM(VALUE(Z374)*60,AB374,VALUE(AD374)*60/2,AF374/2),1440)*IF(OR(AH374="",AH374="　"),1,VALUE(MID(AH374,2,1)/4)),MIN(SUM(VALUE(AI374)*60,AK374,VALUE(AM374)*60/2,AO374/2),1440)*IF(OR(AQ374="",AQ374="　"),1,VALUE(MID(AQ374,2,1)/4)),MIN(SUM(VALUE(AR374)*60,AT374,VALUE(AV374)*60/2,AX374/2),1440)*IF(OR(AZ374="",AZ374="　"),1,VALUE(MID(AZ374,2,1)/4)),MIN(SUM(VALUE(BA374)*60,BC374,VALUE(BE374)*60/2,BG374/2),1440)*IF(OR(BI374="",BI374="　"),1,VALUE(MID(BI374,2,1)/4)),MIN(SUM(VALUE(BJ374)*60,BL374,VALUE(BN374)*60/2,BP374/2),1440)*IF(OR(BR374="",BR374="　"),1,VALUE(MID(BR374,2,1)/4)),MIN(SUM(VALUE(BS374)*60,BU374,VALUE(BW374)*60/2,BY374/2),1440)*IF(OR(CA374="",CA374="　"),1,VALUE(MID(CA374,2,1)/4))),'01_勤務時間入力'!$B$7*60,10080))))</f>
        <v/>
      </c>
      <c r="CE374" s="17" t="str">
        <f>IF(CB374="","",IF('01_勤務時間入力'!$I$7*60&lt;='01_勤務時間入力'!CD374,"常勤","非常勤"))</f>
        <v/>
      </c>
    </row>
    <row r="375" spans="2:83" ht="27.95" customHeight="1" x14ac:dyDescent="0.4">
      <c r="B375" s="131" t="str">
        <f t="shared" si="10"/>
        <v>359人目</v>
      </c>
      <c r="C375" s="29"/>
      <c r="D375" s="69" t="s">
        <v>14</v>
      </c>
      <c r="E375" s="31"/>
      <c r="F375" s="32"/>
      <c r="H375" s="36"/>
      <c r="I375" s="54" t="s">
        <v>11</v>
      </c>
      <c r="J375" s="39"/>
      <c r="K375" s="56" t="s">
        <v>16</v>
      </c>
      <c r="L375" s="36"/>
      <c r="M375" s="54" t="s">
        <v>11</v>
      </c>
      <c r="N375" s="39"/>
      <c r="O375" s="56" t="s">
        <v>16</v>
      </c>
      <c r="P375" s="11"/>
      <c r="Q375" s="36"/>
      <c r="R375" s="54" t="s">
        <v>11</v>
      </c>
      <c r="S375" s="39"/>
      <c r="T375" s="54" t="s">
        <v>16</v>
      </c>
      <c r="U375" s="36"/>
      <c r="V375" s="54" t="s">
        <v>11</v>
      </c>
      <c r="W375" s="39"/>
      <c r="X375" s="56" t="s">
        <v>16</v>
      </c>
      <c r="Y375" s="48"/>
      <c r="Z375" s="36"/>
      <c r="AA375" s="54" t="s">
        <v>11</v>
      </c>
      <c r="AB375" s="39"/>
      <c r="AC375" s="54" t="s">
        <v>16</v>
      </c>
      <c r="AD375" s="36"/>
      <c r="AE375" s="54" t="s">
        <v>11</v>
      </c>
      <c r="AF375" s="39"/>
      <c r="AG375" s="56" t="s">
        <v>16</v>
      </c>
      <c r="AH375" s="48"/>
      <c r="AI375" s="36"/>
      <c r="AJ375" s="54" t="s">
        <v>11</v>
      </c>
      <c r="AK375" s="39"/>
      <c r="AL375" s="54" t="s">
        <v>16</v>
      </c>
      <c r="AM375" s="36"/>
      <c r="AN375" s="54" t="s">
        <v>11</v>
      </c>
      <c r="AO375" s="39"/>
      <c r="AP375" s="56" t="s">
        <v>16</v>
      </c>
      <c r="AQ375" s="48"/>
      <c r="AR375" s="36"/>
      <c r="AS375" s="54" t="s">
        <v>11</v>
      </c>
      <c r="AT375" s="39"/>
      <c r="AU375" s="54" t="s">
        <v>16</v>
      </c>
      <c r="AV375" s="36"/>
      <c r="AW375" s="54" t="s">
        <v>11</v>
      </c>
      <c r="AX375" s="39"/>
      <c r="AY375" s="56" t="s">
        <v>16</v>
      </c>
      <c r="AZ375" s="48"/>
      <c r="BA375" s="36"/>
      <c r="BB375" s="54" t="s">
        <v>11</v>
      </c>
      <c r="BC375" s="39"/>
      <c r="BD375" s="54" t="s">
        <v>16</v>
      </c>
      <c r="BE375" s="36"/>
      <c r="BF375" s="54" t="s">
        <v>11</v>
      </c>
      <c r="BG375" s="39"/>
      <c r="BH375" s="56" t="s">
        <v>16</v>
      </c>
      <c r="BI375" s="48"/>
      <c r="BJ375" s="36"/>
      <c r="BK375" s="54" t="s">
        <v>11</v>
      </c>
      <c r="BL375" s="39"/>
      <c r="BM375" s="54" t="s">
        <v>16</v>
      </c>
      <c r="BN375" s="36"/>
      <c r="BO375" s="54" t="s">
        <v>11</v>
      </c>
      <c r="BP375" s="39"/>
      <c r="BQ375" s="56" t="s">
        <v>16</v>
      </c>
      <c r="BR375" s="48"/>
      <c r="BS375" s="36"/>
      <c r="BT375" s="54" t="s">
        <v>11</v>
      </c>
      <c r="BU375" s="39"/>
      <c r="BV375" s="54" t="s">
        <v>16</v>
      </c>
      <c r="BW375" s="36"/>
      <c r="BX375" s="54" t="s">
        <v>11</v>
      </c>
      <c r="BY375" s="39"/>
      <c r="BZ375" s="56" t="s">
        <v>16</v>
      </c>
      <c r="CA375" s="51"/>
      <c r="CB375" s="17" t="str">
        <f t="shared" si="11"/>
        <v/>
      </c>
      <c r="CC375" s="17" t="str">
        <f>IF(CB375="","",INDEX('99_職種リスト'!$A:$A,MATCH($E375,'99_職種リスト'!$B:$B,0)))</f>
        <v/>
      </c>
      <c r="CD375" s="18" t="str">
        <f>IF(CB375="","",IF(F375="○",'01_勤務時間入力'!$B$7*60,IF(SUM(H375,J375,L375,N375)&gt;0,MIN(SUM(VALUE(H375)*60,J375,VALUE(L375)*60/2,N375/2),'01_勤務時間入力'!$B$7*60,10080),MIN(SUM(MIN(SUM(VALUE(Q375)*60,S375,VALUE(U375)*60/2,W375/2),1440)*IF(OR(Y375="",Y375="　"),1,VALUE(MID(Y375,2,1)/4)),MIN(SUM(VALUE(Z375)*60,AB375,VALUE(AD375)*60/2,AF375/2),1440)*IF(OR(AH375="",AH375="　"),1,VALUE(MID(AH375,2,1)/4)),MIN(SUM(VALUE(AI375)*60,AK375,VALUE(AM375)*60/2,AO375/2),1440)*IF(OR(AQ375="",AQ375="　"),1,VALUE(MID(AQ375,2,1)/4)),MIN(SUM(VALUE(AR375)*60,AT375,VALUE(AV375)*60/2,AX375/2),1440)*IF(OR(AZ375="",AZ375="　"),1,VALUE(MID(AZ375,2,1)/4)),MIN(SUM(VALUE(BA375)*60,BC375,VALUE(BE375)*60/2,BG375/2),1440)*IF(OR(BI375="",BI375="　"),1,VALUE(MID(BI375,2,1)/4)),MIN(SUM(VALUE(BJ375)*60,BL375,VALUE(BN375)*60/2,BP375/2),1440)*IF(OR(BR375="",BR375="　"),1,VALUE(MID(BR375,2,1)/4)),MIN(SUM(VALUE(BS375)*60,BU375,VALUE(BW375)*60/2,BY375/2),1440)*IF(OR(CA375="",CA375="　"),1,VALUE(MID(CA375,2,1)/4))),'01_勤務時間入力'!$B$7*60,10080))))</f>
        <v/>
      </c>
      <c r="CE375" s="17" t="str">
        <f>IF(CB375="","",IF('01_勤務時間入力'!$I$7*60&lt;='01_勤務時間入力'!CD375,"常勤","非常勤"))</f>
        <v/>
      </c>
    </row>
    <row r="376" spans="2:83" ht="27.95" customHeight="1" x14ac:dyDescent="0.4">
      <c r="B376" s="131" t="str">
        <f t="shared" si="10"/>
        <v>360人目</v>
      </c>
      <c r="C376" s="29"/>
      <c r="D376" s="69" t="s">
        <v>14</v>
      </c>
      <c r="E376" s="31"/>
      <c r="F376" s="32"/>
      <c r="H376" s="36"/>
      <c r="I376" s="54" t="s">
        <v>11</v>
      </c>
      <c r="J376" s="39"/>
      <c r="K376" s="56" t="s">
        <v>16</v>
      </c>
      <c r="L376" s="36"/>
      <c r="M376" s="54" t="s">
        <v>11</v>
      </c>
      <c r="N376" s="39"/>
      <c r="O376" s="56" t="s">
        <v>16</v>
      </c>
      <c r="P376" s="11"/>
      <c r="Q376" s="36"/>
      <c r="R376" s="54" t="s">
        <v>11</v>
      </c>
      <c r="S376" s="39"/>
      <c r="T376" s="54" t="s">
        <v>16</v>
      </c>
      <c r="U376" s="36"/>
      <c r="V376" s="54" t="s">
        <v>11</v>
      </c>
      <c r="W376" s="39"/>
      <c r="X376" s="56" t="s">
        <v>16</v>
      </c>
      <c r="Y376" s="48"/>
      <c r="Z376" s="36"/>
      <c r="AA376" s="54" t="s">
        <v>11</v>
      </c>
      <c r="AB376" s="39"/>
      <c r="AC376" s="54" t="s">
        <v>16</v>
      </c>
      <c r="AD376" s="36"/>
      <c r="AE376" s="54" t="s">
        <v>11</v>
      </c>
      <c r="AF376" s="39"/>
      <c r="AG376" s="56" t="s">
        <v>16</v>
      </c>
      <c r="AH376" s="48"/>
      <c r="AI376" s="36"/>
      <c r="AJ376" s="54" t="s">
        <v>11</v>
      </c>
      <c r="AK376" s="39"/>
      <c r="AL376" s="54" t="s">
        <v>16</v>
      </c>
      <c r="AM376" s="36"/>
      <c r="AN376" s="54" t="s">
        <v>11</v>
      </c>
      <c r="AO376" s="39"/>
      <c r="AP376" s="56" t="s">
        <v>16</v>
      </c>
      <c r="AQ376" s="48"/>
      <c r="AR376" s="36"/>
      <c r="AS376" s="54" t="s">
        <v>11</v>
      </c>
      <c r="AT376" s="39"/>
      <c r="AU376" s="54" t="s">
        <v>16</v>
      </c>
      <c r="AV376" s="36"/>
      <c r="AW376" s="54" t="s">
        <v>11</v>
      </c>
      <c r="AX376" s="39"/>
      <c r="AY376" s="56" t="s">
        <v>16</v>
      </c>
      <c r="AZ376" s="48"/>
      <c r="BA376" s="36"/>
      <c r="BB376" s="54" t="s">
        <v>11</v>
      </c>
      <c r="BC376" s="39"/>
      <c r="BD376" s="54" t="s">
        <v>16</v>
      </c>
      <c r="BE376" s="36"/>
      <c r="BF376" s="54" t="s">
        <v>11</v>
      </c>
      <c r="BG376" s="39"/>
      <c r="BH376" s="56" t="s">
        <v>16</v>
      </c>
      <c r="BI376" s="48"/>
      <c r="BJ376" s="36"/>
      <c r="BK376" s="54" t="s">
        <v>11</v>
      </c>
      <c r="BL376" s="39"/>
      <c r="BM376" s="54" t="s">
        <v>16</v>
      </c>
      <c r="BN376" s="36"/>
      <c r="BO376" s="54" t="s">
        <v>11</v>
      </c>
      <c r="BP376" s="39"/>
      <c r="BQ376" s="56" t="s">
        <v>16</v>
      </c>
      <c r="BR376" s="48"/>
      <c r="BS376" s="36"/>
      <c r="BT376" s="54" t="s">
        <v>11</v>
      </c>
      <c r="BU376" s="39"/>
      <c r="BV376" s="54" t="s">
        <v>16</v>
      </c>
      <c r="BW376" s="36"/>
      <c r="BX376" s="54" t="s">
        <v>11</v>
      </c>
      <c r="BY376" s="39"/>
      <c r="BZ376" s="56" t="s">
        <v>16</v>
      </c>
      <c r="CA376" s="51"/>
      <c r="CB376" s="17" t="str">
        <f t="shared" si="11"/>
        <v/>
      </c>
      <c r="CC376" s="17" t="str">
        <f>IF(CB376="","",INDEX('99_職種リスト'!$A:$A,MATCH($E376,'99_職種リスト'!$B:$B,0)))</f>
        <v/>
      </c>
      <c r="CD376" s="18" t="str">
        <f>IF(CB376="","",IF(F376="○",'01_勤務時間入力'!$B$7*60,IF(SUM(H376,J376,L376,N376)&gt;0,MIN(SUM(VALUE(H376)*60,J376,VALUE(L376)*60/2,N376/2),'01_勤務時間入力'!$B$7*60,10080),MIN(SUM(MIN(SUM(VALUE(Q376)*60,S376,VALUE(U376)*60/2,W376/2),1440)*IF(OR(Y376="",Y376="　"),1,VALUE(MID(Y376,2,1)/4)),MIN(SUM(VALUE(Z376)*60,AB376,VALUE(AD376)*60/2,AF376/2),1440)*IF(OR(AH376="",AH376="　"),1,VALUE(MID(AH376,2,1)/4)),MIN(SUM(VALUE(AI376)*60,AK376,VALUE(AM376)*60/2,AO376/2),1440)*IF(OR(AQ376="",AQ376="　"),1,VALUE(MID(AQ376,2,1)/4)),MIN(SUM(VALUE(AR376)*60,AT376,VALUE(AV376)*60/2,AX376/2),1440)*IF(OR(AZ376="",AZ376="　"),1,VALUE(MID(AZ376,2,1)/4)),MIN(SUM(VALUE(BA376)*60,BC376,VALUE(BE376)*60/2,BG376/2),1440)*IF(OR(BI376="",BI376="　"),1,VALUE(MID(BI376,2,1)/4)),MIN(SUM(VALUE(BJ376)*60,BL376,VALUE(BN376)*60/2,BP376/2),1440)*IF(OR(BR376="",BR376="　"),1,VALUE(MID(BR376,2,1)/4)),MIN(SUM(VALUE(BS376)*60,BU376,VALUE(BW376)*60/2,BY376/2),1440)*IF(OR(CA376="",CA376="　"),1,VALUE(MID(CA376,2,1)/4))),'01_勤務時間入力'!$B$7*60,10080))))</f>
        <v/>
      </c>
      <c r="CE376" s="17" t="str">
        <f>IF(CB376="","",IF('01_勤務時間入力'!$I$7*60&lt;='01_勤務時間入力'!CD376,"常勤","非常勤"))</f>
        <v/>
      </c>
    </row>
    <row r="377" spans="2:83" ht="27.95" customHeight="1" x14ac:dyDescent="0.4">
      <c r="B377" s="131" t="str">
        <f t="shared" si="10"/>
        <v>361人目</v>
      </c>
      <c r="C377" s="29"/>
      <c r="D377" s="69" t="s">
        <v>14</v>
      </c>
      <c r="E377" s="31"/>
      <c r="F377" s="32"/>
      <c r="H377" s="36"/>
      <c r="I377" s="54" t="s">
        <v>11</v>
      </c>
      <c r="J377" s="39"/>
      <c r="K377" s="56" t="s">
        <v>16</v>
      </c>
      <c r="L377" s="36"/>
      <c r="M377" s="54" t="s">
        <v>11</v>
      </c>
      <c r="N377" s="39"/>
      <c r="O377" s="56" t="s">
        <v>16</v>
      </c>
      <c r="P377" s="11"/>
      <c r="Q377" s="36"/>
      <c r="R377" s="54" t="s">
        <v>11</v>
      </c>
      <c r="S377" s="39"/>
      <c r="T377" s="54" t="s">
        <v>16</v>
      </c>
      <c r="U377" s="36"/>
      <c r="V377" s="54" t="s">
        <v>11</v>
      </c>
      <c r="W377" s="39"/>
      <c r="X377" s="56" t="s">
        <v>16</v>
      </c>
      <c r="Y377" s="48"/>
      <c r="Z377" s="36"/>
      <c r="AA377" s="54" t="s">
        <v>11</v>
      </c>
      <c r="AB377" s="39"/>
      <c r="AC377" s="54" t="s">
        <v>16</v>
      </c>
      <c r="AD377" s="36"/>
      <c r="AE377" s="54" t="s">
        <v>11</v>
      </c>
      <c r="AF377" s="39"/>
      <c r="AG377" s="56" t="s">
        <v>16</v>
      </c>
      <c r="AH377" s="48"/>
      <c r="AI377" s="36"/>
      <c r="AJ377" s="54" t="s">
        <v>11</v>
      </c>
      <c r="AK377" s="39"/>
      <c r="AL377" s="54" t="s">
        <v>16</v>
      </c>
      <c r="AM377" s="36"/>
      <c r="AN377" s="54" t="s">
        <v>11</v>
      </c>
      <c r="AO377" s="39"/>
      <c r="AP377" s="56" t="s">
        <v>16</v>
      </c>
      <c r="AQ377" s="48"/>
      <c r="AR377" s="36"/>
      <c r="AS377" s="54" t="s">
        <v>11</v>
      </c>
      <c r="AT377" s="39"/>
      <c r="AU377" s="54" t="s">
        <v>16</v>
      </c>
      <c r="AV377" s="36"/>
      <c r="AW377" s="54" t="s">
        <v>11</v>
      </c>
      <c r="AX377" s="39"/>
      <c r="AY377" s="56" t="s">
        <v>16</v>
      </c>
      <c r="AZ377" s="48"/>
      <c r="BA377" s="36"/>
      <c r="BB377" s="54" t="s">
        <v>11</v>
      </c>
      <c r="BC377" s="39"/>
      <c r="BD377" s="54" t="s">
        <v>16</v>
      </c>
      <c r="BE377" s="36"/>
      <c r="BF377" s="54" t="s">
        <v>11</v>
      </c>
      <c r="BG377" s="39"/>
      <c r="BH377" s="56" t="s">
        <v>16</v>
      </c>
      <c r="BI377" s="48"/>
      <c r="BJ377" s="36"/>
      <c r="BK377" s="54" t="s">
        <v>11</v>
      </c>
      <c r="BL377" s="39"/>
      <c r="BM377" s="54" t="s">
        <v>16</v>
      </c>
      <c r="BN377" s="36"/>
      <c r="BO377" s="54" t="s">
        <v>11</v>
      </c>
      <c r="BP377" s="39"/>
      <c r="BQ377" s="56" t="s">
        <v>16</v>
      </c>
      <c r="BR377" s="48"/>
      <c r="BS377" s="36"/>
      <c r="BT377" s="54" t="s">
        <v>11</v>
      </c>
      <c r="BU377" s="39"/>
      <c r="BV377" s="54" t="s">
        <v>16</v>
      </c>
      <c r="BW377" s="36"/>
      <c r="BX377" s="54" t="s">
        <v>11</v>
      </c>
      <c r="BY377" s="39"/>
      <c r="BZ377" s="56" t="s">
        <v>16</v>
      </c>
      <c r="CA377" s="51"/>
      <c r="CB377" s="17" t="str">
        <f t="shared" si="11"/>
        <v/>
      </c>
      <c r="CC377" s="17" t="str">
        <f>IF(CB377="","",INDEX('99_職種リスト'!$A:$A,MATCH($E377,'99_職種リスト'!$B:$B,0)))</f>
        <v/>
      </c>
      <c r="CD377" s="18" t="str">
        <f>IF(CB377="","",IF(F377="○",'01_勤務時間入力'!$B$7*60,IF(SUM(H377,J377,L377,N377)&gt;0,MIN(SUM(VALUE(H377)*60,J377,VALUE(L377)*60/2,N377/2),'01_勤務時間入力'!$B$7*60,10080),MIN(SUM(MIN(SUM(VALUE(Q377)*60,S377,VALUE(U377)*60/2,W377/2),1440)*IF(OR(Y377="",Y377="　"),1,VALUE(MID(Y377,2,1)/4)),MIN(SUM(VALUE(Z377)*60,AB377,VALUE(AD377)*60/2,AF377/2),1440)*IF(OR(AH377="",AH377="　"),1,VALUE(MID(AH377,2,1)/4)),MIN(SUM(VALUE(AI377)*60,AK377,VALUE(AM377)*60/2,AO377/2),1440)*IF(OR(AQ377="",AQ377="　"),1,VALUE(MID(AQ377,2,1)/4)),MIN(SUM(VALUE(AR377)*60,AT377,VALUE(AV377)*60/2,AX377/2),1440)*IF(OR(AZ377="",AZ377="　"),1,VALUE(MID(AZ377,2,1)/4)),MIN(SUM(VALUE(BA377)*60,BC377,VALUE(BE377)*60/2,BG377/2),1440)*IF(OR(BI377="",BI377="　"),1,VALUE(MID(BI377,2,1)/4)),MIN(SUM(VALUE(BJ377)*60,BL377,VALUE(BN377)*60/2,BP377/2),1440)*IF(OR(BR377="",BR377="　"),1,VALUE(MID(BR377,2,1)/4)),MIN(SUM(VALUE(BS377)*60,BU377,VALUE(BW377)*60/2,BY377/2),1440)*IF(OR(CA377="",CA377="　"),1,VALUE(MID(CA377,2,1)/4))),'01_勤務時間入力'!$B$7*60,10080))))</f>
        <v/>
      </c>
      <c r="CE377" s="17" t="str">
        <f>IF(CB377="","",IF('01_勤務時間入力'!$I$7*60&lt;='01_勤務時間入力'!CD377,"常勤","非常勤"))</f>
        <v/>
      </c>
    </row>
    <row r="378" spans="2:83" ht="27.95" customHeight="1" x14ac:dyDescent="0.4">
      <c r="B378" s="131" t="str">
        <f t="shared" si="10"/>
        <v>362人目</v>
      </c>
      <c r="C378" s="29"/>
      <c r="D378" s="69" t="s">
        <v>14</v>
      </c>
      <c r="E378" s="31"/>
      <c r="F378" s="32"/>
      <c r="H378" s="36"/>
      <c r="I378" s="54" t="s">
        <v>11</v>
      </c>
      <c r="J378" s="39"/>
      <c r="K378" s="56" t="s">
        <v>16</v>
      </c>
      <c r="L378" s="36"/>
      <c r="M378" s="54" t="s">
        <v>11</v>
      </c>
      <c r="N378" s="39"/>
      <c r="O378" s="56" t="s">
        <v>16</v>
      </c>
      <c r="P378" s="11"/>
      <c r="Q378" s="36"/>
      <c r="R378" s="54" t="s">
        <v>11</v>
      </c>
      <c r="S378" s="39"/>
      <c r="T378" s="54" t="s">
        <v>16</v>
      </c>
      <c r="U378" s="36"/>
      <c r="V378" s="54" t="s">
        <v>11</v>
      </c>
      <c r="W378" s="39"/>
      <c r="X378" s="56" t="s">
        <v>16</v>
      </c>
      <c r="Y378" s="48"/>
      <c r="Z378" s="36"/>
      <c r="AA378" s="54" t="s">
        <v>11</v>
      </c>
      <c r="AB378" s="39"/>
      <c r="AC378" s="54" t="s">
        <v>16</v>
      </c>
      <c r="AD378" s="36"/>
      <c r="AE378" s="54" t="s">
        <v>11</v>
      </c>
      <c r="AF378" s="39"/>
      <c r="AG378" s="56" t="s">
        <v>16</v>
      </c>
      <c r="AH378" s="48"/>
      <c r="AI378" s="36"/>
      <c r="AJ378" s="54" t="s">
        <v>11</v>
      </c>
      <c r="AK378" s="39"/>
      <c r="AL378" s="54" t="s">
        <v>16</v>
      </c>
      <c r="AM378" s="36"/>
      <c r="AN378" s="54" t="s">
        <v>11</v>
      </c>
      <c r="AO378" s="39"/>
      <c r="AP378" s="56" t="s">
        <v>16</v>
      </c>
      <c r="AQ378" s="48"/>
      <c r="AR378" s="36"/>
      <c r="AS378" s="54" t="s">
        <v>11</v>
      </c>
      <c r="AT378" s="39"/>
      <c r="AU378" s="54" t="s">
        <v>16</v>
      </c>
      <c r="AV378" s="36"/>
      <c r="AW378" s="54" t="s">
        <v>11</v>
      </c>
      <c r="AX378" s="39"/>
      <c r="AY378" s="56" t="s">
        <v>16</v>
      </c>
      <c r="AZ378" s="48"/>
      <c r="BA378" s="36"/>
      <c r="BB378" s="54" t="s">
        <v>11</v>
      </c>
      <c r="BC378" s="39"/>
      <c r="BD378" s="54" t="s">
        <v>16</v>
      </c>
      <c r="BE378" s="36"/>
      <c r="BF378" s="54" t="s">
        <v>11</v>
      </c>
      <c r="BG378" s="39"/>
      <c r="BH378" s="56" t="s">
        <v>16</v>
      </c>
      <c r="BI378" s="48"/>
      <c r="BJ378" s="36"/>
      <c r="BK378" s="54" t="s">
        <v>11</v>
      </c>
      <c r="BL378" s="39"/>
      <c r="BM378" s="54" t="s">
        <v>16</v>
      </c>
      <c r="BN378" s="36"/>
      <c r="BO378" s="54" t="s">
        <v>11</v>
      </c>
      <c r="BP378" s="39"/>
      <c r="BQ378" s="56" t="s">
        <v>16</v>
      </c>
      <c r="BR378" s="48"/>
      <c r="BS378" s="36"/>
      <c r="BT378" s="54" t="s">
        <v>11</v>
      </c>
      <c r="BU378" s="39"/>
      <c r="BV378" s="54" t="s">
        <v>16</v>
      </c>
      <c r="BW378" s="36"/>
      <c r="BX378" s="54" t="s">
        <v>11</v>
      </c>
      <c r="BY378" s="39"/>
      <c r="BZ378" s="56" t="s">
        <v>16</v>
      </c>
      <c r="CA378" s="51"/>
      <c r="CB378" s="17" t="str">
        <f t="shared" si="11"/>
        <v/>
      </c>
      <c r="CC378" s="17" t="str">
        <f>IF(CB378="","",INDEX('99_職種リスト'!$A:$A,MATCH($E378,'99_職種リスト'!$B:$B,0)))</f>
        <v/>
      </c>
      <c r="CD378" s="18" t="str">
        <f>IF(CB378="","",IF(F378="○",'01_勤務時間入力'!$B$7*60,IF(SUM(H378,J378,L378,N378)&gt;0,MIN(SUM(VALUE(H378)*60,J378,VALUE(L378)*60/2,N378/2),'01_勤務時間入力'!$B$7*60,10080),MIN(SUM(MIN(SUM(VALUE(Q378)*60,S378,VALUE(U378)*60/2,W378/2),1440)*IF(OR(Y378="",Y378="　"),1,VALUE(MID(Y378,2,1)/4)),MIN(SUM(VALUE(Z378)*60,AB378,VALUE(AD378)*60/2,AF378/2),1440)*IF(OR(AH378="",AH378="　"),1,VALUE(MID(AH378,2,1)/4)),MIN(SUM(VALUE(AI378)*60,AK378,VALUE(AM378)*60/2,AO378/2),1440)*IF(OR(AQ378="",AQ378="　"),1,VALUE(MID(AQ378,2,1)/4)),MIN(SUM(VALUE(AR378)*60,AT378,VALUE(AV378)*60/2,AX378/2),1440)*IF(OR(AZ378="",AZ378="　"),1,VALUE(MID(AZ378,2,1)/4)),MIN(SUM(VALUE(BA378)*60,BC378,VALUE(BE378)*60/2,BG378/2),1440)*IF(OR(BI378="",BI378="　"),1,VALUE(MID(BI378,2,1)/4)),MIN(SUM(VALUE(BJ378)*60,BL378,VALUE(BN378)*60/2,BP378/2),1440)*IF(OR(BR378="",BR378="　"),1,VALUE(MID(BR378,2,1)/4)),MIN(SUM(VALUE(BS378)*60,BU378,VALUE(BW378)*60/2,BY378/2),1440)*IF(OR(CA378="",CA378="　"),1,VALUE(MID(CA378,2,1)/4))),'01_勤務時間入力'!$B$7*60,10080))))</f>
        <v/>
      </c>
      <c r="CE378" s="17" t="str">
        <f>IF(CB378="","",IF('01_勤務時間入力'!$I$7*60&lt;='01_勤務時間入力'!CD378,"常勤","非常勤"))</f>
        <v/>
      </c>
    </row>
    <row r="379" spans="2:83" ht="27.95" customHeight="1" x14ac:dyDescent="0.4">
      <c r="B379" s="131" t="str">
        <f t="shared" si="10"/>
        <v>363人目</v>
      </c>
      <c r="C379" s="29"/>
      <c r="D379" s="69" t="s">
        <v>14</v>
      </c>
      <c r="E379" s="31"/>
      <c r="F379" s="32"/>
      <c r="H379" s="36"/>
      <c r="I379" s="54" t="s">
        <v>11</v>
      </c>
      <c r="J379" s="39"/>
      <c r="K379" s="56" t="s">
        <v>16</v>
      </c>
      <c r="L379" s="36"/>
      <c r="M379" s="54" t="s">
        <v>11</v>
      </c>
      <c r="N379" s="39"/>
      <c r="O379" s="56" t="s">
        <v>16</v>
      </c>
      <c r="P379" s="11"/>
      <c r="Q379" s="36"/>
      <c r="R379" s="54" t="s">
        <v>11</v>
      </c>
      <c r="S379" s="39"/>
      <c r="T379" s="54" t="s">
        <v>16</v>
      </c>
      <c r="U379" s="36"/>
      <c r="V379" s="54" t="s">
        <v>11</v>
      </c>
      <c r="W379" s="39"/>
      <c r="X379" s="56" t="s">
        <v>16</v>
      </c>
      <c r="Y379" s="48"/>
      <c r="Z379" s="36"/>
      <c r="AA379" s="54" t="s">
        <v>11</v>
      </c>
      <c r="AB379" s="39"/>
      <c r="AC379" s="54" t="s">
        <v>16</v>
      </c>
      <c r="AD379" s="36"/>
      <c r="AE379" s="54" t="s">
        <v>11</v>
      </c>
      <c r="AF379" s="39"/>
      <c r="AG379" s="56" t="s">
        <v>16</v>
      </c>
      <c r="AH379" s="48"/>
      <c r="AI379" s="36"/>
      <c r="AJ379" s="54" t="s">
        <v>11</v>
      </c>
      <c r="AK379" s="39"/>
      <c r="AL379" s="54" t="s">
        <v>16</v>
      </c>
      <c r="AM379" s="36"/>
      <c r="AN379" s="54" t="s">
        <v>11</v>
      </c>
      <c r="AO379" s="39"/>
      <c r="AP379" s="56" t="s">
        <v>16</v>
      </c>
      <c r="AQ379" s="48"/>
      <c r="AR379" s="36"/>
      <c r="AS379" s="54" t="s">
        <v>11</v>
      </c>
      <c r="AT379" s="39"/>
      <c r="AU379" s="54" t="s">
        <v>16</v>
      </c>
      <c r="AV379" s="36"/>
      <c r="AW379" s="54" t="s">
        <v>11</v>
      </c>
      <c r="AX379" s="39"/>
      <c r="AY379" s="56" t="s">
        <v>16</v>
      </c>
      <c r="AZ379" s="48"/>
      <c r="BA379" s="36"/>
      <c r="BB379" s="54" t="s">
        <v>11</v>
      </c>
      <c r="BC379" s="39"/>
      <c r="BD379" s="54" t="s">
        <v>16</v>
      </c>
      <c r="BE379" s="36"/>
      <c r="BF379" s="54" t="s">
        <v>11</v>
      </c>
      <c r="BG379" s="39"/>
      <c r="BH379" s="56" t="s">
        <v>16</v>
      </c>
      <c r="BI379" s="48"/>
      <c r="BJ379" s="36"/>
      <c r="BK379" s="54" t="s">
        <v>11</v>
      </c>
      <c r="BL379" s="39"/>
      <c r="BM379" s="54" t="s">
        <v>16</v>
      </c>
      <c r="BN379" s="36"/>
      <c r="BO379" s="54" t="s">
        <v>11</v>
      </c>
      <c r="BP379" s="39"/>
      <c r="BQ379" s="56" t="s">
        <v>16</v>
      </c>
      <c r="BR379" s="48"/>
      <c r="BS379" s="36"/>
      <c r="BT379" s="54" t="s">
        <v>11</v>
      </c>
      <c r="BU379" s="39"/>
      <c r="BV379" s="54" t="s">
        <v>16</v>
      </c>
      <c r="BW379" s="36"/>
      <c r="BX379" s="54" t="s">
        <v>11</v>
      </c>
      <c r="BY379" s="39"/>
      <c r="BZ379" s="56" t="s">
        <v>16</v>
      </c>
      <c r="CA379" s="51"/>
      <c r="CB379" s="17" t="str">
        <f t="shared" si="11"/>
        <v/>
      </c>
      <c r="CC379" s="17" t="str">
        <f>IF(CB379="","",INDEX('99_職種リスト'!$A:$A,MATCH($E379,'99_職種リスト'!$B:$B,0)))</f>
        <v/>
      </c>
      <c r="CD379" s="18" t="str">
        <f>IF(CB379="","",IF(F379="○",'01_勤務時間入力'!$B$7*60,IF(SUM(H379,J379,L379,N379)&gt;0,MIN(SUM(VALUE(H379)*60,J379,VALUE(L379)*60/2,N379/2),'01_勤務時間入力'!$B$7*60,10080),MIN(SUM(MIN(SUM(VALUE(Q379)*60,S379,VALUE(U379)*60/2,W379/2),1440)*IF(OR(Y379="",Y379="　"),1,VALUE(MID(Y379,2,1)/4)),MIN(SUM(VALUE(Z379)*60,AB379,VALUE(AD379)*60/2,AF379/2),1440)*IF(OR(AH379="",AH379="　"),1,VALUE(MID(AH379,2,1)/4)),MIN(SUM(VALUE(AI379)*60,AK379,VALUE(AM379)*60/2,AO379/2),1440)*IF(OR(AQ379="",AQ379="　"),1,VALUE(MID(AQ379,2,1)/4)),MIN(SUM(VALUE(AR379)*60,AT379,VALUE(AV379)*60/2,AX379/2),1440)*IF(OR(AZ379="",AZ379="　"),1,VALUE(MID(AZ379,2,1)/4)),MIN(SUM(VALUE(BA379)*60,BC379,VALUE(BE379)*60/2,BG379/2),1440)*IF(OR(BI379="",BI379="　"),1,VALUE(MID(BI379,2,1)/4)),MIN(SUM(VALUE(BJ379)*60,BL379,VALUE(BN379)*60/2,BP379/2),1440)*IF(OR(BR379="",BR379="　"),1,VALUE(MID(BR379,2,1)/4)),MIN(SUM(VALUE(BS379)*60,BU379,VALUE(BW379)*60/2,BY379/2),1440)*IF(OR(CA379="",CA379="　"),1,VALUE(MID(CA379,2,1)/4))),'01_勤務時間入力'!$B$7*60,10080))))</f>
        <v/>
      </c>
      <c r="CE379" s="17" t="str">
        <f>IF(CB379="","",IF('01_勤務時間入力'!$I$7*60&lt;='01_勤務時間入力'!CD379,"常勤","非常勤"))</f>
        <v/>
      </c>
    </row>
    <row r="380" spans="2:83" ht="27.95" customHeight="1" x14ac:dyDescent="0.4">
      <c r="B380" s="131" t="str">
        <f t="shared" si="10"/>
        <v>364人目</v>
      </c>
      <c r="C380" s="29"/>
      <c r="D380" s="69" t="s">
        <v>14</v>
      </c>
      <c r="E380" s="31"/>
      <c r="F380" s="32"/>
      <c r="H380" s="36"/>
      <c r="I380" s="54" t="s">
        <v>11</v>
      </c>
      <c r="J380" s="39"/>
      <c r="K380" s="56" t="s">
        <v>16</v>
      </c>
      <c r="L380" s="36"/>
      <c r="M380" s="54" t="s">
        <v>11</v>
      </c>
      <c r="N380" s="39"/>
      <c r="O380" s="56" t="s">
        <v>16</v>
      </c>
      <c r="P380" s="11"/>
      <c r="Q380" s="36"/>
      <c r="R380" s="54" t="s">
        <v>11</v>
      </c>
      <c r="S380" s="39"/>
      <c r="T380" s="54" t="s">
        <v>16</v>
      </c>
      <c r="U380" s="36"/>
      <c r="V380" s="54" t="s">
        <v>11</v>
      </c>
      <c r="W380" s="39"/>
      <c r="X380" s="56" t="s">
        <v>16</v>
      </c>
      <c r="Y380" s="48"/>
      <c r="Z380" s="36"/>
      <c r="AA380" s="54" t="s">
        <v>11</v>
      </c>
      <c r="AB380" s="39"/>
      <c r="AC380" s="54" t="s">
        <v>16</v>
      </c>
      <c r="AD380" s="36"/>
      <c r="AE380" s="54" t="s">
        <v>11</v>
      </c>
      <c r="AF380" s="39"/>
      <c r="AG380" s="56" t="s">
        <v>16</v>
      </c>
      <c r="AH380" s="48"/>
      <c r="AI380" s="36"/>
      <c r="AJ380" s="54" t="s">
        <v>11</v>
      </c>
      <c r="AK380" s="39"/>
      <c r="AL380" s="54" t="s">
        <v>16</v>
      </c>
      <c r="AM380" s="36"/>
      <c r="AN380" s="54" t="s">
        <v>11</v>
      </c>
      <c r="AO380" s="39"/>
      <c r="AP380" s="56" t="s">
        <v>16</v>
      </c>
      <c r="AQ380" s="48"/>
      <c r="AR380" s="36"/>
      <c r="AS380" s="54" t="s">
        <v>11</v>
      </c>
      <c r="AT380" s="39"/>
      <c r="AU380" s="54" t="s">
        <v>16</v>
      </c>
      <c r="AV380" s="36"/>
      <c r="AW380" s="54" t="s">
        <v>11</v>
      </c>
      <c r="AX380" s="39"/>
      <c r="AY380" s="56" t="s">
        <v>16</v>
      </c>
      <c r="AZ380" s="48"/>
      <c r="BA380" s="36"/>
      <c r="BB380" s="54" t="s">
        <v>11</v>
      </c>
      <c r="BC380" s="39"/>
      <c r="BD380" s="54" t="s">
        <v>16</v>
      </c>
      <c r="BE380" s="36"/>
      <c r="BF380" s="54" t="s">
        <v>11</v>
      </c>
      <c r="BG380" s="39"/>
      <c r="BH380" s="56" t="s">
        <v>16</v>
      </c>
      <c r="BI380" s="48"/>
      <c r="BJ380" s="36"/>
      <c r="BK380" s="54" t="s">
        <v>11</v>
      </c>
      <c r="BL380" s="39"/>
      <c r="BM380" s="54" t="s">
        <v>16</v>
      </c>
      <c r="BN380" s="36"/>
      <c r="BO380" s="54" t="s">
        <v>11</v>
      </c>
      <c r="BP380" s="39"/>
      <c r="BQ380" s="56" t="s">
        <v>16</v>
      </c>
      <c r="BR380" s="48"/>
      <c r="BS380" s="36"/>
      <c r="BT380" s="54" t="s">
        <v>11</v>
      </c>
      <c r="BU380" s="39"/>
      <c r="BV380" s="54" t="s">
        <v>16</v>
      </c>
      <c r="BW380" s="36"/>
      <c r="BX380" s="54" t="s">
        <v>11</v>
      </c>
      <c r="BY380" s="39"/>
      <c r="BZ380" s="56" t="s">
        <v>16</v>
      </c>
      <c r="CA380" s="51"/>
      <c r="CB380" s="17" t="str">
        <f t="shared" si="11"/>
        <v/>
      </c>
      <c r="CC380" s="17" t="str">
        <f>IF(CB380="","",INDEX('99_職種リスト'!$A:$A,MATCH($E380,'99_職種リスト'!$B:$B,0)))</f>
        <v/>
      </c>
      <c r="CD380" s="18" t="str">
        <f>IF(CB380="","",IF(F380="○",'01_勤務時間入力'!$B$7*60,IF(SUM(H380,J380,L380,N380)&gt;0,MIN(SUM(VALUE(H380)*60,J380,VALUE(L380)*60/2,N380/2),'01_勤務時間入力'!$B$7*60,10080),MIN(SUM(MIN(SUM(VALUE(Q380)*60,S380,VALUE(U380)*60/2,W380/2),1440)*IF(OR(Y380="",Y380="　"),1,VALUE(MID(Y380,2,1)/4)),MIN(SUM(VALUE(Z380)*60,AB380,VALUE(AD380)*60/2,AF380/2),1440)*IF(OR(AH380="",AH380="　"),1,VALUE(MID(AH380,2,1)/4)),MIN(SUM(VALUE(AI380)*60,AK380,VALUE(AM380)*60/2,AO380/2),1440)*IF(OR(AQ380="",AQ380="　"),1,VALUE(MID(AQ380,2,1)/4)),MIN(SUM(VALUE(AR380)*60,AT380,VALUE(AV380)*60/2,AX380/2),1440)*IF(OR(AZ380="",AZ380="　"),1,VALUE(MID(AZ380,2,1)/4)),MIN(SUM(VALUE(BA380)*60,BC380,VALUE(BE380)*60/2,BG380/2),1440)*IF(OR(BI380="",BI380="　"),1,VALUE(MID(BI380,2,1)/4)),MIN(SUM(VALUE(BJ380)*60,BL380,VALUE(BN380)*60/2,BP380/2),1440)*IF(OR(BR380="",BR380="　"),1,VALUE(MID(BR380,2,1)/4)),MIN(SUM(VALUE(BS380)*60,BU380,VALUE(BW380)*60/2,BY380/2),1440)*IF(OR(CA380="",CA380="　"),1,VALUE(MID(CA380,2,1)/4))),'01_勤務時間入力'!$B$7*60,10080))))</f>
        <v/>
      </c>
      <c r="CE380" s="17" t="str">
        <f>IF(CB380="","",IF('01_勤務時間入力'!$I$7*60&lt;='01_勤務時間入力'!CD380,"常勤","非常勤"))</f>
        <v/>
      </c>
    </row>
    <row r="381" spans="2:83" ht="27.95" customHeight="1" x14ac:dyDescent="0.4">
      <c r="B381" s="131" t="str">
        <f t="shared" si="10"/>
        <v>365人目</v>
      </c>
      <c r="C381" s="29"/>
      <c r="D381" s="69" t="s">
        <v>14</v>
      </c>
      <c r="E381" s="31"/>
      <c r="F381" s="32"/>
      <c r="H381" s="36"/>
      <c r="I381" s="54" t="s">
        <v>11</v>
      </c>
      <c r="J381" s="39"/>
      <c r="K381" s="56" t="s">
        <v>16</v>
      </c>
      <c r="L381" s="36"/>
      <c r="M381" s="54" t="s">
        <v>11</v>
      </c>
      <c r="N381" s="39"/>
      <c r="O381" s="56" t="s">
        <v>16</v>
      </c>
      <c r="P381" s="11"/>
      <c r="Q381" s="36"/>
      <c r="R381" s="54" t="s">
        <v>11</v>
      </c>
      <c r="S381" s="39"/>
      <c r="T381" s="54" t="s">
        <v>16</v>
      </c>
      <c r="U381" s="36"/>
      <c r="V381" s="54" t="s">
        <v>11</v>
      </c>
      <c r="W381" s="39"/>
      <c r="X381" s="56" t="s">
        <v>16</v>
      </c>
      <c r="Y381" s="48"/>
      <c r="Z381" s="36"/>
      <c r="AA381" s="54" t="s">
        <v>11</v>
      </c>
      <c r="AB381" s="39"/>
      <c r="AC381" s="54" t="s">
        <v>16</v>
      </c>
      <c r="AD381" s="36"/>
      <c r="AE381" s="54" t="s">
        <v>11</v>
      </c>
      <c r="AF381" s="39"/>
      <c r="AG381" s="56" t="s">
        <v>16</v>
      </c>
      <c r="AH381" s="48"/>
      <c r="AI381" s="36"/>
      <c r="AJ381" s="54" t="s">
        <v>11</v>
      </c>
      <c r="AK381" s="39"/>
      <c r="AL381" s="54" t="s">
        <v>16</v>
      </c>
      <c r="AM381" s="36"/>
      <c r="AN381" s="54" t="s">
        <v>11</v>
      </c>
      <c r="AO381" s="39"/>
      <c r="AP381" s="56" t="s">
        <v>16</v>
      </c>
      <c r="AQ381" s="48"/>
      <c r="AR381" s="36"/>
      <c r="AS381" s="54" t="s">
        <v>11</v>
      </c>
      <c r="AT381" s="39"/>
      <c r="AU381" s="54" t="s">
        <v>16</v>
      </c>
      <c r="AV381" s="36"/>
      <c r="AW381" s="54" t="s">
        <v>11</v>
      </c>
      <c r="AX381" s="39"/>
      <c r="AY381" s="56" t="s">
        <v>16</v>
      </c>
      <c r="AZ381" s="48"/>
      <c r="BA381" s="36"/>
      <c r="BB381" s="54" t="s">
        <v>11</v>
      </c>
      <c r="BC381" s="39"/>
      <c r="BD381" s="54" t="s">
        <v>16</v>
      </c>
      <c r="BE381" s="36"/>
      <c r="BF381" s="54" t="s">
        <v>11</v>
      </c>
      <c r="BG381" s="39"/>
      <c r="BH381" s="56" t="s">
        <v>16</v>
      </c>
      <c r="BI381" s="48"/>
      <c r="BJ381" s="36"/>
      <c r="BK381" s="54" t="s">
        <v>11</v>
      </c>
      <c r="BL381" s="39"/>
      <c r="BM381" s="54" t="s">
        <v>16</v>
      </c>
      <c r="BN381" s="36"/>
      <c r="BO381" s="54" t="s">
        <v>11</v>
      </c>
      <c r="BP381" s="39"/>
      <c r="BQ381" s="56" t="s">
        <v>16</v>
      </c>
      <c r="BR381" s="48"/>
      <c r="BS381" s="36"/>
      <c r="BT381" s="54" t="s">
        <v>11</v>
      </c>
      <c r="BU381" s="39"/>
      <c r="BV381" s="54" t="s">
        <v>16</v>
      </c>
      <c r="BW381" s="36"/>
      <c r="BX381" s="54" t="s">
        <v>11</v>
      </c>
      <c r="BY381" s="39"/>
      <c r="BZ381" s="56" t="s">
        <v>16</v>
      </c>
      <c r="CA381" s="51"/>
      <c r="CB381" s="17" t="str">
        <f t="shared" si="11"/>
        <v/>
      </c>
      <c r="CC381" s="17" t="str">
        <f>IF(CB381="","",INDEX('99_職種リスト'!$A:$A,MATCH($E381,'99_職種リスト'!$B:$B,0)))</f>
        <v/>
      </c>
      <c r="CD381" s="18" t="str">
        <f>IF(CB381="","",IF(F381="○",'01_勤務時間入力'!$B$7*60,IF(SUM(H381,J381,L381,N381)&gt;0,MIN(SUM(VALUE(H381)*60,J381,VALUE(L381)*60/2,N381/2),'01_勤務時間入力'!$B$7*60,10080),MIN(SUM(MIN(SUM(VALUE(Q381)*60,S381,VALUE(U381)*60/2,W381/2),1440)*IF(OR(Y381="",Y381="　"),1,VALUE(MID(Y381,2,1)/4)),MIN(SUM(VALUE(Z381)*60,AB381,VALUE(AD381)*60/2,AF381/2),1440)*IF(OR(AH381="",AH381="　"),1,VALUE(MID(AH381,2,1)/4)),MIN(SUM(VALUE(AI381)*60,AK381,VALUE(AM381)*60/2,AO381/2),1440)*IF(OR(AQ381="",AQ381="　"),1,VALUE(MID(AQ381,2,1)/4)),MIN(SUM(VALUE(AR381)*60,AT381,VALUE(AV381)*60/2,AX381/2),1440)*IF(OR(AZ381="",AZ381="　"),1,VALUE(MID(AZ381,2,1)/4)),MIN(SUM(VALUE(BA381)*60,BC381,VALUE(BE381)*60/2,BG381/2),1440)*IF(OR(BI381="",BI381="　"),1,VALUE(MID(BI381,2,1)/4)),MIN(SUM(VALUE(BJ381)*60,BL381,VALUE(BN381)*60/2,BP381/2),1440)*IF(OR(BR381="",BR381="　"),1,VALUE(MID(BR381,2,1)/4)),MIN(SUM(VALUE(BS381)*60,BU381,VALUE(BW381)*60/2,BY381/2),1440)*IF(OR(CA381="",CA381="　"),1,VALUE(MID(CA381,2,1)/4))),'01_勤務時間入力'!$B$7*60,10080))))</f>
        <v/>
      </c>
      <c r="CE381" s="17" t="str">
        <f>IF(CB381="","",IF('01_勤務時間入力'!$I$7*60&lt;='01_勤務時間入力'!CD381,"常勤","非常勤"))</f>
        <v/>
      </c>
    </row>
    <row r="382" spans="2:83" ht="27.95" customHeight="1" x14ac:dyDescent="0.4">
      <c r="B382" s="131" t="str">
        <f t="shared" si="10"/>
        <v>366人目</v>
      </c>
      <c r="C382" s="29"/>
      <c r="D382" s="69" t="s">
        <v>14</v>
      </c>
      <c r="E382" s="31"/>
      <c r="F382" s="32"/>
      <c r="H382" s="36"/>
      <c r="I382" s="54" t="s">
        <v>11</v>
      </c>
      <c r="J382" s="39"/>
      <c r="K382" s="56" t="s">
        <v>16</v>
      </c>
      <c r="L382" s="36"/>
      <c r="M382" s="54" t="s">
        <v>11</v>
      </c>
      <c r="N382" s="39"/>
      <c r="O382" s="56" t="s">
        <v>16</v>
      </c>
      <c r="P382" s="11"/>
      <c r="Q382" s="36"/>
      <c r="R382" s="54" t="s">
        <v>11</v>
      </c>
      <c r="S382" s="39"/>
      <c r="T382" s="54" t="s">
        <v>16</v>
      </c>
      <c r="U382" s="36"/>
      <c r="V382" s="54" t="s">
        <v>11</v>
      </c>
      <c r="W382" s="39"/>
      <c r="X382" s="56" t="s">
        <v>16</v>
      </c>
      <c r="Y382" s="48"/>
      <c r="Z382" s="36"/>
      <c r="AA382" s="54" t="s">
        <v>11</v>
      </c>
      <c r="AB382" s="39"/>
      <c r="AC382" s="54" t="s">
        <v>16</v>
      </c>
      <c r="AD382" s="36"/>
      <c r="AE382" s="54" t="s">
        <v>11</v>
      </c>
      <c r="AF382" s="39"/>
      <c r="AG382" s="56" t="s">
        <v>16</v>
      </c>
      <c r="AH382" s="48"/>
      <c r="AI382" s="36"/>
      <c r="AJ382" s="54" t="s">
        <v>11</v>
      </c>
      <c r="AK382" s="39"/>
      <c r="AL382" s="54" t="s">
        <v>16</v>
      </c>
      <c r="AM382" s="36"/>
      <c r="AN382" s="54" t="s">
        <v>11</v>
      </c>
      <c r="AO382" s="39"/>
      <c r="AP382" s="56" t="s">
        <v>16</v>
      </c>
      <c r="AQ382" s="48"/>
      <c r="AR382" s="36"/>
      <c r="AS382" s="54" t="s">
        <v>11</v>
      </c>
      <c r="AT382" s="39"/>
      <c r="AU382" s="54" t="s">
        <v>16</v>
      </c>
      <c r="AV382" s="36"/>
      <c r="AW382" s="54" t="s">
        <v>11</v>
      </c>
      <c r="AX382" s="39"/>
      <c r="AY382" s="56" t="s">
        <v>16</v>
      </c>
      <c r="AZ382" s="48"/>
      <c r="BA382" s="36"/>
      <c r="BB382" s="54" t="s">
        <v>11</v>
      </c>
      <c r="BC382" s="39"/>
      <c r="BD382" s="54" t="s">
        <v>16</v>
      </c>
      <c r="BE382" s="36"/>
      <c r="BF382" s="54" t="s">
        <v>11</v>
      </c>
      <c r="BG382" s="39"/>
      <c r="BH382" s="56" t="s">
        <v>16</v>
      </c>
      <c r="BI382" s="48"/>
      <c r="BJ382" s="36"/>
      <c r="BK382" s="54" t="s">
        <v>11</v>
      </c>
      <c r="BL382" s="39"/>
      <c r="BM382" s="54" t="s">
        <v>16</v>
      </c>
      <c r="BN382" s="36"/>
      <c r="BO382" s="54" t="s">
        <v>11</v>
      </c>
      <c r="BP382" s="39"/>
      <c r="BQ382" s="56" t="s">
        <v>16</v>
      </c>
      <c r="BR382" s="48"/>
      <c r="BS382" s="36"/>
      <c r="BT382" s="54" t="s">
        <v>11</v>
      </c>
      <c r="BU382" s="39"/>
      <c r="BV382" s="54" t="s">
        <v>16</v>
      </c>
      <c r="BW382" s="36"/>
      <c r="BX382" s="54" t="s">
        <v>11</v>
      </c>
      <c r="BY382" s="39"/>
      <c r="BZ382" s="56" t="s">
        <v>16</v>
      </c>
      <c r="CA382" s="51"/>
      <c r="CB382" s="17" t="str">
        <f t="shared" si="11"/>
        <v/>
      </c>
      <c r="CC382" s="17" t="str">
        <f>IF(CB382="","",INDEX('99_職種リスト'!$A:$A,MATCH($E382,'99_職種リスト'!$B:$B,0)))</f>
        <v/>
      </c>
      <c r="CD382" s="18" t="str">
        <f>IF(CB382="","",IF(F382="○",'01_勤務時間入力'!$B$7*60,IF(SUM(H382,J382,L382,N382)&gt;0,MIN(SUM(VALUE(H382)*60,J382,VALUE(L382)*60/2,N382/2),'01_勤務時間入力'!$B$7*60,10080),MIN(SUM(MIN(SUM(VALUE(Q382)*60,S382,VALUE(U382)*60/2,W382/2),1440)*IF(OR(Y382="",Y382="　"),1,VALUE(MID(Y382,2,1)/4)),MIN(SUM(VALUE(Z382)*60,AB382,VALUE(AD382)*60/2,AF382/2),1440)*IF(OR(AH382="",AH382="　"),1,VALUE(MID(AH382,2,1)/4)),MIN(SUM(VALUE(AI382)*60,AK382,VALUE(AM382)*60/2,AO382/2),1440)*IF(OR(AQ382="",AQ382="　"),1,VALUE(MID(AQ382,2,1)/4)),MIN(SUM(VALUE(AR382)*60,AT382,VALUE(AV382)*60/2,AX382/2),1440)*IF(OR(AZ382="",AZ382="　"),1,VALUE(MID(AZ382,2,1)/4)),MIN(SUM(VALUE(BA382)*60,BC382,VALUE(BE382)*60/2,BG382/2),1440)*IF(OR(BI382="",BI382="　"),1,VALUE(MID(BI382,2,1)/4)),MIN(SUM(VALUE(BJ382)*60,BL382,VALUE(BN382)*60/2,BP382/2),1440)*IF(OR(BR382="",BR382="　"),1,VALUE(MID(BR382,2,1)/4)),MIN(SUM(VALUE(BS382)*60,BU382,VALUE(BW382)*60/2,BY382/2),1440)*IF(OR(CA382="",CA382="　"),1,VALUE(MID(CA382,2,1)/4))),'01_勤務時間入力'!$B$7*60,10080))))</f>
        <v/>
      </c>
      <c r="CE382" s="17" t="str">
        <f>IF(CB382="","",IF('01_勤務時間入力'!$I$7*60&lt;='01_勤務時間入力'!CD382,"常勤","非常勤"))</f>
        <v/>
      </c>
    </row>
    <row r="383" spans="2:83" ht="27.95" customHeight="1" x14ac:dyDescent="0.4">
      <c r="B383" s="131" t="str">
        <f t="shared" si="10"/>
        <v>367人目</v>
      </c>
      <c r="C383" s="29"/>
      <c r="D383" s="69" t="s">
        <v>14</v>
      </c>
      <c r="E383" s="31"/>
      <c r="F383" s="32"/>
      <c r="H383" s="36"/>
      <c r="I383" s="54" t="s">
        <v>11</v>
      </c>
      <c r="J383" s="39"/>
      <c r="K383" s="56" t="s">
        <v>16</v>
      </c>
      <c r="L383" s="36"/>
      <c r="M383" s="54" t="s">
        <v>11</v>
      </c>
      <c r="N383" s="39"/>
      <c r="O383" s="56" t="s">
        <v>16</v>
      </c>
      <c r="P383" s="11"/>
      <c r="Q383" s="36"/>
      <c r="R383" s="54" t="s">
        <v>11</v>
      </c>
      <c r="S383" s="39"/>
      <c r="T383" s="54" t="s">
        <v>16</v>
      </c>
      <c r="U383" s="36"/>
      <c r="V383" s="54" t="s">
        <v>11</v>
      </c>
      <c r="W383" s="39"/>
      <c r="X383" s="56" t="s">
        <v>16</v>
      </c>
      <c r="Y383" s="48"/>
      <c r="Z383" s="36"/>
      <c r="AA383" s="54" t="s">
        <v>11</v>
      </c>
      <c r="AB383" s="39"/>
      <c r="AC383" s="54" t="s">
        <v>16</v>
      </c>
      <c r="AD383" s="36"/>
      <c r="AE383" s="54" t="s">
        <v>11</v>
      </c>
      <c r="AF383" s="39"/>
      <c r="AG383" s="56" t="s">
        <v>16</v>
      </c>
      <c r="AH383" s="48"/>
      <c r="AI383" s="36"/>
      <c r="AJ383" s="54" t="s">
        <v>11</v>
      </c>
      <c r="AK383" s="39"/>
      <c r="AL383" s="54" t="s">
        <v>16</v>
      </c>
      <c r="AM383" s="36"/>
      <c r="AN383" s="54" t="s">
        <v>11</v>
      </c>
      <c r="AO383" s="39"/>
      <c r="AP383" s="56" t="s">
        <v>16</v>
      </c>
      <c r="AQ383" s="48"/>
      <c r="AR383" s="36"/>
      <c r="AS383" s="54" t="s">
        <v>11</v>
      </c>
      <c r="AT383" s="39"/>
      <c r="AU383" s="54" t="s">
        <v>16</v>
      </c>
      <c r="AV383" s="36"/>
      <c r="AW383" s="54" t="s">
        <v>11</v>
      </c>
      <c r="AX383" s="39"/>
      <c r="AY383" s="56" t="s">
        <v>16</v>
      </c>
      <c r="AZ383" s="48"/>
      <c r="BA383" s="36"/>
      <c r="BB383" s="54" t="s">
        <v>11</v>
      </c>
      <c r="BC383" s="39"/>
      <c r="BD383" s="54" t="s">
        <v>16</v>
      </c>
      <c r="BE383" s="36"/>
      <c r="BF383" s="54" t="s">
        <v>11</v>
      </c>
      <c r="BG383" s="39"/>
      <c r="BH383" s="56" t="s">
        <v>16</v>
      </c>
      <c r="BI383" s="48"/>
      <c r="BJ383" s="36"/>
      <c r="BK383" s="54" t="s">
        <v>11</v>
      </c>
      <c r="BL383" s="39"/>
      <c r="BM383" s="54" t="s">
        <v>16</v>
      </c>
      <c r="BN383" s="36"/>
      <c r="BO383" s="54" t="s">
        <v>11</v>
      </c>
      <c r="BP383" s="39"/>
      <c r="BQ383" s="56" t="s">
        <v>16</v>
      </c>
      <c r="BR383" s="48"/>
      <c r="BS383" s="36"/>
      <c r="BT383" s="54" t="s">
        <v>11</v>
      </c>
      <c r="BU383" s="39"/>
      <c r="BV383" s="54" t="s">
        <v>16</v>
      </c>
      <c r="BW383" s="36"/>
      <c r="BX383" s="54" t="s">
        <v>11</v>
      </c>
      <c r="BY383" s="39"/>
      <c r="BZ383" s="56" t="s">
        <v>16</v>
      </c>
      <c r="CA383" s="51"/>
      <c r="CB383" s="17" t="str">
        <f t="shared" si="11"/>
        <v/>
      </c>
      <c r="CC383" s="17" t="str">
        <f>IF(CB383="","",INDEX('99_職種リスト'!$A:$A,MATCH($E383,'99_職種リスト'!$B:$B,0)))</f>
        <v/>
      </c>
      <c r="CD383" s="18" t="str">
        <f>IF(CB383="","",IF(F383="○",'01_勤務時間入力'!$B$7*60,IF(SUM(H383,J383,L383,N383)&gt;0,MIN(SUM(VALUE(H383)*60,J383,VALUE(L383)*60/2,N383/2),'01_勤務時間入力'!$B$7*60,10080),MIN(SUM(MIN(SUM(VALUE(Q383)*60,S383,VALUE(U383)*60/2,W383/2),1440)*IF(OR(Y383="",Y383="　"),1,VALUE(MID(Y383,2,1)/4)),MIN(SUM(VALUE(Z383)*60,AB383,VALUE(AD383)*60/2,AF383/2),1440)*IF(OR(AH383="",AH383="　"),1,VALUE(MID(AH383,2,1)/4)),MIN(SUM(VALUE(AI383)*60,AK383,VALUE(AM383)*60/2,AO383/2),1440)*IF(OR(AQ383="",AQ383="　"),1,VALUE(MID(AQ383,2,1)/4)),MIN(SUM(VALUE(AR383)*60,AT383,VALUE(AV383)*60/2,AX383/2),1440)*IF(OR(AZ383="",AZ383="　"),1,VALUE(MID(AZ383,2,1)/4)),MIN(SUM(VALUE(BA383)*60,BC383,VALUE(BE383)*60/2,BG383/2),1440)*IF(OR(BI383="",BI383="　"),1,VALUE(MID(BI383,2,1)/4)),MIN(SUM(VALUE(BJ383)*60,BL383,VALUE(BN383)*60/2,BP383/2),1440)*IF(OR(BR383="",BR383="　"),1,VALUE(MID(BR383,2,1)/4)),MIN(SUM(VALUE(BS383)*60,BU383,VALUE(BW383)*60/2,BY383/2),1440)*IF(OR(CA383="",CA383="　"),1,VALUE(MID(CA383,2,1)/4))),'01_勤務時間入力'!$B$7*60,10080))))</f>
        <v/>
      </c>
      <c r="CE383" s="17" t="str">
        <f>IF(CB383="","",IF('01_勤務時間入力'!$I$7*60&lt;='01_勤務時間入力'!CD383,"常勤","非常勤"))</f>
        <v/>
      </c>
    </row>
    <row r="384" spans="2:83" ht="27.95" customHeight="1" x14ac:dyDescent="0.4">
      <c r="B384" s="131" t="str">
        <f t="shared" si="10"/>
        <v>368人目</v>
      </c>
      <c r="C384" s="29"/>
      <c r="D384" s="69" t="s">
        <v>14</v>
      </c>
      <c r="E384" s="31"/>
      <c r="F384" s="32"/>
      <c r="H384" s="36"/>
      <c r="I384" s="54" t="s">
        <v>11</v>
      </c>
      <c r="J384" s="39"/>
      <c r="K384" s="56" t="s">
        <v>16</v>
      </c>
      <c r="L384" s="36"/>
      <c r="M384" s="54" t="s">
        <v>11</v>
      </c>
      <c r="N384" s="39"/>
      <c r="O384" s="56" t="s">
        <v>16</v>
      </c>
      <c r="P384" s="11"/>
      <c r="Q384" s="36"/>
      <c r="R384" s="54" t="s">
        <v>11</v>
      </c>
      <c r="S384" s="39"/>
      <c r="T384" s="54" t="s">
        <v>16</v>
      </c>
      <c r="U384" s="36"/>
      <c r="V384" s="54" t="s">
        <v>11</v>
      </c>
      <c r="W384" s="39"/>
      <c r="X384" s="56" t="s">
        <v>16</v>
      </c>
      <c r="Y384" s="48"/>
      <c r="Z384" s="36"/>
      <c r="AA384" s="54" t="s">
        <v>11</v>
      </c>
      <c r="AB384" s="39"/>
      <c r="AC384" s="54" t="s">
        <v>16</v>
      </c>
      <c r="AD384" s="36"/>
      <c r="AE384" s="54" t="s">
        <v>11</v>
      </c>
      <c r="AF384" s="39"/>
      <c r="AG384" s="56" t="s">
        <v>16</v>
      </c>
      <c r="AH384" s="48"/>
      <c r="AI384" s="36"/>
      <c r="AJ384" s="54" t="s">
        <v>11</v>
      </c>
      <c r="AK384" s="39"/>
      <c r="AL384" s="54" t="s">
        <v>16</v>
      </c>
      <c r="AM384" s="36"/>
      <c r="AN384" s="54" t="s">
        <v>11</v>
      </c>
      <c r="AO384" s="39"/>
      <c r="AP384" s="56" t="s">
        <v>16</v>
      </c>
      <c r="AQ384" s="48"/>
      <c r="AR384" s="36"/>
      <c r="AS384" s="54" t="s">
        <v>11</v>
      </c>
      <c r="AT384" s="39"/>
      <c r="AU384" s="54" t="s">
        <v>16</v>
      </c>
      <c r="AV384" s="36"/>
      <c r="AW384" s="54" t="s">
        <v>11</v>
      </c>
      <c r="AX384" s="39"/>
      <c r="AY384" s="56" t="s">
        <v>16</v>
      </c>
      <c r="AZ384" s="48"/>
      <c r="BA384" s="36"/>
      <c r="BB384" s="54" t="s">
        <v>11</v>
      </c>
      <c r="BC384" s="39"/>
      <c r="BD384" s="54" t="s">
        <v>16</v>
      </c>
      <c r="BE384" s="36"/>
      <c r="BF384" s="54" t="s">
        <v>11</v>
      </c>
      <c r="BG384" s="39"/>
      <c r="BH384" s="56" t="s">
        <v>16</v>
      </c>
      <c r="BI384" s="48"/>
      <c r="BJ384" s="36"/>
      <c r="BK384" s="54" t="s">
        <v>11</v>
      </c>
      <c r="BL384" s="39"/>
      <c r="BM384" s="54" t="s">
        <v>16</v>
      </c>
      <c r="BN384" s="36"/>
      <c r="BO384" s="54" t="s">
        <v>11</v>
      </c>
      <c r="BP384" s="39"/>
      <c r="BQ384" s="56" t="s">
        <v>16</v>
      </c>
      <c r="BR384" s="48"/>
      <c r="BS384" s="36"/>
      <c r="BT384" s="54" t="s">
        <v>11</v>
      </c>
      <c r="BU384" s="39"/>
      <c r="BV384" s="54" t="s">
        <v>16</v>
      </c>
      <c r="BW384" s="36"/>
      <c r="BX384" s="54" t="s">
        <v>11</v>
      </c>
      <c r="BY384" s="39"/>
      <c r="BZ384" s="56" t="s">
        <v>16</v>
      </c>
      <c r="CA384" s="51"/>
      <c r="CB384" s="17" t="str">
        <f t="shared" si="11"/>
        <v/>
      </c>
      <c r="CC384" s="17" t="str">
        <f>IF(CB384="","",INDEX('99_職種リスト'!$A:$A,MATCH($E384,'99_職種リスト'!$B:$B,0)))</f>
        <v/>
      </c>
      <c r="CD384" s="18" t="str">
        <f>IF(CB384="","",IF(F384="○",'01_勤務時間入力'!$B$7*60,IF(SUM(H384,J384,L384,N384)&gt;0,MIN(SUM(VALUE(H384)*60,J384,VALUE(L384)*60/2,N384/2),'01_勤務時間入力'!$B$7*60,10080),MIN(SUM(MIN(SUM(VALUE(Q384)*60,S384,VALUE(U384)*60/2,W384/2),1440)*IF(OR(Y384="",Y384="　"),1,VALUE(MID(Y384,2,1)/4)),MIN(SUM(VALUE(Z384)*60,AB384,VALUE(AD384)*60/2,AF384/2),1440)*IF(OR(AH384="",AH384="　"),1,VALUE(MID(AH384,2,1)/4)),MIN(SUM(VALUE(AI384)*60,AK384,VALUE(AM384)*60/2,AO384/2),1440)*IF(OR(AQ384="",AQ384="　"),1,VALUE(MID(AQ384,2,1)/4)),MIN(SUM(VALUE(AR384)*60,AT384,VALUE(AV384)*60/2,AX384/2),1440)*IF(OR(AZ384="",AZ384="　"),1,VALUE(MID(AZ384,2,1)/4)),MIN(SUM(VALUE(BA384)*60,BC384,VALUE(BE384)*60/2,BG384/2),1440)*IF(OR(BI384="",BI384="　"),1,VALUE(MID(BI384,2,1)/4)),MIN(SUM(VALUE(BJ384)*60,BL384,VALUE(BN384)*60/2,BP384/2),1440)*IF(OR(BR384="",BR384="　"),1,VALUE(MID(BR384,2,1)/4)),MIN(SUM(VALUE(BS384)*60,BU384,VALUE(BW384)*60/2,BY384/2),1440)*IF(OR(CA384="",CA384="　"),1,VALUE(MID(CA384,2,1)/4))),'01_勤務時間入力'!$B$7*60,10080))))</f>
        <v/>
      </c>
      <c r="CE384" s="17" t="str">
        <f>IF(CB384="","",IF('01_勤務時間入力'!$I$7*60&lt;='01_勤務時間入力'!CD384,"常勤","非常勤"))</f>
        <v/>
      </c>
    </row>
    <row r="385" spans="2:83" ht="27.95" customHeight="1" x14ac:dyDescent="0.4">
      <c r="B385" s="131" t="str">
        <f t="shared" si="10"/>
        <v>369人目</v>
      </c>
      <c r="C385" s="29"/>
      <c r="D385" s="69" t="s">
        <v>14</v>
      </c>
      <c r="E385" s="31"/>
      <c r="F385" s="32"/>
      <c r="H385" s="36"/>
      <c r="I385" s="54" t="s">
        <v>11</v>
      </c>
      <c r="J385" s="39"/>
      <c r="K385" s="56" t="s">
        <v>16</v>
      </c>
      <c r="L385" s="36"/>
      <c r="M385" s="54" t="s">
        <v>11</v>
      </c>
      <c r="N385" s="39"/>
      <c r="O385" s="56" t="s">
        <v>16</v>
      </c>
      <c r="P385" s="11"/>
      <c r="Q385" s="36"/>
      <c r="R385" s="54" t="s">
        <v>11</v>
      </c>
      <c r="S385" s="39"/>
      <c r="T385" s="54" t="s">
        <v>16</v>
      </c>
      <c r="U385" s="36"/>
      <c r="V385" s="54" t="s">
        <v>11</v>
      </c>
      <c r="W385" s="39"/>
      <c r="X385" s="56" t="s">
        <v>16</v>
      </c>
      <c r="Y385" s="48"/>
      <c r="Z385" s="36"/>
      <c r="AA385" s="54" t="s">
        <v>11</v>
      </c>
      <c r="AB385" s="39"/>
      <c r="AC385" s="54" t="s">
        <v>16</v>
      </c>
      <c r="AD385" s="36"/>
      <c r="AE385" s="54" t="s">
        <v>11</v>
      </c>
      <c r="AF385" s="39"/>
      <c r="AG385" s="56" t="s">
        <v>16</v>
      </c>
      <c r="AH385" s="48"/>
      <c r="AI385" s="36"/>
      <c r="AJ385" s="54" t="s">
        <v>11</v>
      </c>
      <c r="AK385" s="39"/>
      <c r="AL385" s="54" t="s">
        <v>16</v>
      </c>
      <c r="AM385" s="36"/>
      <c r="AN385" s="54" t="s">
        <v>11</v>
      </c>
      <c r="AO385" s="39"/>
      <c r="AP385" s="56" t="s">
        <v>16</v>
      </c>
      <c r="AQ385" s="48"/>
      <c r="AR385" s="36"/>
      <c r="AS385" s="54" t="s">
        <v>11</v>
      </c>
      <c r="AT385" s="39"/>
      <c r="AU385" s="54" t="s">
        <v>16</v>
      </c>
      <c r="AV385" s="36"/>
      <c r="AW385" s="54" t="s">
        <v>11</v>
      </c>
      <c r="AX385" s="39"/>
      <c r="AY385" s="56" t="s">
        <v>16</v>
      </c>
      <c r="AZ385" s="48"/>
      <c r="BA385" s="36"/>
      <c r="BB385" s="54" t="s">
        <v>11</v>
      </c>
      <c r="BC385" s="39"/>
      <c r="BD385" s="54" t="s">
        <v>16</v>
      </c>
      <c r="BE385" s="36"/>
      <c r="BF385" s="54" t="s">
        <v>11</v>
      </c>
      <c r="BG385" s="39"/>
      <c r="BH385" s="56" t="s">
        <v>16</v>
      </c>
      <c r="BI385" s="48"/>
      <c r="BJ385" s="36"/>
      <c r="BK385" s="54" t="s">
        <v>11</v>
      </c>
      <c r="BL385" s="39"/>
      <c r="BM385" s="54" t="s">
        <v>16</v>
      </c>
      <c r="BN385" s="36"/>
      <c r="BO385" s="54" t="s">
        <v>11</v>
      </c>
      <c r="BP385" s="39"/>
      <c r="BQ385" s="56" t="s">
        <v>16</v>
      </c>
      <c r="BR385" s="48"/>
      <c r="BS385" s="36"/>
      <c r="BT385" s="54" t="s">
        <v>11</v>
      </c>
      <c r="BU385" s="39"/>
      <c r="BV385" s="54" t="s">
        <v>16</v>
      </c>
      <c r="BW385" s="36"/>
      <c r="BX385" s="54" t="s">
        <v>11</v>
      </c>
      <c r="BY385" s="39"/>
      <c r="BZ385" s="56" t="s">
        <v>16</v>
      </c>
      <c r="CA385" s="51"/>
      <c r="CB385" s="17" t="str">
        <f t="shared" si="11"/>
        <v/>
      </c>
      <c r="CC385" s="17" t="str">
        <f>IF(CB385="","",INDEX('99_職種リスト'!$A:$A,MATCH($E385,'99_職種リスト'!$B:$B,0)))</f>
        <v/>
      </c>
      <c r="CD385" s="18" t="str">
        <f>IF(CB385="","",IF(F385="○",'01_勤務時間入力'!$B$7*60,IF(SUM(H385,J385,L385,N385)&gt;0,MIN(SUM(VALUE(H385)*60,J385,VALUE(L385)*60/2,N385/2),'01_勤務時間入力'!$B$7*60,10080),MIN(SUM(MIN(SUM(VALUE(Q385)*60,S385,VALUE(U385)*60/2,W385/2),1440)*IF(OR(Y385="",Y385="　"),1,VALUE(MID(Y385,2,1)/4)),MIN(SUM(VALUE(Z385)*60,AB385,VALUE(AD385)*60/2,AF385/2),1440)*IF(OR(AH385="",AH385="　"),1,VALUE(MID(AH385,2,1)/4)),MIN(SUM(VALUE(AI385)*60,AK385,VALUE(AM385)*60/2,AO385/2),1440)*IF(OR(AQ385="",AQ385="　"),1,VALUE(MID(AQ385,2,1)/4)),MIN(SUM(VALUE(AR385)*60,AT385,VALUE(AV385)*60/2,AX385/2),1440)*IF(OR(AZ385="",AZ385="　"),1,VALUE(MID(AZ385,2,1)/4)),MIN(SUM(VALUE(BA385)*60,BC385,VALUE(BE385)*60/2,BG385/2),1440)*IF(OR(BI385="",BI385="　"),1,VALUE(MID(BI385,2,1)/4)),MIN(SUM(VALUE(BJ385)*60,BL385,VALUE(BN385)*60/2,BP385/2),1440)*IF(OR(BR385="",BR385="　"),1,VALUE(MID(BR385,2,1)/4)),MIN(SUM(VALUE(BS385)*60,BU385,VALUE(BW385)*60/2,BY385/2),1440)*IF(OR(CA385="",CA385="　"),1,VALUE(MID(CA385,2,1)/4))),'01_勤務時間入力'!$B$7*60,10080))))</f>
        <v/>
      </c>
      <c r="CE385" s="17" t="str">
        <f>IF(CB385="","",IF('01_勤務時間入力'!$I$7*60&lt;='01_勤務時間入力'!CD385,"常勤","非常勤"))</f>
        <v/>
      </c>
    </row>
    <row r="386" spans="2:83" ht="27.95" customHeight="1" x14ac:dyDescent="0.4">
      <c r="B386" s="131" t="str">
        <f t="shared" si="10"/>
        <v>370人目</v>
      </c>
      <c r="C386" s="29"/>
      <c r="D386" s="69" t="s">
        <v>14</v>
      </c>
      <c r="E386" s="31"/>
      <c r="F386" s="32"/>
      <c r="H386" s="36"/>
      <c r="I386" s="54" t="s">
        <v>11</v>
      </c>
      <c r="J386" s="39"/>
      <c r="K386" s="56" t="s">
        <v>16</v>
      </c>
      <c r="L386" s="36"/>
      <c r="M386" s="54" t="s">
        <v>11</v>
      </c>
      <c r="N386" s="39"/>
      <c r="O386" s="56" t="s">
        <v>16</v>
      </c>
      <c r="P386" s="11"/>
      <c r="Q386" s="36"/>
      <c r="R386" s="54" t="s">
        <v>11</v>
      </c>
      <c r="S386" s="39"/>
      <c r="T386" s="54" t="s">
        <v>16</v>
      </c>
      <c r="U386" s="36"/>
      <c r="V386" s="54" t="s">
        <v>11</v>
      </c>
      <c r="W386" s="39"/>
      <c r="X386" s="56" t="s">
        <v>16</v>
      </c>
      <c r="Y386" s="48"/>
      <c r="Z386" s="36"/>
      <c r="AA386" s="54" t="s">
        <v>11</v>
      </c>
      <c r="AB386" s="39"/>
      <c r="AC386" s="54" t="s">
        <v>16</v>
      </c>
      <c r="AD386" s="36"/>
      <c r="AE386" s="54" t="s">
        <v>11</v>
      </c>
      <c r="AF386" s="39"/>
      <c r="AG386" s="56" t="s">
        <v>16</v>
      </c>
      <c r="AH386" s="48"/>
      <c r="AI386" s="36"/>
      <c r="AJ386" s="54" t="s">
        <v>11</v>
      </c>
      <c r="AK386" s="39"/>
      <c r="AL386" s="54" t="s">
        <v>16</v>
      </c>
      <c r="AM386" s="36"/>
      <c r="AN386" s="54" t="s">
        <v>11</v>
      </c>
      <c r="AO386" s="39"/>
      <c r="AP386" s="56" t="s">
        <v>16</v>
      </c>
      <c r="AQ386" s="48"/>
      <c r="AR386" s="36"/>
      <c r="AS386" s="54" t="s">
        <v>11</v>
      </c>
      <c r="AT386" s="39"/>
      <c r="AU386" s="54" t="s">
        <v>16</v>
      </c>
      <c r="AV386" s="36"/>
      <c r="AW386" s="54" t="s">
        <v>11</v>
      </c>
      <c r="AX386" s="39"/>
      <c r="AY386" s="56" t="s">
        <v>16</v>
      </c>
      <c r="AZ386" s="48"/>
      <c r="BA386" s="36"/>
      <c r="BB386" s="54" t="s">
        <v>11</v>
      </c>
      <c r="BC386" s="39"/>
      <c r="BD386" s="54" t="s">
        <v>16</v>
      </c>
      <c r="BE386" s="36"/>
      <c r="BF386" s="54" t="s">
        <v>11</v>
      </c>
      <c r="BG386" s="39"/>
      <c r="BH386" s="56" t="s">
        <v>16</v>
      </c>
      <c r="BI386" s="48"/>
      <c r="BJ386" s="36"/>
      <c r="BK386" s="54" t="s">
        <v>11</v>
      </c>
      <c r="BL386" s="39"/>
      <c r="BM386" s="54" t="s">
        <v>16</v>
      </c>
      <c r="BN386" s="36"/>
      <c r="BO386" s="54" t="s">
        <v>11</v>
      </c>
      <c r="BP386" s="39"/>
      <c r="BQ386" s="56" t="s">
        <v>16</v>
      </c>
      <c r="BR386" s="48"/>
      <c r="BS386" s="36"/>
      <c r="BT386" s="54" t="s">
        <v>11</v>
      </c>
      <c r="BU386" s="39"/>
      <c r="BV386" s="54" t="s">
        <v>16</v>
      </c>
      <c r="BW386" s="36"/>
      <c r="BX386" s="54" t="s">
        <v>11</v>
      </c>
      <c r="BY386" s="39"/>
      <c r="BZ386" s="56" t="s">
        <v>16</v>
      </c>
      <c r="CA386" s="51"/>
      <c r="CB386" s="17" t="str">
        <f t="shared" si="11"/>
        <v/>
      </c>
      <c r="CC386" s="17" t="str">
        <f>IF(CB386="","",INDEX('99_職種リスト'!$A:$A,MATCH($E386,'99_職種リスト'!$B:$B,0)))</f>
        <v/>
      </c>
      <c r="CD386" s="18" t="str">
        <f>IF(CB386="","",IF(F386="○",'01_勤務時間入力'!$B$7*60,IF(SUM(H386,J386,L386,N386)&gt;0,MIN(SUM(VALUE(H386)*60,J386,VALUE(L386)*60/2,N386/2),'01_勤務時間入力'!$B$7*60,10080),MIN(SUM(MIN(SUM(VALUE(Q386)*60,S386,VALUE(U386)*60/2,W386/2),1440)*IF(OR(Y386="",Y386="　"),1,VALUE(MID(Y386,2,1)/4)),MIN(SUM(VALUE(Z386)*60,AB386,VALUE(AD386)*60/2,AF386/2),1440)*IF(OR(AH386="",AH386="　"),1,VALUE(MID(AH386,2,1)/4)),MIN(SUM(VALUE(AI386)*60,AK386,VALUE(AM386)*60/2,AO386/2),1440)*IF(OR(AQ386="",AQ386="　"),1,VALUE(MID(AQ386,2,1)/4)),MIN(SUM(VALUE(AR386)*60,AT386,VALUE(AV386)*60/2,AX386/2),1440)*IF(OR(AZ386="",AZ386="　"),1,VALUE(MID(AZ386,2,1)/4)),MIN(SUM(VALUE(BA386)*60,BC386,VALUE(BE386)*60/2,BG386/2),1440)*IF(OR(BI386="",BI386="　"),1,VALUE(MID(BI386,2,1)/4)),MIN(SUM(VALUE(BJ386)*60,BL386,VALUE(BN386)*60/2,BP386/2),1440)*IF(OR(BR386="",BR386="　"),1,VALUE(MID(BR386,2,1)/4)),MIN(SUM(VALUE(BS386)*60,BU386,VALUE(BW386)*60/2,BY386/2),1440)*IF(OR(CA386="",CA386="　"),1,VALUE(MID(CA386,2,1)/4))),'01_勤務時間入力'!$B$7*60,10080))))</f>
        <v/>
      </c>
      <c r="CE386" s="17" t="str">
        <f>IF(CB386="","",IF('01_勤務時間入力'!$I$7*60&lt;='01_勤務時間入力'!CD386,"常勤","非常勤"))</f>
        <v/>
      </c>
    </row>
    <row r="387" spans="2:83" ht="27.95" customHeight="1" x14ac:dyDescent="0.4">
      <c r="B387" s="131" t="str">
        <f t="shared" si="10"/>
        <v>371人目</v>
      </c>
      <c r="C387" s="29"/>
      <c r="D387" s="69" t="s">
        <v>14</v>
      </c>
      <c r="E387" s="31"/>
      <c r="F387" s="32"/>
      <c r="H387" s="36"/>
      <c r="I387" s="54" t="s">
        <v>11</v>
      </c>
      <c r="J387" s="39"/>
      <c r="K387" s="56" t="s">
        <v>16</v>
      </c>
      <c r="L387" s="36"/>
      <c r="M387" s="54" t="s">
        <v>11</v>
      </c>
      <c r="N387" s="39"/>
      <c r="O387" s="56" t="s">
        <v>16</v>
      </c>
      <c r="P387" s="11"/>
      <c r="Q387" s="36"/>
      <c r="R387" s="54" t="s">
        <v>11</v>
      </c>
      <c r="S387" s="39"/>
      <c r="T387" s="54" t="s">
        <v>16</v>
      </c>
      <c r="U387" s="36"/>
      <c r="V387" s="54" t="s">
        <v>11</v>
      </c>
      <c r="W387" s="39"/>
      <c r="X387" s="56" t="s">
        <v>16</v>
      </c>
      <c r="Y387" s="48"/>
      <c r="Z387" s="36"/>
      <c r="AA387" s="54" t="s">
        <v>11</v>
      </c>
      <c r="AB387" s="39"/>
      <c r="AC387" s="54" t="s">
        <v>16</v>
      </c>
      <c r="AD387" s="36"/>
      <c r="AE387" s="54" t="s">
        <v>11</v>
      </c>
      <c r="AF387" s="39"/>
      <c r="AG387" s="56" t="s">
        <v>16</v>
      </c>
      <c r="AH387" s="48"/>
      <c r="AI387" s="36"/>
      <c r="AJ387" s="54" t="s">
        <v>11</v>
      </c>
      <c r="AK387" s="39"/>
      <c r="AL387" s="54" t="s">
        <v>16</v>
      </c>
      <c r="AM387" s="36"/>
      <c r="AN387" s="54" t="s">
        <v>11</v>
      </c>
      <c r="AO387" s="39"/>
      <c r="AP387" s="56" t="s">
        <v>16</v>
      </c>
      <c r="AQ387" s="48"/>
      <c r="AR387" s="36"/>
      <c r="AS387" s="54" t="s">
        <v>11</v>
      </c>
      <c r="AT387" s="39"/>
      <c r="AU387" s="54" t="s">
        <v>16</v>
      </c>
      <c r="AV387" s="36"/>
      <c r="AW387" s="54" t="s">
        <v>11</v>
      </c>
      <c r="AX387" s="39"/>
      <c r="AY387" s="56" t="s">
        <v>16</v>
      </c>
      <c r="AZ387" s="48"/>
      <c r="BA387" s="36"/>
      <c r="BB387" s="54" t="s">
        <v>11</v>
      </c>
      <c r="BC387" s="39"/>
      <c r="BD387" s="54" t="s">
        <v>16</v>
      </c>
      <c r="BE387" s="36"/>
      <c r="BF387" s="54" t="s">
        <v>11</v>
      </c>
      <c r="BG387" s="39"/>
      <c r="BH387" s="56" t="s">
        <v>16</v>
      </c>
      <c r="BI387" s="48"/>
      <c r="BJ387" s="36"/>
      <c r="BK387" s="54" t="s">
        <v>11</v>
      </c>
      <c r="BL387" s="39"/>
      <c r="BM387" s="54" t="s">
        <v>16</v>
      </c>
      <c r="BN387" s="36"/>
      <c r="BO387" s="54" t="s">
        <v>11</v>
      </c>
      <c r="BP387" s="39"/>
      <c r="BQ387" s="56" t="s">
        <v>16</v>
      </c>
      <c r="BR387" s="48"/>
      <c r="BS387" s="36"/>
      <c r="BT387" s="54" t="s">
        <v>11</v>
      </c>
      <c r="BU387" s="39"/>
      <c r="BV387" s="54" t="s">
        <v>16</v>
      </c>
      <c r="BW387" s="36"/>
      <c r="BX387" s="54" t="s">
        <v>11</v>
      </c>
      <c r="BY387" s="39"/>
      <c r="BZ387" s="56" t="s">
        <v>16</v>
      </c>
      <c r="CA387" s="51"/>
      <c r="CB387" s="17" t="str">
        <f t="shared" si="11"/>
        <v/>
      </c>
      <c r="CC387" s="17" t="str">
        <f>IF(CB387="","",INDEX('99_職種リスト'!$A:$A,MATCH($E387,'99_職種リスト'!$B:$B,0)))</f>
        <v/>
      </c>
      <c r="CD387" s="18" t="str">
        <f>IF(CB387="","",IF(F387="○",'01_勤務時間入力'!$B$7*60,IF(SUM(H387,J387,L387,N387)&gt;0,MIN(SUM(VALUE(H387)*60,J387,VALUE(L387)*60/2,N387/2),'01_勤務時間入力'!$B$7*60,10080),MIN(SUM(MIN(SUM(VALUE(Q387)*60,S387,VALUE(U387)*60/2,W387/2),1440)*IF(OR(Y387="",Y387="　"),1,VALUE(MID(Y387,2,1)/4)),MIN(SUM(VALUE(Z387)*60,AB387,VALUE(AD387)*60/2,AF387/2),1440)*IF(OR(AH387="",AH387="　"),1,VALUE(MID(AH387,2,1)/4)),MIN(SUM(VALUE(AI387)*60,AK387,VALUE(AM387)*60/2,AO387/2),1440)*IF(OR(AQ387="",AQ387="　"),1,VALUE(MID(AQ387,2,1)/4)),MIN(SUM(VALUE(AR387)*60,AT387,VALUE(AV387)*60/2,AX387/2),1440)*IF(OR(AZ387="",AZ387="　"),1,VALUE(MID(AZ387,2,1)/4)),MIN(SUM(VALUE(BA387)*60,BC387,VALUE(BE387)*60/2,BG387/2),1440)*IF(OR(BI387="",BI387="　"),1,VALUE(MID(BI387,2,1)/4)),MIN(SUM(VALUE(BJ387)*60,BL387,VALUE(BN387)*60/2,BP387/2),1440)*IF(OR(BR387="",BR387="　"),1,VALUE(MID(BR387,2,1)/4)),MIN(SUM(VALUE(BS387)*60,BU387,VALUE(BW387)*60/2,BY387/2),1440)*IF(OR(CA387="",CA387="　"),1,VALUE(MID(CA387,2,1)/4))),'01_勤務時間入力'!$B$7*60,10080))))</f>
        <v/>
      </c>
      <c r="CE387" s="17" t="str">
        <f>IF(CB387="","",IF('01_勤務時間入力'!$I$7*60&lt;='01_勤務時間入力'!CD387,"常勤","非常勤"))</f>
        <v/>
      </c>
    </row>
    <row r="388" spans="2:83" ht="27.95" customHeight="1" x14ac:dyDescent="0.4">
      <c r="B388" s="131" t="str">
        <f t="shared" si="10"/>
        <v>372人目</v>
      </c>
      <c r="C388" s="29"/>
      <c r="D388" s="69" t="s">
        <v>14</v>
      </c>
      <c r="E388" s="31"/>
      <c r="F388" s="32"/>
      <c r="H388" s="36"/>
      <c r="I388" s="54" t="s">
        <v>11</v>
      </c>
      <c r="J388" s="39"/>
      <c r="K388" s="56" t="s">
        <v>16</v>
      </c>
      <c r="L388" s="36"/>
      <c r="M388" s="54" t="s">
        <v>11</v>
      </c>
      <c r="N388" s="39"/>
      <c r="O388" s="56" t="s">
        <v>16</v>
      </c>
      <c r="P388" s="11"/>
      <c r="Q388" s="36"/>
      <c r="R388" s="54" t="s">
        <v>11</v>
      </c>
      <c r="S388" s="39"/>
      <c r="T388" s="54" t="s">
        <v>16</v>
      </c>
      <c r="U388" s="36"/>
      <c r="V388" s="54" t="s">
        <v>11</v>
      </c>
      <c r="W388" s="39"/>
      <c r="X388" s="56" t="s">
        <v>16</v>
      </c>
      <c r="Y388" s="48"/>
      <c r="Z388" s="36"/>
      <c r="AA388" s="54" t="s">
        <v>11</v>
      </c>
      <c r="AB388" s="39"/>
      <c r="AC388" s="54" t="s">
        <v>16</v>
      </c>
      <c r="AD388" s="36"/>
      <c r="AE388" s="54" t="s">
        <v>11</v>
      </c>
      <c r="AF388" s="39"/>
      <c r="AG388" s="56" t="s">
        <v>16</v>
      </c>
      <c r="AH388" s="48"/>
      <c r="AI388" s="36"/>
      <c r="AJ388" s="54" t="s">
        <v>11</v>
      </c>
      <c r="AK388" s="39"/>
      <c r="AL388" s="54" t="s">
        <v>16</v>
      </c>
      <c r="AM388" s="36"/>
      <c r="AN388" s="54" t="s">
        <v>11</v>
      </c>
      <c r="AO388" s="39"/>
      <c r="AP388" s="56" t="s">
        <v>16</v>
      </c>
      <c r="AQ388" s="48"/>
      <c r="AR388" s="36"/>
      <c r="AS388" s="54" t="s">
        <v>11</v>
      </c>
      <c r="AT388" s="39"/>
      <c r="AU388" s="54" t="s">
        <v>16</v>
      </c>
      <c r="AV388" s="36"/>
      <c r="AW388" s="54" t="s">
        <v>11</v>
      </c>
      <c r="AX388" s="39"/>
      <c r="AY388" s="56" t="s">
        <v>16</v>
      </c>
      <c r="AZ388" s="48"/>
      <c r="BA388" s="36"/>
      <c r="BB388" s="54" t="s">
        <v>11</v>
      </c>
      <c r="BC388" s="39"/>
      <c r="BD388" s="54" t="s">
        <v>16</v>
      </c>
      <c r="BE388" s="36"/>
      <c r="BF388" s="54" t="s">
        <v>11</v>
      </c>
      <c r="BG388" s="39"/>
      <c r="BH388" s="56" t="s">
        <v>16</v>
      </c>
      <c r="BI388" s="48"/>
      <c r="BJ388" s="36"/>
      <c r="BK388" s="54" t="s">
        <v>11</v>
      </c>
      <c r="BL388" s="39"/>
      <c r="BM388" s="54" t="s">
        <v>16</v>
      </c>
      <c r="BN388" s="36"/>
      <c r="BO388" s="54" t="s">
        <v>11</v>
      </c>
      <c r="BP388" s="39"/>
      <c r="BQ388" s="56" t="s">
        <v>16</v>
      </c>
      <c r="BR388" s="48"/>
      <c r="BS388" s="36"/>
      <c r="BT388" s="54" t="s">
        <v>11</v>
      </c>
      <c r="BU388" s="39"/>
      <c r="BV388" s="54" t="s">
        <v>16</v>
      </c>
      <c r="BW388" s="36"/>
      <c r="BX388" s="54" t="s">
        <v>11</v>
      </c>
      <c r="BY388" s="39"/>
      <c r="BZ388" s="56" t="s">
        <v>16</v>
      </c>
      <c r="CA388" s="51"/>
      <c r="CB388" s="17" t="str">
        <f t="shared" si="11"/>
        <v/>
      </c>
      <c r="CC388" s="17" t="str">
        <f>IF(CB388="","",INDEX('99_職種リスト'!$A:$A,MATCH($E388,'99_職種リスト'!$B:$B,0)))</f>
        <v/>
      </c>
      <c r="CD388" s="18" t="str">
        <f>IF(CB388="","",IF(F388="○",'01_勤務時間入力'!$B$7*60,IF(SUM(H388,J388,L388,N388)&gt;0,MIN(SUM(VALUE(H388)*60,J388,VALUE(L388)*60/2,N388/2),'01_勤務時間入力'!$B$7*60,10080),MIN(SUM(MIN(SUM(VALUE(Q388)*60,S388,VALUE(U388)*60/2,W388/2),1440)*IF(OR(Y388="",Y388="　"),1,VALUE(MID(Y388,2,1)/4)),MIN(SUM(VALUE(Z388)*60,AB388,VALUE(AD388)*60/2,AF388/2),1440)*IF(OR(AH388="",AH388="　"),1,VALUE(MID(AH388,2,1)/4)),MIN(SUM(VALUE(AI388)*60,AK388,VALUE(AM388)*60/2,AO388/2),1440)*IF(OR(AQ388="",AQ388="　"),1,VALUE(MID(AQ388,2,1)/4)),MIN(SUM(VALUE(AR388)*60,AT388,VALUE(AV388)*60/2,AX388/2),1440)*IF(OR(AZ388="",AZ388="　"),1,VALUE(MID(AZ388,2,1)/4)),MIN(SUM(VALUE(BA388)*60,BC388,VALUE(BE388)*60/2,BG388/2),1440)*IF(OR(BI388="",BI388="　"),1,VALUE(MID(BI388,2,1)/4)),MIN(SUM(VALUE(BJ388)*60,BL388,VALUE(BN388)*60/2,BP388/2),1440)*IF(OR(BR388="",BR388="　"),1,VALUE(MID(BR388,2,1)/4)),MIN(SUM(VALUE(BS388)*60,BU388,VALUE(BW388)*60/2,BY388/2),1440)*IF(OR(CA388="",CA388="　"),1,VALUE(MID(CA388,2,1)/4))),'01_勤務時間入力'!$B$7*60,10080))))</f>
        <v/>
      </c>
      <c r="CE388" s="17" t="str">
        <f>IF(CB388="","",IF('01_勤務時間入力'!$I$7*60&lt;='01_勤務時間入力'!CD388,"常勤","非常勤"))</f>
        <v/>
      </c>
    </row>
    <row r="389" spans="2:83" ht="27.95" customHeight="1" x14ac:dyDescent="0.4">
      <c r="B389" s="131" t="str">
        <f t="shared" si="10"/>
        <v>373人目</v>
      </c>
      <c r="C389" s="29"/>
      <c r="D389" s="69" t="s">
        <v>14</v>
      </c>
      <c r="E389" s="31"/>
      <c r="F389" s="32"/>
      <c r="H389" s="36"/>
      <c r="I389" s="54" t="s">
        <v>11</v>
      </c>
      <c r="J389" s="39"/>
      <c r="K389" s="56" t="s">
        <v>16</v>
      </c>
      <c r="L389" s="36"/>
      <c r="M389" s="54" t="s">
        <v>11</v>
      </c>
      <c r="N389" s="39"/>
      <c r="O389" s="56" t="s">
        <v>16</v>
      </c>
      <c r="P389" s="11"/>
      <c r="Q389" s="36"/>
      <c r="R389" s="54" t="s">
        <v>11</v>
      </c>
      <c r="S389" s="39"/>
      <c r="T389" s="54" t="s">
        <v>16</v>
      </c>
      <c r="U389" s="36"/>
      <c r="V389" s="54" t="s">
        <v>11</v>
      </c>
      <c r="W389" s="39"/>
      <c r="X389" s="56" t="s">
        <v>16</v>
      </c>
      <c r="Y389" s="48"/>
      <c r="Z389" s="36"/>
      <c r="AA389" s="54" t="s">
        <v>11</v>
      </c>
      <c r="AB389" s="39"/>
      <c r="AC389" s="54" t="s">
        <v>16</v>
      </c>
      <c r="AD389" s="36"/>
      <c r="AE389" s="54" t="s">
        <v>11</v>
      </c>
      <c r="AF389" s="39"/>
      <c r="AG389" s="56" t="s">
        <v>16</v>
      </c>
      <c r="AH389" s="48"/>
      <c r="AI389" s="36"/>
      <c r="AJ389" s="54" t="s">
        <v>11</v>
      </c>
      <c r="AK389" s="39"/>
      <c r="AL389" s="54" t="s">
        <v>16</v>
      </c>
      <c r="AM389" s="36"/>
      <c r="AN389" s="54" t="s">
        <v>11</v>
      </c>
      <c r="AO389" s="39"/>
      <c r="AP389" s="56" t="s">
        <v>16</v>
      </c>
      <c r="AQ389" s="48"/>
      <c r="AR389" s="36"/>
      <c r="AS389" s="54" t="s">
        <v>11</v>
      </c>
      <c r="AT389" s="39"/>
      <c r="AU389" s="54" t="s">
        <v>16</v>
      </c>
      <c r="AV389" s="36"/>
      <c r="AW389" s="54" t="s">
        <v>11</v>
      </c>
      <c r="AX389" s="39"/>
      <c r="AY389" s="56" t="s">
        <v>16</v>
      </c>
      <c r="AZ389" s="48"/>
      <c r="BA389" s="36"/>
      <c r="BB389" s="54" t="s">
        <v>11</v>
      </c>
      <c r="BC389" s="39"/>
      <c r="BD389" s="54" t="s">
        <v>16</v>
      </c>
      <c r="BE389" s="36"/>
      <c r="BF389" s="54" t="s">
        <v>11</v>
      </c>
      <c r="BG389" s="39"/>
      <c r="BH389" s="56" t="s">
        <v>16</v>
      </c>
      <c r="BI389" s="48"/>
      <c r="BJ389" s="36"/>
      <c r="BK389" s="54" t="s">
        <v>11</v>
      </c>
      <c r="BL389" s="39"/>
      <c r="BM389" s="54" t="s">
        <v>16</v>
      </c>
      <c r="BN389" s="36"/>
      <c r="BO389" s="54" t="s">
        <v>11</v>
      </c>
      <c r="BP389" s="39"/>
      <c r="BQ389" s="56" t="s">
        <v>16</v>
      </c>
      <c r="BR389" s="48"/>
      <c r="BS389" s="36"/>
      <c r="BT389" s="54" t="s">
        <v>11</v>
      </c>
      <c r="BU389" s="39"/>
      <c r="BV389" s="54" t="s">
        <v>16</v>
      </c>
      <c r="BW389" s="36"/>
      <c r="BX389" s="54" t="s">
        <v>11</v>
      </c>
      <c r="BY389" s="39"/>
      <c r="BZ389" s="56" t="s">
        <v>16</v>
      </c>
      <c r="CA389" s="51"/>
      <c r="CB389" s="17" t="str">
        <f t="shared" si="11"/>
        <v/>
      </c>
      <c r="CC389" s="17" t="str">
        <f>IF(CB389="","",INDEX('99_職種リスト'!$A:$A,MATCH($E389,'99_職種リスト'!$B:$B,0)))</f>
        <v/>
      </c>
      <c r="CD389" s="18" t="str">
        <f>IF(CB389="","",IF(F389="○",'01_勤務時間入力'!$B$7*60,IF(SUM(H389,J389,L389,N389)&gt;0,MIN(SUM(VALUE(H389)*60,J389,VALUE(L389)*60/2,N389/2),'01_勤務時間入力'!$B$7*60,10080),MIN(SUM(MIN(SUM(VALUE(Q389)*60,S389,VALUE(U389)*60/2,W389/2),1440)*IF(OR(Y389="",Y389="　"),1,VALUE(MID(Y389,2,1)/4)),MIN(SUM(VALUE(Z389)*60,AB389,VALUE(AD389)*60/2,AF389/2),1440)*IF(OR(AH389="",AH389="　"),1,VALUE(MID(AH389,2,1)/4)),MIN(SUM(VALUE(AI389)*60,AK389,VALUE(AM389)*60/2,AO389/2),1440)*IF(OR(AQ389="",AQ389="　"),1,VALUE(MID(AQ389,2,1)/4)),MIN(SUM(VALUE(AR389)*60,AT389,VALUE(AV389)*60/2,AX389/2),1440)*IF(OR(AZ389="",AZ389="　"),1,VALUE(MID(AZ389,2,1)/4)),MIN(SUM(VALUE(BA389)*60,BC389,VALUE(BE389)*60/2,BG389/2),1440)*IF(OR(BI389="",BI389="　"),1,VALUE(MID(BI389,2,1)/4)),MIN(SUM(VALUE(BJ389)*60,BL389,VALUE(BN389)*60/2,BP389/2),1440)*IF(OR(BR389="",BR389="　"),1,VALUE(MID(BR389,2,1)/4)),MIN(SUM(VALUE(BS389)*60,BU389,VALUE(BW389)*60/2,BY389/2),1440)*IF(OR(CA389="",CA389="　"),1,VALUE(MID(CA389,2,1)/4))),'01_勤務時間入力'!$B$7*60,10080))))</f>
        <v/>
      </c>
      <c r="CE389" s="17" t="str">
        <f>IF(CB389="","",IF('01_勤務時間入力'!$I$7*60&lt;='01_勤務時間入力'!CD389,"常勤","非常勤"))</f>
        <v/>
      </c>
    </row>
    <row r="390" spans="2:83" ht="27.95" customHeight="1" x14ac:dyDescent="0.4">
      <c r="B390" s="131" t="str">
        <f t="shared" si="10"/>
        <v>374人目</v>
      </c>
      <c r="C390" s="29"/>
      <c r="D390" s="69" t="s">
        <v>14</v>
      </c>
      <c r="E390" s="31"/>
      <c r="F390" s="32"/>
      <c r="H390" s="36"/>
      <c r="I390" s="54" t="s">
        <v>11</v>
      </c>
      <c r="J390" s="39"/>
      <c r="K390" s="56" t="s">
        <v>16</v>
      </c>
      <c r="L390" s="36"/>
      <c r="M390" s="54" t="s">
        <v>11</v>
      </c>
      <c r="N390" s="39"/>
      <c r="O390" s="56" t="s">
        <v>16</v>
      </c>
      <c r="P390" s="11"/>
      <c r="Q390" s="36"/>
      <c r="R390" s="54" t="s">
        <v>11</v>
      </c>
      <c r="S390" s="39"/>
      <c r="T390" s="54" t="s">
        <v>16</v>
      </c>
      <c r="U390" s="36"/>
      <c r="V390" s="54" t="s">
        <v>11</v>
      </c>
      <c r="W390" s="39"/>
      <c r="X390" s="56" t="s">
        <v>16</v>
      </c>
      <c r="Y390" s="48"/>
      <c r="Z390" s="36"/>
      <c r="AA390" s="54" t="s">
        <v>11</v>
      </c>
      <c r="AB390" s="39"/>
      <c r="AC390" s="54" t="s">
        <v>16</v>
      </c>
      <c r="AD390" s="36"/>
      <c r="AE390" s="54" t="s">
        <v>11</v>
      </c>
      <c r="AF390" s="39"/>
      <c r="AG390" s="56" t="s">
        <v>16</v>
      </c>
      <c r="AH390" s="48"/>
      <c r="AI390" s="36"/>
      <c r="AJ390" s="54" t="s">
        <v>11</v>
      </c>
      <c r="AK390" s="39"/>
      <c r="AL390" s="54" t="s">
        <v>16</v>
      </c>
      <c r="AM390" s="36"/>
      <c r="AN390" s="54" t="s">
        <v>11</v>
      </c>
      <c r="AO390" s="39"/>
      <c r="AP390" s="56" t="s">
        <v>16</v>
      </c>
      <c r="AQ390" s="48"/>
      <c r="AR390" s="36"/>
      <c r="AS390" s="54" t="s">
        <v>11</v>
      </c>
      <c r="AT390" s="39"/>
      <c r="AU390" s="54" t="s">
        <v>16</v>
      </c>
      <c r="AV390" s="36"/>
      <c r="AW390" s="54" t="s">
        <v>11</v>
      </c>
      <c r="AX390" s="39"/>
      <c r="AY390" s="56" t="s">
        <v>16</v>
      </c>
      <c r="AZ390" s="48"/>
      <c r="BA390" s="36"/>
      <c r="BB390" s="54" t="s">
        <v>11</v>
      </c>
      <c r="BC390" s="39"/>
      <c r="BD390" s="54" t="s">
        <v>16</v>
      </c>
      <c r="BE390" s="36"/>
      <c r="BF390" s="54" t="s">
        <v>11</v>
      </c>
      <c r="BG390" s="39"/>
      <c r="BH390" s="56" t="s">
        <v>16</v>
      </c>
      <c r="BI390" s="48"/>
      <c r="BJ390" s="36"/>
      <c r="BK390" s="54" t="s">
        <v>11</v>
      </c>
      <c r="BL390" s="39"/>
      <c r="BM390" s="54" t="s">
        <v>16</v>
      </c>
      <c r="BN390" s="36"/>
      <c r="BO390" s="54" t="s">
        <v>11</v>
      </c>
      <c r="BP390" s="39"/>
      <c r="BQ390" s="56" t="s">
        <v>16</v>
      </c>
      <c r="BR390" s="48"/>
      <c r="BS390" s="36"/>
      <c r="BT390" s="54" t="s">
        <v>11</v>
      </c>
      <c r="BU390" s="39"/>
      <c r="BV390" s="54" t="s">
        <v>16</v>
      </c>
      <c r="BW390" s="36"/>
      <c r="BX390" s="54" t="s">
        <v>11</v>
      </c>
      <c r="BY390" s="39"/>
      <c r="BZ390" s="56" t="s">
        <v>16</v>
      </c>
      <c r="CA390" s="51"/>
      <c r="CB390" s="17" t="str">
        <f t="shared" si="11"/>
        <v/>
      </c>
      <c r="CC390" s="17" t="str">
        <f>IF(CB390="","",INDEX('99_職種リスト'!$A:$A,MATCH($E390,'99_職種リスト'!$B:$B,0)))</f>
        <v/>
      </c>
      <c r="CD390" s="18" t="str">
        <f>IF(CB390="","",IF(F390="○",'01_勤務時間入力'!$B$7*60,IF(SUM(H390,J390,L390,N390)&gt;0,MIN(SUM(VALUE(H390)*60,J390,VALUE(L390)*60/2,N390/2),'01_勤務時間入力'!$B$7*60,10080),MIN(SUM(MIN(SUM(VALUE(Q390)*60,S390,VALUE(U390)*60/2,W390/2),1440)*IF(OR(Y390="",Y390="　"),1,VALUE(MID(Y390,2,1)/4)),MIN(SUM(VALUE(Z390)*60,AB390,VALUE(AD390)*60/2,AF390/2),1440)*IF(OR(AH390="",AH390="　"),1,VALUE(MID(AH390,2,1)/4)),MIN(SUM(VALUE(AI390)*60,AK390,VALUE(AM390)*60/2,AO390/2),1440)*IF(OR(AQ390="",AQ390="　"),1,VALUE(MID(AQ390,2,1)/4)),MIN(SUM(VALUE(AR390)*60,AT390,VALUE(AV390)*60/2,AX390/2),1440)*IF(OR(AZ390="",AZ390="　"),1,VALUE(MID(AZ390,2,1)/4)),MIN(SUM(VALUE(BA390)*60,BC390,VALUE(BE390)*60/2,BG390/2),1440)*IF(OR(BI390="",BI390="　"),1,VALUE(MID(BI390,2,1)/4)),MIN(SUM(VALUE(BJ390)*60,BL390,VALUE(BN390)*60/2,BP390/2),1440)*IF(OR(BR390="",BR390="　"),1,VALUE(MID(BR390,2,1)/4)),MIN(SUM(VALUE(BS390)*60,BU390,VALUE(BW390)*60/2,BY390/2),1440)*IF(OR(CA390="",CA390="　"),1,VALUE(MID(CA390,2,1)/4))),'01_勤務時間入力'!$B$7*60,10080))))</f>
        <v/>
      </c>
      <c r="CE390" s="17" t="str">
        <f>IF(CB390="","",IF('01_勤務時間入力'!$I$7*60&lt;='01_勤務時間入力'!CD390,"常勤","非常勤"))</f>
        <v/>
      </c>
    </row>
    <row r="391" spans="2:83" ht="27.95" customHeight="1" x14ac:dyDescent="0.4">
      <c r="B391" s="131" t="str">
        <f t="shared" si="10"/>
        <v>375人目</v>
      </c>
      <c r="C391" s="29"/>
      <c r="D391" s="69" t="s">
        <v>14</v>
      </c>
      <c r="E391" s="31"/>
      <c r="F391" s="32"/>
      <c r="H391" s="36"/>
      <c r="I391" s="54" t="s">
        <v>11</v>
      </c>
      <c r="J391" s="39"/>
      <c r="K391" s="56" t="s">
        <v>16</v>
      </c>
      <c r="L391" s="36"/>
      <c r="M391" s="54" t="s">
        <v>11</v>
      </c>
      <c r="N391" s="39"/>
      <c r="O391" s="56" t="s">
        <v>16</v>
      </c>
      <c r="P391" s="11"/>
      <c r="Q391" s="36"/>
      <c r="R391" s="54" t="s">
        <v>11</v>
      </c>
      <c r="S391" s="39"/>
      <c r="T391" s="54" t="s">
        <v>16</v>
      </c>
      <c r="U391" s="36"/>
      <c r="V391" s="54" t="s">
        <v>11</v>
      </c>
      <c r="W391" s="39"/>
      <c r="X391" s="56" t="s">
        <v>16</v>
      </c>
      <c r="Y391" s="48"/>
      <c r="Z391" s="36"/>
      <c r="AA391" s="54" t="s">
        <v>11</v>
      </c>
      <c r="AB391" s="39"/>
      <c r="AC391" s="54" t="s">
        <v>16</v>
      </c>
      <c r="AD391" s="36"/>
      <c r="AE391" s="54" t="s">
        <v>11</v>
      </c>
      <c r="AF391" s="39"/>
      <c r="AG391" s="56" t="s">
        <v>16</v>
      </c>
      <c r="AH391" s="48"/>
      <c r="AI391" s="36"/>
      <c r="AJ391" s="54" t="s">
        <v>11</v>
      </c>
      <c r="AK391" s="39"/>
      <c r="AL391" s="54" t="s">
        <v>16</v>
      </c>
      <c r="AM391" s="36"/>
      <c r="AN391" s="54" t="s">
        <v>11</v>
      </c>
      <c r="AO391" s="39"/>
      <c r="AP391" s="56" t="s">
        <v>16</v>
      </c>
      <c r="AQ391" s="48"/>
      <c r="AR391" s="36"/>
      <c r="AS391" s="54" t="s">
        <v>11</v>
      </c>
      <c r="AT391" s="39"/>
      <c r="AU391" s="54" t="s">
        <v>16</v>
      </c>
      <c r="AV391" s="36"/>
      <c r="AW391" s="54" t="s">
        <v>11</v>
      </c>
      <c r="AX391" s="39"/>
      <c r="AY391" s="56" t="s">
        <v>16</v>
      </c>
      <c r="AZ391" s="48"/>
      <c r="BA391" s="36"/>
      <c r="BB391" s="54" t="s">
        <v>11</v>
      </c>
      <c r="BC391" s="39"/>
      <c r="BD391" s="54" t="s">
        <v>16</v>
      </c>
      <c r="BE391" s="36"/>
      <c r="BF391" s="54" t="s">
        <v>11</v>
      </c>
      <c r="BG391" s="39"/>
      <c r="BH391" s="56" t="s">
        <v>16</v>
      </c>
      <c r="BI391" s="48"/>
      <c r="BJ391" s="36"/>
      <c r="BK391" s="54" t="s">
        <v>11</v>
      </c>
      <c r="BL391" s="39"/>
      <c r="BM391" s="54" t="s">
        <v>16</v>
      </c>
      <c r="BN391" s="36"/>
      <c r="BO391" s="54" t="s">
        <v>11</v>
      </c>
      <c r="BP391" s="39"/>
      <c r="BQ391" s="56" t="s">
        <v>16</v>
      </c>
      <c r="BR391" s="48"/>
      <c r="BS391" s="36"/>
      <c r="BT391" s="54" t="s">
        <v>11</v>
      </c>
      <c r="BU391" s="39"/>
      <c r="BV391" s="54" t="s">
        <v>16</v>
      </c>
      <c r="BW391" s="36"/>
      <c r="BX391" s="54" t="s">
        <v>11</v>
      </c>
      <c r="BY391" s="39"/>
      <c r="BZ391" s="56" t="s">
        <v>16</v>
      </c>
      <c r="CA391" s="51"/>
      <c r="CB391" s="17" t="str">
        <f t="shared" si="11"/>
        <v/>
      </c>
      <c r="CC391" s="17" t="str">
        <f>IF(CB391="","",INDEX('99_職種リスト'!$A:$A,MATCH($E391,'99_職種リスト'!$B:$B,0)))</f>
        <v/>
      </c>
      <c r="CD391" s="18" t="str">
        <f>IF(CB391="","",IF(F391="○",'01_勤務時間入力'!$B$7*60,IF(SUM(H391,J391,L391,N391)&gt;0,MIN(SUM(VALUE(H391)*60,J391,VALUE(L391)*60/2,N391/2),'01_勤務時間入力'!$B$7*60,10080),MIN(SUM(MIN(SUM(VALUE(Q391)*60,S391,VALUE(U391)*60/2,W391/2),1440)*IF(OR(Y391="",Y391="　"),1,VALUE(MID(Y391,2,1)/4)),MIN(SUM(VALUE(Z391)*60,AB391,VALUE(AD391)*60/2,AF391/2),1440)*IF(OR(AH391="",AH391="　"),1,VALUE(MID(AH391,2,1)/4)),MIN(SUM(VALUE(AI391)*60,AK391,VALUE(AM391)*60/2,AO391/2),1440)*IF(OR(AQ391="",AQ391="　"),1,VALUE(MID(AQ391,2,1)/4)),MIN(SUM(VALUE(AR391)*60,AT391,VALUE(AV391)*60/2,AX391/2),1440)*IF(OR(AZ391="",AZ391="　"),1,VALUE(MID(AZ391,2,1)/4)),MIN(SUM(VALUE(BA391)*60,BC391,VALUE(BE391)*60/2,BG391/2),1440)*IF(OR(BI391="",BI391="　"),1,VALUE(MID(BI391,2,1)/4)),MIN(SUM(VALUE(BJ391)*60,BL391,VALUE(BN391)*60/2,BP391/2),1440)*IF(OR(BR391="",BR391="　"),1,VALUE(MID(BR391,2,1)/4)),MIN(SUM(VALUE(BS391)*60,BU391,VALUE(BW391)*60/2,BY391/2),1440)*IF(OR(CA391="",CA391="　"),1,VALUE(MID(CA391,2,1)/4))),'01_勤務時間入力'!$B$7*60,10080))))</f>
        <v/>
      </c>
      <c r="CE391" s="17" t="str">
        <f>IF(CB391="","",IF('01_勤務時間入力'!$I$7*60&lt;='01_勤務時間入力'!CD391,"常勤","非常勤"))</f>
        <v/>
      </c>
    </row>
    <row r="392" spans="2:83" ht="27.95" customHeight="1" x14ac:dyDescent="0.4">
      <c r="B392" s="131" t="str">
        <f t="shared" si="10"/>
        <v>376人目</v>
      </c>
      <c r="C392" s="29"/>
      <c r="D392" s="69" t="s">
        <v>14</v>
      </c>
      <c r="E392" s="31"/>
      <c r="F392" s="32"/>
      <c r="H392" s="36"/>
      <c r="I392" s="54" t="s">
        <v>11</v>
      </c>
      <c r="J392" s="39"/>
      <c r="K392" s="56" t="s">
        <v>16</v>
      </c>
      <c r="L392" s="36"/>
      <c r="M392" s="54" t="s">
        <v>11</v>
      </c>
      <c r="N392" s="39"/>
      <c r="O392" s="56" t="s">
        <v>16</v>
      </c>
      <c r="P392" s="11"/>
      <c r="Q392" s="36"/>
      <c r="R392" s="54" t="s">
        <v>11</v>
      </c>
      <c r="S392" s="39"/>
      <c r="T392" s="54" t="s">
        <v>16</v>
      </c>
      <c r="U392" s="36"/>
      <c r="V392" s="54" t="s">
        <v>11</v>
      </c>
      <c r="W392" s="39"/>
      <c r="X392" s="56" t="s">
        <v>16</v>
      </c>
      <c r="Y392" s="48"/>
      <c r="Z392" s="36"/>
      <c r="AA392" s="54" t="s">
        <v>11</v>
      </c>
      <c r="AB392" s="39"/>
      <c r="AC392" s="54" t="s">
        <v>16</v>
      </c>
      <c r="AD392" s="36"/>
      <c r="AE392" s="54" t="s">
        <v>11</v>
      </c>
      <c r="AF392" s="39"/>
      <c r="AG392" s="56" t="s">
        <v>16</v>
      </c>
      <c r="AH392" s="48"/>
      <c r="AI392" s="36"/>
      <c r="AJ392" s="54" t="s">
        <v>11</v>
      </c>
      <c r="AK392" s="39"/>
      <c r="AL392" s="54" t="s">
        <v>16</v>
      </c>
      <c r="AM392" s="36"/>
      <c r="AN392" s="54" t="s">
        <v>11</v>
      </c>
      <c r="AO392" s="39"/>
      <c r="AP392" s="56" t="s">
        <v>16</v>
      </c>
      <c r="AQ392" s="48"/>
      <c r="AR392" s="36"/>
      <c r="AS392" s="54" t="s">
        <v>11</v>
      </c>
      <c r="AT392" s="39"/>
      <c r="AU392" s="54" t="s">
        <v>16</v>
      </c>
      <c r="AV392" s="36"/>
      <c r="AW392" s="54" t="s">
        <v>11</v>
      </c>
      <c r="AX392" s="39"/>
      <c r="AY392" s="56" t="s">
        <v>16</v>
      </c>
      <c r="AZ392" s="48"/>
      <c r="BA392" s="36"/>
      <c r="BB392" s="54" t="s">
        <v>11</v>
      </c>
      <c r="BC392" s="39"/>
      <c r="BD392" s="54" t="s">
        <v>16</v>
      </c>
      <c r="BE392" s="36"/>
      <c r="BF392" s="54" t="s">
        <v>11</v>
      </c>
      <c r="BG392" s="39"/>
      <c r="BH392" s="56" t="s">
        <v>16</v>
      </c>
      <c r="BI392" s="48"/>
      <c r="BJ392" s="36"/>
      <c r="BK392" s="54" t="s">
        <v>11</v>
      </c>
      <c r="BL392" s="39"/>
      <c r="BM392" s="54" t="s">
        <v>16</v>
      </c>
      <c r="BN392" s="36"/>
      <c r="BO392" s="54" t="s">
        <v>11</v>
      </c>
      <c r="BP392" s="39"/>
      <c r="BQ392" s="56" t="s">
        <v>16</v>
      </c>
      <c r="BR392" s="48"/>
      <c r="BS392" s="36"/>
      <c r="BT392" s="54" t="s">
        <v>11</v>
      </c>
      <c r="BU392" s="39"/>
      <c r="BV392" s="54" t="s">
        <v>16</v>
      </c>
      <c r="BW392" s="36"/>
      <c r="BX392" s="54" t="s">
        <v>11</v>
      </c>
      <c r="BY392" s="39"/>
      <c r="BZ392" s="56" t="s">
        <v>16</v>
      </c>
      <c r="CA392" s="51"/>
      <c r="CB392" s="17" t="str">
        <f t="shared" si="11"/>
        <v/>
      </c>
      <c r="CC392" s="17" t="str">
        <f>IF(CB392="","",INDEX('99_職種リスト'!$A:$A,MATCH($E392,'99_職種リスト'!$B:$B,0)))</f>
        <v/>
      </c>
      <c r="CD392" s="18" t="str">
        <f>IF(CB392="","",IF(F392="○",'01_勤務時間入力'!$B$7*60,IF(SUM(H392,J392,L392,N392)&gt;0,MIN(SUM(VALUE(H392)*60,J392,VALUE(L392)*60/2,N392/2),'01_勤務時間入力'!$B$7*60,10080),MIN(SUM(MIN(SUM(VALUE(Q392)*60,S392,VALUE(U392)*60/2,W392/2),1440)*IF(OR(Y392="",Y392="　"),1,VALUE(MID(Y392,2,1)/4)),MIN(SUM(VALUE(Z392)*60,AB392,VALUE(AD392)*60/2,AF392/2),1440)*IF(OR(AH392="",AH392="　"),1,VALUE(MID(AH392,2,1)/4)),MIN(SUM(VALUE(AI392)*60,AK392,VALUE(AM392)*60/2,AO392/2),1440)*IF(OR(AQ392="",AQ392="　"),1,VALUE(MID(AQ392,2,1)/4)),MIN(SUM(VALUE(AR392)*60,AT392,VALUE(AV392)*60/2,AX392/2),1440)*IF(OR(AZ392="",AZ392="　"),1,VALUE(MID(AZ392,2,1)/4)),MIN(SUM(VALUE(BA392)*60,BC392,VALUE(BE392)*60/2,BG392/2),1440)*IF(OR(BI392="",BI392="　"),1,VALUE(MID(BI392,2,1)/4)),MIN(SUM(VALUE(BJ392)*60,BL392,VALUE(BN392)*60/2,BP392/2),1440)*IF(OR(BR392="",BR392="　"),1,VALUE(MID(BR392,2,1)/4)),MIN(SUM(VALUE(BS392)*60,BU392,VALUE(BW392)*60/2,BY392/2),1440)*IF(OR(CA392="",CA392="　"),1,VALUE(MID(CA392,2,1)/4))),'01_勤務時間入力'!$B$7*60,10080))))</f>
        <v/>
      </c>
      <c r="CE392" s="17" t="str">
        <f>IF(CB392="","",IF('01_勤務時間入力'!$I$7*60&lt;='01_勤務時間入力'!CD392,"常勤","非常勤"))</f>
        <v/>
      </c>
    </row>
    <row r="393" spans="2:83" ht="27.95" customHeight="1" x14ac:dyDescent="0.4">
      <c r="B393" s="131" t="str">
        <f t="shared" si="10"/>
        <v>377人目</v>
      </c>
      <c r="C393" s="29"/>
      <c r="D393" s="69" t="s">
        <v>14</v>
      </c>
      <c r="E393" s="31"/>
      <c r="F393" s="32"/>
      <c r="H393" s="36"/>
      <c r="I393" s="54" t="s">
        <v>11</v>
      </c>
      <c r="J393" s="39"/>
      <c r="K393" s="56" t="s">
        <v>16</v>
      </c>
      <c r="L393" s="36"/>
      <c r="M393" s="54" t="s">
        <v>11</v>
      </c>
      <c r="N393" s="39"/>
      <c r="O393" s="56" t="s">
        <v>16</v>
      </c>
      <c r="P393" s="11"/>
      <c r="Q393" s="36"/>
      <c r="R393" s="54" t="s">
        <v>11</v>
      </c>
      <c r="S393" s="39"/>
      <c r="T393" s="54" t="s">
        <v>16</v>
      </c>
      <c r="U393" s="36"/>
      <c r="V393" s="54" t="s">
        <v>11</v>
      </c>
      <c r="W393" s="39"/>
      <c r="X393" s="56" t="s">
        <v>16</v>
      </c>
      <c r="Y393" s="48"/>
      <c r="Z393" s="36"/>
      <c r="AA393" s="54" t="s">
        <v>11</v>
      </c>
      <c r="AB393" s="39"/>
      <c r="AC393" s="54" t="s">
        <v>16</v>
      </c>
      <c r="AD393" s="36"/>
      <c r="AE393" s="54" t="s">
        <v>11</v>
      </c>
      <c r="AF393" s="39"/>
      <c r="AG393" s="56" t="s">
        <v>16</v>
      </c>
      <c r="AH393" s="48"/>
      <c r="AI393" s="36"/>
      <c r="AJ393" s="54" t="s">
        <v>11</v>
      </c>
      <c r="AK393" s="39"/>
      <c r="AL393" s="54" t="s">
        <v>16</v>
      </c>
      <c r="AM393" s="36"/>
      <c r="AN393" s="54" t="s">
        <v>11</v>
      </c>
      <c r="AO393" s="39"/>
      <c r="AP393" s="56" t="s">
        <v>16</v>
      </c>
      <c r="AQ393" s="48"/>
      <c r="AR393" s="36"/>
      <c r="AS393" s="54" t="s">
        <v>11</v>
      </c>
      <c r="AT393" s="39"/>
      <c r="AU393" s="54" t="s">
        <v>16</v>
      </c>
      <c r="AV393" s="36"/>
      <c r="AW393" s="54" t="s">
        <v>11</v>
      </c>
      <c r="AX393" s="39"/>
      <c r="AY393" s="56" t="s">
        <v>16</v>
      </c>
      <c r="AZ393" s="48"/>
      <c r="BA393" s="36"/>
      <c r="BB393" s="54" t="s">
        <v>11</v>
      </c>
      <c r="BC393" s="39"/>
      <c r="BD393" s="54" t="s">
        <v>16</v>
      </c>
      <c r="BE393" s="36"/>
      <c r="BF393" s="54" t="s">
        <v>11</v>
      </c>
      <c r="BG393" s="39"/>
      <c r="BH393" s="56" t="s">
        <v>16</v>
      </c>
      <c r="BI393" s="48"/>
      <c r="BJ393" s="36"/>
      <c r="BK393" s="54" t="s">
        <v>11</v>
      </c>
      <c r="BL393" s="39"/>
      <c r="BM393" s="54" t="s">
        <v>16</v>
      </c>
      <c r="BN393" s="36"/>
      <c r="BO393" s="54" t="s">
        <v>11</v>
      </c>
      <c r="BP393" s="39"/>
      <c r="BQ393" s="56" t="s">
        <v>16</v>
      </c>
      <c r="BR393" s="48"/>
      <c r="BS393" s="36"/>
      <c r="BT393" s="54" t="s">
        <v>11</v>
      </c>
      <c r="BU393" s="39"/>
      <c r="BV393" s="54" t="s">
        <v>16</v>
      </c>
      <c r="BW393" s="36"/>
      <c r="BX393" s="54" t="s">
        <v>11</v>
      </c>
      <c r="BY393" s="39"/>
      <c r="BZ393" s="56" t="s">
        <v>16</v>
      </c>
      <c r="CA393" s="51"/>
      <c r="CB393" s="17" t="str">
        <f t="shared" si="11"/>
        <v/>
      </c>
      <c r="CC393" s="17" t="str">
        <f>IF(CB393="","",INDEX('99_職種リスト'!$A:$A,MATCH($E393,'99_職種リスト'!$B:$B,0)))</f>
        <v/>
      </c>
      <c r="CD393" s="18" t="str">
        <f>IF(CB393="","",IF(F393="○",'01_勤務時間入力'!$B$7*60,IF(SUM(H393,J393,L393,N393)&gt;0,MIN(SUM(VALUE(H393)*60,J393,VALUE(L393)*60/2,N393/2),'01_勤務時間入力'!$B$7*60,10080),MIN(SUM(MIN(SUM(VALUE(Q393)*60,S393,VALUE(U393)*60/2,W393/2),1440)*IF(OR(Y393="",Y393="　"),1,VALUE(MID(Y393,2,1)/4)),MIN(SUM(VALUE(Z393)*60,AB393,VALUE(AD393)*60/2,AF393/2),1440)*IF(OR(AH393="",AH393="　"),1,VALUE(MID(AH393,2,1)/4)),MIN(SUM(VALUE(AI393)*60,AK393,VALUE(AM393)*60/2,AO393/2),1440)*IF(OR(AQ393="",AQ393="　"),1,VALUE(MID(AQ393,2,1)/4)),MIN(SUM(VALUE(AR393)*60,AT393,VALUE(AV393)*60/2,AX393/2),1440)*IF(OR(AZ393="",AZ393="　"),1,VALUE(MID(AZ393,2,1)/4)),MIN(SUM(VALUE(BA393)*60,BC393,VALUE(BE393)*60/2,BG393/2),1440)*IF(OR(BI393="",BI393="　"),1,VALUE(MID(BI393,2,1)/4)),MIN(SUM(VALUE(BJ393)*60,BL393,VALUE(BN393)*60/2,BP393/2),1440)*IF(OR(BR393="",BR393="　"),1,VALUE(MID(BR393,2,1)/4)),MIN(SUM(VALUE(BS393)*60,BU393,VALUE(BW393)*60/2,BY393/2),1440)*IF(OR(CA393="",CA393="　"),1,VALUE(MID(CA393,2,1)/4))),'01_勤務時間入力'!$B$7*60,10080))))</f>
        <v/>
      </c>
      <c r="CE393" s="17" t="str">
        <f>IF(CB393="","",IF('01_勤務時間入力'!$I$7*60&lt;='01_勤務時間入力'!CD393,"常勤","非常勤"))</f>
        <v/>
      </c>
    </row>
    <row r="394" spans="2:83" ht="27.95" customHeight="1" x14ac:dyDescent="0.4">
      <c r="B394" s="131" t="str">
        <f t="shared" si="10"/>
        <v>378人目</v>
      </c>
      <c r="C394" s="29"/>
      <c r="D394" s="69" t="s">
        <v>14</v>
      </c>
      <c r="E394" s="31"/>
      <c r="F394" s="32"/>
      <c r="H394" s="36"/>
      <c r="I394" s="54" t="s">
        <v>11</v>
      </c>
      <c r="J394" s="39"/>
      <c r="K394" s="56" t="s">
        <v>16</v>
      </c>
      <c r="L394" s="36"/>
      <c r="M394" s="54" t="s">
        <v>11</v>
      </c>
      <c r="N394" s="39"/>
      <c r="O394" s="56" t="s">
        <v>16</v>
      </c>
      <c r="P394" s="11"/>
      <c r="Q394" s="36"/>
      <c r="R394" s="54" t="s">
        <v>11</v>
      </c>
      <c r="S394" s="39"/>
      <c r="T394" s="54" t="s">
        <v>16</v>
      </c>
      <c r="U394" s="36"/>
      <c r="V394" s="54" t="s">
        <v>11</v>
      </c>
      <c r="W394" s="39"/>
      <c r="X394" s="56" t="s">
        <v>16</v>
      </c>
      <c r="Y394" s="48"/>
      <c r="Z394" s="36"/>
      <c r="AA394" s="54" t="s">
        <v>11</v>
      </c>
      <c r="AB394" s="39"/>
      <c r="AC394" s="54" t="s">
        <v>16</v>
      </c>
      <c r="AD394" s="36"/>
      <c r="AE394" s="54" t="s">
        <v>11</v>
      </c>
      <c r="AF394" s="39"/>
      <c r="AG394" s="56" t="s">
        <v>16</v>
      </c>
      <c r="AH394" s="48"/>
      <c r="AI394" s="36"/>
      <c r="AJ394" s="54" t="s">
        <v>11</v>
      </c>
      <c r="AK394" s="39"/>
      <c r="AL394" s="54" t="s">
        <v>16</v>
      </c>
      <c r="AM394" s="36"/>
      <c r="AN394" s="54" t="s">
        <v>11</v>
      </c>
      <c r="AO394" s="39"/>
      <c r="AP394" s="56" t="s">
        <v>16</v>
      </c>
      <c r="AQ394" s="48"/>
      <c r="AR394" s="36"/>
      <c r="AS394" s="54" t="s">
        <v>11</v>
      </c>
      <c r="AT394" s="39"/>
      <c r="AU394" s="54" t="s">
        <v>16</v>
      </c>
      <c r="AV394" s="36"/>
      <c r="AW394" s="54" t="s">
        <v>11</v>
      </c>
      <c r="AX394" s="39"/>
      <c r="AY394" s="56" t="s">
        <v>16</v>
      </c>
      <c r="AZ394" s="48"/>
      <c r="BA394" s="36"/>
      <c r="BB394" s="54" t="s">
        <v>11</v>
      </c>
      <c r="BC394" s="39"/>
      <c r="BD394" s="54" t="s">
        <v>16</v>
      </c>
      <c r="BE394" s="36"/>
      <c r="BF394" s="54" t="s">
        <v>11</v>
      </c>
      <c r="BG394" s="39"/>
      <c r="BH394" s="56" t="s">
        <v>16</v>
      </c>
      <c r="BI394" s="48"/>
      <c r="BJ394" s="36"/>
      <c r="BK394" s="54" t="s">
        <v>11</v>
      </c>
      <c r="BL394" s="39"/>
      <c r="BM394" s="54" t="s">
        <v>16</v>
      </c>
      <c r="BN394" s="36"/>
      <c r="BO394" s="54" t="s">
        <v>11</v>
      </c>
      <c r="BP394" s="39"/>
      <c r="BQ394" s="56" t="s">
        <v>16</v>
      </c>
      <c r="BR394" s="48"/>
      <c r="BS394" s="36"/>
      <c r="BT394" s="54" t="s">
        <v>11</v>
      </c>
      <c r="BU394" s="39"/>
      <c r="BV394" s="54" t="s">
        <v>16</v>
      </c>
      <c r="BW394" s="36"/>
      <c r="BX394" s="54" t="s">
        <v>11</v>
      </c>
      <c r="BY394" s="39"/>
      <c r="BZ394" s="56" t="s">
        <v>16</v>
      </c>
      <c r="CA394" s="51"/>
      <c r="CB394" s="17" t="str">
        <f t="shared" si="11"/>
        <v/>
      </c>
      <c r="CC394" s="17" t="str">
        <f>IF(CB394="","",INDEX('99_職種リスト'!$A:$A,MATCH($E394,'99_職種リスト'!$B:$B,0)))</f>
        <v/>
      </c>
      <c r="CD394" s="18" t="str">
        <f>IF(CB394="","",IF(F394="○",'01_勤務時間入力'!$B$7*60,IF(SUM(H394,J394,L394,N394)&gt;0,MIN(SUM(VALUE(H394)*60,J394,VALUE(L394)*60/2,N394/2),'01_勤務時間入力'!$B$7*60,10080),MIN(SUM(MIN(SUM(VALUE(Q394)*60,S394,VALUE(U394)*60/2,W394/2),1440)*IF(OR(Y394="",Y394="　"),1,VALUE(MID(Y394,2,1)/4)),MIN(SUM(VALUE(Z394)*60,AB394,VALUE(AD394)*60/2,AF394/2),1440)*IF(OR(AH394="",AH394="　"),1,VALUE(MID(AH394,2,1)/4)),MIN(SUM(VALUE(AI394)*60,AK394,VALUE(AM394)*60/2,AO394/2),1440)*IF(OR(AQ394="",AQ394="　"),1,VALUE(MID(AQ394,2,1)/4)),MIN(SUM(VALUE(AR394)*60,AT394,VALUE(AV394)*60/2,AX394/2),1440)*IF(OR(AZ394="",AZ394="　"),1,VALUE(MID(AZ394,2,1)/4)),MIN(SUM(VALUE(BA394)*60,BC394,VALUE(BE394)*60/2,BG394/2),1440)*IF(OR(BI394="",BI394="　"),1,VALUE(MID(BI394,2,1)/4)),MIN(SUM(VALUE(BJ394)*60,BL394,VALUE(BN394)*60/2,BP394/2),1440)*IF(OR(BR394="",BR394="　"),1,VALUE(MID(BR394,2,1)/4)),MIN(SUM(VALUE(BS394)*60,BU394,VALUE(BW394)*60/2,BY394/2),1440)*IF(OR(CA394="",CA394="　"),1,VALUE(MID(CA394,2,1)/4))),'01_勤務時間入力'!$B$7*60,10080))))</f>
        <v/>
      </c>
      <c r="CE394" s="17" t="str">
        <f>IF(CB394="","",IF('01_勤務時間入力'!$I$7*60&lt;='01_勤務時間入力'!CD394,"常勤","非常勤"))</f>
        <v/>
      </c>
    </row>
    <row r="395" spans="2:83" ht="27.95" customHeight="1" x14ac:dyDescent="0.4">
      <c r="B395" s="131" t="str">
        <f t="shared" si="10"/>
        <v>379人目</v>
      </c>
      <c r="C395" s="29"/>
      <c r="D395" s="69" t="s">
        <v>14</v>
      </c>
      <c r="E395" s="31"/>
      <c r="F395" s="32"/>
      <c r="H395" s="36"/>
      <c r="I395" s="54" t="s">
        <v>11</v>
      </c>
      <c r="J395" s="39"/>
      <c r="K395" s="56" t="s">
        <v>16</v>
      </c>
      <c r="L395" s="36"/>
      <c r="M395" s="54" t="s">
        <v>11</v>
      </c>
      <c r="N395" s="39"/>
      <c r="O395" s="56" t="s">
        <v>16</v>
      </c>
      <c r="P395" s="11"/>
      <c r="Q395" s="36"/>
      <c r="R395" s="54" t="s">
        <v>11</v>
      </c>
      <c r="S395" s="39"/>
      <c r="T395" s="54" t="s">
        <v>16</v>
      </c>
      <c r="U395" s="36"/>
      <c r="V395" s="54" t="s">
        <v>11</v>
      </c>
      <c r="W395" s="39"/>
      <c r="X395" s="56" t="s">
        <v>16</v>
      </c>
      <c r="Y395" s="48"/>
      <c r="Z395" s="36"/>
      <c r="AA395" s="54" t="s">
        <v>11</v>
      </c>
      <c r="AB395" s="39"/>
      <c r="AC395" s="54" t="s">
        <v>16</v>
      </c>
      <c r="AD395" s="36"/>
      <c r="AE395" s="54" t="s">
        <v>11</v>
      </c>
      <c r="AF395" s="39"/>
      <c r="AG395" s="56" t="s">
        <v>16</v>
      </c>
      <c r="AH395" s="48"/>
      <c r="AI395" s="36"/>
      <c r="AJ395" s="54" t="s">
        <v>11</v>
      </c>
      <c r="AK395" s="39"/>
      <c r="AL395" s="54" t="s">
        <v>16</v>
      </c>
      <c r="AM395" s="36"/>
      <c r="AN395" s="54" t="s">
        <v>11</v>
      </c>
      <c r="AO395" s="39"/>
      <c r="AP395" s="56" t="s">
        <v>16</v>
      </c>
      <c r="AQ395" s="48"/>
      <c r="AR395" s="36"/>
      <c r="AS395" s="54" t="s">
        <v>11</v>
      </c>
      <c r="AT395" s="39"/>
      <c r="AU395" s="54" t="s">
        <v>16</v>
      </c>
      <c r="AV395" s="36"/>
      <c r="AW395" s="54" t="s">
        <v>11</v>
      </c>
      <c r="AX395" s="39"/>
      <c r="AY395" s="56" t="s">
        <v>16</v>
      </c>
      <c r="AZ395" s="48"/>
      <c r="BA395" s="36"/>
      <c r="BB395" s="54" t="s">
        <v>11</v>
      </c>
      <c r="BC395" s="39"/>
      <c r="BD395" s="54" t="s">
        <v>16</v>
      </c>
      <c r="BE395" s="36"/>
      <c r="BF395" s="54" t="s">
        <v>11</v>
      </c>
      <c r="BG395" s="39"/>
      <c r="BH395" s="56" t="s">
        <v>16</v>
      </c>
      <c r="BI395" s="48"/>
      <c r="BJ395" s="36"/>
      <c r="BK395" s="54" t="s">
        <v>11</v>
      </c>
      <c r="BL395" s="39"/>
      <c r="BM395" s="54" t="s">
        <v>16</v>
      </c>
      <c r="BN395" s="36"/>
      <c r="BO395" s="54" t="s">
        <v>11</v>
      </c>
      <c r="BP395" s="39"/>
      <c r="BQ395" s="56" t="s">
        <v>16</v>
      </c>
      <c r="BR395" s="48"/>
      <c r="BS395" s="36"/>
      <c r="BT395" s="54" t="s">
        <v>11</v>
      </c>
      <c r="BU395" s="39"/>
      <c r="BV395" s="54" t="s">
        <v>16</v>
      </c>
      <c r="BW395" s="36"/>
      <c r="BX395" s="54" t="s">
        <v>11</v>
      </c>
      <c r="BY395" s="39"/>
      <c r="BZ395" s="56" t="s">
        <v>16</v>
      </c>
      <c r="CA395" s="51"/>
      <c r="CB395" s="17" t="str">
        <f t="shared" si="11"/>
        <v/>
      </c>
      <c r="CC395" s="17" t="str">
        <f>IF(CB395="","",INDEX('99_職種リスト'!$A:$A,MATCH($E395,'99_職種リスト'!$B:$B,0)))</f>
        <v/>
      </c>
      <c r="CD395" s="18" t="str">
        <f>IF(CB395="","",IF(F395="○",'01_勤務時間入力'!$B$7*60,IF(SUM(H395,J395,L395,N395)&gt;0,MIN(SUM(VALUE(H395)*60,J395,VALUE(L395)*60/2,N395/2),'01_勤務時間入力'!$B$7*60,10080),MIN(SUM(MIN(SUM(VALUE(Q395)*60,S395,VALUE(U395)*60/2,W395/2),1440)*IF(OR(Y395="",Y395="　"),1,VALUE(MID(Y395,2,1)/4)),MIN(SUM(VALUE(Z395)*60,AB395,VALUE(AD395)*60/2,AF395/2),1440)*IF(OR(AH395="",AH395="　"),1,VALUE(MID(AH395,2,1)/4)),MIN(SUM(VALUE(AI395)*60,AK395,VALUE(AM395)*60/2,AO395/2),1440)*IF(OR(AQ395="",AQ395="　"),1,VALUE(MID(AQ395,2,1)/4)),MIN(SUM(VALUE(AR395)*60,AT395,VALUE(AV395)*60/2,AX395/2),1440)*IF(OR(AZ395="",AZ395="　"),1,VALUE(MID(AZ395,2,1)/4)),MIN(SUM(VALUE(BA395)*60,BC395,VALUE(BE395)*60/2,BG395/2),1440)*IF(OR(BI395="",BI395="　"),1,VALUE(MID(BI395,2,1)/4)),MIN(SUM(VALUE(BJ395)*60,BL395,VALUE(BN395)*60/2,BP395/2),1440)*IF(OR(BR395="",BR395="　"),1,VALUE(MID(BR395,2,1)/4)),MIN(SUM(VALUE(BS395)*60,BU395,VALUE(BW395)*60/2,BY395/2),1440)*IF(OR(CA395="",CA395="　"),1,VALUE(MID(CA395,2,1)/4))),'01_勤務時間入力'!$B$7*60,10080))))</f>
        <v/>
      </c>
      <c r="CE395" s="17" t="str">
        <f>IF(CB395="","",IF('01_勤務時間入力'!$I$7*60&lt;='01_勤務時間入力'!CD395,"常勤","非常勤"))</f>
        <v/>
      </c>
    </row>
    <row r="396" spans="2:83" ht="27.95" customHeight="1" x14ac:dyDescent="0.4">
      <c r="B396" s="131" t="str">
        <f t="shared" si="10"/>
        <v>380人目</v>
      </c>
      <c r="C396" s="29"/>
      <c r="D396" s="69" t="s">
        <v>14</v>
      </c>
      <c r="E396" s="31"/>
      <c r="F396" s="32"/>
      <c r="H396" s="36"/>
      <c r="I396" s="54" t="s">
        <v>11</v>
      </c>
      <c r="J396" s="39"/>
      <c r="K396" s="56" t="s">
        <v>16</v>
      </c>
      <c r="L396" s="36"/>
      <c r="M396" s="54" t="s">
        <v>11</v>
      </c>
      <c r="N396" s="39"/>
      <c r="O396" s="56" t="s">
        <v>16</v>
      </c>
      <c r="P396" s="11"/>
      <c r="Q396" s="36"/>
      <c r="R396" s="54" t="s">
        <v>11</v>
      </c>
      <c r="S396" s="39"/>
      <c r="T396" s="54" t="s">
        <v>16</v>
      </c>
      <c r="U396" s="36"/>
      <c r="V396" s="54" t="s">
        <v>11</v>
      </c>
      <c r="W396" s="39"/>
      <c r="X396" s="56" t="s">
        <v>16</v>
      </c>
      <c r="Y396" s="48"/>
      <c r="Z396" s="36"/>
      <c r="AA396" s="54" t="s">
        <v>11</v>
      </c>
      <c r="AB396" s="39"/>
      <c r="AC396" s="54" t="s">
        <v>16</v>
      </c>
      <c r="AD396" s="36"/>
      <c r="AE396" s="54" t="s">
        <v>11</v>
      </c>
      <c r="AF396" s="39"/>
      <c r="AG396" s="56" t="s">
        <v>16</v>
      </c>
      <c r="AH396" s="48"/>
      <c r="AI396" s="36"/>
      <c r="AJ396" s="54" t="s">
        <v>11</v>
      </c>
      <c r="AK396" s="39"/>
      <c r="AL396" s="54" t="s">
        <v>16</v>
      </c>
      <c r="AM396" s="36"/>
      <c r="AN396" s="54" t="s">
        <v>11</v>
      </c>
      <c r="AO396" s="39"/>
      <c r="AP396" s="56" t="s">
        <v>16</v>
      </c>
      <c r="AQ396" s="48"/>
      <c r="AR396" s="36"/>
      <c r="AS396" s="54" t="s">
        <v>11</v>
      </c>
      <c r="AT396" s="39"/>
      <c r="AU396" s="54" t="s">
        <v>16</v>
      </c>
      <c r="AV396" s="36"/>
      <c r="AW396" s="54" t="s">
        <v>11</v>
      </c>
      <c r="AX396" s="39"/>
      <c r="AY396" s="56" t="s">
        <v>16</v>
      </c>
      <c r="AZ396" s="48"/>
      <c r="BA396" s="36"/>
      <c r="BB396" s="54" t="s">
        <v>11</v>
      </c>
      <c r="BC396" s="39"/>
      <c r="BD396" s="54" t="s">
        <v>16</v>
      </c>
      <c r="BE396" s="36"/>
      <c r="BF396" s="54" t="s">
        <v>11</v>
      </c>
      <c r="BG396" s="39"/>
      <c r="BH396" s="56" t="s">
        <v>16</v>
      </c>
      <c r="BI396" s="48"/>
      <c r="BJ396" s="36"/>
      <c r="BK396" s="54" t="s">
        <v>11</v>
      </c>
      <c r="BL396" s="39"/>
      <c r="BM396" s="54" t="s">
        <v>16</v>
      </c>
      <c r="BN396" s="36"/>
      <c r="BO396" s="54" t="s">
        <v>11</v>
      </c>
      <c r="BP396" s="39"/>
      <c r="BQ396" s="56" t="s">
        <v>16</v>
      </c>
      <c r="BR396" s="48"/>
      <c r="BS396" s="36"/>
      <c r="BT396" s="54" t="s">
        <v>11</v>
      </c>
      <c r="BU396" s="39"/>
      <c r="BV396" s="54" t="s">
        <v>16</v>
      </c>
      <c r="BW396" s="36"/>
      <c r="BX396" s="54" t="s">
        <v>11</v>
      </c>
      <c r="BY396" s="39"/>
      <c r="BZ396" s="56" t="s">
        <v>16</v>
      </c>
      <c r="CA396" s="51"/>
      <c r="CB396" s="17" t="str">
        <f t="shared" si="11"/>
        <v/>
      </c>
      <c r="CC396" s="17" t="str">
        <f>IF(CB396="","",INDEX('99_職種リスト'!$A:$A,MATCH($E396,'99_職種リスト'!$B:$B,0)))</f>
        <v/>
      </c>
      <c r="CD396" s="18" t="str">
        <f>IF(CB396="","",IF(F396="○",'01_勤務時間入力'!$B$7*60,IF(SUM(H396,J396,L396,N396)&gt;0,MIN(SUM(VALUE(H396)*60,J396,VALUE(L396)*60/2,N396/2),'01_勤務時間入力'!$B$7*60,10080),MIN(SUM(MIN(SUM(VALUE(Q396)*60,S396,VALUE(U396)*60/2,W396/2),1440)*IF(OR(Y396="",Y396="　"),1,VALUE(MID(Y396,2,1)/4)),MIN(SUM(VALUE(Z396)*60,AB396,VALUE(AD396)*60/2,AF396/2),1440)*IF(OR(AH396="",AH396="　"),1,VALUE(MID(AH396,2,1)/4)),MIN(SUM(VALUE(AI396)*60,AK396,VALUE(AM396)*60/2,AO396/2),1440)*IF(OR(AQ396="",AQ396="　"),1,VALUE(MID(AQ396,2,1)/4)),MIN(SUM(VALUE(AR396)*60,AT396,VALUE(AV396)*60/2,AX396/2),1440)*IF(OR(AZ396="",AZ396="　"),1,VALUE(MID(AZ396,2,1)/4)),MIN(SUM(VALUE(BA396)*60,BC396,VALUE(BE396)*60/2,BG396/2),1440)*IF(OR(BI396="",BI396="　"),1,VALUE(MID(BI396,2,1)/4)),MIN(SUM(VALUE(BJ396)*60,BL396,VALUE(BN396)*60/2,BP396/2),1440)*IF(OR(BR396="",BR396="　"),1,VALUE(MID(BR396,2,1)/4)),MIN(SUM(VALUE(BS396)*60,BU396,VALUE(BW396)*60/2,BY396/2),1440)*IF(OR(CA396="",CA396="　"),1,VALUE(MID(CA396,2,1)/4))),'01_勤務時間入力'!$B$7*60,10080))))</f>
        <v/>
      </c>
      <c r="CE396" s="17" t="str">
        <f>IF(CB396="","",IF('01_勤務時間入力'!$I$7*60&lt;='01_勤務時間入力'!CD396,"常勤","非常勤"))</f>
        <v/>
      </c>
    </row>
    <row r="397" spans="2:83" ht="27.95" customHeight="1" x14ac:dyDescent="0.4">
      <c r="B397" s="131" t="str">
        <f t="shared" si="10"/>
        <v>381人目</v>
      </c>
      <c r="C397" s="29"/>
      <c r="D397" s="69" t="s">
        <v>14</v>
      </c>
      <c r="E397" s="31"/>
      <c r="F397" s="32"/>
      <c r="H397" s="36"/>
      <c r="I397" s="54" t="s">
        <v>11</v>
      </c>
      <c r="J397" s="39"/>
      <c r="K397" s="56" t="s">
        <v>16</v>
      </c>
      <c r="L397" s="36"/>
      <c r="M397" s="54" t="s">
        <v>11</v>
      </c>
      <c r="N397" s="39"/>
      <c r="O397" s="56" t="s">
        <v>16</v>
      </c>
      <c r="P397" s="11"/>
      <c r="Q397" s="36"/>
      <c r="R397" s="54" t="s">
        <v>11</v>
      </c>
      <c r="S397" s="39"/>
      <c r="T397" s="54" t="s">
        <v>16</v>
      </c>
      <c r="U397" s="36"/>
      <c r="V397" s="54" t="s">
        <v>11</v>
      </c>
      <c r="W397" s="39"/>
      <c r="X397" s="56" t="s">
        <v>16</v>
      </c>
      <c r="Y397" s="48"/>
      <c r="Z397" s="36"/>
      <c r="AA397" s="54" t="s">
        <v>11</v>
      </c>
      <c r="AB397" s="39"/>
      <c r="AC397" s="54" t="s">
        <v>16</v>
      </c>
      <c r="AD397" s="36"/>
      <c r="AE397" s="54" t="s">
        <v>11</v>
      </c>
      <c r="AF397" s="39"/>
      <c r="AG397" s="56" t="s">
        <v>16</v>
      </c>
      <c r="AH397" s="48"/>
      <c r="AI397" s="36"/>
      <c r="AJ397" s="54" t="s">
        <v>11</v>
      </c>
      <c r="AK397" s="39"/>
      <c r="AL397" s="54" t="s">
        <v>16</v>
      </c>
      <c r="AM397" s="36"/>
      <c r="AN397" s="54" t="s">
        <v>11</v>
      </c>
      <c r="AO397" s="39"/>
      <c r="AP397" s="56" t="s">
        <v>16</v>
      </c>
      <c r="AQ397" s="48"/>
      <c r="AR397" s="36"/>
      <c r="AS397" s="54" t="s">
        <v>11</v>
      </c>
      <c r="AT397" s="39"/>
      <c r="AU397" s="54" t="s">
        <v>16</v>
      </c>
      <c r="AV397" s="36"/>
      <c r="AW397" s="54" t="s">
        <v>11</v>
      </c>
      <c r="AX397" s="39"/>
      <c r="AY397" s="56" t="s">
        <v>16</v>
      </c>
      <c r="AZ397" s="48"/>
      <c r="BA397" s="36"/>
      <c r="BB397" s="54" t="s">
        <v>11</v>
      </c>
      <c r="BC397" s="39"/>
      <c r="BD397" s="54" t="s">
        <v>16</v>
      </c>
      <c r="BE397" s="36"/>
      <c r="BF397" s="54" t="s">
        <v>11</v>
      </c>
      <c r="BG397" s="39"/>
      <c r="BH397" s="56" t="s">
        <v>16</v>
      </c>
      <c r="BI397" s="48"/>
      <c r="BJ397" s="36"/>
      <c r="BK397" s="54" t="s">
        <v>11</v>
      </c>
      <c r="BL397" s="39"/>
      <c r="BM397" s="54" t="s">
        <v>16</v>
      </c>
      <c r="BN397" s="36"/>
      <c r="BO397" s="54" t="s">
        <v>11</v>
      </c>
      <c r="BP397" s="39"/>
      <c r="BQ397" s="56" t="s">
        <v>16</v>
      </c>
      <c r="BR397" s="48"/>
      <c r="BS397" s="36"/>
      <c r="BT397" s="54" t="s">
        <v>11</v>
      </c>
      <c r="BU397" s="39"/>
      <c r="BV397" s="54" t="s">
        <v>16</v>
      </c>
      <c r="BW397" s="36"/>
      <c r="BX397" s="54" t="s">
        <v>11</v>
      </c>
      <c r="BY397" s="39"/>
      <c r="BZ397" s="56" t="s">
        <v>16</v>
      </c>
      <c r="CA397" s="51"/>
      <c r="CB397" s="17" t="str">
        <f t="shared" si="11"/>
        <v/>
      </c>
      <c r="CC397" s="17" t="str">
        <f>IF(CB397="","",INDEX('99_職種リスト'!$A:$A,MATCH($E397,'99_職種リスト'!$B:$B,0)))</f>
        <v/>
      </c>
      <c r="CD397" s="18" t="str">
        <f>IF(CB397="","",IF(F397="○",'01_勤務時間入力'!$B$7*60,IF(SUM(H397,J397,L397,N397)&gt;0,MIN(SUM(VALUE(H397)*60,J397,VALUE(L397)*60/2,N397/2),'01_勤務時間入力'!$B$7*60,10080),MIN(SUM(MIN(SUM(VALUE(Q397)*60,S397,VALUE(U397)*60/2,W397/2),1440)*IF(OR(Y397="",Y397="　"),1,VALUE(MID(Y397,2,1)/4)),MIN(SUM(VALUE(Z397)*60,AB397,VALUE(AD397)*60/2,AF397/2),1440)*IF(OR(AH397="",AH397="　"),1,VALUE(MID(AH397,2,1)/4)),MIN(SUM(VALUE(AI397)*60,AK397,VALUE(AM397)*60/2,AO397/2),1440)*IF(OR(AQ397="",AQ397="　"),1,VALUE(MID(AQ397,2,1)/4)),MIN(SUM(VALUE(AR397)*60,AT397,VALUE(AV397)*60/2,AX397/2),1440)*IF(OR(AZ397="",AZ397="　"),1,VALUE(MID(AZ397,2,1)/4)),MIN(SUM(VALUE(BA397)*60,BC397,VALUE(BE397)*60/2,BG397/2),1440)*IF(OR(BI397="",BI397="　"),1,VALUE(MID(BI397,2,1)/4)),MIN(SUM(VALUE(BJ397)*60,BL397,VALUE(BN397)*60/2,BP397/2),1440)*IF(OR(BR397="",BR397="　"),1,VALUE(MID(BR397,2,1)/4)),MIN(SUM(VALUE(BS397)*60,BU397,VALUE(BW397)*60/2,BY397/2),1440)*IF(OR(CA397="",CA397="　"),1,VALUE(MID(CA397,2,1)/4))),'01_勤務時間入力'!$B$7*60,10080))))</f>
        <v/>
      </c>
      <c r="CE397" s="17" t="str">
        <f>IF(CB397="","",IF('01_勤務時間入力'!$I$7*60&lt;='01_勤務時間入力'!CD397,"常勤","非常勤"))</f>
        <v/>
      </c>
    </row>
    <row r="398" spans="2:83" ht="27.95" customHeight="1" x14ac:dyDescent="0.4">
      <c r="B398" s="131" t="str">
        <f t="shared" si="10"/>
        <v>382人目</v>
      </c>
      <c r="C398" s="29"/>
      <c r="D398" s="69" t="s">
        <v>14</v>
      </c>
      <c r="E398" s="31"/>
      <c r="F398" s="32"/>
      <c r="H398" s="36"/>
      <c r="I398" s="54" t="s">
        <v>11</v>
      </c>
      <c r="J398" s="39"/>
      <c r="K398" s="56" t="s">
        <v>16</v>
      </c>
      <c r="L398" s="36"/>
      <c r="M398" s="54" t="s">
        <v>11</v>
      </c>
      <c r="N398" s="39"/>
      <c r="O398" s="56" t="s">
        <v>16</v>
      </c>
      <c r="P398" s="11"/>
      <c r="Q398" s="36"/>
      <c r="R398" s="54" t="s">
        <v>11</v>
      </c>
      <c r="S398" s="39"/>
      <c r="T398" s="54" t="s">
        <v>16</v>
      </c>
      <c r="U398" s="36"/>
      <c r="V398" s="54" t="s">
        <v>11</v>
      </c>
      <c r="W398" s="39"/>
      <c r="X398" s="56" t="s">
        <v>16</v>
      </c>
      <c r="Y398" s="48"/>
      <c r="Z398" s="36"/>
      <c r="AA398" s="54" t="s">
        <v>11</v>
      </c>
      <c r="AB398" s="39"/>
      <c r="AC398" s="54" t="s">
        <v>16</v>
      </c>
      <c r="AD398" s="36"/>
      <c r="AE398" s="54" t="s">
        <v>11</v>
      </c>
      <c r="AF398" s="39"/>
      <c r="AG398" s="56" t="s">
        <v>16</v>
      </c>
      <c r="AH398" s="48"/>
      <c r="AI398" s="36"/>
      <c r="AJ398" s="54" t="s">
        <v>11</v>
      </c>
      <c r="AK398" s="39"/>
      <c r="AL398" s="54" t="s">
        <v>16</v>
      </c>
      <c r="AM398" s="36"/>
      <c r="AN398" s="54" t="s">
        <v>11</v>
      </c>
      <c r="AO398" s="39"/>
      <c r="AP398" s="56" t="s">
        <v>16</v>
      </c>
      <c r="AQ398" s="48"/>
      <c r="AR398" s="36"/>
      <c r="AS398" s="54" t="s">
        <v>11</v>
      </c>
      <c r="AT398" s="39"/>
      <c r="AU398" s="54" t="s">
        <v>16</v>
      </c>
      <c r="AV398" s="36"/>
      <c r="AW398" s="54" t="s">
        <v>11</v>
      </c>
      <c r="AX398" s="39"/>
      <c r="AY398" s="56" t="s">
        <v>16</v>
      </c>
      <c r="AZ398" s="48"/>
      <c r="BA398" s="36"/>
      <c r="BB398" s="54" t="s">
        <v>11</v>
      </c>
      <c r="BC398" s="39"/>
      <c r="BD398" s="54" t="s">
        <v>16</v>
      </c>
      <c r="BE398" s="36"/>
      <c r="BF398" s="54" t="s">
        <v>11</v>
      </c>
      <c r="BG398" s="39"/>
      <c r="BH398" s="56" t="s">
        <v>16</v>
      </c>
      <c r="BI398" s="48"/>
      <c r="BJ398" s="36"/>
      <c r="BK398" s="54" t="s">
        <v>11</v>
      </c>
      <c r="BL398" s="39"/>
      <c r="BM398" s="54" t="s">
        <v>16</v>
      </c>
      <c r="BN398" s="36"/>
      <c r="BO398" s="54" t="s">
        <v>11</v>
      </c>
      <c r="BP398" s="39"/>
      <c r="BQ398" s="56" t="s">
        <v>16</v>
      </c>
      <c r="BR398" s="48"/>
      <c r="BS398" s="36"/>
      <c r="BT398" s="54" t="s">
        <v>11</v>
      </c>
      <c r="BU398" s="39"/>
      <c r="BV398" s="54" t="s">
        <v>16</v>
      </c>
      <c r="BW398" s="36"/>
      <c r="BX398" s="54" t="s">
        <v>11</v>
      </c>
      <c r="BY398" s="39"/>
      <c r="BZ398" s="56" t="s">
        <v>16</v>
      </c>
      <c r="CA398" s="51"/>
      <c r="CB398" s="17" t="str">
        <f t="shared" si="11"/>
        <v/>
      </c>
      <c r="CC398" s="17" t="str">
        <f>IF(CB398="","",INDEX('99_職種リスト'!$A:$A,MATCH($E398,'99_職種リスト'!$B:$B,0)))</f>
        <v/>
      </c>
      <c r="CD398" s="18" t="str">
        <f>IF(CB398="","",IF(F398="○",'01_勤務時間入力'!$B$7*60,IF(SUM(H398,J398,L398,N398)&gt;0,MIN(SUM(VALUE(H398)*60,J398,VALUE(L398)*60/2,N398/2),'01_勤務時間入力'!$B$7*60,10080),MIN(SUM(MIN(SUM(VALUE(Q398)*60,S398,VALUE(U398)*60/2,W398/2),1440)*IF(OR(Y398="",Y398="　"),1,VALUE(MID(Y398,2,1)/4)),MIN(SUM(VALUE(Z398)*60,AB398,VALUE(AD398)*60/2,AF398/2),1440)*IF(OR(AH398="",AH398="　"),1,VALUE(MID(AH398,2,1)/4)),MIN(SUM(VALUE(AI398)*60,AK398,VALUE(AM398)*60/2,AO398/2),1440)*IF(OR(AQ398="",AQ398="　"),1,VALUE(MID(AQ398,2,1)/4)),MIN(SUM(VALUE(AR398)*60,AT398,VALUE(AV398)*60/2,AX398/2),1440)*IF(OR(AZ398="",AZ398="　"),1,VALUE(MID(AZ398,2,1)/4)),MIN(SUM(VALUE(BA398)*60,BC398,VALUE(BE398)*60/2,BG398/2),1440)*IF(OR(BI398="",BI398="　"),1,VALUE(MID(BI398,2,1)/4)),MIN(SUM(VALUE(BJ398)*60,BL398,VALUE(BN398)*60/2,BP398/2),1440)*IF(OR(BR398="",BR398="　"),1,VALUE(MID(BR398,2,1)/4)),MIN(SUM(VALUE(BS398)*60,BU398,VALUE(BW398)*60/2,BY398/2),1440)*IF(OR(CA398="",CA398="　"),1,VALUE(MID(CA398,2,1)/4))),'01_勤務時間入力'!$B$7*60,10080))))</f>
        <v/>
      </c>
      <c r="CE398" s="17" t="str">
        <f>IF(CB398="","",IF('01_勤務時間入力'!$I$7*60&lt;='01_勤務時間入力'!CD398,"常勤","非常勤"))</f>
        <v/>
      </c>
    </row>
    <row r="399" spans="2:83" ht="27.95" customHeight="1" x14ac:dyDescent="0.4">
      <c r="B399" s="131" t="str">
        <f t="shared" si="10"/>
        <v>383人目</v>
      </c>
      <c r="C399" s="29"/>
      <c r="D399" s="69" t="s">
        <v>14</v>
      </c>
      <c r="E399" s="31"/>
      <c r="F399" s="32"/>
      <c r="H399" s="36"/>
      <c r="I399" s="54" t="s">
        <v>11</v>
      </c>
      <c r="J399" s="39"/>
      <c r="K399" s="56" t="s">
        <v>16</v>
      </c>
      <c r="L399" s="36"/>
      <c r="M399" s="54" t="s">
        <v>11</v>
      </c>
      <c r="N399" s="39"/>
      <c r="O399" s="56" t="s">
        <v>16</v>
      </c>
      <c r="P399" s="11"/>
      <c r="Q399" s="36"/>
      <c r="R399" s="54" t="s">
        <v>11</v>
      </c>
      <c r="S399" s="39"/>
      <c r="T399" s="54" t="s">
        <v>16</v>
      </c>
      <c r="U399" s="36"/>
      <c r="V399" s="54" t="s">
        <v>11</v>
      </c>
      <c r="W399" s="39"/>
      <c r="X399" s="56" t="s">
        <v>16</v>
      </c>
      <c r="Y399" s="48"/>
      <c r="Z399" s="36"/>
      <c r="AA399" s="54" t="s">
        <v>11</v>
      </c>
      <c r="AB399" s="39"/>
      <c r="AC399" s="54" t="s">
        <v>16</v>
      </c>
      <c r="AD399" s="36"/>
      <c r="AE399" s="54" t="s">
        <v>11</v>
      </c>
      <c r="AF399" s="39"/>
      <c r="AG399" s="56" t="s">
        <v>16</v>
      </c>
      <c r="AH399" s="48"/>
      <c r="AI399" s="36"/>
      <c r="AJ399" s="54" t="s">
        <v>11</v>
      </c>
      <c r="AK399" s="39"/>
      <c r="AL399" s="54" t="s">
        <v>16</v>
      </c>
      <c r="AM399" s="36"/>
      <c r="AN399" s="54" t="s">
        <v>11</v>
      </c>
      <c r="AO399" s="39"/>
      <c r="AP399" s="56" t="s">
        <v>16</v>
      </c>
      <c r="AQ399" s="48"/>
      <c r="AR399" s="36"/>
      <c r="AS399" s="54" t="s">
        <v>11</v>
      </c>
      <c r="AT399" s="39"/>
      <c r="AU399" s="54" t="s">
        <v>16</v>
      </c>
      <c r="AV399" s="36"/>
      <c r="AW399" s="54" t="s">
        <v>11</v>
      </c>
      <c r="AX399" s="39"/>
      <c r="AY399" s="56" t="s">
        <v>16</v>
      </c>
      <c r="AZ399" s="48"/>
      <c r="BA399" s="36"/>
      <c r="BB399" s="54" t="s">
        <v>11</v>
      </c>
      <c r="BC399" s="39"/>
      <c r="BD399" s="54" t="s">
        <v>16</v>
      </c>
      <c r="BE399" s="36"/>
      <c r="BF399" s="54" t="s">
        <v>11</v>
      </c>
      <c r="BG399" s="39"/>
      <c r="BH399" s="56" t="s">
        <v>16</v>
      </c>
      <c r="BI399" s="48"/>
      <c r="BJ399" s="36"/>
      <c r="BK399" s="54" t="s">
        <v>11</v>
      </c>
      <c r="BL399" s="39"/>
      <c r="BM399" s="54" t="s">
        <v>16</v>
      </c>
      <c r="BN399" s="36"/>
      <c r="BO399" s="54" t="s">
        <v>11</v>
      </c>
      <c r="BP399" s="39"/>
      <c r="BQ399" s="56" t="s">
        <v>16</v>
      </c>
      <c r="BR399" s="48"/>
      <c r="BS399" s="36"/>
      <c r="BT399" s="54" t="s">
        <v>11</v>
      </c>
      <c r="BU399" s="39"/>
      <c r="BV399" s="54" t="s">
        <v>16</v>
      </c>
      <c r="BW399" s="36"/>
      <c r="BX399" s="54" t="s">
        <v>11</v>
      </c>
      <c r="BY399" s="39"/>
      <c r="BZ399" s="56" t="s">
        <v>16</v>
      </c>
      <c r="CA399" s="51"/>
      <c r="CB399" s="17" t="str">
        <f t="shared" si="11"/>
        <v/>
      </c>
      <c r="CC399" s="17" t="str">
        <f>IF(CB399="","",INDEX('99_職種リスト'!$A:$A,MATCH($E399,'99_職種リスト'!$B:$B,0)))</f>
        <v/>
      </c>
      <c r="CD399" s="18" t="str">
        <f>IF(CB399="","",IF(F399="○",'01_勤務時間入力'!$B$7*60,IF(SUM(H399,J399,L399,N399)&gt;0,MIN(SUM(VALUE(H399)*60,J399,VALUE(L399)*60/2,N399/2),'01_勤務時間入力'!$B$7*60,10080),MIN(SUM(MIN(SUM(VALUE(Q399)*60,S399,VALUE(U399)*60/2,W399/2),1440)*IF(OR(Y399="",Y399="　"),1,VALUE(MID(Y399,2,1)/4)),MIN(SUM(VALUE(Z399)*60,AB399,VALUE(AD399)*60/2,AF399/2),1440)*IF(OR(AH399="",AH399="　"),1,VALUE(MID(AH399,2,1)/4)),MIN(SUM(VALUE(AI399)*60,AK399,VALUE(AM399)*60/2,AO399/2),1440)*IF(OR(AQ399="",AQ399="　"),1,VALUE(MID(AQ399,2,1)/4)),MIN(SUM(VALUE(AR399)*60,AT399,VALUE(AV399)*60/2,AX399/2),1440)*IF(OR(AZ399="",AZ399="　"),1,VALUE(MID(AZ399,2,1)/4)),MIN(SUM(VALUE(BA399)*60,BC399,VALUE(BE399)*60/2,BG399/2),1440)*IF(OR(BI399="",BI399="　"),1,VALUE(MID(BI399,2,1)/4)),MIN(SUM(VALUE(BJ399)*60,BL399,VALUE(BN399)*60/2,BP399/2),1440)*IF(OR(BR399="",BR399="　"),1,VALUE(MID(BR399,2,1)/4)),MIN(SUM(VALUE(BS399)*60,BU399,VALUE(BW399)*60/2,BY399/2),1440)*IF(OR(CA399="",CA399="　"),1,VALUE(MID(CA399,2,1)/4))),'01_勤務時間入力'!$B$7*60,10080))))</f>
        <v/>
      </c>
      <c r="CE399" s="17" t="str">
        <f>IF(CB399="","",IF('01_勤務時間入力'!$I$7*60&lt;='01_勤務時間入力'!CD399,"常勤","非常勤"))</f>
        <v/>
      </c>
    </row>
    <row r="400" spans="2:83" ht="27.95" customHeight="1" x14ac:dyDescent="0.4">
      <c r="B400" s="131" t="str">
        <f t="shared" si="10"/>
        <v>384人目</v>
      </c>
      <c r="C400" s="29"/>
      <c r="D400" s="69" t="s">
        <v>14</v>
      </c>
      <c r="E400" s="31"/>
      <c r="F400" s="32"/>
      <c r="H400" s="36"/>
      <c r="I400" s="54" t="s">
        <v>11</v>
      </c>
      <c r="J400" s="39"/>
      <c r="K400" s="56" t="s">
        <v>16</v>
      </c>
      <c r="L400" s="36"/>
      <c r="M400" s="54" t="s">
        <v>11</v>
      </c>
      <c r="N400" s="39"/>
      <c r="O400" s="56" t="s">
        <v>16</v>
      </c>
      <c r="P400" s="11"/>
      <c r="Q400" s="36"/>
      <c r="R400" s="54" t="s">
        <v>11</v>
      </c>
      <c r="S400" s="39"/>
      <c r="T400" s="54" t="s">
        <v>16</v>
      </c>
      <c r="U400" s="36"/>
      <c r="V400" s="54" t="s">
        <v>11</v>
      </c>
      <c r="W400" s="39"/>
      <c r="X400" s="56" t="s">
        <v>16</v>
      </c>
      <c r="Y400" s="48"/>
      <c r="Z400" s="36"/>
      <c r="AA400" s="54" t="s">
        <v>11</v>
      </c>
      <c r="AB400" s="39"/>
      <c r="AC400" s="54" t="s">
        <v>16</v>
      </c>
      <c r="AD400" s="36"/>
      <c r="AE400" s="54" t="s">
        <v>11</v>
      </c>
      <c r="AF400" s="39"/>
      <c r="AG400" s="56" t="s">
        <v>16</v>
      </c>
      <c r="AH400" s="48"/>
      <c r="AI400" s="36"/>
      <c r="AJ400" s="54" t="s">
        <v>11</v>
      </c>
      <c r="AK400" s="39"/>
      <c r="AL400" s="54" t="s">
        <v>16</v>
      </c>
      <c r="AM400" s="36"/>
      <c r="AN400" s="54" t="s">
        <v>11</v>
      </c>
      <c r="AO400" s="39"/>
      <c r="AP400" s="56" t="s">
        <v>16</v>
      </c>
      <c r="AQ400" s="48"/>
      <c r="AR400" s="36"/>
      <c r="AS400" s="54" t="s">
        <v>11</v>
      </c>
      <c r="AT400" s="39"/>
      <c r="AU400" s="54" t="s">
        <v>16</v>
      </c>
      <c r="AV400" s="36"/>
      <c r="AW400" s="54" t="s">
        <v>11</v>
      </c>
      <c r="AX400" s="39"/>
      <c r="AY400" s="56" t="s">
        <v>16</v>
      </c>
      <c r="AZ400" s="48"/>
      <c r="BA400" s="36"/>
      <c r="BB400" s="54" t="s">
        <v>11</v>
      </c>
      <c r="BC400" s="39"/>
      <c r="BD400" s="54" t="s">
        <v>16</v>
      </c>
      <c r="BE400" s="36"/>
      <c r="BF400" s="54" t="s">
        <v>11</v>
      </c>
      <c r="BG400" s="39"/>
      <c r="BH400" s="56" t="s">
        <v>16</v>
      </c>
      <c r="BI400" s="48"/>
      <c r="BJ400" s="36"/>
      <c r="BK400" s="54" t="s">
        <v>11</v>
      </c>
      <c r="BL400" s="39"/>
      <c r="BM400" s="54" t="s">
        <v>16</v>
      </c>
      <c r="BN400" s="36"/>
      <c r="BO400" s="54" t="s">
        <v>11</v>
      </c>
      <c r="BP400" s="39"/>
      <c r="BQ400" s="56" t="s">
        <v>16</v>
      </c>
      <c r="BR400" s="48"/>
      <c r="BS400" s="36"/>
      <c r="BT400" s="54" t="s">
        <v>11</v>
      </c>
      <c r="BU400" s="39"/>
      <c r="BV400" s="54" t="s">
        <v>16</v>
      </c>
      <c r="BW400" s="36"/>
      <c r="BX400" s="54" t="s">
        <v>11</v>
      </c>
      <c r="BY400" s="39"/>
      <c r="BZ400" s="56" t="s">
        <v>16</v>
      </c>
      <c r="CA400" s="51"/>
      <c r="CB400" s="17" t="str">
        <f t="shared" si="11"/>
        <v/>
      </c>
      <c r="CC400" s="17" t="str">
        <f>IF(CB400="","",INDEX('99_職種リスト'!$A:$A,MATCH($E400,'99_職種リスト'!$B:$B,0)))</f>
        <v/>
      </c>
      <c r="CD400" s="18" t="str">
        <f>IF(CB400="","",IF(F400="○",'01_勤務時間入力'!$B$7*60,IF(SUM(H400,J400,L400,N400)&gt;0,MIN(SUM(VALUE(H400)*60,J400,VALUE(L400)*60/2,N400/2),'01_勤務時間入力'!$B$7*60,10080),MIN(SUM(MIN(SUM(VALUE(Q400)*60,S400,VALUE(U400)*60/2,W400/2),1440)*IF(OR(Y400="",Y400="　"),1,VALUE(MID(Y400,2,1)/4)),MIN(SUM(VALUE(Z400)*60,AB400,VALUE(AD400)*60/2,AF400/2),1440)*IF(OR(AH400="",AH400="　"),1,VALUE(MID(AH400,2,1)/4)),MIN(SUM(VALUE(AI400)*60,AK400,VALUE(AM400)*60/2,AO400/2),1440)*IF(OR(AQ400="",AQ400="　"),1,VALUE(MID(AQ400,2,1)/4)),MIN(SUM(VALUE(AR400)*60,AT400,VALUE(AV400)*60/2,AX400/2),1440)*IF(OR(AZ400="",AZ400="　"),1,VALUE(MID(AZ400,2,1)/4)),MIN(SUM(VALUE(BA400)*60,BC400,VALUE(BE400)*60/2,BG400/2),1440)*IF(OR(BI400="",BI400="　"),1,VALUE(MID(BI400,2,1)/4)),MIN(SUM(VALUE(BJ400)*60,BL400,VALUE(BN400)*60/2,BP400/2),1440)*IF(OR(BR400="",BR400="　"),1,VALUE(MID(BR400,2,1)/4)),MIN(SUM(VALUE(BS400)*60,BU400,VALUE(BW400)*60/2,BY400/2),1440)*IF(OR(CA400="",CA400="　"),1,VALUE(MID(CA400,2,1)/4))),'01_勤務時間入力'!$B$7*60,10080))))</f>
        <v/>
      </c>
      <c r="CE400" s="17" t="str">
        <f>IF(CB400="","",IF('01_勤務時間入力'!$I$7*60&lt;='01_勤務時間入力'!CD400,"常勤","非常勤"))</f>
        <v/>
      </c>
    </row>
    <row r="401" spans="2:83" ht="27.95" customHeight="1" x14ac:dyDescent="0.4">
      <c r="B401" s="131" t="str">
        <f t="shared" si="10"/>
        <v>385人目</v>
      </c>
      <c r="C401" s="29"/>
      <c r="D401" s="69" t="s">
        <v>14</v>
      </c>
      <c r="E401" s="31"/>
      <c r="F401" s="32"/>
      <c r="H401" s="36"/>
      <c r="I401" s="54" t="s">
        <v>11</v>
      </c>
      <c r="J401" s="39"/>
      <c r="K401" s="56" t="s">
        <v>16</v>
      </c>
      <c r="L401" s="36"/>
      <c r="M401" s="54" t="s">
        <v>11</v>
      </c>
      <c r="N401" s="39"/>
      <c r="O401" s="56" t="s">
        <v>16</v>
      </c>
      <c r="P401" s="11"/>
      <c r="Q401" s="36"/>
      <c r="R401" s="54" t="s">
        <v>11</v>
      </c>
      <c r="S401" s="39"/>
      <c r="T401" s="54" t="s">
        <v>16</v>
      </c>
      <c r="U401" s="36"/>
      <c r="V401" s="54" t="s">
        <v>11</v>
      </c>
      <c r="W401" s="39"/>
      <c r="X401" s="56" t="s">
        <v>16</v>
      </c>
      <c r="Y401" s="48"/>
      <c r="Z401" s="36"/>
      <c r="AA401" s="54" t="s">
        <v>11</v>
      </c>
      <c r="AB401" s="39"/>
      <c r="AC401" s="54" t="s">
        <v>16</v>
      </c>
      <c r="AD401" s="36"/>
      <c r="AE401" s="54" t="s">
        <v>11</v>
      </c>
      <c r="AF401" s="39"/>
      <c r="AG401" s="56" t="s">
        <v>16</v>
      </c>
      <c r="AH401" s="48"/>
      <c r="AI401" s="36"/>
      <c r="AJ401" s="54" t="s">
        <v>11</v>
      </c>
      <c r="AK401" s="39"/>
      <c r="AL401" s="54" t="s">
        <v>16</v>
      </c>
      <c r="AM401" s="36"/>
      <c r="AN401" s="54" t="s">
        <v>11</v>
      </c>
      <c r="AO401" s="39"/>
      <c r="AP401" s="56" t="s">
        <v>16</v>
      </c>
      <c r="AQ401" s="48"/>
      <c r="AR401" s="36"/>
      <c r="AS401" s="54" t="s">
        <v>11</v>
      </c>
      <c r="AT401" s="39"/>
      <c r="AU401" s="54" t="s">
        <v>16</v>
      </c>
      <c r="AV401" s="36"/>
      <c r="AW401" s="54" t="s">
        <v>11</v>
      </c>
      <c r="AX401" s="39"/>
      <c r="AY401" s="56" t="s">
        <v>16</v>
      </c>
      <c r="AZ401" s="48"/>
      <c r="BA401" s="36"/>
      <c r="BB401" s="54" t="s">
        <v>11</v>
      </c>
      <c r="BC401" s="39"/>
      <c r="BD401" s="54" t="s">
        <v>16</v>
      </c>
      <c r="BE401" s="36"/>
      <c r="BF401" s="54" t="s">
        <v>11</v>
      </c>
      <c r="BG401" s="39"/>
      <c r="BH401" s="56" t="s">
        <v>16</v>
      </c>
      <c r="BI401" s="48"/>
      <c r="BJ401" s="36"/>
      <c r="BK401" s="54" t="s">
        <v>11</v>
      </c>
      <c r="BL401" s="39"/>
      <c r="BM401" s="54" t="s">
        <v>16</v>
      </c>
      <c r="BN401" s="36"/>
      <c r="BO401" s="54" t="s">
        <v>11</v>
      </c>
      <c r="BP401" s="39"/>
      <c r="BQ401" s="56" t="s">
        <v>16</v>
      </c>
      <c r="BR401" s="48"/>
      <c r="BS401" s="36"/>
      <c r="BT401" s="54" t="s">
        <v>11</v>
      </c>
      <c r="BU401" s="39"/>
      <c r="BV401" s="54" t="s">
        <v>16</v>
      </c>
      <c r="BW401" s="36"/>
      <c r="BX401" s="54" t="s">
        <v>11</v>
      </c>
      <c r="BY401" s="39"/>
      <c r="BZ401" s="56" t="s">
        <v>16</v>
      </c>
      <c r="CA401" s="51"/>
      <c r="CB401" s="17" t="str">
        <f t="shared" si="11"/>
        <v/>
      </c>
      <c r="CC401" s="17" t="str">
        <f>IF(CB401="","",INDEX('99_職種リスト'!$A:$A,MATCH($E401,'99_職種リスト'!$B:$B,0)))</f>
        <v/>
      </c>
      <c r="CD401" s="18" t="str">
        <f>IF(CB401="","",IF(F401="○",'01_勤務時間入力'!$B$7*60,IF(SUM(H401,J401,L401,N401)&gt;0,MIN(SUM(VALUE(H401)*60,J401,VALUE(L401)*60/2,N401/2),'01_勤務時間入力'!$B$7*60,10080),MIN(SUM(MIN(SUM(VALUE(Q401)*60,S401,VALUE(U401)*60/2,W401/2),1440)*IF(OR(Y401="",Y401="　"),1,VALUE(MID(Y401,2,1)/4)),MIN(SUM(VALUE(Z401)*60,AB401,VALUE(AD401)*60/2,AF401/2),1440)*IF(OR(AH401="",AH401="　"),1,VALUE(MID(AH401,2,1)/4)),MIN(SUM(VALUE(AI401)*60,AK401,VALUE(AM401)*60/2,AO401/2),1440)*IF(OR(AQ401="",AQ401="　"),1,VALUE(MID(AQ401,2,1)/4)),MIN(SUM(VALUE(AR401)*60,AT401,VALUE(AV401)*60/2,AX401/2),1440)*IF(OR(AZ401="",AZ401="　"),1,VALUE(MID(AZ401,2,1)/4)),MIN(SUM(VALUE(BA401)*60,BC401,VALUE(BE401)*60/2,BG401/2),1440)*IF(OR(BI401="",BI401="　"),1,VALUE(MID(BI401,2,1)/4)),MIN(SUM(VALUE(BJ401)*60,BL401,VALUE(BN401)*60/2,BP401/2),1440)*IF(OR(BR401="",BR401="　"),1,VALUE(MID(BR401,2,1)/4)),MIN(SUM(VALUE(BS401)*60,BU401,VALUE(BW401)*60/2,BY401/2),1440)*IF(OR(CA401="",CA401="　"),1,VALUE(MID(CA401,2,1)/4))),'01_勤務時間入力'!$B$7*60,10080))))</f>
        <v/>
      </c>
      <c r="CE401" s="17" t="str">
        <f>IF(CB401="","",IF('01_勤務時間入力'!$I$7*60&lt;='01_勤務時間入力'!CD401,"常勤","非常勤"))</f>
        <v/>
      </c>
    </row>
    <row r="402" spans="2:83" ht="27.95" customHeight="1" x14ac:dyDescent="0.4">
      <c r="B402" s="131" t="str">
        <f t="shared" ref="B402:B465" si="12">CONCATENATE(ROW()-16,"人目")</f>
        <v>386人目</v>
      </c>
      <c r="C402" s="29"/>
      <c r="D402" s="69" t="s">
        <v>14</v>
      </c>
      <c r="E402" s="31"/>
      <c r="F402" s="32"/>
      <c r="H402" s="36"/>
      <c r="I402" s="54" t="s">
        <v>11</v>
      </c>
      <c r="J402" s="39"/>
      <c r="K402" s="56" t="s">
        <v>16</v>
      </c>
      <c r="L402" s="36"/>
      <c r="M402" s="54" t="s">
        <v>11</v>
      </c>
      <c r="N402" s="39"/>
      <c r="O402" s="56" t="s">
        <v>16</v>
      </c>
      <c r="P402" s="11"/>
      <c r="Q402" s="36"/>
      <c r="R402" s="54" t="s">
        <v>11</v>
      </c>
      <c r="S402" s="39"/>
      <c r="T402" s="54" t="s">
        <v>16</v>
      </c>
      <c r="U402" s="36"/>
      <c r="V402" s="54" t="s">
        <v>11</v>
      </c>
      <c r="W402" s="39"/>
      <c r="X402" s="56" t="s">
        <v>16</v>
      </c>
      <c r="Y402" s="48"/>
      <c r="Z402" s="36"/>
      <c r="AA402" s="54" t="s">
        <v>11</v>
      </c>
      <c r="AB402" s="39"/>
      <c r="AC402" s="54" t="s">
        <v>16</v>
      </c>
      <c r="AD402" s="36"/>
      <c r="AE402" s="54" t="s">
        <v>11</v>
      </c>
      <c r="AF402" s="39"/>
      <c r="AG402" s="56" t="s">
        <v>16</v>
      </c>
      <c r="AH402" s="48"/>
      <c r="AI402" s="36"/>
      <c r="AJ402" s="54" t="s">
        <v>11</v>
      </c>
      <c r="AK402" s="39"/>
      <c r="AL402" s="54" t="s">
        <v>16</v>
      </c>
      <c r="AM402" s="36"/>
      <c r="AN402" s="54" t="s">
        <v>11</v>
      </c>
      <c r="AO402" s="39"/>
      <c r="AP402" s="56" t="s">
        <v>16</v>
      </c>
      <c r="AQ402" s="48"/>
      <c r="AR402" s="36"/>
      <c r="AS402" s="54" t="s">
        <v>11</v>
      </c>
      <c r="AT402" s="39"/>
      <c r="AU402" s="54" t="s">
        <v>16</v>
      </c>
      <c r="AV402" s="36"/>
      <c r="AW402" s="54" t="s">
        <v>11</v>
      </c>
      <c r="AX402" s="39"/>
      <c r="AY402" s="56" t="s">
        <v>16</v>
      </c>
      <c r="AZ402" s="48"/>
      <c r="BA402" s="36"/>
      <c r="BB402" s="54" t="s">
        <v>11</v>
      </c>
      <c r="BC402" s="39"/>
      <c r="BD402" s="54" t="s">
        <v>16</v>
      </c>
      <c r="BE402" s="36"/>
      <c r="BF402" s="54" t="s">
        <v>11</v>
      </c>
      <c r="BG402" s="39"/>
      <c r="BH402" s="56" t="s">
        <v>16</v>
      </c>
      <c r="BI402" s="48"/>
      <c r="BJ402" s="36"/>
      <c r="BK402" s="54" t="s">
        <v>11</v>
      </c>
      <c r="BL402" s="39"/>
      <c r="BM402" s="54" t="s">
        <v>16</v>
      </c>
      <c r="BN402" s="36"/>
      <c r="BO402" s="54" t="s">
        <v>11</v>
      </c>
      <c r="BP402" s="39"/>
      <c r="BQ402" s="56" t="s">
        <v>16</v>
      </c>
      <c r="BR402" s="48"/>
      <c r="BS402" s="36"/>
      <c r="BT402" s="54" t="s">
        <v>11</v>
      </c>
      <c r="BU402" s="39"/>
      <c r="BV402" s="54" t="s">
        <v>16</v>
      </c>
      <c r="BW402" s="36"/>
      <c r="BX402" s="54" t="s">
        <v>11</v>
      </c>
      <c r="BY402" s="39"/>
      <c r="BZ402" s="56" t="s">
        <v>16</v>
      </c>
      <c r="CA402" s="51"/>
      <c r="CB402" s="17" t="str">
        <f t="shared" ref="CB402:CB465" si="13">IF(AND(E402&lt;&gt;"",OR(F402="○",SUM(H402,J402,L402,N402,Q402,S402,U402,W402,Z402,AB402,AD402,AF402,AI402,AK402,AM402,AO402,AR402,AT402,AV402,AX402,BA402,BC402,BE402,BG402,BJ402,BL402,BN402,BP402,BS402,BU402,BW402,BY402)&gt;0)),"入力あり","")</f>
        <v/>
      </c>
      <c r="CC402" s="17" t="str">
        <f>IF(CB402="","",INDEX('99_職種リスト'!$A:$A,MATCH($E402,'99_職種リスト'!$B:$B,0)))</f>
        <v/>
      </c>
      <c r="CD402" s="18" t="str">
        <f>IF(CB402="","",IF(F402="○",'01_勤務時間入力'!$B$7*60,IF(SUM(H402,J402,L402,N402)&gt;0,MIN(SUM(VALUE(H402)*60,J402,VALUE(L402)*60/2,N402/2),'01_勤務時間入力'!$B$7*60,10080),MIN(SUM(MIN(SUM(VALUE(Q402)*60,S402,VALUE(U402)*60/2,W402/2),1440)*IF(OR(Y402="",Y402="　"),1,VALUE(MID(Y402,2,1)/4)),MIN(SUM(VALUE(Z402)*60,AB402,VALUE(AD402)*60/2,AF402/2),1440)*IF(OR(AH402="",AH402="　"),1,VALUE(MID(AH402,2,1)/4)),MIN(SUM(VALUE(AI402)*60,AK402,VALUE(AM402)*60/2,AO402/2),1440)*IF(OR(AQ402="",AQ402="　"),1,VALUE(MID(AQ402,2,1)/4)),MIN(SUM(VALUE(AR402)*60,AT402,VALUE(AV402)*60/2,AX402/2),1440)*IF(OR(AZ402="",AZ402="　"),1,VALUE(MID(AZ402,2,1)/4)),MIN(SUM(VALUE(BA402)*60,BC402,VALUE(BE402)*60/2,BG402/2),1440)*IF(OR(BI402="",BI402="　"),1,VALUE(MID(BI402,2,1)/4)),MIN(SUM(VALUE(BJ402)*60,BL402,VALUE(BN402)*60/2,BP402/2),1440)*IF(OR(BR402="",BR402="　"),1,VALUE(MID(BR402,2,1)/4)),MIN(SUM(VALUE(BS402)*60,BU402,VALUE(BW402)*60/2,BY402/2),1440)*IF(OR(CA402="",CA402="　"),1,VALUE(MID(CA402,2,1)/4))),'01_勤務時間入力'!$B$7*60,10080))))</f>
        <v/>
      </c>
      <c r="CE402" s="17" t="str">
        <f>IF(CB402="","",IF('01_勤務時間入力'!$I$7*60&lt;='01_勤務時間入力'!CD402,"常勤","非常勤"))</f>
        <v/>
      </c>
    </row>
    <row r="403" spans="2:83" ht="27.95" customHeight="1" x14ac:dyDescent="0.4">
      <c r="B403" s="131" t="str">
        <f t="shared" si="12"/>
        <v>387人目</v>
      </c>
      <c r="C403" s="29"/>
      <c r="D403" s="69" t="s">
        <v>14</v>
      </c>
      <c r="E403" s="31"/>
      <c r="F403" s="32"/>
      <c r="H403" s="36"/>
      <c r="I403" s="54" t="s">
        <v>11</v>
      </c>
      <c r="J403" s="39"/>
      <c r="K403" s="56" t="s">
        <v>16</v>
      </c>
      <c r="L403" s="36"/>
      <c r="M403" s="54" t="s">
        <v>11</v>
      </c>
      <c r="N403" s="39"/>
      <c r="O403" s="56" t="s">
        <v>16</v>
      </c>
      <c r="P403" s="11"/>
      <c r="Q403" s="36"/>
      <c r="R403" s="54" t="s">
        <v>11</v>
      </c>
      <c r="S403" s="39"/>
      <c r="T403" s="54" t="s">
        <v>16</v>
      </c>
      <c r="U403" s="36"/>
      <c r="V403" s="54" t="s">
        <v>11</v>
      </c>
      <c r="W403" s="39"/>
      <c r="X403" s="56" t="s">
        <v>16</v>
      </c>
      <c r="Y403" s="48"/>
      <c r="Z403" s="36"/>
      <c r="AA403" s="54" t="s">
        <v>11</v>
      </c>
      <c r="AB403" s="39"/>
      <c r="AC403" s="54" t="s">
        <v>16</v>
      </c>
      <c r="AD403" s="36"/>
      <c r="AE403" s="54" t="s">
        <v>11</v>
      </c>
      <c r="AF403" s="39"/>
      <c r="AG403" s="56" t="s">
        <v>16</v>
      </c>
      <c r="AH403" s="48"/>
      <c r="AI403" s="36"/>
      <c r="AJ403" s="54" t="s">
        <v>11</v>
      </c>
      <c r="AK403" s="39"/>
      <c r="AL403" s="54" t="s">
        <v>16</v>
      </c>
      <c r="AM403" s="36"/>
      <c r="AN403" s="54" t="s">
        <v>11</v>
      </c>
      <c r="AO403" s="39"/>
      <c r="AP403" s="56" t="s">
        <v>16</v>
      </c>
      <c r="AQ403" s="48"/>
      <c r="AR403" s="36"/>
      <c r="AS403" s="54" t="s">
        <v>11</v>
      </c>
      <c r="AT403" s="39"/>
      <c r="AU403" s="54" t="s">
        <v>16</v>
      </c>
      <c r="AV403" s="36"/>
      <c r="AW403" s="54" t="s">
        <v>11</v>
      </c>
      <c r="AX403" s="39"/>
      <c r="AY403" s="56" t="s">
        <v>16</v>
      </c>
      <c r="AZ403" s="48"/>
      <c r="BA403" s="36"/>
      <c r="BB403" s="54" t="s">
        <v>11</v>
      </c>
      <c r="BC403" s="39"/>
      <c r="BD403" s="54" t="s">
        <v>16</v>
      </c>
      <c r="BE403" s="36"/>
      <c r="BF403" s="54" t="s">
        <v>11</v>
      </c>
      <c r="BG403" s="39"/>
      <c r="BH403" s="56" t="s">
        <v>16</v>
      </c>
      <c r="BI403" s="48"/>
      <c r="BJ403" s="36"/>
      <c r="BK403" s="54" t="s">
        <v>11</v>
      </c>
      <c r="BL403" s="39"/>
      <c r="BM403" s="54" t="s">
        <v>16</v>
      </c>
      <c r="BN403" s="36"/>
      <c r="BO403" s="54" t="s">
        <v>11</v>
      </c>
      <c r="BP403" s="39"/>
      <c r="BQ403" s="56" t="s">
        <v>16</v>
      </c>
      <c r="BR403" s="48"/>
      <c r="BS403" s="36"/>
      <c r="BT403" s="54" t="s">
        <v>11</v>
      </c>
      <c r="BU403" s="39"/>
      <c r="BV403" s="54" t="s">
        <v>16</v>
      </c>
      <c r="BW403" s="36"/>
      <c r="BX403" s="54" t="s">
        <v>11</v>
      </c>
      <c r="BY403" s="39"/>
      <c r="BZ403" s="56" t="s">
        <v>16</v>
      </c>
      <c r="CA403" s="51"/>
      <c r="CB403" s="17" t="str">
        <f t="shared" si="13"/>
        <v/>
      </c>
      <c r="CC403" s="17" t="str">
        <f>IF(CB403="","",INDEX('99_職種リスト'!$A:$A,MATCH($E403,'99_職種リスト'!$B:$B,0)))</f>
        <v/>
      </c>
      <c r="CD403" s="18" t="str">
        <f>IF(CB403="","",IF(F403="○",'01_勤務時間入力'!$B$7*60,IF(SUM(H403,J403,L403,N403)&gt;0,MIN(SUM(VALUE(H403)*60,J403,VALUE(L403)*60/2,N403/2),'01_勤務時間入力'!$B$7*60,10080),MIN(SUM(MIN(SUM(VALUE(Q403)*60,S403,VALUE(U403)*60/2,W403/2),1440)*IF(OR(Y403="",Y403="　"),1,VALUE(MID(Y403,2,1)/4)),MIN(SUM(VALUE(Z403)*60,AB403,VALUE(AD403)*60/2,AF403/2),1440)*IF(OR(AH403="",AH403="　"),1,VALUE(MID(AH403,2,1)/4)),MIN(SUM(VALUE(AI403)*60,AK403,VALUE(AM403)*60/2,AO403/2),1440)*IF(OR(AQ403="",AQ403="　"),1,VALUE(MID(AQ403,2,1)/4)),MIN(SUM(VALUE(AR403)*60,AT403,VALUE(AV403)*60/2,AX403/2),1440)*IF(OR(AZ403="",AZ403="　"),1,VALUE(MID(AZ403,2,1)/4)),MIN(SUM(VALUE(BA403)*60,BC403,VALUE(BE403)*60/2,BG403/2),1440)*IF(OR(BI403="",BI403="　"),1,VALUE(MID(BI403,2,1)/4)),MIN(SUM(VALUE(BJ403)*60,BL403,VALUE(BN403)*60/2,BP403/2),1440)*IF(OR(BR403="",BR403="　"),1,VALUE(MID(BR403,2,1)/4)),MIN(SUM(VALUE(BS403)*60,BU403,VALUE(BW403)*60/2,BY403/2),1440)*IF(OR(CA403="",CA403="　"),1,VALUE(MID(CA403,2,1)/4))),'01_勤務時間入力'!$B$7*60,10080))))</f>
        <v/>
      </c>
      <c r="CE403" s="17" t="str">
        <f>IF(CB403="","",IF('01_勤務時間入力'!$I$7*60&lt;='01_勤務時間入力'!CD403,"常勤","非常勤"))</f>
        <v/>
      </c>
    </row>
    <row r="404" spans="2:83" ht="27.95" customHeight="1" x14ac:dyDescent="0.4">
      <c r="B404" s="131" t="str">
        <f t="shared" si="12"/>
        <v>388人目</v>
      </c>
      <c r="C404" s="29"/>
      <c r="D404" s="69" t="s">
        <v>14</v>
      </c>
      <c r="E404" s="31"/>
      <c r="F404" s="32"/>
      <c r="H404" s="36"/>
      <c r="I404" s="54" t="s">
        <v>11</v>
      </c>
      <c r="J404" s="39"/>
      <c r="K404" s="56" t="s">
        <v>16</v>
      </c>
      <c r="L404" s="36"/>
      <c r="M404" s="54" t="s">
        <v>11</v>
      </c>
      <c r="N404" s="39"/>
      <c r="O404" s="56" t="s">
        <v>16</v>
      </c>
      <c r="P404" s="11"/>
      <c r="Q404" s="36"/>
      <c r="R404" s="54" t="s">
        <v>11</v>
      </c>
      <c r="S404" s="39"/>
      <c r="T404" s="54" t="s">
        <v>16</v>
      </c>
      <c r="U404" s="36"/>
      <c r="V404" s="54" t="s">
        <v>11</v>
      </c>
      <c r="W404" s="39"/>
      <c r="X404" s="56" t="s">
        <v>16</v>
      </c>
      <c r="Y404" s="48"/>
      <c r="Z404" s="36"/>
      <c r="AA404" s="54" t="s">
        <v>11</v>
      </c>
      <c r="AB404" s="39"/>
      <c r="AC404" s="54" t="s">
        <v>16</v>
      </c>
      <c r="AD404" s="36"/>
      <c r="AE404" s="54" t="s">
        <v>11</v>
      </c>
      <c r="AF404" s="39"/>
      <c r="AG404" s="56" t="s">
        <v>16</v>
      </c>
      <c r="AH404" s="48"/>
      <c r="AI404" s="36"/>
      <c r="AJ404" s="54" t="s">
        <v>11</v>
      </c>
      <c r="AK404" s="39"/>
      <c r="AL404" s="54" t="s">
        <v>16</v>
      </c>
      <c r="AM404" s="36"/>
      <c r="AN404" s="54" t="s">
        <v>11</v>
      </c>
      <c r="AO404" s="39"/>
      <c r="AP404" s="56" t="s">
        <v>16</v>
      </c>
      <c r="AQ404" s="48"/>
      <c r="AR404" s="36"/>
      <c r="AS404" s="54" t="s">
        <v>11</v>
      </c>
      <c r="AT404" s="39"/>
      <c r="AU404" s="54" t="s">
        <v>16</v>
      </c>
      <c r="AV404" s="36"/>
      <c r="AW404" s="54" t="s">
        <v>11</v>
      </c>
      <c r="AX404" s="39"/>
      <c r="AY404" s="56" t="s">
        <v>16</v>
      </c>
      <c r="AZ404" s="48"/>
      <c r="BA404" s="36"/>
      <c r="BB404" s="54" t="s">
        <v>11</v>
      </c>
      <c r="BC404" s="39"/>
      <c r="BD404" s="54" t="s">
        <v>16</v>
      </c>
      <c r="BE404" s="36"/>
      <c r="BF404" s="54" t="s">
        <v>11</v>
      </c>
      <c r="BG404" s="39"/>
      <c r="BH404" s="56" t="s">
        <v>16</v>
      </c>
      <c r="BI404" s="48"/>
      <c r="BJ404" s="36"/>
      <c r="BK404" s="54" t="s">
        <v>11</v>
      </c>
      <c r="BL404" s="39"/>
      <c r="BM404" s="54" t="s">
        <v>16</v>
      </c>
      <c r="BN404" s="36"/>
      <c r="BO404" s="54" t="s">
        <v>11</v>
      </c>
      <c r="BP404" s="39"/>
      <c r="BQ404" s="56" t="s">
        <v>16</v>
      </c>
      <c r="BR404" s="48"/>
      <c r="BS404" s="36"/>
      <c r="BT404" s="54" t="s">
        <v>11</v>
      </c>
      <c r="BU404" s="39"/>
      <c r="BV404" s="54" t="s">
        <v>16</v>
      </c>
      <c r="BW404" s="36"/>
      <c r="BX404" s="54" t="s">
        <v>11</v>
      </c>
      <c r="BY404" s="39"/>
      <c r="BZ404" s="56" t="s">
        <v>16</v>
      </c>
      <c r="CA404" s="51"/>
      <c r="CB404" s="17" t="str">
        <f t="shared" si="13"/>
        <v/>
      </c>
      <c r="CC404" s="17" t="str">
        <f>IF(CB404="","",INDEX('99_職種リスト'!$A:$A,MATCH($E404,'99_職種リスト'!$B:$B,0)))</f>
        <v/>
      </c>
      <c r="CD404" s="18" t="str">
        <f>IF(CB404="","",IF(F404="○",'01_勤務時間入力'!$B$7*60,IF(SUM(H404,J404,L404,N404)&gt;0,MIN(SUM(VALUE(H404)*60,J404,VALUE(L404)*60/2,N404/2),'01_勤務時間入力'!$B$7*60,10080),MIN(SUM(MIN(SUM(VALUE(Q404)*60,S404,VALUE(U404)*60/2,W404/2),1440)*IF(OR(Y404="",Y404="　"),1,VALUE(MID(Y404,2,1)/4)),MIN(SUM(VALUE(Z404)*60,AB404,VALUE(AD404)*60/2,AF404/2),1440)*IF(OR(AH404="",AH404="　"),1,VALUE(MID(AH404,2,1)/4)),MIN(SUM(VALUE(AI404)*60,AK404,VALUE(AM404)*60/2,AO404/2),1440)*IF(OR(AQ404="",AQ404="　"),1,VALUE(MID(AQ404,2,1)/4)),MIN(SUM(VALUE(AR404)*60,AT404,VALUE(AV404)*60/2,AX404/2),1440)*IF(OR(AZ404="",AZ404="　"),1,VALUE(MID(AZ404,2,1)/4)),MIN(SUM(VALUE(BA404)*60,BC404,VALUE(BE404)*60/2,BG404/2),1440)*IF(OR(BI404="",BI404="　"),1,VALUE(MID(BI404,2,1)/4)),MIN(SUM(VALUE(BJ404)*60,BL404,VALUE(BN404)*60/2,BP404/2),1440)*IF(OR(BR404="",BR404="　"),1,VALUE(MID(BR404,2,1)/4)),MIN(SUM(VALUE(BS404)*60,BU404,VALUE(BW404)*60/2,BY404/2),1440)*IF(OR(CA404="",CA404="　"),1,VALUE(MID(CA404,2,1)/4))),'01_勤務時間入力'!$B$7*60,10080))))</f>
        <v/>
      </c>
      <c r="CE404" s="17" t="str">
        <f>IF(CB404="","",IF('01_勤務時間入力'!$I$7*60&lt;='01_勤務時間入力'!CD404,"常勤","非常勤"))</f>
        <v/>
      </c>
    </row>
    <row r="405" spans="2:83" ht="27.95" customHeight="1" x14ac:dyDescent="0.4">
      <c r="B405" s="131" t="str">
        <f t="shared" si="12"/>
        <v>389人目</v>
      </c>
      <c r="C405" s="29"/>
      <c r="D405" s="69" t="s">
        <v>14</v>
      </c>
      <c r="E405" s="31"/>
      <c r="F405" s="32"/>
      <c r="H405" s="36"/>
      <c r="I405" s="54" t="s">
        <v>11</v>
      </c>
      <c r="J405" s="39"/>
      <c r="K405" s="56" t="s">
        <v>16</v>
      </c>
      <c r="L405" s="36"/>
      <c r="M405" s="54" t="s">
        <v>11</v>
      </c>
      <c r="N405" s="39"/>
      <c r="O405" s="56" t="s">
        <v>16</v>
      </c>
      <c r="P405" s="11"/>
      <c r="Q405" s="36"/>
      <c r="R405" s="54" t="s">
        <v>11</v>
      </c>
      <c r="S405" s="39"/>
      <c r="T405" s="54" t="s">
        <v>16</v>
      </c>
      <c r="U405" s="36"/>
      <c r="V405" s="54" t="s">
        <v>11</v>
      </c>
      <c r="W405" s="39"/>
      <c r="X405" s="56" t="s">
        <v>16</v>
      </c>
      <c r="Y405" s="48"/>
      <c r="Z405" s="36"/>
      <c r="AA405" s="54" t="s">
        <v>11</v>
      </c>
      <c r="AB405" s="39"/>
      <c r="AC405" s="54" t="s">
        <v>16</v>
      </c>
      <c r="AD405" s="36"/>
      <c r="AE405" s="54" t="s">
        <v>11</v>
      </c>
      <c r="AF405" s="39"/>
      <c r="AG405" s="56" t="s">
        <v>16</v>
      </c>
      <c r="AH405" s="48"/>
      <c r="AI405" s="36"/>
      <c r="AJ405" s="54" t="s">
        <v>11</v>
      </c>
      <c r="AK405" s="39"/>
      <c r="AL405" s="54" t="s">
        <v>16</v>
      </c>
      <c r="AM405" s="36"/>
      <c r="AN405" s="54" t="s">
        <v>11</v>
      </c>
      <c r="AO405" s="39"/>
      <c r="AP405" s="56" t="s">
        <v>16</v>
      </c>
      <c r="AQ405" s="48"/>
      <c r="AR405" s="36"/>
      <c r="AS405" s="54" t="s">
        <v>11</v>
      </c>
      <c r="AT405" s="39"/>
      <c r="AU405" s="54" t="s">
        <v>16</v>
      </c>
      <c r="AV405" s="36"/>
      <c r="AW405" s="54" t="s">
        <v>11</v>
      </c>
      <c r="AX405" s="39"/>
      <c r="AY405" s="56" t="s">
        <v>16</v>
      </c>
      <c r="AZ405" s="48"/>
      <c r="BA405" s="36"/>
      <c r="BB405" s="54" t="s">
        <v>11</v>
      </c>
      <c r="BC405" s="39"/>
      <c r="BD405" s="54" t="s">
        <v>16</v>
      </c>
      <c r="BE405" s="36"/>
      <c r="BF405" s="54" t="s">
        <v>11</v>
      </c>
      <c r="BG405" s="39"/>
      <c r="BH405" s="56" t="s">
        <v>16</v>
      </c>
      <c r="BI405" s="48"/>
      <c r="BJ405" s="36"/>
      <c r="BK405" s="54" t="s">
        <v>11</v>
      </c>
      <c r="BL405" s="39"/>
      <c r="BM405" s="54" t="s">
        <v>16</v>
      </c>
      <c r="BN405" s="36"/>
      <c r="BO405" s="54" t="s">
        <v>11</v>
      </c>
      <c r="BP405" s="39"/>
      <c r="BQ405" s="56" t="s">
        <v>16</v>
      </c>
      <c r="BR405" s="48"/>
      <c r="BS405" s="36"/>
      <c r="BT405" s="54" t="s">
        <v>11</v>
      </c>
      <c r="BU405" s="39"/>
      <c r="BV405" s="54" t="s">
        <v>16</v>
      </c>
      <c r="BW405" s="36"/>
      <c r="BX405" s="54" t="s">
        <v>11</v>
      </c>
      <c r="BY405" s="39"/>
      <c r="BZ405" s="56" t="s">
        <v>16</v>
      </c>
      <c r="CA405" s="51"/>
      <c r="CB405" s="17" t="str">
        <f t="shared" si="13"/>
        <v/>
      </c>
      <c r="CC405" s="17" t="str">
        <f>IF(CB405="","",INDEX('99_職種リスト'!$A:$A,MATCH($E405,'99_職種リスト'!$B:$B,0)))</f>
        <v/>
      </c>
      <c r="CD405" s="18" t="str">
        <f>IF(CB405="","",IF(F405="○",'01_勤務時間入力'!$B$7*60,IF(SUM(H405,J405,L405,N405)&gt;0,MIN(SUM(VALUE(H405)*60,J405,VALUE(L405)*60/2,N405/2),'01_勤務時間入力'!$B$7*60,10080),MIN(SUM(MIN(SUM(VALUE(Q405)*60,S405,VALUE(U405)*60/2,W405/2),1440)*IF(OR(Y405="",Y405="　"),1,VALUE(MID(Y405,2,1)/4)),MIN(SUM(VALUE(Z405)*60,AB405,VALUE(AD405)*60/2,AF405/2),1440)*IF(OR(AH405="",AH405="　"),1,VALUE(MID(AH405,2,1)/4)),MIN(SUM(VALUE(AI405)*60,AK405,VALUE(AM405)*60/2,AO405/2),1440)*IF(OR(AQ405="",AQ405="　"),1,VALUE(MID(AQ405,2,1)/4)),MIN(SUM(VALUE(AR405)*60,AT405,VALUE(AV405)*60/2,AX405/2),1440)*IF(OR(AZ405="",AZ405="　"),1,VALUE(MID(AZ405,2,1)/4)),MIN(SUM(VALUE(BA405)*60,BC405,VALUE(BE405)*60/2,BG405/2),1440)*IF(OR(BI405="",BI405="　"),1,VALUE(MID(BI405,2,1)/4)),MIN(SUM(VALUE(BJ405)*60,BL405,VALUE(BN405)*60/2,BP405/2),1440)*IF(OR(BR405="",BR405="　"),1,VALUE(MID(BR405,2,1)/4)),MIN(SUM(VALUE(BS405)*60,BU405,VALUE(BW405)*60/2,BY405/2),1440)*IF(OR(CA405="",CA405="　"),1,VALUE(MID(CA405,2,1)/4))),'01_勤務時間入力'!$B$7*60,10080))))</f>
        <v/>
      </c>
      <c r="CE405" s="17" t="str">
        <f>IF(CB405="","",IF('01_勤務時間入力'!$I$7*60&lt;='01_勤務時間入力'!CD405,"常勤","非常勤"))</f>
        <v/>
      </c>
    </row>
    <row r="406" spans="2:83" ht="27.95" customHeight="1" x14ac:dyDescent="0.4">
      <c r="B406" s="131" t="str">
        <f t="shared" si="12"/>
        <v>390人目</v>
      </c>
      <c r="C406" s="29"/>
      <c r="D406" s="69" t="s">
        <v>14</v>
      </c>
      <c r="E406" s="31"/>
      <c r="F406" s="32"/>
      <c r="H406" s="36"/>
      <c r="I406" s="54" t="s">
        <v>11</v>
      </c>
      <c r="J406" s="39"/>
      <c r="K406" s="56" t="s">
        <v>16</v>
      </c>
      <c r="L406" s="36"/>
      <c r="M406" s="54" t="s">
        <v>11</v>
      </c>
      <c r="N406" s="39"/>
      <c r="O406" s="56" t="s">
        <v>16</v>
      </c>
      <c r="P406" s="11"/>
      <c r="Q406" s="36"/>
      <c r="R406" s="54" t="s">
        <v>11</v>
      </c>
      <c r="S406" s="39"/>
      <c r="T406" s="54" t="s">
        <v>16</v>
      </c>
      <c r="U406" s="36"/>
      <c r="V406" s="54" t="s">
        <v>11</v>
      </c>
      <c r="W406" s="39"/>
      <c r="X406" s="56" t="s">
        <v>16</v>
      </c>
      <c r="Y406" s="48"/>
      <c r="Z406" s="36"/>
      <c r="AA406" s="54" t="s">
        <v>11</v>
      </c>
      <c r="AB406" s="39"/>
      <c r="AC406" s="54" t="s">
        <v>16</v>
      </c>
      <c r="AD406" s="36"/>
      <c r="AE406" s="54" t="s">
        <v>11</v>
      </c>
      <c r="AF406" s="39"/>
      <c r="AG406" s="56" t="s">
        <v>16</v>
      </c>
      <c r="AH406" s="48"/>
      <c r="AI406" s="36"/>
      <c r="AJ406" s="54" t="s">
        <v>11</v>
      </c>
      <c r="AK406" s="39"/>
      <c r="AL406" s="54" t="s">
        <v>16</v>
      </c>
      <c r="AM406" s="36"/>
      <c r="AN406" s="54" t="s">
        <v>11</v>
      </c>
      <c r="AO406" s="39"/>
      <c r="AP406" s="56" t="s">
        <v>16</v>
      </c>
      <c r="AQ406" s="48"/>
      <c r="AR406" s="36"/>
      <c r="AS406" s="54" t="s">
        <v>11</v>
      </c>
      <c r="AT406" s="39"/>
      <c r="AU406" s="54" t="s">
        <v>16</v>
      </c>
      <c r="AV406" s="36"/>
      <c r="AW406" s="54" t="s">
        <v>11</v>
      </c>
      <c r="AX406" s="39"/>
      <c r="AY406" s="56" t="s">
        <v>16</v>
      </c>
      <c r="AZ406" s="48"/>
      <c r="BA406" s="36"/>
      <c r="BB406" s="54" t="s">
        <v>11</v>
      </c>
      <c r="BC406" s="39"/>
      <c r="BD406" s="54" t="s">
        <v>16</v>
      </c>
      <c r="BE406" s="36"/>
      <c r="BF406" s="54" t="s">
        <v>11</v>
      </c>
      <c r="BG406" s="39"/>
      <c r="BH406" s="56" t="s">
        <v>16</v>
      </c>
      <c r="BI406" s="48"/>
      <c r="BJ406" s="36"/>
      <c r="BK406" s="54" t="s">
        <v>11</v>
      </c>
      <c r="BL406" s="39"/>
      <c r="BM406" s="54" t="s">
        <v>16</v>
      </c>
      <c r="BN406" s="36"/>
      <c r="BO406" s="54" t="s">
        <v>11</v>
      </c>
      <c r="BP406" s="39"/>
      <c r="BQ406" s="56" t="s">
        <v>16</v>
      </c>
      <c r="BR406" s="48"/>
      <c r="BS406" s="36"/>
      <c r="BT406" s="54" t="s">
        <v>11</v>
      </c>
      <c r="BU406" s="39"/>
      <c r="BV406" s="54" t="s">
        <v>16</v>
      </c>
      <c r="BW406" s="36"/>
      <c r="BX406" s="54" t="s">
        <v>11</v>
      </c>
      <c r="BY406" s="39"/>
      <c r="BZ406" s="56" t="s">
        <v>16</v>
      </c>
      <c r="CA406" s="51"/>
      <c r="CB406" s="17" t="str">
        <f t="shared" si="13"/>
        <v/>
      </c>
      <c r="CC406" s="17" t="str">
        <f>IF(CB406="","",INDEX('99_職種リスト'!$A:$A,MATCH($E406,'99_職種リスト'!$B:$B,0)))</f>
        <v/>
      </c>
      <c r="CD406" s="18" t="str">
        <f>IF(CB406="","",IF(F406="○",'01_勤務時間入力'!$B$7*60,IF(SUM(H406,J406,L406,N406)&gt;0,MIN(SUM(VALUE(H406)*60,J406,VALUE(L406)*60/2,N406/2),'01_勤務時間入力'!$B$7*60,10080),MIN(SUM(MIN(SUM(VALUE(Q406)*60,S406,VALUE(U406)*60/2,W406/2),1440)*IF(OR(Y406="",Y406="　"),1,VALUE(MID(Y406,2,1)/4)),MIN(SUM(VALUE(Z406)*60,AB406,VALUE(AD406)*60/2,AF406/2),1440)*IF(OR(AH406="",AH406="　"),1,VALUE(MID(AH406,2,1)/4)),MIN(SUM(VALUE(AI406)*60,AK406,VALUE(AM406)*60/2,AO406/2),1440)*IF(OR(AQ406="",AQ406="　"),1,VALUE(MID(AQ406,2,1)/4)),MIN(SUM(VALUE(AR406)*60,AT406,VALUE(AV406)*60/2,AX406/2),1440)*IF(OR(AZ406="",AZ406="　"),1,VALUE(MID(AZ406,2,1)/4)),MIN(SUM(VALUE(BA406)*60,BC406,VALUE(BE406)*60/2,BG406/2),1440)*IF(OR(BI406="",BI406="　"),1,VALUE(MID(BI406,2,1)/4)),MIN(SUM(VALUE(BJ406)*60,BL406,VALUE(BN406)*60/2,BP406/2),1440)*IF(OR(BR406="",BR406="　"),1,VALUE(MID(BR406,2,1)/4)),MIN(SUM(VALUE(BS406)*60,BU406,VALUE(BW406)*60/2,BY406/2),1440)*IF(OR(CA406="",CA406="　"),1,VALUE(MID(CA406,2,1)/4))),'01_勤務時間入力'!$B$7*60,10080))))</f>
        <v/>
      </c>
      <c r="CE406" s="17" t="str">
        <f>IF(CB406="","",IF('01_勤務時間入力'!$I$7*60&lt;='01_勤務時間入力'!CD406,"常勤","非常勤"))</f>
        <v/>
      </c>
    </row>
    <row r="407" spans="2:83" ht="27.95" customHeight="1" x14ac:dyDescent="0.4">
      <c r="B407" s="131" t="str">
        <f t="shared" si="12"/>
        <v>391人目</v>
      </c>
      <c r="C407" s="29"/>
      <c r="D407" s="69" t="s">
        <v>14</v>
      </c>
      <c r="E407" s="31"/>
      <c r="F407" s="32"/>
      <c r="H407" s="36"/>
      <c r="I407" s="54" t="s">
        <v>11</v>
      </c>
      <c r="J407" s="39"/>
      <c r="K407" s="56" t="s">
        <v>16</v>
      </c>
      <c r="L407" s="36"/>
      <c r="M407" s="54" t="s">
        <v>11</v>
      </c>
      <c r="N407" s="39"/>
      <c r="O407" s="56" t="s">
        <v>16</v>
      </c>
      <c r="P407" s="11"/>
      <c r="Q407" s="36"/>
      <c r="R407" s="54" t="s">
        <v>11</v>
      </c>
      <c r="S407" s="39"/>
      <c r="T407" s="54" t="s">
        <v>16</v>
      </c>
      <c r="U407" s="36"/>
      <c r="V407" s="54" t="s">
        <v>11</v>
      </c>
      <c r="W407" s="39"/>
      <c r="X407" s="56" t="s">
        <v>16</v>
      </c>
      <c r="Y407" s="48"/>
      <c r="Z407" s="36"/>
      <c r="AA407" s="54" t="s">
        <v>11</v>
      </c>
      <c r="AB407" s="39"/>
      <c r="AC407" s="54" t="s">
        <v>16</v>
      </c>
      <c r="AD407" s="36"/>
      <c r="AE407" s="54" t="s">
        <v>11</v>
      </c>
      <c r="AF407" s="39"/>
      <c r="AG407" s="56" t="s">
        <v>16</v>
      </c>
      <c r="AH407" s="48"/>
      <c r="AI407" s="36"/>
      <c r="AJ407" s="54" t="s">
        <v>11</v>
      </c>
      <c r="AK407" s="39"/>
      <c r="AL407" s="54" t="s">
        <v>16</v>
      </c>
      <c r="AM407" s="36"/>
      <c r="AN407" s="54" t="s">
        <v>11</v>
      </c>
      <c r="AO407" s="39"/>
      <c r="AP407" s="56" t="s">
        <v>16</v>
      </c>
      <c r="AQ407" s="48"/>
      <c r="AR407" s="36"/>
      <c r="AS407" s="54" t="s">
        <v>11</v>
      </c>
      <c r="AT407" s="39"/>
      <c r="AU407" s="54" t="s">
        <v>16</v>
      </c>
      <c r="AV407" s="36"/>
      <c r="AW407" s="54" t="s">
        <v>11</v>
      </c>
      <c r="AX407" s="39"/>
      <c r="AY407" s="56" t="s">
        <v>16</v>
      </c>
      <c r="AZ407" s="48"/>
      <c r="BA407" s="36"/>
      <c r="BB407" s="54" t="s">
        <v>11</v>
      </c>
      <c r="BC407" s="39"/>
      <c r="BD407" s="54" t="s">
        <v>16</v>
      </c>
      <c r="BE407" s="36"/>
      <c r="BF407" s="54" t="s">
        <v>11</v>
      </c>
      <c r="BG407" s="39"/>
      <c r="BH407" s="56" t="s">
        <v>16</v>
      </c>
      <c r="BI407" s="48"/>
      <c r="BJ407" s="36"/>
      <c r="BK407" s="54" t="s">
        <v>11</v>
      </c>
      <c r="BL407" s="39"/>
      <c r="BM407" s="54" t="s">
        <v>16</v>
      </c>
      <c r="BN407" s="36"/>
      <c r="BO407" s="54" t="s">
        <v>11</v>
      </c>
      <c r="BP407" s="39"/>
      <c r="BQ407" s="56" t="s">
        <v>16</v>
      </c>
      <c r="BR407" s="48"/>
      <c r="BS407" s="36"/>
      <c r="BT407" s="54" t="s">
        <v>11</v>
      </c>
      <c r="BU407" s="39"/>
      <c r="BV407" s="54" t="s">
        <v>16</v>
      </c>
      <c r="BW407" s="36"/>
      <c r="BX407" s="54" t="s">
        <v>11</v>
      </c>
      <c r="BY407" s="39"/>
      <c r="BZ407" s="56" t="s">
        <v>16</v>
      </c>
      <c r="CA407" s="51"/>
      <c r="CB407" s="17" t="str">
        <f t="shared" si="13"/>
        <v/>
      </c>
      <c r="CC407" s="17" t="str">
        <f>IF(CB407="","",INDEX('99_職種リスト'!$A:$A,MATCH($E407,'99_職種リスト'!$B:$B,0)))</f>
        <v/>
      </c>
      <c r="CD407" s="18" t="str">
        <f>IF(CB407="","",IF(F407="○",'01_勤務時間入力'!$B$7*60,IF(SUM(H407,J407,L407,N407)&gt;0,MIN(SUM(VALUE(H407)*60,J407,VALUE(L407)*60/2,N407/2),'01_勤務時間入力'!$B$7*60,10080),MIN(SUM(MIN(SUM(VALUE(Q407)*60,S407,VALUE(U407)*60/2,W407/2),1440)*IF(OR(Y407="",Y407="　"),1,VALUE(MID(Y407,2,1)/4)),MIN(SUM(VALUE(Z407)*60,AB407,VALUE(AD407)*60/2,AF407/2),1440)*IF(OR(AH407="",AH407="　"),1,VALUE(MID(AH407,2,1)/4)),MIN(SUM(VALUE(AI407)*60,AK407,VALUE(AM407)*60/2,AO407/2),1440)*IF(OR(AQ407="",AQ407="　"),1,VALUE(MID(AQ407,2,1)/4)),MIN(SUM(VALUE(AR407)*60,AT407,VALUE(AV407)*60/2,AX407/2),1440)*IF(OR(AZ407="",AZ407="　"),1,VALUE(MID(AZ407,2,1)/4)),MIN(SUM(VALUE(BA407)*60,BC407,VALUE(BE407)*60/2,BG407/2),1440)*IF(OR(BI407="",BI407="　"),1,VALUE(MID(BI407,2,1)/4)),MIN(SUM(VALUE(BJ407)*60,BL407,VALUE(BN407)*60/2,BP407/2),1440)*IF(OR(BR407="",BR407="　"),1,VALUE(MID(BR407,2,1)/4)),MIN(SUM(VALUE(BS407)*60,BU407,VALUE(BW407)*60/2,BY407/2),1440)*IF(OR(CA407="",CA407="　"),1,VALUE(MID(CA407,2,1)/4))),'01_勤務時間入力'!$B$7*60,10080))))</f>
        <v/>
      </c>
      <c r="CE407" s="17" t="str">
        <f>IF(CB407="","",IF('01_勤務時間入力'!$I$7*60&lt;='01_勤務時間入力'!CD407,"常勤","非常勤"))</f>
        <v/>
      </c>
    </row>
    <row r="408" spans="2:83" ht="27.95" customHeight="1" x14ac:dyDescent="0.4">
      <c r="B408" s="131" t="str">
        <f t="shared" si="12"/>
        <v>392人目</v>
      </c>
      <c r="C408" s="29"/>
      <c r="D408" s="69" t="s">
        <v>14</v>
      </c>
      <c r="E408" s="31"/>
      <c r="F408" s="32"/>
      <c r="H408" s="36"/>
      <c r="I408" s="54" t="s">
        <v>11</v>
      </c>
      <c r="J408" s="39"/>
      <c r="K408" s="56" t="s">
        <v>16</v>
      </c>
      <c r="L408" s="36"/>
      <c r="M408" s="54" t="s">
        <v>11</v>
      </c>
      <c r="N408" s="39"/>
      <c r="O408" s="56" t="s">
        <v>16</v>
      </c>
      <c r="P408" s="11"/>
      <c r="Q408" s="36"/>
      <c r="R408" s="54" t="s">
        <v>11</v>
      </c>
      <c r="S408" s="39"/>
      <c r="T408" s="54" t="s">
        <v>16</v>
      </c>
      <c r="U408" s="36"/>
      <c r="V408" s="54" t="s">
        <v>11</v>
      </c>
      <c r="W408" s="39"/>
      <c r="X408" s="56" t="s">
        <v>16</v>
      </c>
      <c r="Y408" s="48"/>
      <c r="Z408" s="36"/>
      <c r="AA408" s="54" t="s">
        <v>11</v>
      </c>
      <c r="AB408" s="39"/>
      <c r="AC408" s="54" t="s">
        <v>16</v>
      </c>
      <c r="AD408" s="36"/>
      <c r="AE408" s="54" t="s">
        <v>11</v>
      </c>
      <c r="AF408" s="39"/>
      <c r="AG408" s="56" t="s">
        <v>16</v>
      </c>
      <c r="AH408" s="48"/>
      <c r="AI408" s="36"/>
      <c r="AJ408" s="54" t="s">
        <v>11</v>
      </c>
      <c r="AK408" s="39"/>
      <c r="AL408" s="54" t="s">
        <v>16</v>
      </c>
      <c r="AM408" s="36"/>
      <c r="AN408" s="54" t="s">
        <v>11</v>
      </c>
      <c r="AO408" s="39"/>
      <c r="AP408" s="56" t="s">
        <v>16</v>
      </c>
      <c r="AQ408" s="48"/>
      <c r="AR408" s="36"/>
      <c r="AS408" s="54" t="s">
        <v>11</v>
      </c>
      <c r="AT408" s="39"/>
      <c r="AU408" s="54" t="s">
        <v>16</v>
      </c>
      <c r="AV408" s="36"/>
      <c r="AW408" s="54" t="s">
        <v>11</v>
      </c>
      <c r="AX408" s="39"/>
      <c r="AY408" s="56" t="s">
        <v>16</v>
      </c>
      <c r="AZ408" s="48"/>
      <c r="BA408" s="36"/>
      <c r="BB408" s="54" t="s">
        <v>11</v>
      </c>
      <c r="BC408" s="39"/>
      <c r="BD408" s="54" t="s">
        <v>16</v>
      </c>
      <c r="BE408" s="36"/>
      <c r="BF408" s="54" t="s">
        <v>11</v>
      </c>
      <c r="BG408" s="39"/>
      <c r="BH408" s="56" t="s">
        <v>16</v>
      </c>
      <c r="BI408" s="48"/>
      <c r="BJ408" s="36"/>
      <c r="BK408" s="54" t="s">
        <v>11</v>
      </c>
      <c r="BL408" s="39"/>
      <c r="BM408" s="54" t="s">
        <v>16</v>
      </c>
      <c r="BN408" s="36"/>
      <c r="BO408" s="54" t="s">
        <v>11</v>
      </c>
      <c r="BP408" s="39"/>
      <c r="BQ408" s="56" t="s">
        <v>16</v>
      </c>
      <c r="BR408" s="48"/>
      <c r="BS408" s="36"/>
      <c r="BT408" s="54" t="s">
        <v>11</v>
      </c>
      <c r="BU408" s="39"/>
      <c r="BV408" s="54" t="s">
        <v>16</v>
      </c>
      <c r="BW408" s="36"/>
      <c r="BX408" s="54" t="s">
        <v>11</v>
      </c>
      <c r="BY408" s="39"/>
      <c r="BZ408" s="56" t="s">
        <v>16</v>
      </c>
      <c r="CA408" s="51"/>
      <c r="CB408" s="17" t="str">
        <f t="shared" si="13"/>
        <v/>
      </c>
      <c r="CC408" s="17" t="str">
        <f>IF(CB408="","",INDEX('99_職種リスト'!$A:$A,MATCH($E408,'99_職種リスト'!$B:$B,0)))</f>
        <v/>
      </c>
      <c r="CD408" s="18" t="str">
        <f>IF(CB408="","",IF(F408="○",'01_勤務時間入力'!$B$7*60,IF(SUM(H408,J408,L408,N408)&gt;0,MIN(SUM(VALUE(H408)*60,J408,VALUE(L408)*60/2,N408/2),'01_勤務時間入力'!$B$7*60,10080),MIN(SUM(MIN(SUM(VALUE(Q408)*60,S408,VALUE(U408)*60/2,W408/2),1440)*IF(OR(Y408="",Y408="　"),1,VALUE(MID(Y408,2,1)/4)),MIN(SUM(VALUE(Z408)*60,AB408,VALUE(AD408)*60/2,AF408/2),1440)*IF(OR(AH408="",AH408="　"),1,VALUE(MID(AH408,2,1)/4)),MIN(SUM(VALUE(AI408)*60,AK408,VALUE(AM408)*60/2,AO408/2),1440)*IF(OR(AQ408="",AQ408="　"),1,VALUE(MID(AQ408,2,1)/4)),MIN(SUM(VALUE(AR408)*60,AT408,VALUE(AV408)*60/2,AX408/2),1440)*IF(OR(AZ408="",AZ408="　"),1,VALUE(MID(AZ408,2,1)/4)),MIN(SUM(VALUE(BA408)*60,BC408,VALUE(BE408)*60/2,BG408/2),1440)*IF(OR(BI408="",BI408="　"),1,VALUE(MID(BI408,2,1)/4)),MIN(SUM(VALUE(BJ408)*60,BL408,VALUE(BN408)*60/2,BP408/2),1440)*IF(OR(BR408="",BR408="　"),1,VALUE(MID(BR408,2,1)/4)),MIN(SUM(VALUE(BS408)*60,BU408,VALUE(BW408)*60/2,BY408/2),1440)*IF(OR(CA408="",CA408="　"),1,VALUE(MID(CA408,2,1)/4))),'01_勤務時間入力'!$B$7*60,10080))))</f>
        <v/>
      </c>
      <c r="CE408" s="17" t="str">
        <f>IF(CB408="","",IF('01_勤務時間入力'!$I$7*60&lt;='01_勤務時間入力'!CD408,"常勤","非常勤"))</f>
        <v/>
      </c>
    </row>
    <row r="409" spans="2:83" ht="27.95" customHeight="1" x14ac:dyDescent="0.4">
      <c r="B409" s="131" t="str">
        <f t="shared" si="12"/>
        <v>393人目</v>
      </c>
      <c r="C409" s="29"/>
      <c r="D409" s="69" t="s">
        <v>14</v>
      </c>
      <c r="E409" s="31"/>
      <c r="F409" s="32"/>
      <c r="H409" s="36"/>
      <c r="I409" s="54" t="s">
        <v>11</v>
      </c>
      <c r="J409" s="39"/>
      <c r="K409" s="56" t="s">
        <v>16</v>
      </c>
      <c r="L409" s="36"/>
      <c r="M409" s="54" t="s">
        <v>11</v>
      </c>
      <c r="N409" s="39"/>
      <c r="O409" s="56" t="s">
        <v>16</v>
      </c>
      <c r="P409" s="11"/>
      <c r="Q409" s="36"/>
      <c r="R409" s="54" t="s">
        <v>11</v>
      </c>
      <c r="S409" s="39"/>
      <c r="T409" s="54" t="s">
        <v>16</v>
      </c>
      <c r="U409" s="36"/>
      <c r="V409" s="54" t="s">
        <v>11</v>
      </c>
      <c r="W409" s="39"/>
      <c r="X409" s="56" t="s">
        <v>16</v>
      </c>
      <c r="Y409" s="48"/>
      <c r="Z409" s="36"/>
      <c r="AA409" s="54" t="s">
        <v>11</v>
      </c>
      <c r="AB409" s="39"/>
      <c r="AC409" s="54" t="s">
        <v>16</v>
      </c>
      <c r="AD409" s="36"/>
      <c r="AE409" s="54" t="s">
        <v>11</v>
      </c>
      <c r="AF409" s="39"/>
      <c r="AG409" s="56" t="s">
        <v>16</v>
      </c>
      <c r="AH409" s="48"/>
      <c r="AI409" s="36"/>
      <c r="AJ409" s="54" t="s">
        <v>11</v>
      </c>
      <c r="AK409" s="39"/>
      <c r="AL409" s="54" t="s">
        <v>16</v>
      </c>
      <c r="AM409" s="36"/>
      <c r="AN409" s="54" t="s">
        <v>11</v>
      </c>
      <c r="AO409" s="39"/>
      <c r="AP409" s="56" t="s">
        <v>16</v>
      </c>
      <c r="AQ409" s="48"/>
      <c r="AR409" s="36"/>
      <c r="AS409" s="54" t="s">
        <v>11</v>
      </c>
      <c r="AT409" s="39"/>
      <c r="AU409" s="54" t="s">
        <v>16</v>
      </c>
      <c r="AV409" s="36"/>
      <c r="AW409" s="54" t="s">
        <v>11</v>
      </c>
      <c r="AX409" s="39"/>
      <c r="AY409" s="56" t="s">
        <v>16</v>
      </c>
      <c r="AZ409" s="48"/>
      <c r="BA409" s="36"/>
      <c r="BB409" s="54" t="s">
        <v>11</v>
      </c>
      <c r="BC409" s="39"/>
      <c r="BD409" s="54" t="s">
        <v>16</v>
      </c>
      <c r="BE409" s="36"/>
      <c r="BF409" s="54" t="s">
        <v>11</v>
      </c>
      <c r="BG409" s="39"/>
      <c r="BH409" s="56" t="s">
        <v>16</v>
      </c>
      <c r="BI409" s="48"/>
      <c r="BJ409" s="36"/>
      <c r="BK409" s="54" t="s">
        <v>11</v>
      </c>
      <c r="BL409" s="39"/>
      <c r="BM409" s="54" t="s">
        <v>16</v>
      </c>
      <c r="BN409" s="36"/>
      <c r="BO409" s="54" t="s">
        <v>11</v>
      </c>
      <c r="BP409" s="39"/>
      <c r="BQ409" s="56" t="s">
        <v>16</v>
      </c>
      <c r="BR409" s="48"/>
      <c r="BS409" s="36"/>
      <c r="BT409" s="54" t="s">
        <v>11</v>
      </c>
      <c r="BU409" s="39"/>
      <c r="BV409" s="54" t="s">
        <v>16</v>
      </c>
      <c r="BW409" s="36"/>
      <c r="BX409" s="54" t="s">
        <v>11</v>
      </c>
      <c r="BY409" s="39"/>
      <c r="BZ409" s="56" t="s">
        <v>16</v>
      </c>
      <c r="CA409" s="51"/>
      <c r="CB409" s="17" t="str">
        <f t="shared" si="13"/>
        <v/>
      </c>
      <c r="CC409" s="17" t="str">
        <f>IF(CB409="","",INDEX('99_職種リスト'!$A:$A,MATCH($E409,'99_職種リスト'!$B:$B,0)))</f>
        <v/>
      </c>
      <c r="CD409" s="18" t="str">
        <f>IF(CB409="","",IF(F409="○",'01_勤務時間入力'!$B$7*60,IF(SUM(H409,J409,L409,N409)&gt;0,MIN(SUM(VALUE(H409)*60,J409,VALUE(L409)*60/2,N409/2),'01_勤務時間入力'!$B$7*60,10080),MIN(SUM(MIN(SUM(VALUE(Q409)*60,S409,VALUE(U409)*60/2,W409/2),1440)*IF(OR(Y409="",Y409="　"),1,VALUE(MID(Y409,2,1)/4)),MIN(SUM(VALUE(Z409)*60,AB409,VALUE(AD409)*60/2,AF409/2),1440)*IF(OR(AH409="",AH409="　"),1,VALUE(MID(AH409,2,1)/4)),MIN(SUM(VALUE(AI409)*60,AK409,VALUE(AM409)*60/2,AO409/2),1440)*IF(OR(AQ409="",AQ409="　"),1,VALUE(MID(AQ409,2,1)/4)),MIN(SUM(VALUE(AR409)*60,AT409,VALUE(AV409)*60/2,AX409/2),1440)*IF(OR(AZ409="",AZ409="　"),1,VALUE(MID(AZ409,2,1)/4)),MIN(SUM(VALUE(BA409)*60,BC409,VALUE(BE409)*60/2,BG409/2),1440)*IF(OR(BI409="",BI409="　"),1,VALUE(MID(BI409,2,1)/4)),MIN(SUM(VALUE(BJ409)*60,BL409,VALUE(BN409)*60/2,BP409/2),1440)*IF(OR(BR409="",BR409="　"),1,VALUE(MID(BR409,2,1)/4)),MIN(SUM(VALUE(BS409)*60,BU409,VALUE(BW409)*60/2,BY409/2),1440)*IF(OR(CA409="",CA409="　"),1,VALUE(MID(CA409,2,1)/4))),'01_勤務時間入力'!$B$7*60,10080))))</f>
        <v/>
      </c>
      <c r="CE409" s="17" t="str">
        <f>IF(CB409="","",IF('01_勤務時間入力'!$I$7*60&lt;='01_勤務時間入力'!CD409,"常勤","非常勤"))</f>
        <v/>
      </c>
    </row>
    <row r="410" spans="2:83" ht="27.95" customHeight="1" x14ac:dyDescent="0.4">
      <c r="B410" s="131" t="str">
        <f t="shared" si="12"/>
        <v>394人目</v>
      </c>
      <c r="C410" s="29"/>
      <c r="D410" s="69" t="s">
        <v>14</v>
      </c>
      <c r="E410" s="31"/>
      <c r="F410" s="32"/>
      <c r="H410" s="36"/>
      <c r="I410" s="54" t="s">
        <v>11</v>
      </c>
      <c r="J410" s="39"/>
      <c r="K410" s="56" t="s">
        <v>16</v>
      </c>
      <c r="L410" s="36"/>
      <c r="M410" s="54" t="s">
        <v>11</v>
      </c>
      <c r="N410" s="39"/>
      <c r="O410" s="56" t="s">
        <v>16</v>
      </c>
      <c r="P410" s="11"/>
      <c r="Q410" s="36"/>
      <c r="R410" s="54" t="s">
        <v>11</v>
      </c>
      <c r="S410" s="39"/>
      <c r="T410" s="54" t="s">
        <v>16</v>
      </c>
      <c r="U410" s="36"/>
      <c r="V410" s="54" t="s">
        <v>11</v>
      </c>
      <c r="W410" s="39"/>
      <c r="X410" s="56" t="s">
        <v>16</v>
      </c>
      <c r="Y410" s="48"/>
      <c r="Z410" s="36"/>
      <c r="AA410" s="54" t="s">
        <v>11</v>
      </c>
      <c r="AB410" s="39"/>
      <c r="AC410" s="54" t="s">
        <v>16</v>
      </c>
      <c r="AD410" s="36"/>
      <c r="AE410" s="54" t="s">
        <v>11</v>
      </c>
      <c r="AF410" s="39"/>
      <c r="AG410" s="56" t="s">
        <v>16</v>
      </c>
      <c r="AH410" s="48"/>
      <c r="AI410" s="36"/>
      <c r="AJ410" s="54" t="s">
        <v>11</v>
      </c>
      <c r="AK410" s="39"/>
      <c r="AL410" s="54" t="s">
        <v>16</v>
      </c>
      <c r="AM410" s="36"/>
      <c r="AN410" s="54" t="s">
        <v>11</v>
      </c>
      <c r="AO410" s="39"/>
      <c r="AP410" s="56" t="s">
        <v>16</v>
      </c>
      <c r="AQ410" s="48"/>
      <c r="AR410" s="36"/>
      <c r="AS410" s="54" t="s">
        <v>11</v>
      </c>
      <c r="AT410" s="39"/>
      <c r="AU410" s="54" t="s">
        <v>16</v>
      </c>
      <c r="AV410" s="36"/>
      <c r="AW410" s="54" t="s">
        <v>11</v>
      </c>
      <c r="AX410" s="39"/>
      <c r="AY410" s="56" t="s">
        <v>16</v>
      </c>
      <c r="AZ410" s="48"/>
      <c r="BA410" s="36"/>
      <c r="BB410" s="54" t="s">
        <v>11</v>
      </c>
      <c r="BC410" s="39"/>
      <c r="BD410" s="54" t="s">
        <v>16</v>
      </c>
      <c r="BE410" s="36"/>
      <c r="BF410" s="54" t="s">
        <v>11</v>
      </c>
      <c r="BG410" s="39"/>
      <c r="BH410" s="56" t="s">
        <v>16</v>
      </c>
      <c r="BI410" s="48"/>
      <c r="BJ410" s="36"/>
      <c r="BK410" s="54" t="s">
        <v>11</v>
      </c>
      <c r="BL410" s="39"/>
      <c r="BM410" s="54" t="s">
        <v>16</v>
      </c>
      <c r="BN410" s="36"/>
      <c r="BO410" s="54" t="s">
        <v>11</v>
      </c>
      <c r="BP410" s="39"/>
      <c r="BQ410" s="56" t="s">
        <v>16</v>
      </c>
      <c r="BR410" s="48"/>
      <c r="BS410" s="36"/>
      <c r="BT410" s="54" t="s">
        <v>11</v>
      </c>
      <c r="BU410" s="39"/>
      <c r="BV410" s="54" t="s">
        <v>16</v>
      </c>
      <c r="BW410" s="36"/>
      <c r="BX410" s="54" t="s">
        <v>11</v>
      </c>
      <c r="BY410" s="39"/>
      <c r="BZ410" s="56" t="s">
        <v>16</v>
      </c>
      <c r="CA410" s="51"/>
      <c r="CB410" s="17" t="str">
        <f t="shared" si="13"/>
        <v/>
      </c>
      <c r="CC410" s="17" t="str">
        <f>IF(CB410="","",INDEX('99_職種リスト'!$A:$A,MATCH($E410,'99_職種リスト'!$B:$B,0)))</f>
        <v/>
      </c>
      <c r="CD410" s="18" t="str">
        <f>IF(CB410="","",IF(F410="○",'01_勤務時間入力'!$B$7*60,IF(SUM(H410,J410,L410,N410)&gt;0,MIN(SUM(VALUE(H410)*60,J410,VALUE(L410)*60/2,N410/2),'01_勤務時間入力'!$B$7*60,10080),MIN(SUM(MIN(SUM(VALUE(Q410)*60,S410,VALUE(U410)*60/2,W410/2),1440)*IF(OR(Y410="",Y410="　"),1,VALUE(MID(Y410,2,1)/4)),MIN(SUM(VALUE(Z410)*60,AB410,VALUE(AD410)*60/2,AF410/2),1440)*IF(OR(AH410="",AH410="　"),1,VALUE(MID(AH410,2,1)/4)),MIN(SUM(VALUE(AI410)*60,AK410,VALUE(AM410)*60/2,AO410/2),1440)*IF(OR(AQ410="",AQ410="　"),1,VALUE(MID(AQ410,2,1)/4)),MIN(SUM(VALUE(AR410)*60,AT410,VALUE(AV410)*60/2,AX410/2),1440)*IF(OR(AZ410="",AZ410="　"),1,VALUE(MID(AZ410,2,1)/4)),MIN(SUM(VALUE(BA410)*60,BC410,VALUE(BE410)*60/2,BG410/2),1440)*IF(OR(BI410="",BI410="　"),1,VALUE(MID(BI410,2,1)/4)),MIN(SUM(VALUE(BJ410)*60,BL410,VALUE(BN410)*60/2,BP410/2),1440)*IF(OR(BR410="",BR410="　"),1,VALUE(MID(BR410,2,1)/4)),MIN(SUM(VALUE(BS410)*60,BU410,VALUE(BW410)*60/2,BY410/2),1440)*IF(OR(CA410="",CA410="　"),1,VALUE(MID(CA410,2,1)/4))),'01_勤務時間入力'!$B$7*60,10080))))</f>
        <v/>
      </c>
      <c r="CE410" s="17" t="str">
        <f>IF(CB410="","",IF('01_勤務時間入力'!$I$7*60&lt;='01_勤務時間入力'!CD410,"常勤","非常勤"))</f>
        <v/>
      </c>
    </row>
    <row r="411" spans="2:83" ht="27.95" customHeight="1" x14ac:dyDescent="0.4">
      <c r="B411" s="131" t="str">
        <f t="shared" si="12"/>
        <v>395人目</v>
      </c>
      <c r="C411" s="29"/>
      <c r="D411" s="69" t="s">
        <v>14</v>
      </c>
      <c r="E411" s="31"/>
      <c r="F411" s="32"/>
      <c r="H411" s="36"/>
      <c r="I411" s="54" t="s">
        <v>11</v>
      </c>
      <c r="J411" s="39"/>
      <c r="K411" s="56" t="s">
        <v>16</v>
      </c>
      <c r="L411" s="36"/>
      <c r="M411" s="54" t="s">
        <v>11</v>
      </c>
      <c r="N411" s="39"/>
      <c r="O411" s="56" t="s">
        <v>16</v>
      </c>
      <c r="P411" s="11"/>
      <c r="Q411" s="36"/>
      <c r="R411" s="54" t="s">
        <v>11</v>
      </c>
      <c r="S411" s="39"/>
      <c r="T411" s="54" t="s">
        <v>16</v>
      </c>
      <c r="U411" s="36"/>
      <c r="V411" s="54" t="s">
        <v>11</v>
      </c>
      <c r="W411" s="39"/>
      <c r="X411" s="56" t="s">
        <v>16</v>
      </c>
      <c r="Y411" s="48"/>
      <c r="Z411" s="36"/>
      <c r="AA411" s="54" t="s">
        <v>11</v>
      </c>
      <c r="AB411" s="39"/>
      <c r="AC411" s="54" t="s">
        <v>16</v>
      </c>
      <c r="AD411" s="36"/>
      <c r="AE411" s="54" t="s">
        <v>11</v>
      </c>
      <c r="AF411" s="39"/>
      <c r="AG411" s="56" t="s">
        <v>16</v>
      </c>
      <c r="AH411" s="48"/>
      <c r="AI411" s="36"/>
      <c r="AJ411" s="54" t="s">
        <v>11</v>
      </c>
      <c r="AK411" s="39"/>
      <c r="AL411" s="54" t="s">
        <v>16</v>
      </c>
      <c r="AM411" s="36"/>
      <c r="AN411" s="54" t="s">
        <v>11</v>
      </c>
      <c r="AO411" s="39"/>
      <c r="AP411" s="56" t="s">
        <v>16</v>
      </c>
      <c r="AQ411" s="48"/>
      <c r="AR411" s="36"/>
      <c r="AS411" s="54" t="s">
        <v>11</v>
      </c>
      <c r="AT411" s="39"/>
      <c r="AU411" s="54" t="s">
        <v>16</v>
      </c>
      <c r="AV411" s="36"/>
      <c r="AW411" s="54" t="s">
        <v>11</v>
      </c>
      <c r="AX411" s="39"/>
      <c r="AY411" s="56" t="s">
        <v>16</v>
      </c>
      <c r="AZ411" s="48"/>
      <c r="BA411" s="36"/>
      <c r="BB411" s="54" t="s">
        <v>11</v>
      </c>
      <c r="BC411" s="39"/>
      <c r="BD411" s="54" t="s">
        <v>16</v>
      </c>
      <c r="BE411" s="36"/>
      <c r="BF411" s="54" t="s">
        <v>11</v>
      </c>
      <c r="BG411" s="39"/>
      <c r="BH411" s="56" t="s">
        <v>16</v>
      </c>
      <c r="BI411" s="48"/>
      <c r="BJ411" s="36"/>
      <c r="BK411" s="54" t="s">
        <v>11</v>
      </c>
      <c r="BL411" s="39"/>
      <c r="BM411" s="54" t="s">
        <v>16</v>
      </c>
      <c r="BN411" s="36"/>
      <c r="BO411" s="54" t="s">
        <v>11</v>
      </c>
      <c r="BP411" s="39"/>
      <c r="BQ411" s="56" t="s">
        <v>16</v>
      </c>
      <c r="BR411" s="48"/>
      <c r="BS411" s="36"/>
      <c r="BT411" s="54" t="s">
        <v>11</v>
      </c>
      <c r="BU411" s="39"/>
      <c r="BV411" s="54" t="s">
        <v>16</v>
      </c>
      <c r="BW411" s="36"/>
      <c r="BX411" s="54" t="s">
        <v>11</v>
      </c>
      <c r="BY411" s="39"/>
      <c r="BZ411" s="56" t="s">
        <v>16</v>
      </c>
      <c r="CA411" s="51"/>
      <c r="CB411" s="17" t="str">
        <f t="shared" si="13"/>
        <v/>
      </c>
      <c r="CC411" s="17" t="str">
        <f>IF(CB411="","",INDEX('99_職種リスト'!$A:$A,MATCH($E411,'99_職種リスト'!$B:$B,0)))</f>
        <v/>
      </c>
      <c r="CD411" s="18" t="str">
        <f>IF(CB411="","",IF(F411="○",'01_勤務時間入力'!$B$7*60,IF(SUM(H411,J411,L411,N411)&gt;0,MIN(SUM(VALUE(H411)*60,J411,VALUE(L411)*60/2,N411/2),'01_勤務時間入力'!$B$7*60,10080),MIN(SUM(MIN(SUM(VALUE(Q411)*60,S411,VALUE(U411)*60/2,W411/2),1440)*IF(OR(Y411="",Y411="　"),1,VALUE(MID(Y411,2,1)/4)),MIN(SUM(VALUE(Z411)*60,AB411,VALUE(AD411)*60/2,AF411/2),1440)*IF(OR(AH411="",AH411="　"),1,VALUE(MID(AH411,2,1)/4)),MIN(SUM(VALUE(AI411)*60,AK411,VALUE(AM411)*60/2,AO411/2),1440)*IF(OR(AQ411="",AQ411="　"),1,VALUE(MID(AQ411,2,1)/4)),MIN(SUM(VALUE(AR411)*60,AT411,VALUE(AV411)*60/2,AX411/2),1440)*IF(OR(AZ411="",AZ411="　"),1,VALUE(MID(AZ411,2,1)/4)),MIN(SUM(VALUE(BA411)*60,BC411,VALUE(BE411)*60/2,BG411/2),1440)*IF(OR(BI411="",BI411="　"),1,VALUE(MID(BI411,2,1)/4)),MIN(SUM(VALUE(BJ411)*60,BL411,VALUE(BN411)*60/2,BP411/2),1440)*IF(OR(BR411="",BR411="　"),1,VALUE(MID(BR411,2,1)/4)),MIN(SUM(VALUE(BS411)*60,BU411,VALUE(BW411)*60/2,BY411/2),1440)*IF(OR(CA411="",CA411="　"),1,VALUE(MID(CA411,2,1)/4))),'01_勤務時間入力'!$B$7*60,10080))))</f>
        <v/>
      </c>
      <c r="CE411" s="17" t="str">
        <f>IF(CB411="","",IF('01_勤務時間入力'!$I$7*60&lt;='01_勤務時間入力'!CD411,"常勤","非常勤"))</f>
        <v/>
      </c>
    </row>
    <row r="412" spans="2:83" ht="27.95" customHeight="1" x14ac:dyDescent="0.4">
      <c r="B412" s="131" t="str">
        <f t="shared" si="12"/>
        <v>396人目</v>
      </c>
      <c r="C412" s="29"/>
      <c r="D412" s="69" t="s">
        <v>14</v>
      </c>
      <c r="E412" s="31"/>
      <c r="F412" s="32"/>
      <c r="H412" s="36"/>
      <c r="I412" s="54" t="s">
        <v>11</v>
      </c>
      <c r="J412" s="39"/>
      <c r="K412" s="56" t="s">
        <v>16</v>
      </c>
      <c r="L412" s="36"/>
      <c r="M412" s="54" t="s">
        <v>11</v>
      </c>
      <c r="N412" s="39"/>
      <c r="O412" s="56" t="s">
        <v>16</v>
      </c>
      <c r="P412" s="11"/>
      <c r="Q412" s="36"/>
      <c r="R412" s="54" t="s">
        <v>11</v>
      </c>
      <c r="S412" s="39"/>
      <c r="T412" s="54" t="s">
        <v>16</v>
      </c>
      <c r="U412" s="36"/>
      <c r="V412" s="54" t="s">
        <v>11</v>
      </c>
      <c r="W412" s="39"/>
      <c r="X412" s="56" t="s">
        <v>16</v>
      </c>
      <c r="Y412" s="48"/>
      <c r="Z412" s="36"/>
      <c r="AA412" s="54" t="s">
        <v>11</v>
      </c>
      <c r="AB412" s="39"/>
      <c r="AC412" s="54" t="s">
        <v>16</v>
      </c>
      <c r="AD412" s="36"/>
      <c r="AE412" s="54" t="s">
        <v>11</v>
      </c>
      <c r="AF412" s="39"/>
      <c r="AG412" s="56" t="s">
        <v>16</v>
      </c>
      <c r="AH412" s="48"/>
      <c r="AI412" s="36"/>
      <c r="AJ412" s="54" t="s">
        <v>11</v>
      </c>
      <c r="AK412" s="39"/>
      <c r="AL412" s="54" t="s">
        <v>16</v>
      </c>
      <c r="AM412" s="36"/>
      <c r="AN412" s="54" t="s">
        <v>11</v>
      </c>
      <c r="AO412" s="39"/>
      <c r="AP412" s="56" t="s">
        <v>16</v>
      </c>
      <c r="AQ412" s="48"/>
      <c r="AR412" s="36"/>
      <c r="AS412" s="54" t="s">
        <v>11</v>
      </c>
      <c r="AT412" s="39"/>
      <c r="AU412" s="54" t="s">
        <v>16</v>
      </c>
      <c r="AV412" s="36"/>
      <c r="AW412" s="54" t="s">
        <v>11</v>
      </c>
      <c r="AX412" s="39"/>
      <c r="AY412" s="56" t="s">
        <v>16</v>
      </c>
      <c r="AZ412" s="48"/>
      <c r="BA412" s="36"/>
      <c r="BB412" s="54" t="s">
        <v>11</v>
      </c>
      <c r="BC412" s="39"/>
      <c r="BD412" s="54" t="s">
        <v>16</v>
      </c>
      <c r="BE412" s="36"/>
      <c r="BF412" s="54" t="s">
        <v>11</v>
      </c>
      <c r="BG412" s="39"/>
      <c r="BH412" s="56" t="s">
        <v>16</v>
      </c>
      <c r="BI412" s="48"/>
      <c r="BJ412" s="36"/>
      <c r="BK412" s="54" t="s">
        <v>11</v>
      </c>
      <c r="BL412" s="39"/>
      <c r="BM412" s="54" t="s">
        <v>16</v>
      </c>
      <c r="BN412" s="36"/>
      <c r="BO412" s="54" t="s">
        <v>11</v>
      </c>
      <c r="BP412" s="39"/>
      <c r="BQ412" s="56" t="s">
        <v>16</v>
      </c>
      <c r="BR412" s="48"/>
      <c r="BS412" s="36"/>
      <c r="BT412" s="54" t="s">
        <v>11</v>
      </c>
      <c r="BU412" s="39"/>
      <c r="BV412" s="54" t="s">
        <v>16</v>
      </c>
      <c r="BW412" s="36"/>
      <c r="BX412" s="54" t="s">
        <v>11</v>
      </c>
      <c r="BY412" s="39"/>
      <c r="BZ412" s="56" t="s">
        <v>16</v>
      </c>
      <c r="CA412" s="51"/>
      <c r="CB412" s="17" t="str">
        <f t="shared" si="13"/>
        <v/>
      </c>
      <c r="CC412" s="17" t="str">
        <f>IF(CB412="","",INDEX('99_職種リスト'!$A:$A,MATCH($E412,'99_職種リスト'!$B:$B,0)))</f>
        <v/>
      </c>
      <c r="CD412" s="18" t="str">
        <f>IF(CB412="","",IF(F412="○",'01_勤務時間入力'!$B$7*60,IF(SUM(H412,J412,L412,N412)&gt;0,MIN(SUM(VALUE(H412)*60,J412,VALUE(L412)*60/2,N412/2),'01_勤務時間入力'!$B$7*60,10080),MIN(SUM(MIN(SUM(VALUE(Q412)*60,S412,VALUE(U412)*60/2,W412/2),1440)*IF(OR(Y412="",Y412="　"),1,VALUE(MID(Y412,2,1)/4)),MIN(SUM(VALUE(Z412)*60,AB412,VALUE(AD412)*60/2,AF412/2),1440)*IF(OR(AH412="",AH412="　"),1,VALUE(MID(AH412,2,1)/4)),MIN(SUM(VALUE(AI412)*60,AK412,VALUE(AM412)*60/2,AO412/2),1440)*IF(OR(AQ412="",AQ412="　"),1,VALUE(MID(AQ412,2,1)/4)),MIN(SUM(VALUE(AR412)*60,AT412,VALUE(AV412)*60/2,AX412/2),1440)*IF(OR(AZ412="",AZ412="　"),1,VALUE(MID(AZ412,2,1)/4)),MIN(SUM(VALUE(BA412)*60,BC412,VALUE(BE412)*60/2,BG412/2),1440)*IF(OR(BI412="",BI412="　"),1,VALUE(MID(BI412,2,1)/4)),MIN(SUM(VALUE(BJ412)*60,BL412,VALUE(BN412)*60/2,BP412/2),1440)*IF(OR(BR412="",BR412="　"),1,VALUE(MID(BR412,2,1)/4)),MIN(SUM(VALUE(BS412)*60,BU412,VALUE(BW412)*60/2,BY412/2),1440)*IF(OR(CA412="",CA412="　"),1,VALUE(MID(CA412,2,1)/4))),'01_勤務時間入力'!$B$7*60,10080))))</f>
        <v/>
      </c>
      <c r="CE412" s="17" t="str">
        <f>IF(CB412="","",IF('01_勤務時間入力'!$I$7*60&lt;='01_勤務時間入力'!CD412,"常勤","非常勤"))</f>
        <v/>
      </c>
    </row>
    <row r="413" spans="2:83" ht="27.95" customHeight="1" x14ac:dyDescent="0.4">
      <c r="B413" s="131" t="str">
        <f t="shared" si="12"/>
        <v>397人目</v>
      </c>
      <c r="C413" s="29"/>
      <c r="D413" s="69" t="s">
        <v>14</v>
      </c>
      <c r="E413" s="31"/>
      <c r="F413" s="32"/>
      <c r="H413" s="36"/>
      <c r="I413" s="54" t="s">
        <v>11</v>
      </c>
      <c r="J413" s="39"/>
      <c r="K413" s="56" t="s">
        <v>16</v>
      </c>
      <c r="L413" s="36"/>
      <c r="M413" s="54" t="s">
        <v>11</v>
      </c>
      <c r="N413" s="39"/>
      <c r="O413" s="56" t="s">
        <v>16</v>
      </c>
      <c r="P413" s="11"/>
      <c r="Q413" s="36"/>
      <c r="R413" s="54" t="s">
        <v>11</v>
      </c>
      <c r="S413" s="39"/>
      <c r="T413" s="54" t="s">
        <v>16</v>
      </c>
      <c r="U413" s="36"/>
      <c r="V413" s="54" t="s">
        <v>11</v>
      </c>
      <c r="W413" s="39"/>
      <c r="X413" s="56" t="s">
        <v>16</v>
      </c>
      <c r="Y413" s="48"/>
      <c r="Z413" s="36"/>
      <c r="AA413" s="54" t="s">
        <v>11</v>
      </c>
      <c r="AB413" s="39"/>
      <c r="AC413" s="54" t="s">
        <v>16</v>
      </c>
      <c r="AD413" s="36"/>
      <c r="AE413" s="54" t="s">
        <v>11</v>
      </c>
      <c r="AF413" s="39"/>
      <c r="AG413" s="56" t="s">
        <v>16</v>
      </c>
      <c r="AH413" s="48"/>
      <c r="AI413" s="36"/>
      <c r="AJ413" s="54" t="s">
        <v>11</v>
      </c>
      <c r="AK413" s="39"/>
      <c r="AL413" s="54" t="s">
        <v>16</v>
      </c>
      <c r="AM413" s="36"/>
      <c r="AN413" s="54" t="s">
        <v>11</v>
      </c>
      <c r="AO413" s="39"/>
      <c r="AP413" s="56" t="s">
        <v>16</v>
      </c>
      <c r="AQ413" s="48"/>
      <c r="AR413" s="36"/>
      <c r="AS413" s="54" t="s">
        <v>11</v>
      </c>
      <c r="AT413" s="39"/>
      <c r="AU413" s="54" t="s">
        <v>16</v>
      </c>
      <c r="AV413" s="36"/>
      <c r="AW413" s="54" t="s">
        <v>11</v>
      </c>
      <c r="AX413" s="39"/>
      <c r="AY413" s="56" t="s">
        <v>16</v>
      </c>
      <c r="AZ413" s="48"/>
      <c r="BA413" s="36"/>
      <c r="BB413" s="54" t="s">
        <v>11</v>
      </c>
      <c r="BC413" s="39"/>
      <c r="BD413" s="54" t="s">
        <v>16</v>
      </c>
      <c r="BE413" s="36"/>
      <c r="BF413" s="54" t="s">
        <v>11</v>
      </c>
      <c r="BG413" s="39"/>
      <c r="BH413" s="56" t="s">
        <v>16</v>
      </c>
      <c r="BI413" s="48"/>
      <c r="BJ413" s="36"/>
      <c r="BK413" s="54" t="s">
        <v>11</v>
      </c>
      <c r="BL413" s="39"/>
      <c r="BM413" s="54" t="s">
        <v>16</v>
      </c>
      <c r="BN413" s="36"/>
      <c r="BO413" s="54" t="s">
        <v>11</v>
      </c>
      <c r="BP413" s="39"/>
      <c r="BQ413" s="56" t="s">
        <v>16</v>
      </c>
      <c r="BR413" s="48"/>
      <c r="BS413" s="36"/>
      <c r="BT413" s="54" t="s">
        <v>11</v>
      </c>
      <c r="BU413" s="39"/>
      <c r="BV413" s="54" t="s">
        <v>16</v>
      </c>
      <c r="BW413" s="36"/>
      <c r="BX413" s="54" t="s">
        <v>11</v>
      </c>
      <c r="BY413" s="39"/>
      <c r="BZ413" s="56" t="s">
        <v>16</v>
      </c>
      <c r="CA413" s="51"/>
      <c r="CB413" s="17" t="str">
        <f t="shared" si="13"/>
        <v/>
      </c>
      <c r="CC413" s="17" t="str">
        <f>IF(CB413="","",INDEX('99_職種リスト'!$A:$A,MATCH($E413,'99_職種リスト'!$B:$B,0)))</f>
        <v/>
      </c>
      <c r="CD413" s="18" t="str">
        <f>IF(CB413="","",IF(F413="○",'01_勤務時間入力'!$B$7*60,IF(SUM(H413,J413,L413,N413)&gt;0,MIN(SUM(VALUE(H413)*60,J413,VALUE(L413)*60/2,N413/2),'01_勤務時間入力'!$B$7*60,10080),MIN(SUM(MIN(SUM(VALUE(Q413)*60,S413,VALUE(U413)*60/2,W413/2),1440)*IF(OR(Y413="",Y413="　"),1,VALUE(MID(Y413,2,1)/4)),MIN(SUM(VALUE(Z413)*60,AB413,VALUE(AD413)*60/2,AF413/2),1440)*IF(OR(AH413="",AH413="　"),1,VALUE(MID(AH413,2,1)/4)),MIN(SUM(VALUE(AI413)*60,AK413,VALUE(AM413)*60/2,AO413/2),1440)*IF(OR(AQ413="",AQ413="　"),1,VALUE(MID(AQ413,2,1)/4)),MIN(SUM(VALUE(AR413)*60,AT413,VALUE(AV413)*60/2,AX413/2),1440)*IF(OR(AZ413="",AZ413="　"),1,VALUE(MID(AZ413,2,1)/4)),MIN(SUM(VALUE(BA413)*60,BC413,VALUE(BE413)*60/2,BG413/2),1440)*IF(OR(BI413="",BI413="　"),1,VALUE(MID(BI413,2,1)/4)),MIN(SUM(VALUE(BJ413)*60,BL413,VALUE(BN413)*60/2,BP413/2),1440)*IF(OR(BR413="",BR413="　"),1,VALUE(MID(BR413,2,1)/4)),MIN(SUM(VALUE(BS413)*60,BU413,VALUE(BW413)*60/2,BY413/2),1440)*IF(OR(CA413="",CA413="　"),1,VALUE(MID(CA413,2,1)/4))),'01_勤務時間入力'!$B$7*60,10080))))</f>
        <v/>
      </c>
      <c r="CE413" s="17" t="str">
        <f>IF(CB413="","",IF('01_勤務時間入力'!$I$7*60&lt;='01_勤務時間入力'!CD413,"常勤","非常勤"))</f>
        <v/>
      </c>
    </row>
    <row r="414" spans="2:83" ht="27.95" customHeight="1" x14ac:dyDescent="0.4">
      <c r="B414" s="131" t="str">
        <f t="shared" si="12"/>
        <v>398人目</v>
      </c>
      <c r="C414" s="29"/>
      <c r="D414" s="69" t="s">
        <v>14</v>
      </c>
      <c r="E414" s="31"/>
      <c r="F414" s="32"/>
      <c r="H414" s="36"/>
      <c r="I414" s="54" t="s">
        <v>11</v>
      </c>
      <c r="J414" s="39"/>
      <c r="K414" s="56" t="s">
        <v>16</v>
      </c>
      <c r="L414" s="36"/>
      <c r="M414" s="54" t="s">
        <v>11</v>
      </c>
      <c r="N414" s="39"/>
      <c r="O414" s="56" t="s">
        <v>16</v>
      </c>
      <c r="P414" s="11"/>
      <c r="Q414" s="36"/>
      <c r="R414" s="54" t="s">
        <v>11</v>
      </c>
      <c r="S414" s="39"/>
      <c r="T414" s="54" t="s">
        <v>16</v>
      </c>
      <c r="U414" s="36"/>
      <c r="V414" s="54" t="s">
        <v>11</v>
      </c>
      <c r="W414" s="39"/>
      <c r="X414" s="56" t="s">
        <v>16</v>
      </c>
      <c r="Y414" s="48"/>
      <c r="Z414" s="36"/>
      <c r="AA414" s="54" t="s">
        <v>11</v>
      </c>
      <c r="AB414" s="39"/>
      <c r="AC414" s="54" t="s">
        <v>16</v>
      </c>
      <c r="AD414" s="36"/>
      <c r="AE414" s="54" t="s">
        <v>11</v>
      </c>
      <c r="AF414" s="39"/>
      <c r="AG414" s="56" t="s">
        <v>16</v>
      </c>
      <c r="AH414" s="48"/>
      <c r="AI414" s="36"/>
      <c r="AJ414" s="54" t="s">
        <v>11</v>
      </c>
      <c r="AK414" s="39"/>
      <c r="AL414" s="54" t="s">
        <v>16</v>
      </c>
      <c r="AM414" s="36"/>
      <c r="AN414" s="54" t="s">
        <v>11</v>
      </c>
      <c r="AO414" s="39"/>
      <c r="AP414" s="56" t="s">
        <v>16</v>
      </c>
      <c r="AQ414" s="48"/>
      <c r="AR414" s="36"/>
      <c r="AS414" s="54" t="s">
        <v>11</v>
      </c>
      <c r="AT414" s="39"/>
      <c r="AU414" s="54" t="s">
        <v>16</v>
      </c>
      <c r="AV414" s="36"/>
      <c r="AW414" s="54" t="s">
        <v>11</v>
      </c>
      <c r="AX414" s="39"/>
      <c r="AY414" s="56" t="s">
        <v>16</v>
      </c>
      <c r="AZ414" s="48"/>
      <c r="BA414" s="36"/>
      <c r="BB414" s="54" t="s">
        <v>11</v>
      </c>
      <c r="BC414" s="39"/>
      <c r="BD414" s="54" t="s">
        <v>16</v>
      </c>
      <c r="BE414" s="36"/>
      <c r="BF414" s="54" t="s">
        <v>11</v>
      </c>
      <c r="BG414" s="39"/>
      <c r="BH414" s="56" t="s">
        <v>16</v>
      </c>
      <c r="BI414" s="48"/>
      <c r="BJ414" s="36"/>
      <c r="BK414" s="54" t="s">
        <v>11</v>
      </c>
      <c r="BL414" s="39"/>
      <c r="BM414" s="54" t="s">
        <v>16</v>
      </c>
      <c r="BN414" s="36"/>
      <c r="BO414" s="54" t="s">
        <v>11</v>
      </c>
      <c r="BP414" s="39"/>
      <c r="BQ414" s="56" t="s">
        <v>16</v>
      </c>
      <c r="BR414" s="48"/>
      <c r="BS414" s="36"/>
      <c r="BT414" s="54" t="s">
        <v>11</v>
      </c>
      <c r="BU414" s="39"/>
      <c r="BV414" s="54" t="s">
        <v>16</v>
      </c>
      <c r="BW414" s="36"/>
      <c r="BX414" s="54" t="s">
        <v>11</v>
      </c>
      <c r="BY414" s="39"/>
      <c r="BZ414" s="56" t="s">
        <v>16</v>
      </c>
      <c r="CA414" s="51"/>
      <c r="CB414" s="17" t="str">
        <f t="shared" si="13"/>
        <v/>
      </c>
      <c r="CC414" s="17" t="str">
        <f>IF(CB414="","",INDEX('99_職種リスト'!$A:$A,MATCH($E414,'99_職種リスト'!$B:$B,0)))</f>
        <v/>
      </c>
      <c r="CD414" s="18" t="str">
        <f>IF(CB414="","",IF(F414="○",'01_勤務時間入力'!$B$7*60,IF(SUM(H414,J414,L414,N414)&gt;0,MIN(SUM(VALUE(H414)*60,J414,VALUE(L414)*60/2,N414/2),'01_勤務時間入力'!$B$7*60,10080),MIN(SUM(MIN(SUM(VALUE(Q414)*60,S414,VALUE(U414)*60/2,W414/2),1440)*IF(OR(Y414="",Y414="　"),1,VALUE(MID(Y414,2,1)/4)),MIN(SUM(VALUE(Z414)*60,AB414,VALUE(AD414)*60/2,AF414/2),1440)*IF(OR(AH414="",AH414="　"),1,VALUE(MID(AH414,2,1)/4)),MIN(SUM(VALUE(AI414)*60,AK414,VALUE(AM414)*60/2,AO414/2),1440)*IF(OR(AQ414="",AQ414="　"),1,VALUE(MID(AQ414,2,1)/4)),MIN(SUM(VALUE(AR414)*60,AT414,VALUE(AV414)*60/2,AX414/2),1440)*IF(OR(AZ414="",AZ414="　"),1,VALUE(MID(AZ414,2,1)/4)),MIN(SUM(VALUE(BA414)*60,BC414,VALUE(BE414)*60/2,BG414/2),1440)*IF(OR(BI414="",BI414="　"),1,VALUE(MID(BI414,2,1)/4)),MIN(SUM(VALUE(BJ414)*60,BL414,VALUE(BN414)*60/2,BP414/2),1440)*IF(OR(BR414="",BR414="　"),1,VALUE(MID(BR414,2,1)/4)),MIN(SUM(VALUE(BS414)*60,BU414,VALUE(BW414)*60/2,BY414/2),1440)*IF(OR(CA414="",CA414="　"),1,VALUE(MID(CA414,2,1)/4))),'01_勤務時間入力'!$B$7*60,10080))))</f>
        <v/>
      </c>
      <c r="CE414" s="17" t="str">
        <f>IF(CB414="","",IF('01_勤務時間入力'!$I$7*60&lt;='01_勤務時間入力'!CD414,"常勤","非常勤"))</f>
        <v/>
      </c>
    </row>
    <row r="415" spans="2:83" ht="27.95" customHeight="1" x14ac:dyDescent="0.4">
      <c r="B415" s="131" t="str">
        <f t="shared" si="12"/>
        <v>399人目</v>
      </c>
      <c r="C415" s="29"/>
      <c r="D415" s="69" t="s">
        <v>14</v>
      </c>
      <c r="E415" s="31"/>
      <c r="F415" s="32"/>
      <c r="H415" s="36"/>
      <c r="I415" s="54" t="s">
        <v>11</v>
      </c>
      <c r="J415" s="39"/>
      <c r="K415" s="56" t="s">
        <v>16</v>
      </c>
      <c r="L415" s="36"/>
      <c r="M415" s="54" t="s">
        <v>11</v>
      </c>
      <c r="N415" s="39"/>
      <c r="O415" s="56" t="s">
        <v>16</v>
      </c>
      <c r="P415" s="11"/>
      <c r="Q415" s="36"/>
      <c r="R415" s="54" t="s">
        <v>11</v>
      </c>
      <c r="S415" s="39"/>
      <c r="T415" s="54" t="s">
        <v>16</v>
      </c>
      <c r="U415" s="36"/>
      <c r="V415" s="54" t="s">
        <v>11</v>
      </c>
      <c r="W415" s="39"/>
      <c r="X415" s="56" t="s">
        <v>16</v>
      </c>
      <c r="Y415" s="48"/>
      <c r="Z415" s="36"/>
      <c r="AA415" s="54" t="s">
        <v>11</v>
      </c>
      <c r="AB415" s="39"/>
      <c r="AC415" s="54" t="s">
        <v>16</v>
      </c>
      <c r="AD415" s="36"/>
      <c r="AE415" s="54" t="s">
        <v>11</v>
      </c>
      <c r="AF415" s="39"/>
      <c r="AG415" s="56" t="s">
        <v>16</v>
      </c>
      <c r="AH415" s="48"/>
      <c r="AI415" s="36"/>
      <c r="AJ415" s="54" t="s">
        <v>11</v>
      </c>
      <c r="AK415" s="39"/>
      <c r="AL415" s="54" t="s">
        <v>16</v>
      </c>
      <c r="AM415" s="36"/>
      <c r="AN415" s="54" t="s">
        <v>11</v>
      </c>
      <c r="AO415" s="39"/>
      <c r="AP415" s="56" t="s">
        <v>16</v>
      </c>
      <c r="AQ415" s="48"/>
      <c r="AR415" s="36"/>
      <c r="AS415" s="54" t="s">
        <v>11</v>
      </c>
      <c r="AT415" s="39"/>
      <c r="AU415" s="54" t="s">
        <v>16</v>
      </c>
      <c r="AV415" s="36"/>
      <c r="AW415" s="54" t="s">
        <v>11</v>
      </c>
      <c r="AX415" s="39"/>
      <c r="AY415" s="56" t="s">
        <v>16</v>
      </c>
      <c r="AZ415" s="48"/>
      <c r="BA415" s="36"/>
      <c r="BB415" s="54" t="s">
        <v>11</v>
      </c>
      <c r="BC415" s="39"/>
      <c r="BD415" s="54" t="s">
        <v>16</v>
      </c>
      <c r="BE415" s="36"/>
      <c r="BF415" s="54" t="s">
        <v>11</v>
      </c>
      <c r="BG415" s="39"/>
      <c r="BH415" s="56" t="s">
        <v>16</v>
      </c>
      <c r="BI415" s="48"/>
      <c r="BJ415" s="36"/>
      <c r="BK415" s="54" t="s">
        <v>11</v>
      </c>
      <c r="BL415" s="39"/>
      <c r="BM415" s="54" t="s">
        <v>16</v>
      </c>
      <c r="BN415" s="36"/>
      <c r="BO415" s="54" t="s">
        <v>11</v>
      </c>
      <c r="BP415" s="39"/>
      <c r="BQ415" s="56" t="s">
        <v>16</v>
      </c>
      <c r="BR415" s="48"/>
      <c r="BS415" s="36"/>
      <c r="BT415" s="54" t="s">
        <v>11</v>
      </c>
      <c r="BU415" s="39"/>
      <c r="BV415" s="54" t="s">
        <v>16</v>
      </c>
      <c r="BW415" s="36"/>
      <c r="BX415" s="54" t="s">
        <v>11</v>
      </c>
      <c r="BY415" s="39"/>
      <c r="BZ415" s="56" t="s">
        <v>16</v>
      </c>
      <c r="CA415" s="51"/>
      <c r="CB415" s="17" t="str">
        <f t="shared" si="13"/>
        <v/>
      </c>
      <c r="CC415" s="17" t="str">
        <f>IF(CB415="","",INDEX('99_職種リスト'!$A:$A,MATCH($E415,'99_職種リスト'!$B:$B,0)))</f>
        <v/>
      </c>
      <c r="CD415" s="18" t="str">
        <f>IF(CB415="","",IF(F415="○",'01_勤務時間入力'!$B$7*60,IF(SUM(H415,J415,L415,N415)&gt;0,MIN(SUM(VALUE(H415)*60,J415,VALUE(L415)*60/2,N415/2),'01_勤務時間入力'!$B$7*60,10080),MIN(SUM(MIN(SUM(VALUE(Q415)*60,S415,VALUE(U415)*60/2,W415/2),1440)*IF(OR(Y415="",Y415="　"),1,VALUE(MID(Y415,2,1)/4)),MIN(SUM(VALUE(Z415)*60,AB415,VALUE(AD415)*60/2,AF415/2),1440)*IF(OR(AH415="",AH415="　"),1,VALUE(MID(AH415,2,1)/4)),MIN(SUM(VALUE(AI415)*60,AK415,VALUE(AM415)*60/2,AO415/2),1440)*IF(OR(AQ415="",AQ415="　"),1,VALUE(MID(AQ415,2,1)/4)),MIN(SUM(VALUE(AR415)*60,AT415,VALUE(AV415)*60/2,AX415/2),1440)*IF(OR(AZ415="",AZ415="　"),1,VALUE(MID(AZ415,2,1)/4)),MIN(SUM(VALUE(BA415)*60,BC415,VALUE(BE415)*60/2,BG415/2),1440)*IF(OR(BI415="",BI415="　"),1,VALUE(MID(BI415,2,1)/4)),MIN(SUM(VALUE(BJ415)*60,BL415,VALUE(BN415)*60/2,BP415/2),1440)*IF(OR(BR415="",BR415="　"),1,VALUE(MID(BR415,2,1)/4)),MIN(SUM(VALUE(BS415)*60,BU415,VALUE(BW415)*60/2,BY415/2),1440)*IF(OR(CA415="",CA415="　"),1,VALUE(MID(CA415,2,1)/4))),'01_勤務時間入力'!$B$7*60,10080))))</f>
        <v/>
      </c>
      <c r="CE415" s="17" t="str">
        <f>IF(CB415="","",IF('01_勤務時間入力'!$I$7*60&lt;='01_勤務時間入力'!CD415,"常勤","非常勤"))</f>
        <v/>
      </c>
    </row>
    <row r="416" spans="2:83" ht="27.95" customHeight="1" x14ac:dyDescent="0.4">
      <c r="B416" s="131" t="str">
        <f t="shared" si="12"/>
        <v>400人目</v>
      </c>
      <c r="C416" s="29"/>
      <c r="D416" s="69" t="s">
        <v>14</v>
      </c>
      <c r="E416" s="31"/>
      <c r="F416" s="32"/>
      <c r="H416" s="36"/>
      <c r="I416" s="54" t="s">
        <v>11</v>
      </c>
      <c r="J416" s="39"/>
      <c r="K416" s="56" t="s">
        <v>16</v>
      </c>
      <c r="L416" s="36"/>
      <c r="M416" s="54" t="s">
        <v>11</v>
      </c>
      <c r="N416" s="39"/>
      <c r="O416" s="56" t="s">
        <v>16</v>
      </c>
      <c r="P416" s="11"/>
      <c r="Q416" s="36"/>
      <c r="R416" s="54" t="s">
        <v>11</v>
      </c>
      <c r="S416" s="39"/>
      <c r="T416" s="54" t="s">
        <v>16</v>
      </c>
      <c r="U416" s="36"/>
      <c r="V416" s="54" t="s">
        <v>11</v>
      </c>
      <c r="W416" s="39"/>
      <c r="X416" s="56" t="s">
        <v>16</v>
      </c>
      <c r="Y416" s="48"/>
      <c r="Z416" s="36"/>
      <c r="AA416" s="54" t="s">
        <v>11</v>
      </c>
      <c r="AB416" s="39"/>
      <c r="AC416" s="54" t="s">
        <v>16</v>
      </c>
      <c r="AD416" s="36"/>
      <c r="AE416" s="54" t="s">
        <v>11</v>
      </c>
      <c r="AF416" s="39"/>
      <c r="AG416" s="56" t="s">
        <v>16</v>
      </c>
      <c r="AH416" s="48"/>
      <c r="AI416" s="36"/>
      <c r="AJ416" s="54" t="s">
        <v>11</v>
      </c>
      <c r="AK416" s="39"/>
      <c r="AL416" s="54" t="s">
        <v>16</v>
      </c>
      <c r="AM416" s="36"/>
      <c r="AN416" s="54" t="s">
        <v>11</v>
      </c>
      <c r="AO416" s="39"/>
      <c r="AP416" s="56" t="s">
        <v>16</v>
      </c>
      <c r="AQ416" s="48"/>
      <c r="AR416" s="36"/>
      <c r="AS416" s="54" t="s">
        <v>11</v>
      </c>
      <c r="AT416" s="39"/>
      <c r="AU416" s="54" t="s">
        <v>16</v>
      </c>
      <c r="AV416" s="36"/>
      <c r="AW416" s="54" t="s">
        <v>11</v>
      </c>
      <c r="AX416" s="39"/>
      <c r="AY416" s="56" t="s">
        <v>16</v>
      </c>
      <c r="AZ416" s="48"/>
      <c r="BA416" s="36"/>
      <c r="BB416" s="54" t="s">
        <v>11</v>
      </c>
      <c r="BC416" s="39"/>
      <c r="BD416" s="54" t="s">
        <v>16</v>
      </c>
      <c r="BE416" s="36"/>
      <c r="BF416" s="54" t="s">
        <v>11</v>
      </c>
      <c r="BG416" s="39"/>
      <c r="BH416" s="56" t="s">
        <v>16</v>
      </c>
      <c r="BI416" s="48"/>
      <c r="BJ416" s="36"/>
      <c r="BK416" s="54" t="s">
        <v>11</v>
      </c>
      <c r="BL416" s="39"/>
      <c r="BM416" s="54" t="s">
        <v>16</v>
      </c>
      <c r="BN416" s="36"/>
      <c r="BO416" s="54" t="s">
        <v>11</v>
      </c>
      <c r="BP416" s="39"/>
      <c r="BQ416" s="56" t="s">
        <v>16</v>
      </c>
      <c r="BR416" s="48"/>
      <c r="BS416" s="36"/>
      <c r="BT416" s="54" t="s">
        <v>11</v>
      </c>
      <c r="BU416" s="39"/>
      <c r="BV416" s="54" t="s">
        <v>16</v>
      </c>
      <c r="BW416" s="36"/>
      <c r="BX416" s="54" t="s">
        <v>11</v>
      </c>
      <c r="BY416" s="39"/>
      <c r="BZ416" s="56" t="s">
        <v>16</v>
      </c>
      <c r="CA416" s="51"/>
      <c r="CB416" s="17" t="str">
        <f t="shared" si="13"/>
        <v/>
      </c>
      <c r="CC416" s="17" t="str">
        <f>IF(CB416="","",INDEX('99_職種リスト'!$A:$A,MATCH($E416,'99_職種リスト'!$B:$B,0)))</f>
        <v/>
      </c>
      <c r="CD416" s="18" t="str">
        <f>IF(CB416="","",IF(F416="○",'01_勤務時間入力'!$B$7*60,IF(SUM(H416,J416,L416,N416)&gt;0,MIN(SUM(VALUE(H416)*60,J416,VALUE(L416)*60/2,N416/2),'01_勤務時間入力'!$B$7*60,10080),MIN(SUM(MIN(SUM(VALUE(Q416)*60,S416,VALUE(U416)*60/2,W416/2),1440)*IF(OR(Y416="",Y416="　"),1,VALUE(MID(Y416,2,1)/4)),MIN(SUM(VALUE(Z416)*60,AB416,VALUE(AD416)*60/2,AF416/2),1440)*IF(OR(AH416="",AH416="　"),1,VALUE(MID(AH416,2,1)/4)),MIN(SUM(VALUE(AI416)*60,AK416,VALUE(AM416)*60/2,AO416/2),1440)*IF(OR(AQ416="",AQ416="　"),1,VALUE(MID(AQ416,2,1)/4)),MIN(SUM(VALUE(AR416)*60,AT416,VALUE(AV416)*60/2,AX416/2),1440)*IF(OR(AZ416="",AZ416="　"),1,VALUE(MID(AZ416,2,1)/4)),MIN(SUM(VALUE(BA416)*60,BC416,VALUE(BE416)*60/2,BG416/2),1440)*IF(OR(BI416="",BI416="　"),1,VALUE(MID(BI416,2,1)/4)),MIN(SUM(VALUE(BJ416)*60,BL416,VALUE(BN416)*60/2,BP416/2),1440)*IF(OR(BR416="",BR416="　"),1,VALUE(MID(BR416,2,1)/4)),MIN(SUM(VALUE(BS416)*60,BU416,VALUE(BW416)*60/2,BY416/2),1440)*IF(OR(CA416="",CA416="　"),1,VALUE(MID(CA416,2,1)/4))),'01_勤務時間入力'!$B$7*60,10080))))</f>
        <v/>
      </c>
      <c r="CE416" s="17" t="str">
        <f>IF(CB416="","",IF('01_勤務時間入力'!$I$7*60&lt;='01_勤務時間入力'!CD416,"常勤","非常勤"))</f>
        <v/>
      </c>
    </row>
    <row r="417" spans="2:83" ht="27.95" customHeight="1" x14ac:dyDescent="0.4">
      <c r="B417" s="131" t="str">
        <f t="shared" si="12"/>
        <v>401人目</v>
      </c>
      <c r="C417" s="29"/>
      <c r="D417" s="69" t="s">
        <v>14</v>
      </c>
      <c r="E417" s="31"/>
      <c r="F417" s="32"/>
      <c r="H417" s="36"/>
      <c r="I417" s="54" t="s">
        <v>11</v>
      </c>
      <c r="J417" s="39"/>
      <c r="K417" s="56" t="s">
        <v>16</v>
      </c>
      <c r="L417" s="36"/>
      <c r="M417" s="54" t="s">
        <v>11</v>
      </c>
      <c r="N417" s="39"/>
      <c r="O417" s="56" t="s">
        <v>16</v>
      </c>
      <c r="P417" s="11"/>
      <c r="Q417" s="36"/>
      <c r="R417" s="54" t="s">
        <v>11</v>
      </c>
      <c r="S417" s="39"/>
      <c r="T417" s="54" t="s">
        <v>16</v>
      </c>
      <c r="U417" s="36"/>
      <c r="V417" s="54" t="s">
        <v>11</v>
      </c>
      <c r="W417" s="39"/>
      <c r="X417" s="56" t="s">
        <v>16</v>
      </c>
      <c r="Y417" s="48"/>
      <c r="Z417" s="36"/>
      <c r="AA417" s="54" t="s">
        <v>11</v>
      </c>
      <c r="AB417" s="39"/>
      <c r="AC417" s="54" t="s">
        <v>16</v>
      </c>
      <c r="AD417" s="36"/>
      <c r="AE417" s="54" t="s">
        <v>11</v>
      </c>
      <c r="AF417" s="39"/>
      <c r="AG417" s="56" t="s">
        <v>16</v>
      </c>
      <c r="AH417" s="48"/>
      <c r="AI417" s="36"/>
      <c r="AJ417" s="54" t="s">
        <v>11</v>
      </c>
      <c r="AK417" s="39"/>
      <c r="AL417" s="54" t="s">
        <v>16</v>
      </c>
      <c r="AM417" s="36"/>
      <c r="AN417" s="54" t="s">
        <v>11</v>
      </c>
      <c r="AO417" s="39"/>
      <c r="AP417" s="56" t="s">
        <v>16</v>
      </c>
      <c r="AQ417" s="48"/>
      <c r="AR417" s="36"/>
      <c r="AS417" s="54" t="s">
        <v>11</v>
      </c>
      <c r="AT417" s="39"/>
      <c r="AU417" s="54" t="s">
        <v>16</v>
      </c>
      <c r="AV417" s="36"/>
      <c r="AW417" s="54" t="s">
        <v>11</v>
      </c>
      <c r="AX417" s="39"/>
      <c r="AY417" s="56" t="s">
        <v>16</v>
      </c>
      <c r="AZ417" s="48"/>
      <c r="BA417" s="36"/>
      <c r="BB417" s="54" t="s">
        <v>11</v>
      </c>
      <c r="BC417" s="39"/>
      <c r="BD417" s="54" t="s">
        <v>16</v>
      </c>
      <c r="BE417" s="36"/>
      <c r="BF417" s="54" t="s">
        <v>11</v>
      </c>
      <c r="BG417" s="39"/>
      <c r="BH417" s="56" t="s">
        <v>16</v>
      </c>
      <c r="BI417" s="48"/>
      <c r="BJ417" s="36"/>
      <c r="BK417" s="54" t="s">
        <v>11</v>
      </c>
      <c r="BL417" s="39"/>
      <c r="BM417" s="54" t="s">
        <v>16</v>
      </c>
      <c r="BN417" s="36"/>
      <c r="BO417" s="54" t="s">
        <v>11</v>
      </c>
      <c r="BP417" s="39"/>
      <c r="BQ417" s="56" t="s">
        <v>16</v>
      </c>
      <c r="BR417" s="48"/>
      <c r="BS417" s="36"/>
      <c r="BT417" s="54" t="s">
        <v>11</v>
      </c>
      <c r="BU417" s="39"/>
      <c r="BV417" s="54" t="s">
        <v>16</v>
      </c>
      <c r="BW417" s="36"/>
      <c r="BX417" s="54" t="s">
        <v>11</v>
      </c>
      <c r="BY417" s="39"/>
      <c r="BZ417" s="56" t="s">
        <v>16</v>
      </c>
      <c r="CA417" s="51"/>
      <c r="CB417" s="17" t="str">
        <f t="shared" si="13"/>
        <v/>
      </c>
      <c r="CC417" s="17" t="str">
        <f>IF(CB417="","",INDEX('99_職種リスト'!$A:$A,MATCH($E417,'99_職種リスト'!$B:$B,0)))</f>
        <v/>
      </c>
      <c r="CD417" s="18" t="str">
        <f>IF(CB417="","",IF(F417="○",'01_勤務時間入力'!$B$7*60,IF(SUM(H417,J417,L417,N417)&gt;0,MIN(SUM(VALUE(H417)*60,J417,VALUE(L417)*60/2,N417/2),'01_勤務時間入力'!$B$7*60,10080),MIN(SUM(MIN(SUM(VALUE(Q417)*60,S417,VALUE(U417)*60/2,W417/2),1440)*IF(OR(Y417="",Y417="　"),1,VALUE(MID(Y417,2,1)/4)),MIN(SUM(VALUE(Z417)*60,AB417,VALUE(AD417)*60/2,AF417/2),1440)*IF(OR(AH417="",AH417="　"),1,VALUE(MID(AH417,2,1)/4)),MIN(SUM(VALUE(AI417)*60,AK417,VALUE(AM417)*60/2,AO417/2),1440)*IF(OR(AQ417="",AQ417="　"),1,VALUE(MID(AQ417,2,1)/4)),MIN(SUM(VALUE(AR417)*60,AT417,VALUE(AV417)*60/2,AX417/2),1440)*IF(OR(AZ417="",AZ417="　"),1,VALUE(MID(AZ417,2,1)/4)),MIN(SUM(VALUE(BA417)*60,BC417,VALUE(BE417)*60/2,BG417/2),1440)*IF(OR(BI417="",BI417="　"),1,VALUE(MID(BI417,2,1)/4)),MIN(SUM(VALUE(BJ417)*60,BL417,VALUE(BN417)*60/2,BP417/2),1440)*IF(OR(BR417="",BR417="　"),1,VALUE(MID(BR417,2,1)/4)),MIN(SUM(VALUE(BS417)*60,BU417,VALUE(BW417)*60/2,BY417/2),1440)*IF(OR(CA417="",CA417="　"),1,VALUE(MID(CA417,2,1)/4))),'01_勤務時間入力'!$B$7*60,10080))))</f>
        <v/>
      </c>
      <c r="CE417" s="17" t="str">
        <f>IF(CB417="","",IF('01_勤務時間入力'!$I$7*60&lt;='01_勤務時間入力'!CD417,"常勤","非常勤"))</f>
        <v/>
      </c>
    </row>
    <row r="418" spans="2:83" ht="27.95" customHeight="1" x14ac:dyDescent="0.4">
      <c r="B418" s="131" t="str">
        <f t="shared" si="12"/>
        <v>402人目</v>
      </c>
      <c r="C418" s="29"/>
      <c r="D418" s="69" t="s">
        <v>14</v>
      </c>
      <c r="E418" s="31"/>
      <c r="F418" s="32"/>
      <c r="H418" s="36"/>
      <c r="I418" s="54" t="s">
        <v>11</v>
      </c>
      <c r="J418" s="39"/>
      <c r="K418" s="56" t="s">
        <v>16</v>
      </c>
      <c r="L418" s="36"/>
      <c r="M418" s="54" t="s">
        <v>11</v>
      </c>
      <c r="N418" s="39"/>
      <c r="O418" s="56" t="s">
        <v>16</v>
      </c>
      <c r="P418" s="11"/>
      <c r="Q418" s="36"/>
      <c r="R418" s="54" t="s">
        <v>11</v>
      </c>
      <c r="S418" s="39"/>
      <c r="T418" s="54" t="s">
        <v>16</v>
      </c>
      <c r="U418" s="36"/>
      <c r="V418" s="54" t="s">
        <v>11</v>
      </c>
      <c r="W418" s="39"/>
      <c r="X418" s="56" t="s">
        <v>16</v>
      </c>
      <c r="Y418" s="48"/>
      <c r="Z418" s="36"/>
      <c r="AA418" s="54" t="s">
        <v>11</v>
      </c>
      <c r="AB418" s="39"/>
      <c r="AC418" s="54" t="s">
        <v>16</v>
      </c>
      <c r="AD418" s="36"/>
      <c r="AE418" s="54" t="s">
        <v>11</v>
      </c>
      <c r="AF418" s="39"/>
      <c r="AG418" s="56" t="s">
        <v>16</v>
      </c>
      <c r="AH418" s="48"/>
      <c r="AI418" s="36"/>
      <c r="AJ418" s="54" t="s">
        <v>11</v>
      </c>
      <c r="AK418" s="39"/>
      <c r="AL418" s="54" t="s">
        <v>16</v>
      </c>
      <c r="AM418" s="36"/>
      <c r="AN418" s="54" t="s">
        <v>11</v>
      </c>
      <c r="AO418" s="39"/>
      <c r="AP418" s="56" t="s">
        <v>16</v>
      </c>
      <c r="AQ418" s="48"/>
      <c r="AR418" s="36"/>
      <c r="AS418" s="54" t="s">
        <v>11</v>
      </c>
      <c r="AT418" s="39"/>
      <c r="AU418" s="54" t="s">
        <v>16</v>
      </c>
      <c r="AV418" s="36"/>
      <c r="AW418" s="54" t="s">
        <v>11</v>
      </c>
      <c r="AX418" s="39"/>
      <c r="AY418" s="56" t="s">
        <v>16</v>
      </c>
      <c r="AZ418" s="48"/>
      <c r="BA418" s="36"/>
      <c r="BB418" s="54" t="s">
        <v>11</v>
      </c>
      <c r="BC418" s="39"/>
      <c r="BD418" s="54" t="s">
        <v>16</v>
      </c>
      <c r="BE418" s="36"/>
      <c r="BF418" s="54" t="s">
        <v>11</v>
      </c>
      <c r="BG418" s="39"/>
      <c r="BH418" s="56" t="s">
        <v>16</v>
      </c>
      <c r="BI418" s="48"/>
      <c r="BJ418" s="36"/>
      <c r="BK418" s="54" t="s">
        <v>11</v>
      </c>
      <c r="BL418" s="39"/>
      <c r="BM418" s="54" t="s">
        <v>16</v>
      </c>
      <c r="BN418" s="36"/>
      <c r="BO418" s="54" t="s">
        <v>11</v>
      </c>
      <c r="BP418" s="39"/>
      <c r="BQ418" s="56" t="s">
        <v>16</v>
      </c>
      <c r="BR418" s="48"/>
      <c r="BS418" s="36"/>
      <c r="BT418" s="54" t="s">
        <v>11</v>
      </c>
      <c r="BU418" s="39"/>
      <c r="BV418" s="54" t="s">
        <v>16</v>
      </c>
      <c r="BW418" s="36"/>
      <c r="BX418" s="54" t="s">
        <v>11</v>
      </c>
      <c r="BY418" s="39"/>
      <c r="BZ418" s="56" t="s">
        <v>16</v>
      </c>
      <c r="CA418" s="51"/>
      <c r="CB418" s="17" t="str">
        <f t="shared" si="13"/>
        <v/>
      </c>
      <c r="CC418" s="17" t="str">
        <f>IF(CB418="","",INDEX('99_職種リスト'!$A:$A,MATCH($E418,'99_職種リスト'!$B:$B,0)))</f>
        <v/>
      </c>
      <c r="CD418" s="18" t="str">
        <f>IF(CB418="","",IF(F418="○",'01_勤務時間入力'!$B$7*60,IF(SUM(H418,J418,L418,N418)&gt;0,MIN(SUM(VALUE(H418)*60,J418,VALUE(L418)*60/2,N418/2),'01_勤務時間入力'!$B$7*60,10080),MIN(SUM(MIN(SUM(VALUE(Q418)*60,S418,VALUE(U418)*60/2,W418/2),1440)*IF(OR(Y418="",Y418="　"),1,VALUE(MID(Y418,2,1)/4)),MIN(SUM(VALUE(Z418)*60,AB418,VALUE(AD418)*60/2,AF418/2),1440)*IF(OR(AH418="",AH418="　"),1,VALUE(MID(AH418,2,1)/4)),MIN(SUM(VALUE(AI418)*60,AK418,VALUE(AM418)*60/2,AO418/2),1440)*IF(OR(AQ418="",AQ418="　"),1,VALUE(MID(AQ418,2,1)/4)),MIN(SUM(VALUE(AR418)*60,AT418,VALUE(AV418)*60/2,AX418/2),1440)*IF(OR(AZ418="",AZ418="　"),1,VALUE(MID(AZ418,2,1)/4)),MIN(SUM(VALUE(BA418)*60,BC418,VALUE(BE418)*60/2,BG418/2),1440)*IF(OR(BI418="",BI418="　"),1,VALUE(MID(BI418,2,1)/4)),MIN(SUM(VALUE(BJ418)*60,BL418,VALUE(BN418)*60/2,BP418/2),1440)*IF(OR(BR418="",BR418="　"),1,VALUE(MID(BR418,2,1)/4)),MIN(SUM(VALUE(BS418)*60,BU418,VALUE(BW418)*60/2,BY418/2),1440)*IF(OR(CA418="",CA418="　"),1,VALUE(MID(CA418,2,1)/4))),'01_勤務時間入力'!$B$7*60,10080))))</f>
        <v/>
      </c>
      <c r="CE418" s="17" t="str">
        <f>IF(CB418="","",IF('01_勤務時間入力'!$I$7*60&lt;='01_勤務時間入力'!CD418,"常勤","非常勤"))</f>
        <v/>
      </c>
    </row>
    <row r="419" spans="2:83" ht="27.95" customHeight="1" x14ac:dyDescent="0.4">
      <c r="B419" s="131" t="str">
        <f t="shared" si="12"/>
        <v>403人目</v>
      </c>
      <c r="C419" s="29"/>
      <c r="D419" s="69" t="s">
        <v>14</v>
      </c>
      <c r="E419" s="31"/>
      <c r="F419" s="32"/>
      <c r="H419" s="36"/>
      <c r="I419" s="54" t="s">
        <v>11</v>
      </c>
      <c r="J419" s="39"/>
      <c r="K419" s="56" t="s">
        <v>16</v>
      </c>
      <c r="L419" s="36"/>
      <c r="M419" s="54" t="s">
        <v>11</v>
      </c>
      <c r="N419" s="39"/>
      <c r="O419" s="56" t="s">
        <v>16</v>
      </c>
      <c r="P419" s="11"/>
      <c r="Q419" s="36"/>
      <c r="R419" s="54" t="s">
        <v>11</v>
      </c>
      <c r="S419" s="39"/>
      <c r="T419" s="54" t="s">
        <v>16</v>
      </c>
      <c r="U419" s="36"/>
      <c r="V419" s="54" t="s">
        <v>11</v>
      </c>
      <c r="W419" s="39"/>
      <c r="X419" s="56" t="s">
        <v>16</v>
      </c>
      <c r="Y419" s="48"/>
      <c r="Z419" s="36"/>
      <c r="AA419" s="54" t="s">
        <v>11</v>
      </c>
      <c r="AB419" s="39"/>
      <c r="AC419" s="54" t="s">
        <v>16</v>
      </c>
      <c r="AD419" s="36"/>
      <c r="AE419" s="54" t="s">
        <v>11</v>
      </c>
      <c r="AF419" s="39"/>
      <c r="AG419" s="56" t="s">
        <v>16</v>
      </c>
      <c r="AH419" s="48"/>
      <c r="AI419" s="36"/>
      <c r="AJ419" s="54" t="s">
        <v>11</v>
      </c>
      <c r="AK419" s="39"/>
      <c r="AL419" s="54" t="s">
        <v>16</v>
      </c>
      <c r="AM419" s="36"/>
      <c r="AN419" s="54" t="s">
        <v>11</v>
      </c>
      <c r="AO419" s="39"/>
      <c r="AP419" s="56" t="s">
        <v>16</v>
      </c>
      <c r="AQ419" s="48"/>
      <c r="AR419" s="36"/>
      <c r="AS419" s="54" t="s">
        <v>11</v>
      </c>
      <c r="AT419" s="39"/>
      <c r="AU419" s="54" t="s">
        <v>16</v>
      </c>
      <c r="AV419" s="36"/>
      <c r="AW419" s="54" t="s">
        <v>11</v>
      </c>
      <c r="AX419" s="39"/>
      <c r="AY419" s="56" t="s">
        <v>16</v>
      </c>
      <c r="AZ419" s="48"/>
      <c r="BA419" s="36"/>
      <c r="BB419" s="54" t="s">
        <v>11</v>
      </c>
      <c r="BC419" s="39"/>
      <c r="BD419" s="54" t="s">
        <v>16</v>
      </c>
      <c r="BE419" s="36"/>
      <c r="BF419" s="54" t="s">
        <v>11</v>
      </c>
      <c r="BG419" s="39"/>
      <c r="BH419" s="56" t="s">
        <v>16</v>
      </c>
      <c r="BI419" s="48"/>
      <c r="BJ419" s="36"/>
      <c r="BK419" s="54" t="s">
        <v>11</v>
      </c>
      <c r="BL419" s="39"/>
      <c r="BM419" s="54" t="s">
        <v>16</v>
      </c>
      <c r="BN419" s="36"/>
      <c r="BO419" s="54" t="s">
        <v>11</v>
      </c>
      <c r="BP419" s="39"/>
      <c r="BQ419" s="56" t="s">
        <v>16</v>
      </c>
      <c r="BR419" s="48"/>
      <c r="BS419" s="36"/>
      <c r="BT419" s="54" t="s">
        <v>11</v>
      </c>
      <c r="BU419" s="39"/>
      <c r="BV419" s="54" t="s">
        <v>16</v>
      </c>
      <c r="BW419" s="36"/>
      <c r="BX419" s="54" t="s">
        <v>11</v>
      </c>
      <c r="BY419" s="39"/>
      <c r="BZ419" s="56" t="s">
        <v>16</v>
      </c>
      <c r="CA419" s="51"/>
      <c r="CB419" s="17" t="str">
        <f t="shared" si="13"/>
        <v/>
      </c>
      <c r="CC419" s="17" t="str">
        <f>IF(CB419="","",INDEX('99_職種リスト'!$A:$A,MATCH($E419,'99_職種リスト'!$B:$B,0)))</f>
        <v/>
      </c>
      <c r="CD419" s="18" t="str">
        <f>IF(CB419="","",IF(F419="○",'01_勤務時間入力'!$B$7*60,IF(SUM(H419,J419,L419,N419)&gt;0,MIN(SUM(VALUE(H419)*60,J419,VALUE(L419)*60/2,N419/2),'01_勤務時間入力'!$B$7*60,10080),MIN(SUM(MIN(SUM(VALUE(Q419)*60,S419,VALUE(U419)*60/2,W419/2),1440)*IF(OR(Y419="",Y419="　"),1,VALUE(MID(Y419,2,1)/4)),MIN(SUM(VALUE(Z419)*60,AB419,VALUE(AD419)*60/2,AF419/2),1440)*IF(OR(AH419="",AH419="　"),1,VALUE(MID(AH419,2,1)/4)),MIN(SUM(VALUE(AI419)*60,AK419,VALUE(AM419)*60/2,AO419/2),1440)*IF(OR(AQ419="",AQ419="　"),1,VALUE(MID(AQ419,2,1)/4)),MIN(SUM(VALUE(AR419)*60,AT419,VALUE(AV419)*60/2,AX419/2),1440)*IF(OR(AZ419="",AZ419="　"),1,VALUE(MID(AZ419,2,1)/4)),MIN(SUM(VALUE(BA419)*60,BC419,VALUE(BE419)*60/2,BG419/2),1440)*IF(OR(BI419="",BI419="　"),1,VALUE(MID(BI419,2,1)/4)),MIN(SUM(VALUE(BJ419)*60,BL419,VALUE(BN419)*60/2,BP419/2),1440)*IF(OR(BR419="",BR419="　"),1,VALUE(MID(BR419,2,1)/4)),MIN(SUM(VALUE(BS419)*60,BU419,VALUE(BW419)*60/2,BY419/2),1440)*IF(OR(CA419="",CA419="　"),1,VALUE(MID(CA419,2,1)/4))),'01_勤務時間入力'!$B$7*60,10080))))</f>
        <v/>
      </c>
      <c r="CE419" s="17" t="str">
        <f>IF(CB419="","",IF('01_勤務時間入力'!$I$7*60&lt;='01_勤務時間入力'!CD419,"常勤","非常勤"))</f>
        <v/>
      </c>
    </row>
    <row r="420" spans="2:83" ht="27.95" customHeight="1" x14ac:dyDescent="0.4">
      <c r="B420" s="131" t="str">
        <f t="shared" si="12"/>
        <v>404人目</v>
      </c>
      <c r="C420" s="29"/>
      <c r="D420" s="69" t="s">
        <v>14</v>
      </c>
      <c r="E420" s="31"/>
      <c r="F420" s="32"/>
      <c r="H420" s="36"/>
      <c r="I420" s="54" t="s">
        <v>11</v>
      </c>
      <c r="J420" s="39"/>
      <c r="K420" s="56" t="s">
        <v>16</v>
      </c>
      <c r="L420" s="36"/>
      <c r="M420" s="54" t="s">
        <v>11</v>
      </c>
      <c r="N420" s="39"/>
      <c r="O420" s="56" t="s">
        <v>16</v>
      </c>
      <c r="P420" s="11"/>
      <c r="Q420" s="36"/>
      <c r="R420" s="54" t="s">
        <v>11</v>
      </c>
      <c r="S420" s="39"/>
      <c r="T420" s="54" t="s">
        <v>16</v>
      </c>
      <c r="U420" s="36"/>
      <c r="V420" s="54" t="s">
        <v>11</v>
      </c>
      <c r="W420" s="39"/>
      <c r="X420" s="56" t="s">
        <v>16</v>
      </c>
      <c r="Y420" s="48"/>
      <c r="Z420" s="36"/>
      <c r="AA420" s="54" t="s">
        <v>11</v>
      </c>
      <c r="AB420" s="39"/>
      <c r="AC420" s="54" t="s">
        <v>16</v>
      </c>
      <c r="AD420" s="36"/>
      <c r="AE420" s="54" t="s">
        <v>11</v>
      </c>
      <c r="AF420" s="39"/>
      <c r="AG420" s="56" t="s">
        <v>16</v>
      </c>
      <c r="AH420" s="48"/>
      <c r="AI420" s="36"/>
      <c r="AJ420" s="54" t="s">
        <v>11</v>
      </c>
      <c r="AK420" s="39"/>
      <c r="AL420" s="54" t="s">
        <v>16</v>
      </c>
      <c r="AM420" s="36"/>
      <c r="AN420" s="54" t="s">
        <v>11</v>
      </c>
      <c r="AO420" s="39"/>
      <c r="AP420" s="56" t="s">
        <v>16</v>
      </c>
      <c r="AQ420" s="48"/>
      <c r="AR420" s="36"/>
      <c r="AS420" s="54" t="s">
        <v>11</v>
      </c>
      <c r="AT420" s="39"/>
      <c r="AU420" s="54" t="s">
        <v>16</v>
      </c>
      <c r="AV420" s="36"/>
      <c r="AW420" s="54" t="s">
        <v>11</v>
      </c>
      <c r="AX420" s="39"/>
      <c r="AY420" s="56" t="s">
        <v>16</v>
      </c>
      <c r="AZ420" s="48"/>
      <c r="BA420" s="36"/>
      <c r="BB420" s="54" t="s">
        <v>11</v>
      </c>
      <c r="BC420" s="39"/>
      <c r="BD420" s="54" t="s">
        <v>16</v>
      </c>
      <c r="BE420" s="36"/>
      <c r="BF420" s="54" t="s">
        <v>11</v>
      </c>
      <c r="BG420" s="39"/>
      <c r="BH420" s="56" t="s">
        <v>16</v>
      </c>
      <c r="BI420" s="48"/>
      <c r="BJ420" s="36"/>
      <c r="BK420" s="54" t="s">
        <v>11</v>
      </c>
      <c r="BL420" s="39"/>
      <c r="BM420" s="54" t="s">
        <v>16</v>
      </c>
      <c r="BN420" s="36"/>
      <c r="BO420" s="54" t="s">
        <v>11</v>
      </c>
      <c r="BP420" s="39"/>
      <c r="BQ420" s="56" t="s">
        <v>16</v>
      </c>
      <c r="BR420" s="48"/>
      <c r="BS420" s="36"/>
      <c r="BT420" s="54" t="s">
        <v>11</v>
      </c>
      <c r="BU420" s="39"/>
      <c r="BV420" s="54" t="s">
        <v>16</v>
      </c>
      <c r="BW420" s="36"/>
      <c r="BX420" s="54" t="s">
        <v>11</v>
      </c>
      <c r="BY420" s="39"/>
      <c r="BZ420" s="56" t="s">
        <v>16</v>
      </c>
      <c r="CA420" s="51"/>
      <c r="CB420" s="17" t="str">
        <f t="shared" si="13"/>
        <v/>
      </c>
      <c r="CC420" s="17" t="str">
        <f>IF(CB420="","",INDEX('99_職種リスト'!$A:$A,MATCH($E420,'99_職種リスト'!$B:$B,0)))</f>
        <v/>
      </c>
      <c r="CD420" s="18" t="str">
        <f>IF(CB420="","",IF(F420="○",'01_勤務時間入力'!$B$7*60,IF(SUM(H420,J420,L420,N420)&gt;0,MIN(SUM(VALUE(H420)*60,J420,VALUE(L420)*60/2,N420/2),'01_勤務時間入力'!$B$7*60,10080),MIN(SUM(MIN(SUM(VALUE(Q420)*60,S420,VALUE(U420)*60/2,W420/2),1440)*IF(OR(Y420="",Y420="　"),1,VALUE(MID(Y420,2,1)/4)),MIN(SUM(VALUE(Z420)*60,AB420,VALUE(AD420)*60/2,AF420/2),1440)*IF(OR(AH420="",AH420="　"),1,VALUE(MID(AH420,2,1)/4)),MIN(SUM(VALUE(AI420)*60,AK420,VALUE(AM420)*60/2,AO420/2),1440)*IF(OR(AQ420="",AQ420="　"),1,VALUE(MID(AQ420,2,1)/4)),MIN(SUM(VALUE(AR420)*60,AT420,VALUE(AV420)*60/2,AX420/2),1440)*IF(OR(AZ420="",AZ420="　"),1,VALUE(MID(AZ420,2,1)/4)),MIN(SUM(VALUE(BA420)*60,BC420,VALUE(BE420)*60/2,BG420/2),1440)*IF(OR(BI420="",BI420="　"),1,VALUE(MID(BI420,2,1)/4)),MIN(SUM(VALUE(BJ420)*60,BL420,VALUE(BN420)*60/2,BP420/2),1440)*IF(OR(BR420="",BR420="　"),1,VALUE(MID(BR420,2,1)/4)),MIN(SUM(VALUE(BS420)*60,BU420,VALUE(BW420)*60/2,BY420/2),1440)*IF(OR(CA420="",CA420="　"),1,VALUE(MID(CA420,2,1)/4))),'01_勤務時間入力'!$B$7*60,10080))))</f>
        <v/>
      </c>
      <c r="CE420" s="17" t="str">
        <f>IF(CB420="","",IF('01_勤務時間入力'!$I$7*60&lt;='01_勤務時間入力'!CD420,"常勤","非常勤"))</f>
        <v/>
      </c>
    </row>
    <row r="421" spans="2:83" ht="27.95" customHeight="1" x14ac:dyDescent="0.4">
      <c r="B421" s="131" t="str">
        <f t="shared" si="12"/>
        <v>405人目</v>
      </c>
      <c r="C421" s="29"/>
      <c r="D421" s="69" t="s">
        <v>14</v>
      </c>
      <c r="E421" s="31"/>
      <c r="F421" s="32"/>
      <c r="H421" s="36"/>
      <c r="I421" s="54" t="s">
        <v>11</v>
      </c>
      <c r="J421" s="39"/>
      <c r="K421" s="56" t="s">
        <v>16</v>
      </c>
      <c r="L421" s="36"/>
      <c r="M421" s="54" t="s">
        <v>11</v>
      </c>
      <c r="N421" s="39"/>
      <c r="O421" s="56" t="s">
        <v>16</v>
      </c>
      <c r="P421" s="11"/>
      <c r="Q421" s="36"/>
      <c r="R421" s="54" t="s">
        <v>11</v>
      </c>
      <c r="S421" s="39"/>
      <c r="T421" s="54" t="s">
        <v>16</v>
      </c>
      <c r="U421" s="36"/>
      <c r="V421" s="54" t="s">
        <v>11</v>
      </c>
      <c r="W421" s="39"/>
      <c r="X421" s="56" t="s">
        <v>16</v>
      </c>
      <c r="Y421" s="48"/>
      <c r="Z421" s="36"/>
      <c r="AA421" s="54" t="s">
        <v>11</v>
      </c>
      <c r="AB421" s="39"/>
      <c r="AC421" s="54" t="s">
        <v>16</v>
      </c>
      <c r="AD421" s="36"/>
      <c r="AE421" s="54" t="s">
        <v>11</v>
      </c>
      <c r="AF421" s="39"/>
      <c r="AG421" s="56" t="s">
        <v>16</v>
      </c>
      <c r="AH421" s="48"/>
      <c r="AI421" s="36"/>
      <c r="AJ421" s="54" t="s">
        <v>11</v>
      </c>
      <c r="AK421" s="39"/>
      <c r="AL421" s="54" t="s">
        <v>16</v>
      </c>
      <c r="AM421" s="36"/>
      <c r="AN421" s="54" t="s">
        <v>11</v>
      </c>
      <c r="AO421" s="39"/>
      <c r="AP421" s="56" t="s">
        <v>16</v>
      </c>
      <c r="AQ421" s="48"/>
      <c r="AR421" s="36"/>
      <c r="AS421" s="54" t="s">
        <v>11</v>
      </c>
      <c r="AT421" s="39"/>
      <c r="AU421" s="54" t="s">
        <v>16</v>
      </c>
      <c r="AV421" s="36"/>
      <c r="AW421" s="54" t="s">
        <v>11</v>
      </c>
      <c r="AX421" s="39"/>
      <c r="AY421" s="56" t="s">
        <v>16</v>
      </c>
      <c r="AZ421" s="48"/>
      <c r="BA421" s="36"/>
      <c r="BB421" s="54" t="s">
        <v>11</v>
      </c>
      <c r="BC421" s="39"/>
      <c r="BD421" s="54" t="s">
        <v>16</v>
      </c>
      <c r="BE421" s="36"/>
      <c r="BF421" s="54" t="s">
        <v>11</v>
      </c>
      <c r="BG421" s="39"/>
      <c r="BH421" s="56" t="s">
        <v>16</v>
      </c>
      <c r="BI421" s="48"/>
      <c r="BJ421" s="36"/>
      <c r="BK421" s="54" t="s">
        <v>11</v>
      </c>
      <c r="BL421" s="39"/>
      <c r="BM421" s="54" t="s">
        <v>16</v>
      </c>
      <c r="BN421" s="36"/>
      <c r="BO421" s="54" t="s">
        <v>11</v>
      </c>
      <c r="BP421" s="39"/>
      <c r="BQ421" s="56" t="s">
        <v>16</v>
      </c>
      <c r="BR421" s="48"/>
      <c r="BS421" s="36"/>
      <c r="BT421" s="54" t="s">
        <v>11</v>
      </c>
      <c r="BU421" s="39"/>
      <c r="BV421" s="54" t="s">
        <v>16</v>
      </c>
      <c r="BW421" s="36"/>
      <c r="BX421" s="54" t="s">
        <v>11</v>
      </c>
      <c r="BY421" s="39"/>
      <c r="BZ421" s="56" t="s">
        <v>16</v>
      </c>
      <c r="CA421" s="51"/>
      <c r="CB421" s="17" t="str">
        <f t="shared" si="13"/>
        <v/>
      </c>
      <c r="CC421" s="17" t="str">
        <f>IF(CB421="","",INDEX('99_職種リスト'!$A:$A,MATCH($E421,'99_職種リスト'!$B:$B,0)))</f>
        <v/>
      </c>
      <c r="CD421" s="18" t="str">
        <f>IF(CB421="","",IF(F421="○",'01_勤務時間入力'!$B$7*60,IF(SUM(H421,J421,L421,N421)&gt;0,MIN(SUM(VALUE(H421)*60,J421,VALUE(L421)*60/2,N421/2),'01_勤務時間入力'!$B$7*60,10080),MIN(SUM(MIN(SUM(VALUE(Q421)*60,S421,VALUE(U421)*60/2,W421/2),1440)*IF(OR(Y421="",Y421="　"),1,VALUE(MID(Y421,2,1)/4)),MIN(SUM(VALUE(Z421)*60,AB421,VALUE(AD421)*60/2,AF421/2),1440)*IF(OR(AH421="",AH421="　"),1,VALUE(MID(AH421,2,1)/4)),MIN(SUM(VALUE(AI421)*60,AK421,VALUE(AM421)*60/2,AO421/2),1440)*IF(OR(AQ421="",AQ421="　"),1,VALUE(MID(AQ421,2,1)/4)),MIN(SUM(VALUE(AR421)*60,AT421,VALUE(AV421)*60/2,AX421/2),1440)*IF(OR(AZ421="",AZ421="　"),1,VALUE(MID(AZ421,2,1)/4)),MIN(SUM(VALUE(BA421)*60,BC421,VALUE(BE421)*60/2,BG421/2),1440)*IF(OR(BI421="",BI421="　"),1,VALUE(MID(BI421,2,1)/4)),MIN(SUM(VALUE(BJ421)*60,BL421,VALUE(BN421)*60/2,BP421/2),1440)*IF(OR(BR421="",BR421="　"),1,VALUE(MID(BR421,2,1)/4)),MIN(SUM(VALUE(BS421)*60,BU421,VALUE(BW421)*60/2,BY421/2),1440)*IF(OR(CA421="",CA421="　"),1,VALUE(MID(CA421,2,1)/4))),'01_勤務時間入力'!$B$7*60,10080))))</f>
        <v/>
      </c>
      <c r="CE421" s="17" t="str">
        <f>IF(CB421="","",IF('01_勤務時間入力'!$I$7*60&lt;='01_勤務時間入力'!CD421,"常勤","非常勤"))</f>
        <v/>
      </c>
    </row>
    <row r="422" spans="2:83" ht="27.95" customHeight="1" x14ac:dyDescent="0.4">
      <c r="B422" s="131" t="str">
        <f t="shared" si="12"/>
        <v>406人目</v>
      </c>
      <c r="C422" s="29"/>
      <c r="D422" s="69" t="s">
        <v>14</v>
      </c>
      <c r="E422" s="31"/>
      <c r="F422" s="32"/>
      <c r="H422" s="36"/>
      <c r="I422" s="54" t="s">
        <v>11</v>
      </c>
      <c r="J422" s="39"/>
      <c r="K422" s="56" t="s">
        <v>16</v>
      </c>
      <c r="L422" s="36"/>
      <c r="M422" s="54" t="s">
        <v>11</v>
      </c>
      <c r="N422" s="39"/>
      <c r="O422" s="56" t="s">
        <v>16</v>
      </c>
      <c r="P422" s="11"/>
      <c r="Q422" s="36"/>
      <c r="R422" s="54" t="s">
        <v>11</v>
      </c>
      <c r="S422" s="39"/>
      <c r="T422" s="54" t="s">
        <v>16</v>
      </c>
      <c r="U422" s="36"/>
      <c r="V422" s="54" t="s">
        <v>11</v>
      </c>
      <c r="W422" s="39"/>
      <c r="X422" s="56" t="s">
        <v>16</v>
      </c>
      <c r="Y422" s="48"/>
      <c r="Z422" s="36"/>
      <c r="AA422" s="54" t="s">
        <v>11</v>
      </c>
      <c r="AB422" s="39"/>
      <c r="AC422" s="54" t="s">
        <v>16</v>
      </c>
      <c r="AD422" s="36"/>
      <c r="AE422" s="54" t="s">
        <v>11</v>
      </c>
      <c r="AF422" s="39"/>
      <c r="AG422" s="56" t="s">
        <v>16</v>
      </c>
      <c r="AH422" s="48"/>
      <c r="AI422" s="36"/>
      <c r="AJ422" s="54" t="s">
        <v>11</v>
      </c>
      <c r="AK422" s="39"/>
      <c r="AL422" s="54" t="s">
        <v>16</v>
      </c>
      <c r="AM422" s="36"/>
      <c r="AN422" s="54" t="s">
        <v>11</v>
      </c>
      <c r="AO422" s="39"/>
      <c r="AP422" s="56" t="s">
        <v>16</v>
      </c>
      <c r="AQ422" s="48"/>
      <c r="AR422" s="36"/>
      <c r="AS422" s="54" t="s">
        <v>11</v>
      </c>
      <c r="AT422" s="39"/>
      <c r="AU422" s="54" t="s">
        <v>16</v>
      </c>
      <c r="AV422" s="36"/>
      <c r="AW422" s="54" t="s">
        <v>11</v>
      </c>
      <c r="AX422" s="39"/>
      <c r="AY422" s="56" t="s">
        <v>16</v>
      </c>
      <c r="AZ422" s="48"/>
      <c r="BA422" s="36"/>
      <c r="BB422" s="54" t="s">
        <v>11</v>
      </c>
      <c r="BC422" s="39"/>
      <c r="BD422" s="54" t="s">
        <v>16</v>
      </c>
      <c r="BE422" s="36"/>
      <c r="BF422" s="54" t="s">
        <v>11</v>
      </c>
      <c r="BG422" s="39"/>
      <c r="BH422" s="56" t="s">
        <v>16</v>
      </c>
      <c r="BI422" s="48"/>
      <c r="BJ422" s="36"/>
      <c r="BK422" s="54" t="s">
        <v>11</v>
      </c>
      <c r="BL422" s="39"/>
      <c r="BM422" s="54" t="s">
        <v>16</v>
      </c>
      <c r="BN422" s="36"/>
      <c r="BO422" s="54" t="s">
        <v>11</v>
      </c>
      <c r="BP422" s="39"/>
      <c r="BQ422" s="56" t="s">
        <v>16</v>
      </c>
      <c r="BR422" s="48"/>
      <c r="BS422" s="36"/>
      <c r="BT422" s="54" t="s">
        <v>11</v>
      </c>
      <c r="BU422" s="39"/>
      <c r="BV422" s="54" t="s">
        <v>16</v>
      </c>
      <c r="BW422" s="36"/>
      <c r="BX422" s="54" t="s">
        <v>11</v>
      </c>
      <c r="BY422" s="39"/>
      <c r="BZ422" s="56" t="s">
        <v>16</v>
      </c>
      <c r="CA422" s="51"/>
      <c r="CB422" s="17" t="str">
        <f t="shared" si="13"/>
        <v/>
      </c>
      <c r="CC422" s="17" t="str">
        <f>IF(CB422="","",INDEX('99_職種リスト'!$A:$A,MATCH($E422,'99_職種リスト'!$B:$B,0)))</f>
        <v/>
      </c>
      <c r="CD422" s="18" t="str">
        <f>IF(CB422="","",IF(F422="○",'01_勤務時間入力'!$B$7*60,IF(SUM(H422,J422,L422,N422)&gt;0,MIN(SUM(VALUE(H422)*60,J422,VALUE(L422)*60/2,N422/2),'01_勤務時間入力'!$B$7*60,10080),MIN(SUM(MIN(SUM(VALUE(Q422)*60,S422,VALUE(U422)*60/2,W422/2),1440)*IF(OR(Y422="",Y422="　"),1,VALUE(MID(Y422,2,1)/4)),MIN(SUM(VALUE(Z422)*60,AB422,VALUE(AD422)*60/2,AF422/2),1440)*IF(OR(AH422="",AH422="　"),1,VALUE(MID(AH422,2,1)/4)),MIN(SUM(VALUE(AI422)*60,AK422,VALUE(AM422)*60/2,AO422/2),1440)*IF(OR(AQ422="",AQ422="　"),1,VALUE(MID(AQ422,2,1)/4)),MIN(SUM(VALUE(AR422)*60,AT422,VALUE(AV422)*60/2,AX422/2),1440)*IF(OR(AZ422="",AZ422="　"),1,VALUE(MID(AZ422,2,1)/4)),MIN(SUM(VALUE(BA422)*60,BC422,VALUE(BE422)*60/2,BG422/2),1440)*IF(OR(BI422="",BI422="　"),1,VALUE(MID(BI422,2,1)/4)),MIN(SUM(VALUE(BJ422)*60,BL422,VALUE(BN422)*60/2,BP422/2),1440)*IF(OR(BR422="",BR422="　"),1,VALUE(MID(BR422,2,1)/4)),MIN(SUM(VALUE(BS422)*60,BU422,VALUE(BW422)*60/2,BY422/2),1440)*IF(OR(CA422="",CA422="　"),1,VALUE(MID(CA422,2,1)/4))),'01_勤務時間入力'!$B$7*60,10080))))</f>
        <v/>
      </c>
      <c r="CE422" s="17" t="str">
        <f>IF(CB422="","",IF('01_勤務時間入力'!$I$7*60&lt;='01_勤務時間入力'!CD422,"常勤","非常勤"))</f>
        <v/>
      </c>
    </row>
    <row r="423" spans="2:83" ht="27.95" customHeight="1" x14ac:dyDescent="0.4">
      <c r="B423" s="131" t="str">
        <f t="shared" si="12"/>
        <v>407人目</v>
      </c>
      <c r="C423" s="29"/>
      <c r="D423" s="69" t="s">
        <v>14</v>
      </c>
      <c r="E423" s="31"/>
      <c r="F423" s="32"/>
      <c r="H423" s="36"/>
      <c r="I423" s="54" t="s">
        <v>11</v>
      </c>
      <c r="J423" s="39"/>
      <c r="K423" s="56" t="s">
        <v>16</v>
      </c>
      <c r="L423" s="36"/>
      <c r="M423" s="54" t="s">
        <v>11</v>
      </c>
      <c r="N423" s="39"/>
      <c r="O423" s="56" t="s">
        <v>16</v>
      </c>
      <c r="P423" s="11"/>
      <c r="Q423" s="36"/>
      <c r="R423" s="54" t="s">
        <v>11</v>
      </c>
      <c r="S423" s="39"/>
      <c r="T423" s="54" t="s">
        <v>16</v>
      </c>
      <c r="U423" s="36"/>
      <c r="V423" s="54" t="s">
        <v>11</v>
      </c>
      <c r="W423" s="39"/>
      <c r="X423" s="56" t="s">
        <v>16</v>
      </c>
      <c r="Y423" s="48"/>
      <c r="Z423" s="36"/>
      <c r="AA423" s="54" t="s">
        <v>11</v>
      </c>
      <c r="AB423" s="39"/>
      <c r="AC423" s="54" t="s">
        <v>16</v>
      </c>
      <c r="AD423" s="36"/>
      <c r="AE423" s="54" t="s">
        <v>11</v>
      </c>
      <c r="AF423" s="39"/>
      <c r="AG423" s="56" t="s">
        <v>16</v>
      </c>
      <c r="AH423" s="48"/>
      <c r="AI423" s="36"/>
      <c r="AJ423" s="54" t="s">
        <v>11</v>
      </c>
      <c r="AK423" s="39"/>
      <c r="AL423" s="54" t="s">
        <v>16</v>
      </c>
      <c r="AM423" s="36"/>
      <c r="AN423" s="54" t="s">
        <v>11</v>
      </c>
      <c r="AO423" s="39"/>
      <c r="AP423" s="56" t="s">
        <v>16</v>
      </c>
      <c r="AQ423" s="48"/>
      <c r="AR423" s="36"/>
      <c r="AS423" s="54" t="s">
        <v>11</v>
      </c>
      <c r="AT423" s="39"/>
      <c r="AU423" s="54" t="s">
        <v>16</v>
      </c>
      <c r="AV423" s="36"/>
      <c r="AW423" s="54" t="s">
        <v>11</v>
      </c>
      <c r="AX423" s="39"/>
      <c r="AY423" s="56" t="s">
        <v>16</v>
      </c>
      <c r="AZ423" s="48"/>
      <c r="BA423" s="36"/>
      <c r="BB423" s="54" t="s">
        <v>11</v>
      </c>
      <c r="BC423" s="39"/>
      <c r="BD423" s="54" t="s">
        <v>16</v>
      </c>
      <c r="BE423" s="36"/>
      <c r="BF423" s="54" t="s">
        <v>11</v>
      </c>
      <c r="BG423" s="39"/>
      <c r="BH423" s="56" t="s">
        <v>16</v>
      </c>
      <c r="BI423" s="48"/>
      <c r="BJ423" s="36"/>
      <c r="BK423" s="54" t="s">
        <v>11</v>
      </c>
      <c r="BL423" s="39"/>
      <c r="BM423" s="54" t="s">
        <v>16</v>
      </c>
      <c r="BN423" s="36"/>
      <c r="BO423" s="54" t="s">
        <v>11</v>
      </c>
      <c r="BP423" s="39"/>
      <c r="BQ423" s="56" t="s">
        <v>16</v>
      </c>
      <c r="BR423" s="48"/>
      <c r="BS423" s="36"/>
      <c r="BT423" s="54" t="s">
        <v>11</v>
      </c>
      <c r="BU423" s="39"/>
      <c r="BV423" s="54" t="s">
        <v>16</v>
      </c>
      <c r="BW423" s="36"/>
      <c r="BX423" s="54" t="s">
        <v>11</v>
      </c>
      <c r="BY423" s="39"/>
      <c r="BZ423" s="56" t="s">
        <v>16</v>
      </c>
      <c r="CA423" s="51"/>
      <c r="CB423" s="17" t="str">
        <f t="shared" si="13"/>
        <v/>
      </c>
      <c r="CC423" s="17" t="str">
        <f>IF(CB423="","",INDEX('99_職種リスト'!$A:$A,MATCH($E423,'99_職種リスト'!$B:$B,0)))</f>
        <v/>
      </c>
      <c r="CD423" s="18" t="str">
        <f>IF(CB423="","",IF(F423="○",'01_勤務時間入力'!$B$7*60,IF(SUM(H423,J423,L423,N423)&gt;0,MIN(SUM(VALUE(H423)*60,J423,VALUE(L423)*60/2,N423/2),'01_勤務時間入力'!$B$7*60,10080),MIN(SUM(MIN(SUM(VALUE(Q423)*60,S423,VALUE(U423)*60/2,W423/2),1440)*IF(OR(Y423="",Y423="　"),1,VALUE(MID(Y423,2,1)/4)),MIN(SUM(VALUE(Z423)*60,AB423,VALUE(AD423)*60/2,AF423/2),1440)*IF(OR(AH423="",AH423="　"),1,VALUE(MID(AH423,2,1)/4)),MIN(SUM(VALUE(AI423)*60,AK423,VALUE(AM423)*60/2,AO423/2),1440)*IF(OR(AQ423="",AQ423="　"),1,VALUE(MID(AQ423,2,1)/4)),MIN(SUM(VALUE(AR423)*60,AT423,VALUE(AV423)*60/2,AX423/2),1440)*IF(OR(AZ423="",AZ423="　"),1,VALUE(MID(AZ423,2,1)/4)),MIN(SUM(VALUE(BA423)*60,BC423,VALUE(BE423)*60/2,BG423/2),1440)*IF(OR(BI423="",BI423="　"),1,VALUE(MID(BI423,2,1)/4)),MIN(SUM(VALUE(BJ423)*60,BL423,VALUE(BN423)*60/2,BP423/2),1440)*IF(OR(BR423="",BR423="　"),1,VALUE(MID(BR423,2,1)/4)),MIN(SUM(VALUE(BS423)*60,BU423,VALUE(BW423)*60/2,BY423/2),1440)*IF(OR(CA423="",CA423="　"),1,VALUE(MID(CA423,2,1)/4))),'01_勤務時間入力'!$B$7*60,10080))))</f>
        <v/>
      </c>
      <c r="CE423" s="17" t="str">
        <f>IF(CB423="","",IF('01_勤務時間入力'!$I$7*60&lt;='01_勤務時間入力'!CD423,"常勤","非常勤"))</f>
        <v/>
      </c>
    </row>
    <row r="424" spans="2:83" ht="27.95" customHeight="1" x14ac:dyDescent="0.4">
      <c r="B424" s="131" t="str">
        <f t="shared" si="12"/>
        <v>408人目</v>
      </c>
      <c r="C424" s="29"/>
      <c r="D424" s="69" t="s">
        <v>14</v>
      </c>
      <c r="E424" s="31"/>
      <c r="F424" s="32"/>
      <c r="H424" s="36"/>
      <c r="I424" s="54" t="s">
        <v>11</v>
      </c>
      <c r="J424" s="39"/>
      <c r="K424" s="56" t="s">
        <v>16</v>
      </c>
      <c r="L424" s="36"/>
      <c r="M424" s="54" t="s">
        <v>11</v>
      </c>
      <c r="N424" s="39"/>
      <c r="O424" s="56" t="s">
        <v>16</v>
      </c>
      <c r="P424" s="11"/>
      <c r="Q424" s="36"/>
      <c r="R424" s="54" t="s">
        <v>11</v>
      </c>
      <c r="S424" s="39"/>
      <c r="T424" s="54" t="s">
        <v>16</v>
      </c>
      <c r="U424" s="36"/>
      <c r="V424" s="54" t="s">
        <v>11</v>
      </c>
      <c r="W424" s="39"/>
      <c r="X424" s="56" t="s">
        <v>16</v>
      </c>
      <c r="Y424" s="48"/>
      <c r="Z424" s="36"/>
      <c r="AA424" s="54" t="s">
        <v>11</v>
      </c>
      <c r="AB424" s="39"/>
      <c r="AC424" s="54" t="s">
        <v>16</v>
      </c>
      <c r="AD424" s="36"/>
      <c r="AE424" s="54" t="s">
        <v>11</v>
      </c>
      <c r="AF424" s="39"/>
      <c r="AG424" s="56" t="s">
        <v>16</v>
      </c>
      <c r="AH424" s="48"/>
      <c r="AI424" s="36"/>
      <c r="AJ424" s="54" t="s">
        <v>11</v>
      </c>
      <c r="AK424" s="39"/>
      <c r="AL424" s="54" t="s">
        <v>16</v>
      </c>
      <c r="AM424" s="36"/>
      <c r="AN424" s="54" t="s">
        <v>11</v>
      </c>
      <c r="AO424" s="39"/>
      <c r="AP424" s="56" t="s">
        <v>16</v>
      </c>
      <c r="AQ424" s="48"/>
      <c r="AR424" s="36"/>
      <c r="AS424" s="54" t="s">
        <v>11</v>
      </c>
      <c r="AT424" s="39"/>
      <c r="AU424" s="54" t="s">
        <v>16</v>
      </c>
      <c r="AV424" s="36"/>
      <c r="AW424" s="54" t="s">
        <v>11</v>
      </c>
      <c r="AX424" s="39"/>
      <c r="AY424" s="56" t="s">
        <v>16</v>
      </c>
      <c r="AZ424" s="48"/>
      <c r="BA424" s="36"/>
      <c r="BB424" s="54" t="s">
        <v>11</v>
      </c>
      <c r="BC424" s="39"/>
      <c r="BD424" s="54" t="s">
        <v>16</v>
      </c>
      <c r="BE424" s="36"/>
      <c r="BF424" s="54" t="s">
        <v>11</v>
      </c>
      <c r="BG424" s="39"/>
      <c r="BH424" s="56" t="s">
        <v>16</v>
      </c>
      <c r="BI424" s="48"/>
      <c r="BJ424" s="36"/>
      <c r="BK424" s="54" t="s">
        <v>11</v>
      </c>
      <c r="BL424" s="39"/>
      <c r="BM424" s="54" t="s">
        <v>16</v>
      </c>
      <c r="BN424" s="36"/>
      <c r="BO424" s="54" t="s">
        <v>11</v>
      </c>
      <c r="BP424" s="39"/>
      <c r="BQ424" s="56" t="s">
        <v>16</v>
      </c>
      <c r="BR424" s="48"/>
      <c r="BS424" s="36"/>
      <c r="BT424" s="54" t="s">
        <v>11</v>
      </c>
      <c r="BU424" s="39"/>
      <c r="BV424" s="54" t="s">
        <v>16</v>
      </c>
      <c r="BW424" s="36"/>
      <c r="BX424" s="54" t="s">
        <v>11</v>
      </c>
      <c r="BY424" s="39"/>
      <c r="BZ424" s="56" t="s">
        <v>16</v>
      </c>
      <c r="CA424" s="51"/>
      <c r="CB424" s="17" t="str">
        <f t="shared" si="13"/>
        <v/>
      </c>
      <c r="CC424" s="17" t="str">
        <f>IF(CB424="","",INDEX('99_職種リスト'!$A:$A,MATCH($E424,'99_職種リスト'!$B:$B,0)))</f>
        <v/>
      </c>
      <c r="CD424" s="18" t="str">
        <f>IF(CB424="","",IF(F424="○",'01_勤務時間入力'!$B$7*60,IF(SUM(H424,J424,L424,N424)&gt;0,MIN(SUM(VALUE(H424)*60,J424,VALUE(L424)*60/2,N424/2),'01_勤務時間入力'!$B$7*60,10080),MIN(SUM(MIN(SUM(VALUE(Q424)*60,S424,VALUE(U424)*60/2,W424/2),1440)*IF(OR(Y424="",Y424="　"),1,VALUE(MID(Y424,2,1)/4)),MIN(SUM(VALUE(Z424)*60,AB424,VALUE(AD424)*60/2,AF424/2),1440)*IF(OR(AH424="",AH424="　"),1,VALUE(MID(AH424,2,1)/4)),MIN(SUM(VALUE(AI424)*60,AK424,VALUE(AM424)*60/2,AO424/2),1440)*IF(OR(AQ424="",AQ424="　"),1,VALUE(MID(AQ424,2,1)/4)),MIN(SUM(VALUE(AR424)*60,AT424,VALUE(AV424)*60/2,AX424/2),1440)*IF(OR(AZ424="",AZ424="　"),1,VALUE(MID(AZ424,2,1)/4)),MIN(SUM(VALUE(BA424)*60,BC424,VALUE(BE424)*60/2,BG424/2),1440)*IF(OR(BI424="",BI424="　"),1,VALUE(MID(BI424,2,1)/4)),MIN(SUM(VALUE(BJ424)*60,BL424,VALUE(BN424)*60/2,BP424/2),1440)*IF(OR(BR424="",BR424="　"),1,VALUE(MID(BR424,2,1)/4)),MIN(SUM(VALUE(BS424)*60,BU424,VALUE(BW424)*60/2,BY424/2),1440)*IF(OR(CA424="",CA424="　"),1,VALUE(MID(CA424,2,1)/4))),'01_勤務時間入力'!$B$7*60,10080))))</f>
        <v/>
      </c>
      <c r="CE424" s="17" t="str">
        <f>IF(CB424="","",IF('01_勤務時間入力'!$I$7*60&lt;='01_勤務時間入力'!CD424,"常勤","非常勤"))</f>
        <v/>
      </c>
    </row>
    <row r="425" spans="2:83" ht="27.95" customHeight="1" x14ac:dyDescent="0.4">
      <c r="B425" s="131" t="str">
        <f t="shared" si="12"/>
        <v>409人目</v>
      </c>
      <c r="C425" s="29"/>
      <c r="D425" s="69" t="s">
        <v>14</v>
      </c>
      <c r="E425" s="31"/>
      <c r="F425" s="32"/>
      <c r="H425" s="36"/>
      <c r="I425" s="54" t="s">
        <v>11</v>
      </c>
      <c r="J425" s="39"/>
      <c r="K425" s="56" t="s">
        <v>16</v>
      </c>
      <c r="L425" s="36"/>
      <c r="M425" s="54" t="s">
        <v>11</v>
      </c>
      <c r="N425" s="39"/>
      <c r="O425" s="56" t="s">
        <v>16</v>
      </c>
      <c r="P425" s="11"/>
      <c r="Q425" s="36"/>
      <c r="R425" s="54" t="s">
        <v>11</v>
      </c>
      <c r="S425" s="39"/>
      <c r="T425" s="54" t="s">
        <v>16</v>
      </c>
      <c r="U425" s="36"/>
      <c r="V425" s="54" t="s">
        <v>11</v>
      </c>
      <c r="W425" s="39"/>
      <c r="X425" s="56" t="s">
        <v>16</v>
      </c>
      <c r="Y425" s="48"/>
      <c r="Z425" s="36"/>
      <c r="AA425" s="54" t="s">
        <v>11</v>
      </c>
      <c r="AB425" s="39"/>
      <c r="AC425" s="54" t="s">
        <v>16</v>
      </c>
      <c r="AD425" s="36"/>
      <c r="AE425" s="54" t="s">
        <v>11</v>
      </c>
      <c r="AF425" s="39"/>
      <c r="AG425" s="56" t="s">
        <v>16</v>
      </c>
      <c r="AH425" s="48"/>
      <c r="AI425" s="36"/>
      <c r="AJ425" s="54" t="s">
        <v>11</v>
      </c>
      <c r="AK425" s="39"/>
      <c r="AL425" s="54" t="s">
        <v>16</v>
      </c>
      <c r="AM425" s="36"/>
      <c r="AN425" s="54" t="s">
        <v>11</v>
      </c>
      <c r="AO425" s="39"/>
      <c r="AP425" s="56" t="s">
        <v>16</v>
      </c>
      <c r="AQ425" s="48"/>
      <c r="AR425" s="36"/>
      <c r="AS425" s="54" t="s">
        <v>11</v>
      </c>
      <c r="AT425" s="39"/>
      <c r="AU425" s="54" t="s">
        <v>16</v>
      </c>
      <c r="AV425" s="36"/>
      <c r="AW425" s="54" t="s">
        <v>11</v>
      </c>
      <c r="AX425" s="39"/>
      <c r="AY425" s="56" t="s">
        <v>16</v>
      </c>
      <c r="AZ425" s="48"/>
      <c r="BA425" s="36"/>
      <c r="BB425" s="54" t="s">
        <v>11</v>
      </c>
      <c r="BC425" s="39"/>
      <c r="BD425" s="54" t="s">
        <v>16</v>
      </c>
      <c r="BE425" s="36"/>
      <c r="BF425" s="54" t="s">
        <v>11</v>
      </c>
      <c r="BG425" s="39"/>
      <c r="BH425" s="56" t="s">
        <v>16</v>
      </c>
      <c r="BI425" s="48"/>
      <c r="BJ425" s="36"/>
      <c r="BK425" s="54" t="s">
        <v>11</v>
      </c>
      <c r="BL425" s="39"/>
      <c r="BM425" s="54" t="s">
        <v>16</v>
      </c>
      <c r="BN425" s="36"/>
      <c r="BO425" s="54" t="s">
        <v>11</v>
      </c>
      <c r="BP425" s="39"/>
      <c r="BQ425" s="56" t="s">
        <v>16</v>
      </c>
      <c r="BR425" s="48"/>
      <c r="BS425" s="36"/>
      <c r="BT425" s="54" t="s">
        <v>11</v>
      </c>
      <c r="BU425" s="39"/>
      <c r="BV425" s="54" t="s">
        <v>16</v>
      </c>
      <c r="BW425" s="36"/>
      <c r="BX425" s="54" t="s">
        <v>11</v>
      </c>
      <c r="BY425" s="39"/>
      <c r="BZ425" s="56" t="s">
        <v>16</v>
      </c>
      <c r="CA425" s="51"/>
      <c r="CB425" s="17" t="str">
        <f t="shared" si="13"/>
        <v/>
      </c>
      <c r="CC425" s="17" t="str">
        <f>IF(CB425="","",INDEX('99_職種リスト'!$A:$A,MATCH($E425,'99_職種リスト'!$B:$B,0)))</f>
        <v/>
      </c>
      <c r="CD425" s="18" t="str">
        <f>IF(CB425="","",IF(F425="○",'01_勤務時間入力'!$B$7*60,IF(SUM(H425,J425,L425,N425)&gt;0,MIN(SUM(VALUE(H425)*60,J425,VALUE(L425)*60/2,N425/2),'01_勤務時間入力'!$B$7*60,10080),MIN(SUM(MIN(SUM(VALUE(Q425)*60,S425,VALUE(U425)*60/2,W425/2),1440)*IF(OR(Y425="",Y425="　"),1,VALUE(MID(Y425,2,1)/4)),MIN(SUM(VALUE(Z425)*60,AB425,VALUE(AD425)*60/2,AF425/2),1440)*IF(OR(AH425="",AH425="　"),1,VALUE(MID(AH425,2,1)/4)),MIN(SUM(VALUE(AI425)*60,AK425,VALUE(AM425)*60/2,AO425/2),1440)*IF(OR(AQ425="",AQ425="　"),1,VALUE(MID(AQ425,2,1)/4)),MIN(SUM(VALUE(AR425)*60,AT425,VALUE(AV425)*60/2,AX425/2),1440)*IF(OR(AZ425="",AZ425="　"),1,VALUE(MID(AZ425,2,1)/4)),MIN(SUM(VALUE(BA425)*60,BC425,VALUE(BE425)*60/2,BG425/2),1440)*IF(OR(BI425="",BI425="　"),1,VALUE(MID(BI425,2,1)/4)),MIN(SUM(VALUE(BJ425)*60,BL425,VALUE(BN425)*60/2,BP425/2),1440)*IF(OR(BR425="",BR425="　"),1,VALUE(MID(BR425,2,1)/4)),MIN(SUM(VALUE(BS425)*60,BU425,VALUE(BW425)*60/2,BY425/2),1440)*IF(OR(CA425="",CA425="　"),1,VALUE(MID(CA425,2,1)/4))),'01_勤務時間入力'!$B$7*60,10080))))</f>
        <v/>
      </c>
      <c r="CE425" s="17" t="str">
        <f>IF(CB425="","",IF('01_勤務時間入力'!$I$7*60&lt;='01_勤務時間入力'!CD425,"常勤","非常勤"))</f>
        <v/>
      </c>
    </row>
    <row r="426" spans="2:83" ht="27.95" customHeight="1" x14ac:dyDescent="0.4">
      <c r="B426" s="131" t="str">
        <f t="shared" si="12"/>
        <v>410人目</v>
      </c>
      <c r="C426" s="29"/>
      <c r="D426" s="69" t="s">
        <v>14</v>
      </c>
      <c r="E426" s="31"/>
      <c r="F426" s="32"/>
      <c r="H426" s="36"/>
      <c r="I426" s="54" t="s">
        <v>11</v>
      </c>
      <c r="J426" s="39"/>
      <c r="K426" s="56" t="s">
        <v>16</v>
      </c>
      <c r="L426" s="36"/>
      <c r="M426" s="54" t="s">
        <v>11</v>
      </c>
      <c r="N426" s="39"/>
      <c r="O426" s="56" t="s">
        <v>16</v>
      </c>
      <c r="P426" s="11"/>
      <c r="Q426" s="36"/>
      <c r="R426" s="54" t="s">
        <v>11</v>
      </c>
      <c r="S426" s="39"/>
      <c r="T426" s="54" t="s">
        <v>16</v>
      </c>
      <c r="U426" s="36"/>
      <c r="V426" s="54" t="s">
        <v>11</v>
      </c>
      <c r="W426" s="39"/>
      <c r="X426" s="56" t="s">
        <v>16</v>
      </c>
      <c r="Y426" s="48"/>
      <c r="Z426" s="36"/>
      <c r="AA426" s="54" t="s">
        <v>11</v>
      </c>
      <c r="AB426" s="39"/>
      <c r="AC426" s="54" t="s">
        <v>16</v>
      </c>
      <c r="AD426" s="36"/>
      <c r="AE426" s="54" t="s">
        <v>11</v>
      </c>
      <c r="AF426" s="39"/>
      <c r="AG426" s="56" t="s">
        <v>16</v>
      </c>
      <c r="AH426" s="48"/>
      <c r="AI426" s="36"/>
      <c r="AJ426" s="54" t="s">
        <v>11</v>
      </c>
      <c r="AK426" s="39"/>
      <c r="AL426" s="54" t="s">
        <v>16</v>
      </c>
      <c r="AM426" s="36"/>
      <c r="AN426" s="54" t="s">
        <v>11</v>
      </c>
      <c r="AO426" s="39"/>
      <c r="AP426" s="56" t="s">
        <v>16</v>
      </c>
      <c r="AQ426" s="48"/>
      <c r="AR426" s="36"/>
      <c r="AS426" s="54" t="s">
        <v>11</v>
      </c>
      <c r="AT426" s="39"/>
      <c r="AU426" s="54" t="s">
        <v>16</v>
      </c>
      <c r="AV426" s="36"/>
      <c r="AW426" s="54" t="s">
        <v>11</v>
      </c>
      <c r="AX426" s="39"/>
      <c r="AY426" s="56" t="s">
        <v>16</v>
      </c>
      <c r="AZ426" s="48"/>
      <c r="BA426" s="36"/>
      <c r="BB426" s="54" t="s">
        <v>11</v>
      </c>
      <c r="BC426" s="39"/>
      <c r="BD426" s="54" t="s">
        <v>16</v>
      </c>
      <c r="BE426" s="36"/>
      <c r="BF426" s="54" t="s">
        <v>11</v>
      </c>
      <c r="BG426" s="39"/>
      <c r="BH426" s="56" t="s">
        <v>16</v>
      </c>
      <c r="BI426" s="48"/>
      <c r="BJ426" s="36"/>
      <c r="BK426" s="54" t="s">
        <v>11</v>
      </c>
      <c r="BL426" s="39"/>
      <c r="BM426" s="54" t="s">
        <v>16</v>
      </c>
      <c r="BN426" s="36"/>
      <c r="BO426" s="54" t="s">
        <v>11</v>
      </c>
      <c r="BP426" s="39"/>
      <c r="BQ426" s="56" t="s">
        <v>16</v>
      </c>
      <c r="BR426" s="48"/>
      <c r="BS426" s="36"/>
      <c r="BT426" s="54" t="s">
        <v>11</v>
      </c>
      <c r="BU426" s="39"/>
      <c r="BV426" s="54" t="s">
        <v>16</v>
      </c>
      <c r="BW426" s="36"/>
      <c r="BX426" s="54" t="s">
        <v>11</v>
      </c>
      <c r="BY426" s="39"/>
      <c r="BZ426" s="56" t="s">
        <v>16</v>
      </c>
      <c r="CA426" s="51"/>
      <c r="CB426" s="17" t="str">
        <f t="shared" si="13"/>
        <v/>
      </c>
      <c r="CC426" s="17" t="str">
        <f>IF(CB426="","",INDEX('99_職種リスト'!$A:$A,MATCH($E426,'99_職種リスト'!$B:$B,0)))</f>
        <v/>
      </c>
      <c r="CD426" s="18" t="str">
        <f>IF(CB426="","",IF(F426="○",'01_勤務時間入力'!$B$7*60,IF(SUM(H426,J426,L426,N426)&gt;0,MIN(SUM(VALUE(H426)*60,J426,VALUE(L426)*60/2,N426/2),'01_勤務時間入力'!$B$7*60,10080),MIN(SUM(MIN(SUM(VALUE(Q426)*60,S426,VALUE(U426)*60/2,W426/2),1440)*IF(OR(Y426="",Y426="　"),1,VALUE(MID(Y426,2,1)/4)),MIN(SUM(VALUE(Z426)*60,AB426,VALUE(AD426)*60/2,AF426/2),1440)*IF(OR(AH426="",AH426="　"),1,VALUE(MID(AH426,2,1)/4)),MIN(SUM(VALUE(AI426)*60,AK426,VALUE(AM426)*60/2,AO426/2),1440)*IF(OR(AQ426="",AQ426="　"),1,VALUE(MID(AQ426,2,1)/4)),MIN(SUM(VALUE(AR426)*60,AT426,VALUE(AV426)*60/2,AX426/2),1440)*IF(OR(AZ426="",AZ426="　"),1,VALUE(MID(AZ426,2,1)/4)),MIN(SUM(VALUE(BA426)*60,BC426,VALUE(BE426)*60/2,BG426/2),1440)*IF(OR(BI426="",BI426="　"),1,VALUE(MID(BI426,2,1)/4)),MIN(SUM(VALUE(BJ426)*60,BL426,VALUE(BN426)*60/2,BP426/2),1440)*IF(OR(BR426="",BR426="　"),1,VALUE(MID(BR426,2,1)/4)),MIN(SUM(VALUE(BS426)*60,BU426,VALUE(BW426)*60/2,BY426/2),1440)*IF(OR(CA426="",CA426="　"),1,VALUE(MID(CA426,2,1)/4))),'01_勤務時間入力'!$B$7*60,10080))))</f>
        <v/>
      </c>
      <c r="CE426" s="17" t="str">
        <f>IF(CB426="","",IF('01_勤務時間入力'!$I$7*60&lt;='01_勤務時間入力'!CD426,"常勤","非常勤"))</f>
        <v/>
      </c>
    </row>
    <row r="427" spans="2:83" ht="27.95" customHeight="1" x14ac:dyDescent="0.4">
      <c r="B427" s="131" t="str">
        <f t="shared" si="12"/>
        <v>411人目</v>
      </c>
      <c r="C427" s="29"/>
      <c r="D427" s="69" t="s">
        <v>14</v>
      </c>
      <c r="E427" s="31"/>
      <c r="F427" s="32"/>
      <c r="H427" s="36"/>
      <c r="I427" s="54" t="s">
        <v>11</v>
      </c>
      <c r="J427" s="39"/>
      <c r="K427" s="56" t="s">
        <v>16</v>
      </c>
      <c r="L427" s="36"/>
      <c r="M427" s="54" t="s">
        <v>11</v>
      </c>
      <c r="N427" s="39"/>
      <c r="O427" s="56" t="s">
        <v>16</v>
      </c>
      <c r="P427" s="11"/>
      <c r="Q427" s="36"/>
      <c r="R427" s="54" t="s">
        <v>11</v>
      </c>
      <c r="S427" s="39"/>
      <c r="T427" s="54" t="s">
        <v>16</v>
      </c>
      <c r="U427" s="36"/>
      <c r="V427" s="54" t="s">
        <v>11</v>
      </c>
      <c r="W427" s="39"/>
      <c r="X427" s="56" t="s">
        <v>16</v>
      </c>
      <c r="Y427" s="48"/>
      <c r="Z427" s="36"/>
      <c r="AA427" s="54" t="s">
        <v>11</v>
      </c>
      <c r="AB427" s="39"/>
      <c r="AC427" s="54" t="s">
        <v>16</v>
      </c>
      <c r="AD427" s="36"/>
      <c r="AE427" s="54" t="s">
        <v>11</v>
      </c>
      <c r="AF427" s="39"/>
      <c r="AG427" s="56" t="s">
        <v>16</v>
      </c>
      <c r="AH427" s="48"/>
      <c r="AI427" s="36"/>
      <c r="AJ427" s="54" t="s">
        <v>11</v>
      </c>
      <c r="AK427" s="39"/>
      <c r="AL427" s="54" t="s">
        <v>16</v>
      </c>
      <c r="AM427" s="36"/>
      <c r="AN427" s="54" t="s">
        <v>11</v>
      </c>
      <c r="AO427" s="39"/>
      <c r="AP427" s="56" t="s">
        <v>16</v>
      </c>
      <c r="AQ427" s="48"/>
      <c r="AR427" s="36"/>
      <c r="AS427" s="54" t="s">
        <v>11</v>
      </c>
      <c r="AT427" s="39"/>
      <c r="AU427" s="54" t="s">
        <v>16</v>
      </c>
      <c r="AV427" s="36"/>
      <c r="AW427" s="54" t="s">
        <v>11</v>
      </c>
      <c r="AX427" s="39"/>
      <c r="AY427" s="56" t="s">
        <v>16</v>
      </c>
      <c r="AZ427" s="48"/>
      <c r="BA427" s="36"/>
      <c r="BB427" s="54" t="s">
        <v>11</v>
      </c>
      <c r="BC427" s="39"/>
      <c r="BD427" s="54" t="s">
        <v>16</v>
      </c>
      <c r="BE427" s="36"/>
      <c r="BF427" s="54" t="s">
        <v>11</v>
      </c>
      <c r="BG427" s="39"/>
      <c r="BH427" s="56" t="s">
        <v>16</v>
      </c>
      <c r="BI427" s="48"/>
      <c r="BJ427" s="36"/>
      <c r="BK427" s="54" t="s">
        <v>11</v>
      </c>
      <c r="BL427" s="39"/>
      <c r="BM427" s="54" t="s">
        <v>16</v>
      </c>
      <c r="BN427" s="36"/>
      <c r="BO427" s="54" t="s">
        <v>11</v>
      </c>
      <c r="BP427" s="39"/>
      <c r="BQ427" s="56" t="s">
        <v>16</v>
      </c>
      <c r="BR427" s="48"/>
      <c r="BS427" s="36"/>
      <c r="BT427" s="54" t="s">
        <v>11</v>
      </c>
      <c r="BU427" s="39"/>
      <c r="BV427" s="54" t="s">
        <v>16</v>
      </c>
      <c r="BW427" s="36"/>
      <c r="BX427" s="54" t="s">
        <v>11</v>
      </c>
      <c r="BY427" s="39"/>
      <c r="BZ427" s="56" t="s">
        <v>16</v>
      </c>
      <c r="CA427" s="51"/>
      <c r="CB427" s="17" t="str">
        <f t="shared" si="13"/>
        <v/>
      </c>
      <c r="CC427" s="17" t="str">
        <f>IF(CB427="","",INDEX('99_職種リスト'!$A:$A,MATCH($E427,'99_職種リスト'!$B:$B,0)))</f>
        <v/>
      </c>
      <c r="CD427" s="18" t="str">
        <f>IF(CB427="","",IF(F427="○",'01_勤務時間入力'!$B$7*60,IF(SUM(H427,J427,L427,N427)&gt;0,MIN(SUM(VALUE(H427)*60,J427,VALUE(L427)*60/2,N427/2),'01_勤務時間入力'!$B$7*60,10080),MIN(SUM(MIN(SUM(VALUE(Q427)*60,S427,VALUE(U427)*60/2,W427/2),1440)*IF(OR(Y427="",Y427="　"),1,VALUE(MID(Y427,2,1)/4)),MIN(SUM(VALUE(Z427)*60,AB427,VALUE(AD427)*60/2,AF427/2),1440)*IF(OR(AH427="",AH427="　"),1,VALUE(MID(AH427,2,1)/4)),MIN(SUM(VALUE(AI427)*60,AK427,VALUE(AM427)*60/2,AO427/2),1440)*IF(OR(AQ427="",AQ427="　"),1,VALUE(MID(AQ427,2,1)/4)),MIN(SUM(VALUE(AR427)*60,AT427,VALUE(AV427)*60/2,AX427/2),1440)*IF(OR(AZ427="",AZ427="　"),1,VALUE(MID(AZ427,2,1)/4)),MIN(SUM(VALUE(BA427)*60,BC427,VALUE(BE427)*60/2,BG427/2),1440)*IF(OR(BI427="",BI427="　"),1,VALUE(MID(BI427,2,1)/4)),MIN(SUM(VALUE(BJ427)*60,BL427,VALUE(BN427)*60/2,BP427/2),1440)*IF(OR(BR427="",BR427="　"),1,VALUE(MID(BR427,2,1)/4)),MIN(SUM(VALUE(BS427)*60,BU427,VALUE(BW427)*60/2,BY427/2),1440)*IF(OR(CA427="",CA427="　"),1,VALUE(MID(CA427,2,1)/4))),'01_勤務時間入力'!$B$7*60,10080))))</f>
        <v/>
      </c>
      <c r="CE427" s="17" t="str">
        <f>IF(CB427="","",IF('01_勤務時間入力'!$I$7*60&lt;='01_勤務時間入力'!CD427,"常勤","非常勤"))</f>
        <v/>
      </c>
    </row>
    <row r="428" spans="2:83" ht="27.95" customHeight="1" x14ac:dyDescent="0.4">
      <c r="B428" s="131" t="str">
        <f t="shared" si="12"/>
        <v>412人目</v>
      </c>
      <c r="C428" s="29"/>
      <c r="D428" s="69" t="s">
        <v>14</v>
      </c>
      <c r="E428" s="31"/>
      <c r="F428" s="32"/>
      <c r="H428" s="36"/>
      <c r="I428" s="54" t="s">
        <v>11</v>
      </c>
      <c r="J428" s="39"/>
      <c r="K428" s="56" t="s">
        <v>16</v>
      </c>
      <c r="L428" s="36"/>
      <c r="M428" s="54" t="s">
        <v>11</v>
      </c>
      <c r="N428" s="39"/>
      <c r="O428" s="56" t="s">
        <v>16</v>
      </c>
      <c r="P428" s="11"/>
      <c r="Q428" s="36"/>
      <c r="R428" s="54" t="s">
        <v>11</v>
      </c>
      <c r="S428" s="39"/>
      <c r="T428" s="54" t="s">
        <v>16</v>
      </c>
      <c r="U428" s="36"/>
      <c r="V428" s="54" t="s">
        <v>11</v>
      </c>
      <c r="W428" s="39"/>
      <c r="X428" s="56" t="s">
        <v>16</v>
      </c>
      <c r="Y428" s="48"/>
      <c r="Z428" s="36"/>
      <c r="AA428" s="54" t="s">
        <v>11</v>
      </c>
      <c r="AB428" s="39"/>
      <c r="AC428" s="54" t="s">
        <v>16</v>
      </c>
      <c r="AD428" s="36"/>
      <c r="AE428" s="54" t="s">
        <v>11</v>
      </c>
      <c r="AF428" s="39"/>
      <c r="AG428" s="56" t="s">
        <v>16</v>
      </c>
      <c r="AH428" s="48"/>
      <c r="AI428" s="36"/>
      <c r="AJ428" s="54" t="s">
        <v>11</v>
      </c>
      <c r="AK428" s="39"/>
      <c r="AL428" s="54" t="s">
        <v>16</v>
      </c>
      <c r="AM428" s="36"/>
      <c r="AN428" s="54" t="s">
        <v>11</v>
      </c>
      <c r="AO428" s="39"/>
      <c r="AP428" s="56" t="s">
        <v>16</v>
      </c>
      <c r="AQ428" s="48"/>
      <c r="AR428" s="36"/>
      <c r="AS428" s="54" t="s">
        <v>11</v>
      </c>
      <c r="AT428" s="39"/>
      <c r="AU428" s="54" t="s">
        <v>16</v>
      </c>
      <c r="AV428" s="36"/>
      <c r="AW428" s="54" t="s">
        <v>11</v>
      </c>
      <c r="AX428" s="39"/>
      <c r="AY428" s="56" t="s">
        <v>16</v>
      </c>
      <c r="AZ428" s="48"/>
      <c r="BA428" s="36"/>
      <c r="BB428" s="54" t="s">
        <v>11</v>
      </c>
      <c r="BC428" s="39"/>
      <c r="BD428" s="54" t="s">
        <v>16</v>
      </c>
      <c r="BE428" s="36"/>
      <c r="BF428" s="54" t="s">
        <v>11</v>
      </c>
      <c r="BG428" s="39"/>
      <c r="BH428" s="56" t="s">
        <v>16</v>
      </c>
      <c r="BI428" s="48"/>
      <c r="BJ428" s="36"/>
      <c r="BK428" s="54" t="s">
        <v>11</v>
      </c>
      <c r="BL428" s="39"/>
      <c r="BM428" s="54" t="s">
        <v>16</v>
      </c>
      <c r="BN428" s="36"/>
      <c r="BO428" s="54" t="s">
        <v>11</v>
      </c>
      <c r="BP428" s="39"/>
      <c r="BQ428" s="56" t="s">
        <v>16</v>
      </c>
      <c r="BR428" s="48"/>
      <c r="BS428" s="36"/>
      <c r="BT428" s="54" t="s">
        <v>11</v>
      </c>
      <c r="BU428" s="39"/>
      <c r="BV428" s="54" t="s">
        <v>16</v>
      </c>
      <c r="BW428" s="36"/>
      <c r="BX428" s="54" t="s">
        <v>11</v>
      </c>
      <c r="BY428" s="39"/>
      <c r="BZ428" s="56" t="s">
        <v>16</v>
      </c>
      <c r="CA428" s="51"/>
      <c r="CB428" s="17" t="str">
        <f t="shared" si="13"/>
        <v/>
      </c>
      <c r="CC428" s="17" t="str">
        <f>IF(CB428="","",INDEX('99_職種リスト'!$A:$A,MATCH($E428,'99_職種リスト'!$B:$B,0)))</f>
        <v/>
      </c>
      <c r="CD428" s="18" t="str">
        <f>IF(CB428="","",IF(F428="○",'01_勤務時間入力'!$B$7*60,IF(SUM(H428,J428,L428,N428)&gt;0,MIN(SUM(VALUE(H428)*60,J428,VALUE(L428)*60/2,N428/2),'01_勤務時間入力'!$B$7*60,10080),MIN(SUM(MIN(SUM(VALUE(Q428)*60,S428,VALUE(U428)*60/2,W428/2),1440)*IF(OR(Y428="",Y428="　"),1,VALUE(MID(Y428,2,1)/4)),MIN(SUM(VALUE(Z428)*60,AB428,VALUE(AD428)*60/2,AF428/2),1440)*IF(OR(AH428="",AH428="　"),1,VALUE(MID(AH428,2,1)/4)),MIN(SUM(VALUE(AI428)*60,AK428,VALUE(AM428)*60/2,AO428/2),1440)*IF(OR(AQ428="",AQ428="　"),1,VALUE(MID(AQ428,2,1)/4)),MIN(SUM(VALUE(AR428)*60,AT428,VALUE(AV428)*60/2,AX428/2),1440)*IF(OR(AZ428="",AZ428="　"),1,VALUE(MID(AZ428,2,1)/4)),MIN(SUM(VALUE(BA428)*60,BC428,VALUE(BE428)*60/2,BG428/2),1440)*IF(OR(BI428="",BI428="　"),1,VALUE(MID(BI428,2,1)/4)),MIN(SUM(VALUE(BJ428)*60,BL428,VALUE(BN428)*60/2,BP428/2),1440)*IF(OR(BR428="",BR428="　"),1,VALUE(MID(BR428,2,1)/4)),MIN(SUM(VALUE(BS428)*60,BU428,VALUE(BW428)*60/2,BY428/2),1440)*IF(OR(CA428="",CA428="　"),1,VALUE(MID(CA428,2,1)/4))),'01_勤務時間入力'!$B$7*60,10080))))</f>
        <v/>
      </c>
      <c r="CE428" s="17" t="str">
        <f>IF(CB428="","",IF('01_勤務時間入力'!$I$7*60&lt;='01_勤務時間入力'!CD428,"常勤","非常勤"))</f>
        <v/>
      </c>
    </row>
    <row r="429" spans="2:83" ht="27.95" customHeight="1" x14ac:dyDescent="0.4">
      <c r="B429" s="131" t="str">
        <f t="shared" si="12"/>
        <v>413人目</v>
      </c>
      <c r="C429" s="29"/>
      <c r="D429" s="69" t="s">
        <v>14</v>
      </c>
      <c r="E429" s="31"/>
      <c r="F429" s="32"/>
      <c r="H429" s="36"/>
      <c r="I429" s="54" t="s">
        <v>11</v>
      </c>
      <c r="J429" s="39"/>
      <c r="K429" s="56" t="s">
        <v>16</v>
      </c>
      <c r="L429" s="36"/>
      <c r="M429" s="54" t="s">
        <v>11</v>
      </c>
      <c r="N429" s="39"/>
      <c r="O429" s="56" t="s">
        <v>16</v>
      </c>
      <c r="P429" s="11"/>
      <c r="Q429" s="36"/>
      <c r="R429" s="54" t="s">
        <v>11</v>
      </c>
      <c r="S429" s="39"/>
      <c r="T429" s="54" t="s">
        <v>16</v>
      </c>
      <c r="U429" s="36"/>
      <c r="V429" s="54" t="s">
        <v>11</v>
      </c>
      <c r="W429" s="39"/>
      <c r="X429" s="56" t="s">
        <v>16</v>
      </c>
      <c r="Y429" s="48"/>
      <c r="Z429" s="36"/>
      <c r="AA429" s="54" t="s">
        <v>11</v>
      </c>
      <c r="AB429" s="39"/>
      <c r="AC429" s="54" t="s">
        <v>16</v>
      </c>
      <c r="AD429" s="36"/>
      <c r="AE429" s="54" t="s">
        <v>11</v>
      </c>
      <c r="AF429" s="39"/>
      <c r="AG429" s="56" t="s">
        <v>16</v>
      </c>
      <c r="AH429" s="48"/>
      <c r="AI429" s="36"/>
      <c r="AJ429" s="54" t="s">
        <v>11</v>
      </c>
      <c r="AK429" s="39"/>
      <c r="AL429" s="54" t="s">
        <v>16</v>
      </c>
      <c r="AM429" s="36"/>
      <c r="AN429" s="54" t="s">
        <v>11</v>
      </c>
      <c r="AO429" s="39"/>
      <c r="AP429" s="56" t="s">
        <v>16</v>
      </c>
      <c r="AQ429" s="48"/>
      <c r="AR429" s="36"/>
      <c r="AS429" s="54" t="s">
        <v>11</v>
      </c>
      <c r="AT429" s="39"/>
      <c r="AU429" s="54" t="s">
        <v>16</v>
      </c>
      <c r="AV429" s="36"/>
      <c r="AW429" s="54" t="s">
        <v>11</v>
      </c>
      <c r="AX429" s="39"/>
      <c r="AY429" s="56" t="s">
        <v>16</v>
      </c>
      <c r="AZ429" s="48"/>
      <c r="BA429" s="36"/>
      <c r="BB429" s="54" t="s">
        <v>11</v>
      </c>
      <c r="BC429" s="39"/>
      <c r="BD429" s="54" t="s">
        <v>16</v>
      </c>
      <c r="BE429" s="36"/>
      <c r="BF429" s="54" t="s">
        <v>11</v>
      </c>
      <c r="BG429" s="39"/>
      <c r="BH429" s="56" t="s">
        <v>16</v>
      </c>
      <c r="BI429" s="48"/>
      <c r="BJ429" s="36"/>
      <c r="BK429" s="54" t="s">
        <v>11</v>
      </c>
      <c r="BL429" s="39"/>
      <c r="BM429" s="54" t="s">
        <v>16</v>
      </c>
      <c r="BN429" s="36"/>
      <c r="BO429" s="54" t="s">
        <v>11</v>
      </c>
      <c r="BP429" s="39"/>
      <c r="BQ429" s="56" t="s">
        <v>16</v>
      </c>
      <c r="BR429" s="48"/>
      <c r="BS429" s="36"/>
      <c r="BT429" s="54" t="s">
        <v>11</v>
      </c>
      <c r="BU429" s="39"/>
      <c r="BV429" s="54" t="s">
        <v>16</v>
      </c>
      <c r="BW429" s="36"/>
      <c r="BX429" s="54" t="s">
        <v>11</v>
      </c>
      <c r="BY429" s="39"/>
      <c r="BZ429" s="56" t="s">
        <v>16</v>
      </c>
      <c r="CA429" s="51"/>
      <c r="CB429" s="17" t="str">
        <f t="shared" si="13"/>
        <v/>
      </c>
      <c r="CC429" s="17" t="str">
        <f>IF(CB429="","",INDEX('99_職種リスト'!$A:$A,MATCH($E429,'99_職種リスト'!$B:$B,0)))</f>
        <v/>
      </c>
      <c r="CD429" s="18" t="str">
        <f>IF(CB429="","",IF(F429="○",'01_勤務時間入力'!$B$7*60,IF(SUM(H429,J429,L429,N429)&gt;0,MIN(SUM(VALUE(H429)*60,J429,VALUE(L429)*60/2,N429/2),'01_勤務時間入力'!$B$7*60,10080),MIN(SUM(MIN(SUM(VALUE(Q429)*60,S429,VALUE(U429)*60/2,W429/2),1440)*IF(OR(Y429="",Y429="　"),1,VALUE(MID(Y429,2,1)/4)),MIN(SUM(VALUE(Z429)*60,AB429,VALUE(AD429)*60/2,AF429/2),1440)*IF(OR(AH429="",AH429="　"),1,VALUE(MID(AH429,2,1)/4)),MIN(SUM(VALUE(AI429)*60,AK429,VALUE(AM429)*60/2,AO429/2),1440)*IF(OR(AQ429="",AQ429="　"),1,VALUE(MID(AQ429,2,1)/4)),MIN(SUM(VALUE(AR429)*60,AT429,VALUE(AV429)*60/2,AX429/2),1440)*IF(OR(AZ429="",AZ429="　"),1,VALUE(MID(AZ429,2,1)/4)),MIN(SUM(VALUE(BA429)*60,BC429,VALUE(BE429)*60/2,BG429/2),1440)*IF(OR(BI429="",BI429="　"),1,VALUE(MID(BI429,2,1)/4)),MIN(SUM(VALUE(BJ429)*60,BL429,VALUE(BN429)*60/2,BP429/2),1440)*IF(OR(BR429="",BR429="　"),1,VALUE(MID(BR429,2,1)/4)),MIN(SUM(VALUE(BS429)*60,BU429,VALUE(BW429)*60/2,BY429/2),1440)*IF(OR(CA429="",CA429="　"),1,VALUE(MID(CA429,2,1)/4))),'01_勤務時間入力'!$B$7*60,10080))))</f>
        <v/>
      </c>
      <c r="CE429" s="17" t="str">
        <f>IF(CB429="","",IF('01_勤務時間入力'!$I$7*60&lt;='01_勤務時間入力'!CD429,"常勤","非常勤"))</f>
        <v/>
      </c>
    </row>
    <row r="430" spans="2:83" ht="27.95" customHeight="1" x14ac:dyDescent="0.4">
      <c r="B430" s="131" t="str">
        <f t="shared" si="12"/>
        <v>414人目</v>
      </c>
      <c r="C430" s="29"/>
      <c r="D430" s="69" t="s">
        <v>14</v>
      </c>
      <c r="E430" s="31"/>
      <c r="F430" s="32"/>
      <c r="H430" s="36"/>
      <c r="I430" s="54" t="s">
        <v>11</v>
      </c>
      <c r="J430" s="39"/>
      <c r="K430" s="56" t="s">
        <v>16</v>
      </c>
      <c r="L430" s="36"/>
      <c r="M430" s="54" t="s">
        <v>11</v>
      </c>
      <c r="N430" s="39"/>
      <c r="O430" s="56" t="s">
        <v>16</v>
      </c>
      <c r="P430" s="11"/>
      <c r="Q430" s="36"/>
      <c r="R430" s="54" t="s">
        <v>11</v>
      </c>
      <c r="S430" s="39"/>
      <c r="T430" s="54" t="s">
        <v>16</v>
      </c>
      <c r="U430" s="36"/>
      <c r="V430" s="54" t="s">
        <v>11</v>
      </c>
      <c r="W430" s="39"/>
      <c r="X430" s="56" t="s">
        <v>16</v>
      </c>
      <c r="Y430" s="48"/>
      <c r="Z430" s="36"/>
      <c r="AA430" s="54" t="s">
        <v>11</v>
      </c>
      <c r="AB430" s="39"/>
      <c r="AC430" s="54" t="s">
        <v>16</v>
      </c>
      <c r="AD430" s="36"/>
      <c r="AE430" s="54" t="s">
        <v>11</v>
      </c>
      <c r="AF430" s="39"/>
      <c r="AG430" s="56" t="s">
        <v>16</v>
      </c>
      <c r="AH430" s="48"/>
      <c r="AI430" s="36"/>
      <c r="AJ430" s="54" t="s">
        <v>11</v>
      </c>
      <c r="AK430" s="39"/>
      <c r="AL430" s="54" t="s">
        <v>16</v>
      </c>
      <c r="AM430" s="36"/>
      <c r="AN430" s="54" t="s">
        <v>11</v>
      </c>
      <c r="AO430" s="39"/>
      <c r="AP430" s="56" t="s">
        <v>16</v>
      </c>
      <c r="AQ430" s="48"/>
      <c r="AR430" s="36"/>
      <c r="AS430" s="54" t="s">
        <v>11</v>
      </c>
      <c r="AT430" s="39"/>
      <c r="AU430" s="54" t="s">
        <v>16</v>
      </c>
      <c r="AV430" s="36"/>
      <c r="AW430" s="54" t="s">
        <v>11</v>
      </c>
      <c r="AX430" s="39"/>
      <c r="AY430" s="56" t="s">
        <v>16</v>
      </c>
      <c r="AZ430" s="48"/>
      <c r="BA430" s="36"/>
      <c r="BB430" s="54" t="s">
        <v>11</v>
      </c>
      <c r="BC430" s="39"/>
      <c r="BD430" s="54" t="s">
        <v>16</v>
      </c>
      <c r="BE430" s="36"/>
      <c r="BF430" s="54" t="s">
        <v>11</v>
      </c>
      <c r="BG430" s="39"/>
      <c r="BH430" s="56" t="s">
        <v>16</v>
      </c>
      <c r="BI430" s="48"/>
      <c r="BJ430" s="36"/>
      <c r="BK430" s="54" t="s">
        <v>11</v>
      </c>
      <c r="BL430" s="39"/>
      <c r="BM430" s="54" t="s">
        <v>16</v>
      </c>
      <c r="BN430" s="36"/>
      <c r="BO430" s="54" t="s">
        <v>11</v>
      </c>
      <c r="BP430" s="39"/>
      <c r="BQ430" s="56" t="s">
        <v>16</v>
      </c>
      <c r="BR430" s="48"/>
      <c r="BS430" s="36"/>
      <c r="BT430" s="54" t="s">
        <v>11</v>
      </c>
      <c r="BU430" s="39"/>
      <c r="BV430" s="54" t="s">
        <v>16</v>
      </c>
      <c r="BW430" s="36"/>
      <c r="BX430" s="54" t="s">
        <v>11</v>
      </c>
      <c r="BY430" s="39"/>
      <c r="BZ430" s="56" t="s">
        <v>16</v>
      </c>
      <c r="CA430" s="51"/>
      <c r="CB430" s="17" t="str">
        <f t="shared" si="13"/>
        <v/>
      </c>
      <c r="CC430" s="17" t="str">
        <f>IF(CB430="","",INDEX('99_職種リスト'!$A:$A,MATCH($E430,'99_職種リスト'!$B:$B,0)))</f>
        <v/>
      </c>
      <c r="CD430" s="18" t="str">
        <f>IF(CB430="","",IF(F430="○",'01_勤務時間入力'!$B$7*60,IF(SUM(H430,J430,L430,N430)&gt;0,MIN(SUM(VALUE(H430)*60,J430,VALUE(L430)*60/2,N430/2),'01_勤務時間入力'!$B$7*60,10080),MIN(SUM(MIN(SUM(VALUE(Q430)*60,S430,VALUE(U430)*60/2,W430/2),1440)*IF(OR(Y430="",Y430="　"),1,VALUE(MID(Y430,2,1)/4)),MIN(SUM(VALUE(Z430)*60,AB430,VALUE(AD430)*60/2,AF430/2),1440)*IF(OR(AH430="",AH430="　"),1,VALUE(MID(AH430,2,1)/4)),MIN(SUM(VALUE(AI430)*60,AK430,VALUE(AM430)*60/2,AO430/2),1440)*IF(OR(AQ430="",AQ430="　"),1,VALUE(MID(AQ430,2,1)/4)),MIN(SUM(VALUE(AR430)*60,AT430,VALUE(AV430)*60/2,AX430/2),1440)*IF(OR(AZ430="",AZ430="　"),1,VALUE(MID(AZ430,2,1)/4)),MIN(SUM(VALUE(BA430)*60,BC430,VALUE(BE430)*60/2,BG430/2),1440)*IF(OR(BI430="",BI430="　"),1,VALUE(MID(BI430,2,1)/4)),MIN(SUM(VALUE(BJ430)*60,BL430,VALUE(BN430)*60/2,BP430/2),1440)*IF(OR(BR430="",BR430="　"),1,VALUE(MID(BR430,2,1)/4)),MIN(SUM(VALUE(BS430)*60,BU430,VALUE(BW430)*60/2,BY430/2),1440)*IF(OR(CA430="",CA430="　"),1,VALUE(MID(CA430,2,1)/4))),'01_勤務時間入力'!$B$7*60,10080))))</f>
        <v/>
      </c>
      <c r="CE430" s="17" t="str">
        <f>IF(CB430="","",IF('01_勤務時間入力'!$I$7*60&lt;='01_勤務時間入力'!CD430,"常勤","非常勤"))</f>
        <v/>
      </c>
    </row>
    <row r="431" spans="2:83" ht="27.95" customHeight="1" x14ac:dyDescent="0.4">
      <c r="B431" s="131" t="str">
        <f t="shared" si="12"/>
        <v>415人目</v>
      </c>
      <c r="C431" s="29"/>
      <c r="D431" s="69" t="s">
        <v>14</v>
      </c>
      <c r="E431" s="31"/>
      <c r="F431" s="32"/>
      <c r="H431" s="36"/>
      <c r="I431" s="54" t="s">
        <v>11</v>
      </c>
      <c r="J431" s="39"/>
      <c r="K431" s="56" t="s">
        <v>16</v>
      </c>
      <c r="L431" s="36"/>
      <c r="M431" s="54" t="s">
        <v>11</v>
      </c>
      <c r="N431" s="39"/>
      <c r="O431" s="56" t="s">
        <v>16</v>
      </c>
      <c r="P431" s="11"/>
      <c r="Q431" s="36"/>
      <c r="R431" s="54" t="s">
        <v>11</v>
      </c>
      <c r="S431" s="39"/>
      <c r="T431" s="54" t="s">
        <v>16</v>
      </c>
      <c r="U431" s="36"/>
      <c r="V431" s="54" t="s">
        <v>11</v>
      </c>
      <c r="W431" s="39"/>
      <c r="X431" s="56" t="s">
        <v>16</v>
      </c>
      <c r="Y431" s="48"/>
      <c r="Z431" s="36"/>
      <c r="AA431" s="54" t="s">
        <v>11</v>
      </c>
      <c r="AB431" s="39"/>
      <c r="AC431" s="54" t="s">
        <v>16</v>
      </c>
      <c r="AD431" s="36"/>
      <c r="AE431" s="54" t="s">
        <v>11</v>
      </c>
      <c r="AF431" s="39"/>
      <c r="AG431" s="56" t="s">
        <v>16</v>
      </c>
      <c r="AH431" s="48"/>
      <c r="AI431" s="36"/>
      <c r="AJ431" s="54" t="s">
        <v>11</v>
      </c>
      <c r="AK431" s="39"/>
      <c r="AL431" s="54" t="s">
        <v>16</v>
      </c>
      <c r="AM431" s="36"/>
      <c r="AN431" s="54" t="s">
        <v>11</v>
      </c>
      <c r="AO431" s="39"/>
      <c r="AP431" s="56" t="s">
        <v>16</v>
      </c>
      <c r="AQ431" s="48"/>
      <c r="AR431" s="36"/>
      <c r="AS431" s="54" t="s">
        <v>11</v>
      </c>
      <c r="AT431" s="39"/>
      <c r="AU431" s="54" t="s">
        <v>16</v>
      </c>
      <c r="AV431" s="36"/>
      <c r="AW431" s="54" t="s">
        <v>11</v>
      </c>
      <c r="AX431" s="39"/>
      <c r="AY431" s="56" t="s">
        <v>16</v>
      </c>
      <c r="AZ431" s="48"/>
      <c r="BA431" s="36"/>
      <c r="BB431" s="54" t="s">
        <v>11</v>
      </c>
      <c r="BC431" s="39"/>
      <c r="BD431" s="54" t="s">
        <v>16</v>
      </c>
      <c r="BE431" s="36"/>
      <c r="BF431" s="54" t="s">
        <v>11</v>
      </c>
      <c r="BG431" s="39"/>
      <c r="BH431" s="56" t="s">
        <v>16</v>
      </c>
      <c r="BI431" s="48"/>
      <c r="BJ431" s="36"/>
      <c r="BK431" s="54" t="s">
        <v>11</v>
      </c>
      <c r="BL431" s="39"/>
      <c r="BM431" s="54" t="s">
        <v>16</v>
      </c>
      <c r="BN431" s="36"/>
      <c r="BO431" s="54" t="s">
        <v>11</v>
      </c>
      <c r="BP431" s="39"/>
      <c r="BQ431" s="56" t="s">
        <v>16</v>
      </c>
      <c r="BR431" s="48"/>
      <c r="BS431" s="36"/>
      <c r="BT431" s="54" t="s">
        <v>11</v>
      </c>
      <c r="BU431" s="39"/>
      <c r="BV431" s="54" t="s">
        <v>16</v>
      </c>
      <c r="BW431" s="36"/>
      <c r="BX431" s="54" t="s">
        <v>11</v>
      </c>
      <c r="BY431" s="39"/>
      <c r="BZ431" s="56" t="s">
        <v>16</v>
      </c>
      <c r="CA431" s="51"/>
      <c r="CB431" s="17" t="str">
        <f t="shared" si="13"/>
        <v/>
      </c>
      <c r="CC431" s="17" t="str">
        <f>IF(CB431="","",INDEX('99_職種リスト'!$A:$A,MATCH($E431,'99_職種リスト'!$B:$B,0)))</f>
        <v/>
      </c>
      <c r="CD431" s="18" t="str">
        <f>IF(CB431="","",IF(F431="○",'01_勤務時間入力'!$B$7*60,IF(SUM(H431,J431,L431,N431)&gt;0,MIN(SUM(VALUE(H431)*60,J431,VALUE(L431)*60/2,N431/2),'01_勤務時間入力'!$B$7*60,10080),MIN(SUM(MIN(SUM(VALUE(Q431)*60,S431,VALUE(U431)*60/2,W431/2),1440)*IF(OR(Y431="",Y431="　"),1,VALUE(MID(Y431,2,1)/4)),MIN(SUM(VALUE(Z431)*60,AB431,VALUE(AD431)*60/2,AF431/2),1440)*IF(OR(AH431="",AH431="　"),1,VALUE(MID(AH431,2,1)/4)),MIN(SUM(VALUE(AI431)*60,AK431,VALUE(AM431)*60/2,AO431/2),1440)*IF(OR(AQ431="",AQ431="　"),1,VALUE(MID(AQ431,2,1)/4)),MIN(SUM(VALUE(AR431)*60,AT431,VALUE(AV431)*60/2,AX431/2),1440)*IF(OR(AZ431="",AZ431="　"),1,VALUE(MID(AZ431,2,1)/4)),MIN(SUM(VALUE(BA431)*60,BC431,VALUE(BE431)*60/2,BG431/2),1440)*IF(OR(BI431="",BI431="　"),1,VALUE(MID(BI431,2,1)/4)),MIN(SUM(VALUE(BJ431)*60,BL431,VALUE(BN431)*60/2,BP431/2),1440)*IF(OR(BR431="",BR431="　"),1,VALUE(MID(BR431,2,1)/4)),MIN(SUM(VALUE(BS431)*60,BU431,VALUE(BW431)*60/2,BY431/2),1440)*IF(OR(CA431="",CA431="　"),1,VALUE(MID(CA431,2,1)/4))),'01_勤務時間入力'!$B$7*60,10080))))</f>
        <v/>
      </c>
      <c r="CE431" s="17" t="str">
        <f>IF(CB431="","",IF('01_勤務時間入力'!$I$7*60&lt;='01_勤務時間入力'!CD431,"常勤","非常勤"))</f>
        <v/>
      </c>
    </row>
    <row r="432" spans="2:83" ht="27.95" customHeight="1" x14ac:dyDescent="0.4">
      <c r="B432" s="131" t="str">
        <f t="shared" si="12"/>
        <v>416人目</v>
      </c>
      <c r="C432" s="29"/>
      <c r="D432" s="69" t="s">
        <v>14</v>
      </c>
      <c r="E432" s="31"/>
      <c r="F432" s="32"/>
      <c r="H432" s="36"/>
      <c r="I432" s="54" t="s">
        <v>11</v>
      </c>
      <c r="J432" s="39"/>
      <c r="K432" s="56" t="s">
        <v>16</v>
      </c>
      <c r="L432" s="36"/>
      <c r="M432" s="54" t="s">
        <v>11</v>
      </c>
      <c r="N432" s="39"/>
      <c r="O432" s="56" t="s">
        <v>16</v>
      </c>
      <c r="P432" s="11"/>
      <c r="Q432" s="36"/>
      <c r="R432" s="54" t="s">
        <v>11</v>
      </c>
      <c r="S432" s="39"/>
      <c r="T432" s="54" t="s">
        <v>16</v>
      </c>
      <c r="U432" s="36"/>
      <c r="V432" s="54" t="s">
        <v>11</v>
      </c>
      <c r="W432" s="39"/>
      <c r="X432" s="56" t="s">
        <v>16</v>
      </c>
      <c r="Y432" s="48"/>
      <c r="Z432" s="36"/>
      <c r="AA432" s="54" t="s">
        <v>11</v>
      </c>
      <c r="AB432" s="39"/>
      <c r="AC432" s="54" t="s">
        <v>16</v>
      </c>
      <c r="AD432" s="36"/>
      <c r="AE432" s="54" t="s">
        <v>11</v>
      </c>
      <c r="AF432" s="39"/>
      <c r="AG432" s="56" t="s">
        <v>16</v>
      </c>
      <c r="AH432" s="48"/>
      <c r="AI432" s="36"/>
      <c r="AJ432" s="54" t="s">
        <v>11</v>
      </c>
      <c r="AK432" s="39"/>
      <c r="AL432" s="54" t="s">
        <v>16</v>
      </c>
      <c r="AM432" s="36"/>
      <c r="AN432" s="54" t="s">
        <v>11</v>
      </c>
      <c r="AO432" s="39"/>
      <c r="AP432" s="56" t="s">
        <v>16</v>
      </c>
      <c r="AQ432" s="48"/>
      <c r="AR432" s="36"/>
      <c r="AS432" s="54" t="s">
        <v>11</v>
      </c>
      <c r="AT432" s="39"/>
      <c r="AU432" s="54" t="s">
        <v>16</v>
      </c>
      <c r="AV432" s="36"/>
      <c r="AW432" s="54" t="s">
        <v>11</v>
      </c>
      <c r="AX432" s="39"/>
      <c r="AY432" s="56" t="s">
        <v>16</v>
      </c>
      <c r="AZ432" s="48"/>
      <c r="BA432" s="36"/>
      <c r="BB432" s="54" t="s">
        <v>11</v>
      </c>
      <c r="BC432" s="39"/>
      <c r="BD432" s="54" t="s">
        <v>16</v>
      </c>
      <c r="BE432" s="36"/>
      <c r="BF432" s="54" t="s">
        <v>11</v>
      </c>
      <c r="BG432" s="39"/>
      <c r="BH432" s="56" t="s">
        <v>16</v>
      </c>
      <c r="BI432" s="48"/>
      <c r="BJ432" s="36"/>
      <c r="BK432" s="54" t="s">
        <v>11</v>
      </c>
      <c r="BL432" s="39"/>
      <c r="BM432" s="54" t="s">
        <v>16</v>
      </c>
      <c r="BN432" s="36"/>
      <c r="BO432" s="54" t="s">
        <v>11</v>
      </c>
      <c r="BP432" s="39"/>
      <c r="BQ432" s="56" t="s">
        <v>16</v>
      </c>
      <c r="BR432" s="48"/>
      <c r="BS432" s="36"/>
      <c r="BT432" s="54" t="s">
        <v>11</v>
      </c>
      <c r="BU432" s="39"/>
      <c r="BV432" s="54" t="s">
        <v>16</v>
      </c>
      <c r="BW432" s="36"/>
      <c r="BX432" s="54" t="s">
        <v>11</v>
      </c>
      <c r="BY432" s="39"/>
      <c r="BZ432" s="56" t="s">
        <v>16</v>
      </c>
      <c r="CA432" s="51"/>
      <c r="CB432" s="17" t="str">
        <f t="shared" si="13"/>
        <v/>
      </c>
      <c r="CC432" s="17" t="str">
        <f>IF(CB432="","",INDEX('99_職種リスト'!$A:$A,MATCH($E432,'99_職種リスト'!$B:$B,0)))</f>
        <v/>
      </c>
      <c r="CD432" s="18" t="str">
        <f>IF(CB432="","",IF(F432="○",'01_勤務時間入力'!$B$7*60,IF(SUM(H432,J432,L432,N432)&gt;0,MIN(SUM(VALUE(H432)*60,J432,VALUE(L432)*60/2,N432/2),'01_勤務時間入力'!$B$7*60,10080),MIN(SUM(MIN(SUM(VALUE(Q432)*60,S432,VALUE(U432)*60/2,W432/2),1440)*IF(OR(Y432="",Y432="　"),1,VALUE(MID(Y432,2,1)/4)),MIN(SUM(VALUE(Z432)*60,AB432,VALUE(AD432)*60/2,AF432/2),1440)*IF(OR(AH432="",AH432="　"),1,VALUE(MID(AH432,2,1)/4)),MIN(SUM(VALUE(AI432)*60,AK432,VALUE(AM432)*60/2,AO432/2),1440)*IF(OR(AQ432="",AQ432="　"),1,VALUE(MID(AQ432,2,1)/4)),MIN(SUM(VALUE(AR432)*60,AT432,VALUE(AV432)*60/2,AX432/2),1440)*IF(OR(AZ432="",AZ432="　"),1,VALUE(MID(AZ432,2,1)/4)),MIN(SUM(VALUE(BA432)*60,BC432,VALUE(BE432)*60/2,BG432/2),1440)*IF(OR(BI432="",BI432="　"),1,VALUE(MID(BI432,2,1)/4)),MIN(SUM(VALUE(BJ432)*60,BL432,VALUE(BN432)*60/2,BP432/2),1440)*IF(OR(BR432="",BR432="　"),1,VALUE(MID(BR432,2,1)/4)),MIN(SUM(VALUE(BS432)*60,BU432,VALUE(BW432)*60/2,BY432/2),1440)*IF(OR(CA432="",CA432="　"),1,VALUE(MID(CA432,2,1)/4))),'01_勤務時間入力'!$B$7*60,10080))))</f>
        <v/>
      </c>
      <c r="CE432" s="17" t="str">
        <f>IF(CB432="","",IF('01_勤務時間入力'!$I$7*60&lt;='01_勤務時間入力'!CD432,"常勤","非常勤"))</f>
        <v/>
      </c>
    </row>
    <row r="433" spans="2:83" ht="27.95" customHeight="1" x14ac:dyDescent="0.4">
      <c r="B433" s="131" t="str">
        <f t="shared" si="12"/>
        <v>417人目</v>
      </c>
      <c r="C433" s="29"/>
      <c r="D433" s="69" t="s">
        <v>14</v>
      </c>
      <c r="E433" s="31"/>
      <c r="F433" s="32"/>
      <c r="H433" s="36"/>
      <c r="I433" s="54" t="s">
        <v>11</v>
      </c>
      <c r="J433" s="39"/>
      <c r="K433" s="56" t="s">
        <v>16</v>
      </c>
      <c r="L433" s="36"/>
      <c r="M433" s="54" t="s">
        <v>11</v>
      </c>
      <c r="N433" s="39"/>
      <c r="O433" s="56" t="s">
        <v>16</v>
      </c>
      <c r="P433" s="11"/>
      <c r="Q433" s="36"/>
      <c r="R433" s="54" t="s">
        <v>11</v>
      </c>
      <c r="S433" s="39"/>
      <c r="T433" s="54" t="s">
        <v>16</v>
      </c>
      <c r="U433" s="36"/>
      <c r="V433" s="54" t="s">
        <v>11</v>
      </c>
      <c r="W433" s="39"/>
      <c r="X433" s="56" t="s">
        <v>16</v>
      </c>
      <c r="Y433" s="48"/>
      <c r="Z433" s="36"/>
      <c r="AA433" s="54" t="s">
        <v>11</v>
      </c>
      <c r="AB433" s="39"/>
      <c r="AC433" s="54" t="s">
        <v>16</v>
      </c>
      <c r="AD433" s="36"/>
      <c r="AE433" s="54" t="s">
        <v>11</v>
      </c>
      <c r="AF433" s="39"/>
      <c r="AG433" s="56" t="s">
        <v>16</v>
      </c>
      <c r="AH433" s="48"/>
      <c r="AI433" s="36"/>
      <c r="AJ433" s="54" t="s">
        <v>11</v>
      </c>
      <c r="AK433" s="39"/>
      <c r="AL433" s="54" t="s">
        <v>16</v>
      </c>
      <c r="AM433" s="36"/>
      <c r="AN433" s="54" t="s">
        <v>11</v>
      </c>
      <c r="AO433" s="39"/>
      <c r="AP433" s="56" t="s">
        <v>16</v>
      </c>
      <c r="AQ433" s="48"/>
      <c r="AR433" s="36"/>
      <c r="AS433" s="54" t="s">
        <v>11</v>
      </c>
      <c r="AT433" s="39"/>
      <c r="AU433" s="54" t="s">
        <v>16</v>
      </c>
      <c r="AV433" s="36"/>
      <c r="AW433" s="54" t="s">
        <v>11</v>
      </c>
      <c r="AX433" s="39"/>
      <c r="AY433" s="56" t="s">
        <v>16</v>
      </c>
      <c r="AZ433" s="48"/>
      <c r="BA433" s="36"/>
      <c r="BB433" s="54" t="s">
        <v>11</v>
      </c>
      <c r="BC433" s="39"/>
      <c r="BD433" s="54" t="s">
        <v>16</v>
      </c>
      <c r="BE433" s="36"/>
      <c r="BF433" s="54" t="s">
        <v>11</v>
      </c>
      <c r="BG433" s="39"/>
      <c r="BH433" s="56" t="s">
        <v>16</v>
      </c>
      <c r="BI433" s="48"/>
      <c r="BJ433" s="36"/>
      <c r="BK433" s="54" t="s">
        <v>11</v>
      </c>
      <c r="BL433" s="39"/>
      <c r="BM433" s="54" t="s">
        <v>16</v>
      </c>
      <c r="BN433" s="36"/>
      <c r="BO433" s="54" t="s">
        <v>11</v>
      </c>
      <c r="BP433" s="39"/>
      <c r="BQ433" s="56" t="s">
        <v>16</v>
      </c>
      <c r="BR433" s="48"/>
      <c r="BS433" s="36"/>
      <c r="BT433" s="54" t="s">
        <v>11</v>
      </c>
      <c r="BU433" s="39"/>
      <c r="BV433" s="54" t="s">
        <v>16</v>
      </c>
      <c r="BW433" s="36"/>
      <c r="BX433" s="54" t="s">
        <v>11</v>
      </c>
      <c r="BY433" s="39"/>
      <c r="BZ433" s="56" t="s">
        <v>16</v>
      </c>
      <c r="CA433" s="51"/>
      <c r="CB433" s="17" t="str">
        <f t="shared" si="13"/>
        <v/>
      </c>
      <c r="CC433" s="17" t="str">
        <f>IF(CB433="","",INDEX('99_職種リスト'!$A:$A,MATCH($E433,'99_職種リスト'!$B:$B,0)))</f>
        <v/>
      </c>
      <c r="CD433" s="18" t="str">
        <f>IF(CB433="","",IF(F433="○",'01_勤務時間入力'!$B$7*60,IF(SUM(H433,J433,L433,N433)&gt;0,MIN(SUM(VALUE(H433)*60,J433,VALUE(L433)*60/2,N433/2),'01_勤務時間入力'!$B$7*60,10080),MIN(SUM(MIN(SUM(VALUE(Q433)*60,S433,VALUE(U433)*60/2,W433/2),1440)*IF(OR(Y433="",Y433="　"),1,VALUE(MID(Y433,2,1)/4)),MIN(SUM(VALUE(Z433)*60,AB433,VALUE(AD433)*60/2,AF433/2),1440)*IF(OR(AH433="",AH433="　"),1,VALUE(MID(AH433,2,1)/4)),MIN(SUM(VALUE(AI433)*60,AK433,VALUE(AM433)*60/2,AO433/2),1440)*IF(OR(AQ433="",AQ433="　"),1,VALUE(MID(AQ433,2,1)/4)),MIN(SUM(VALUE(AR433)*60,AT433,VALUE(AV433)*60/2,AX433/2),1440)*IF(OR(AZ433="",AZ433="　"),1,VALUE(MID(AZ433,2,1)/4)),MIN(SUM(VALUE(BA433)*60,BC433,VALUE(BE433)*60/2,BG433/2),1440)*IF(OR(BI433="",BI433="　"),1,VALUE(MID(BI433,2,1)/4)),MIN(SUM(VALUE(BJ433)*60,BL433,VALUE(BN433)*60/2,BP433/2),1440)*IF(OR(BR433="",BR433="　"),1,VALUE(MID(BR433,2,1)/4)),MIN(SUM(VALUE(BS433)*60,BU433,VALUE(BW433)*60/2,BY433/2),1440)*IF(OR(CA433="",CA433="　"),1,VALUE(MID(CA433,2,1)/4))),'01_勤務時間入力'!$B$7*60,10080))))</f>
        <v/>
      </c>
      <c r="CE433" s="17" t="str">
        <f>IF(CB433="","",IF('01_勤務時間入力'!$I$7*60&lt;='01_勤務時間入力'!CD433,"常勤","非常勤"))</f>
        <v/>
      </c>
    </row>
    <row r="434" spans="2:83" ht="27.95" customHeight="1" x14ac:dyDescent="0.4">
      <c r="B434" s="131" t="str">
        <f t="shared" si="12"/>
        <v>418人目</v>
      </c>
      <c r="C434" s="29"/>
      <c r="D434" s="69" t="s">
        <v>14</v>
      </c>
      <c r="E434" s="31"/>
      <c r="F434" s="32"/>
      <c r="H434" s="36"/>
      <c r="I434" s="54" t="s">
        <v>11</v>
      </c>
      <c r="J434" s="39"/>
      <c r="K434" s="56" t="s">
        <v>16</v>
      </c>
      <c r="L434" s="36"/>
      <c r="M434" s="54" t="s">
        <v>11</v>
      </c>
      <c r="N434" s="39"/>
      <c r="O434" s="56" t="s">
        <v>16</v>
      </c>
      <c r="P434" s="11"/>
      <c r="Q434" s="36"/>
      <c r="R434" s="54" t="s">
        <v>11</v>
      </c>
      <c r="S434" s="39"/>
      <c r="T434" s="54" t="s">
        <v>16</v>
      </c>
      <c r="U434" s="36"/>
      <c r="V434" s="54" t="s">
        <v>11</v>
      </c>
      <c r="W434" s="39"/>
      <c r="X434" s="56" t="s">
        <v>16</v>
      </c>
      <c r="Y434" s="48"/>
      <c r="Z434" s="36"/>
      <c r="AA434" s="54" t="s">
        <v>11</v>
      </c>
      <c r="AB434" s="39"/>
      <c r="AC434" s="54" t="s">
        <v>16</v>
      </c>
      <c r="AD434" s="36"/>
      <c r="AE434" s="54" t="s">
        <v>11</v>
      </c>
      <c r="AF434" s="39"/>
      <c r="AG434" s="56" t="s">
        <v>16</v>
      </c>
      <c r="AH434" s="48"/>
      <c r="AI434" s="36"/>
      <c r="AJ434" s="54" t="s">
        <v>11</v>
      </c>
      <c r="AK434" s="39"/>
      <c r="AL434" s="54" t="s">
        <v>16</v>
      </c>
      <c r="AM434" s="36"/>
      <c r="AN434" s="54" t="s">
        <v>11</v>
      </c>
      <c r="AO434" s="39"/>
      <c r="AP434" s="56" t="s">
        <v>16</v>
      </c>
      <c r="AQ434" s="48"/>
      <c r="AR434" s="36"/>
      <c r="AS434" s="54" t="s">
        <v>11</v>
      </c>
      <c r="AT434" s="39"/>
      <c r="AU434" s="54" t="s">
        <v>16</v>
      </c>
      <c r="AV434" s="36"/>
      <c r="AW434" s="54" t="s">
        <v>11</v>
      </c>
      <c r="AX434" s="39"/>
      <c r="AY434" s="56" t="s">
        <v>16</v>
      </c>
      <c r="AZ434" s="48"/>
      <c r="BA434" s="36"/>
      <c r="BB434" s="54" t="s">
        <v>11</v>
      </c>
      <c r="BC434" s="39"/>
      <c r="BD434" s="54" t="s">
        <v>16</v>
      </c>
      <c r="BE434" s="36"/>
      <c r="BF434" s="54" t="s">
        <v>11</v>
      </c>
      <c r="BG434" s="39"/>
      <c r="BH434" s="56" t="s">
        <v>16</v>
      </c>
      <c r="BI434" s="48"/>
      <c r="BJ434" s="36"/>
      <c r="BK434" s="54" t="s">
        <v>11</v>
      </c>
      <c r="BL434" s="39"/>
      <c r="BM434" s="54" t="s">
        <v>16</v>
      </c>
      <c r="BN434" s="36"/>
      <c r="BO434" s="54" t="s">
        <v>11</v>
      </c>
      <c r="BP434" s="39"/>
      <c r="BQ434" s="56" t="s">
        <v>16</v>
      </c>
      <c r="BR434" s="48"/>
      <c r="BS434" s="36"/>
      <c r="BT434" s="54" t="s">
        <v>11</v>
      </c>
      <c r="BU434" s="39"/>
      <c r="BV434" s="54" t="s">
        <v>16</v>
      </c>
      <c r="BW434" s="36"/>
      <c r="BX434" s="54" t="s">
        <v>11</v>
      </c>
      <c r="BY434" s="39"/>
      <c r="BZ434" s="56" t="s">
        <v>16</v>
      </c>
      <c r="CA434" s="51"/>
      <c r="CB434" s="17" t="str">
        <f t="shared" si="13"/>
        <v/>
      </c>
      <c r="CC434" s="17" t="str">
        <f>IF(CB434="","",INDEX('99_職種リスト'!$A:$A,MATCH($E434,'99_職種リスト'!$B:$B,0)))</f>
        <v/>
      </c>
      <c r="CD434" s="18" t="str">
        <f>IF(CB434="","",IF(F434="○",'01_勤務時間入力'!$B$7*60,IF(SUM(H434,J434,L434,N434)&gt;0,MIN(SUM(VALUE(H434)*60,J434,VALUE(L434)*60/2,N434/2),'01_勤務時間入力'!$B$7*60,10080),MIN(SUM(MIN(SUM(VALUE(Q434)*60,S434,VALUE(U434)*60/2,W434/2),1440)*IF(OR(Y434="",Y434="　"),1,VALUE(MID(Y434,2,1)/4)),MIN(SUM(VALUE(Z434)*60,AB434,VALUE(AD434)*60/2,AF434/2),1440)*IF(OR(AH434="",AH434="　"),1,VALUE(MID(AH434,2,1)/4)),MIN(SUM(VALUE(AI434)*60,AK434,VALUE(AM434)*60/2,AO434/2),1440)*IF(OR(AQ434="",AQ434="　"),1,VALUE(MID(AQ434,2,1)/4)),MIN(SUM(VALUE(AR434)*60,AT434,VALUE(AV434)*60/2,AX434/2),1440)*IF(OR(AZ434="",AZ434="　"),1,VALUE(MID(AZ434,2,1)/4)),MIN(SUM(VALUE(BA434)*60,BC434,VALUE(BE434)*60/2,BG434/2),1440)*IF(OR(BI434="",BI434="　"),1,VALUE(MID(BI434,2,1)/4)),MIN(SUM(VALUE(BJ434)*60,BL434,VALUE(BN434)*60/2,BP434/2),1440)*IF(OR(BR434="",BR434="　"),1,VALUE(MID(BR434,2,1)/4)),MIN(SUM(VALUE(BS434)*60,BU434,VALUE(BW434)*60/2,BY434/2),1440)*IF(OR(CA434="",CA434="　"),1,VALUE(MID(CA434,2,1)/4))),'01_勤務時間入力'!$B$7*60,10080))))</f>
        <v/>
      </c>
      <c r="CE434" s="17" t="str">
        <f>IF(CB434="","",IF('01_勤務時間入力'!$I$7*60&lt;='01_勤務時間入力'!CD434,"常勤","非常勤"))</f>
        <v/>
      </c>
    </row>
    <row r="435" spans="2:83" ht="27.95" customHeight="1" x14ac:dyDescent="0.4">
      <c r="B435" s="131" t="str">
        <f t="shared" si="12"/>
        <v>419人目</v>
      </c>
      <c r="C435" s="29"/>
      <c r="D435" s="69" t="s">
        <v>14</v>
      </c>
      <c r="E435" s="31"/>
      <c r="F435" s="32"/>
      <c r="H435" s="36"/>
      <c r="I435" s="54" t="s">
        <v>11</v>
      </c>
      <c r="J435" s="39"/>
      <c r="K435" s="56" t="s">
        <v>16</v>
      </c>
      <c r="L435" s="36"/>
      <c r="M435" s="54" t="s">
        <v>11</v>
      </c>
      <c r="N435" s="39"/>
      <c r="O435" s="56" t="s">
        <v>16</v>
      </c>
      <c r="P435" s="11"/>
      <c r="Q435" s="36"/>
      <c r="R435" s="54" t="s">
        <v>11</v>
      </c>
      <c r="S435" s="39"/>
      <c r="T435" s="54" t="s">
        <v>16</v>
      </c>
      <c r="U435" s="36"/>
      <c r="V435" s="54" t="s">
        <v>11</v>
      </c>
      <c r="W435" s="39"/>
      <c r="X435" s="56" t="s">
        <v>16</v>
      </c>
      <c r="Y435" s="48"/>
      <c r="Z435" s="36"/>
      <c r="AA435" s="54" t="s">
        <v>11</v>
      </c>
      <c r="AB435" s="39"/>
      <c r="AC435" s="54" t="s">
        <v>16</v>
      </c>
      <c r="AD435" s="36"/>
      <c r="AE435" s="54" t="s">
        <v>11</v>
      </c>
      <c r="AF435" s="39"/>
      <c r="AG435" s="56" t="s">
        <v>16</v>
      </c>
      <c r="AH435" s="48"/>
      <c r="AI435" s="36"/>
      <c r="AJ435" s="54" t="s">
        <v>11</v>
      </c>
      <c r="AK435" s="39"/>
      <c r="AL435" s="54" t="s">
        <v>16</v>
      </c>
      <c r="AM435" s="36"/>
      <c r="AN435" s="54" t="s">
        <v>11</v>
      </c>
      <c r="AO435" s="39"/>
      <c r="AP435" s="56" t="s">
        <v>16</v>
      </c>
      <c r="AQ435" s="48"/>
      <c r="AR435" s="36"/>
      <c r="AS435" s="54" t="s">
        <v>11</v>
      </c>
      <c r="AT435" s="39"/>
      <c r="AU435" s="54" t="s">
        <v>16</v>
      </c>
      <c r="AV435" s="36"/>
      <c r="AW435" s="54" t="s">
        <v>11</v>
      </c>
      <c r="AX435" s="39"/>
      <c r="AY435" s="56" t="s">
        <v>16</v>
      </c>
      <c r="AZ435" s="48"/>
      <c r="BA435" s="36"/>
      <c r="BB435" s="54" t="s">
        <v>11</v>
      </c>
      <c r="BC435" s="39"/>
      <c r="BD435" s="54" t="s">
        <v>16</v>
      </c>
      <c r="BE435" s="36"/>
      <c r="BF435" s="54" t="s">
        <v>11</v>
      </c>
      <c r="BG435" s="39"/>
      <c r="BH435" s="56" t="s">
        <v>16</v>
      </c>
      <c r="BI435" s="48"/>
      <c r="BJ435" s="36"/>
      <c r="BK435" s="54" t="s">
        <v>11</v>
      </c>
      <c r="BL435" s="39"/>
      <c r="BM435" s="54" t="s">
        <v>16</v>
      </c>
      <c r="BN435" s="36"/>
      <c r="BO435" s="54" t="s">
        <v>11</v>
      </c>
      <c r="BP435" s="39"/>
      <c r="BQ435" s="56" t="s">
        <v>16</v>
      </c>
      <c r="BR435" s="48"/>
      <c r="BS435" s="36"/>
      <c r="BT435" s="54" t="s">
        <v>11</v>
      </c>
      <c r="BU435" s="39"/>
      <c r="BV435" s="54" t="s">
        <v>16</v>
      </c>
      <c r="BW435" s="36"/>
      <c r="BX435" s="54" t="s">
        <v>11</v>
      </c>
      <c r="BY435" s="39"/>
      <c r="BZ435" s="56" t="s">
        <v>16</v>
      </c>
      <c r="CA435" s="51"/>
      <c r="CB435" s="17" t="str">
        <f t="shared" si="13"/>
        <v/>
      </c>
      <c r="CC435" s="17" t="str">
        <f>IF(CB435="","",INDEX('99_職種リスト'!$A:$A,MATCH($E435,'99_職種リスト'!$B:$B,0)))</f>
        <v/>
      </c>
      <c r="CD435" s="18" t="str">
        <f>IF(CB435="","",IF(F435="○",'01_勤務時間入力'!$B$7*60,IF(SUM(H435,J435,L435,N435)&gt;0,MIN(SUM(VALUE(H435)*60,J435,VALUE(L435)*60/2,N435/2),'01_勤務時間入力'!$B$7*60,10080),MIN(SUM(MIN(SUM(VALUE(Q435)*60,S435,VALUE(U435)*60/2,W435/2),1440)*IF(OR(Y435="",Y435="　"),1,VALUE(MID(Y435,2,1)/4)),MIN(SUM(VALUE(Z435)*60,AB435,VALUE(AD435)*60/2,AF435/2),1440)*IF(OR(AH435="",AH435="　"),1,VALUE(MID(AH435,2,1)/4)),MIN(SUM(VALUE(AI435)*60,AK435,VALUE(AM435)*60/2,AO435/2),1440)*IF(OR(AQ435="",AQ435="　"),1,VALUE(MID(AQ435,2,1)/4)),MIN(SUM(VALUE(AR435)*60,AT435,VALUE(AV435)*60/2,AX435/2),1440)*IF(OR(AZ435="",AZ435="　"),1,VALUE(MID(AZ435,2,1)/4)),MIN(SUM(VALUE(BA435)*60,BC435,VALUE(BE435)*60/2,BG435/2),1440)*IF(OR(BI435="",BI435="　"),1,VALUE(MID(BI435,2,1)/4)),MIN(SUM(VALUE(BJ435)*60,BL435,VALUE(BN435)*60/2,BP435/2),1440)*IF(OR(BR435="",BR435="　"),1,VALUE(MID(BR435,2,1)/4)),MIN(SUM(VALUE(BS435)*60,BU435,VALUE(BW435)*60/2,BY435/2),1440)*IF(OR(CA435="",CA435="　"),1,VALUE(MID(CA435,2,1)/4))),'01_勤務時間入力'!$B$7*60,10080))))</f>
        <v/>
      </c>
      <c r="CE435" s="17" t="str">
        <f>IF(CB435="","",IF('01_勤務時間入力'!$I$7*60&lt;='01_勤務時間入力'!CD435,"常勤","非常勤"))</f>
        <v/>
      </c>
    </row>
    <row r="436" spans="2:83" ht="27.95" customHeight="1" x14ac:dyDescent="0.4">
      <c r="B436" s="131" t="str">
        <f t="shared" si="12"/>
        <v>420人目</v>
      </c>
      <c r="C436" s="29"/>
      <c r="D436" s="69" t="s">
        <v>14</v>
      </c>
      <c r="E436" s="31"/>
      <c r="F436" s="32"/>
      <c r="H436" s="36"/>
      <c r="I436" s="54" t="s">
        <v>11</v>
      </c>
      <c r="J436" s="39"/>
      <c r="K436" s="56" t="s">
        <v>16</v>
      </c>
      <c r="L436" s="36"/>
      <c r="M436" s="54" t="s">
        <v>11</v>
      </c>
      <c r="N436" s="39"/>
      <c r="O436" s="56" t="s">
        <v>16</v>
      </c>
      <c r="P436" s="11"/>
      <c r="Q436" s="36"/>
      <c r="R436" s="54" t="s">
        <v>11</v>
      </c>
      <c r="S436" s="39"/>
      <c r="T436" s="54" t="s">
        <v>16</v>
      </c>
      <c r="U436" s="36"/>
      <c r="V436" s="54" t="s">
        <v>11</v>
      </c>
      <c r="W436" s="39"/>
      <c r="X436" s="56" t="s">
        <v>16</v>
      </c>
      <c r="Y436" s="48"/>
      <c r="Z436" s="36"/>
      <c r="AA436" s="54" t="s">
        <v>11</v>
      </c>
      <c r="AB436" s="39"/>
      <c r="AC436" s="54" t="s">
        <v>16</v>
      </c>
      <c r="AD436" s="36"/>
      <c r="AE436" s="54" t="s">
        <v>11</v>
      </c>
      <c r="AF436" s="39"/>
      <c r="AG436" s="56" t="s">
        <v>16</v>
      </c>
      <c r="AH436" s="48"/>
      <c r="AI436" s="36"/>
      <c r="AJ436" s="54" t="s">
        <v>11</v>
      </c>
      <c r="AK436" s="39"/>
      <c r="AL436" s="54" t="s">
        <v>16</v>
      </c>
      <c r="AM436" s="36"/>
      <c r="AN436" s="54" t="s">
        <v>11</v>
      </c>
      <c r="AO436" s="39"/>
      <c r="AP436" s="56" t="s">
        <v>16</v>
      </c>
      <c r="AQ436" s="48"/>
      <c r="AR436" s="36"/>
      <c r="AS436" s="54" t="s">
        <v>11</v>
      </c>
      <c r="AT436" s="39"/>
      <c r="AU436" s="54" t="s">
        <v>16</v>
      </c>
      <c r="AV436" s="36"/>
      <c r="AW436" s="54" t="s">
        <v>11</v>
      </c>
      <c r="AX436" s="39"/>
      <c r="AY436" s="56" t="s">
        <v>16</v>
      </c>
      <c r="AZ436" s="48"/>
      <c r="BA436" s="36"/>
      <c r="BB436" s="54" t="s">
        <v>11</v>
      </c>
      <c r="BC436" s="39"/>
      <c r="BD436" s="54" t="s">
        <v>16</v>
      </c>
      <c r="BE436" s="36"/>
      <c r="BF436" s="54" t="s">
        <v>11</v>
      </c>
      <c r="BG436" s="39"/>
      <c r="BH436" s="56" t="s">
        <v>16</v>
      </c>
      <c r="BI436" s="48"/>
      <c r="BJ436" s="36"/>
      <c r="BK436" s="54" t="s">
        <v>11</v>
      </c>
      <c r="BL436" s="39"/>
      <c r="BM436" s="54" t="s">
        <v>16</v>
      </c>
      <c r="BN436" s="36"/>
      <c r="BO436" s="54" t="s">
        <v>11</v>
      </c>
      <c r="BP436" s="39"/>
      <c r="BQ436" s="56" t="s">
        <v>16</v>
      </c>
      <c r="BR436" s="48"/>
      <c r="BS436" s="36"/>
      <c r="BT436" s="54" t="s">
        <v>11</v>
      </c>
      <c r="BU436" s="39"/>
      <c r="BV436" s="54" t="s">
        <v>16</v>
      </c>
      <c r="BW436" s="36"/>
      <c r="BX436" s="54" t="s">
        <v>11</v>
      </c>
      <c r="BY436" s="39"/>
      <c r="BZ436" s="56" t="s">
        <v>16</v>
      </c>
      <c r="CA436" s="51"/>
      <c r="CB436" s="17" t="str">
        <f t="shared" si="13"/>
        <v/>
      </c>
      <c r="CC436" s="17" t="str">
        <f>IF(CB436="","",INDEX('99_職種リスト'!$A:$A,MATCH($E436,'99_職種リスト'!$B:$B,0)))</f>
        <v/>
      </c>
      <c r="CD436" s="18" t="str">
        <f>IF(CB436="","",IF(F436="○",'01_勤務時間入力'!$B$7*60,IF(SUM(H436,J436,L436,N436)&gt;0,MIN(SUM(VALUE(H436)*60,J436,VALUE(L436)*60/2,N436/2),'01_勤務時間入力'!$B$7*60,10080),MIN(SUM(MIN(SUM(VALUE(Q436)*60,S436,VALUE(U436)*60/2,W436/2),1440)*IF(OR(Y436="",Y436="　"),1,VALUE(MID(Y436,2,1)/4)),MIN(SUM(VALUE(Z436)*60,AB436,VALUE(AD436)*60/2,AF436/2),1440)*IF(OR(AH436="",AH436="　"),1,VALUE(MID(AH436,2,1)/4)),MIN(SUM(VALUE(AI436)*60,AK436,VALUE(AM436)*60/2,AO436/2),1440)*IF(OR(AQ436="",AQ436="　"),1,VALUE(MID(AQ436,2,1)/4)),MIN(SUM(VALUE(AR436)*60,AT436,VALUE(AV436)*60/2,AX436/2),1440)*IF(OR(AZ436="",AZ436="　"),1,VALUE(MID(AZ436,2,1)/4)),MIN(SUM(VALUE(BA436)*60,BC436,VALUE(BE436)*60/2,BG436/2),1440)*IF(OR(BI436="",BI436="　"),1,VALUE(MID(BI436,2,1)/4)),MIN(SUM(VALUE(BJ436)*60,BL436,VALUE(BN436)*60/2,BP436/2),1440)*IF(OR(BR436="",BR436="　"),1,VALUE(MID(BR436,2,1)/4)),MIN(SUM(VALUE(BS436)*60,BU436,VALUE(BW436)*60/2,BY436/2),1440)*IF(OR(CA436="",CA436="　"),1,VALUE(MID(CA436,2,1)/4))),'01_勤務時間入力'!$B$7*60,10080))))</f>
        <v/>
      </c>
      <c r="CE436" s="17" t="str">
        <f>IF(CB436="","",IF('01_勤務時間入力'!$I$7*60&lt;='01_勤務時間入力'!CD436,"常勤","非常勤"))</f>
        <v/>
      </c>
    </row>
    <row r="437" spans="2:83" ht="27.95" customHeight="1" x14ac:dyDescent="0.4">
      <c r="B437" s="131" t="str">
        <f t="shared" si="12"/>
        <v>421人目</v>
      </c>
      <c r="C437" s="29"/>
      <c r="D437" s="69" t="s">
        <v>14</v>
      </c>
      <c r="E437" s="31"/>
      <c r="F437" s="32"/>
      <c r="H437" s="36"/>
      <c r="I437" s="54" t="s">
        <v>11</v>
      </c>
      <c r="J437" s="39"/>
      <c r="K437" s="56" t="s">
        <v>16</v>
      </c>
      <c r="L437" s="36"/>
      <c r="M437" s="54" t="s">
        <v>11</v>
      </c>
      <c r="N437" s="39"/>
      <c r="O437" s="56" t="s">
        <v>16</v>
      </c>
      <c r="P437" s="11"/>
      <c r="Q437" s="36"/>
      <c r="R437" s="54" t="s">
        <v>11</v>
      </c>
      <c r="S437" s="39"/>
      <c r="T437" s="54" t="s">
        <v>16</v>
      </c>
      <c r="U437" s="36"/>
      <c r="V437" s="54" t="s">
        <v>11</v>
      </c>
      <c r="W437" s="39"/>
      <c r="X437" s="56" t="s">
        <v>16</v>
      </c>
      <c r="Y437" s="48"/>
      <c r="Z437" s="36"/>
      <c r="AA437" s="54" t="s">
        <v>11</v>
      </c>
      <c r="AB437" s="39"/>
      <c r="AC437" s="54" t="s">
        <v>16</v>
      </c>
      <c r="AD437" s="36"/>
      <c r="AE437" s="54" t="s">
        <v>11</v>
      </c>
      <c r="AF437" s="39"/>
      <c r="AG437" s="56" t="s">
        <v>16</v>
      </c>
      <c r="AH437" s="48"/>
      <c r="AI437" s="36"/>
      <c r="AJ437" s="54" t="s">
        <v>11</v>
      </c>
      <c r="AK437" s="39"/>
      <c r="AL437" s="54" t="s">
        <v>16</v>
      </c>
      <c r="AM437" s="36"/>
      <c r="AN437" s="54" t="s">
        <v>11</v>
      </c>
      <c r="AO437" s="39"/>
      <c r="AP437" s="56" t="s">
        <v>16</v>
      </c>
      <c r="AQ437" s="48"/>
      <c r="AR437" s="36"/>
      <c r="AS437" s="54" t="s">
        <v>11</v>
      </c>
      <c r="AT437" s="39"/>
      <c r="AU437" s="54" t="s">
        <v>16</v>
      </c>
      <c r="AV437" s="36"/>
      <c r="AW437" s="54" t="s">
        <v>11</v>
      </c>
      <c r="AX437" s="39"/>
      <c r="AY437" s="56" t="s">
        <v>16</v>
      </c>
      <c r="AZ437" s="48"/>
      <c r="BA437" s="36"/>
      <c r="BB437" s="54" t="s">
        <v>11</v>
      </c>
      <c r="BC437" s="39"/>
      <c r="BD437" s="54" t="s">
        <v>16</v>
      </c>
      <c r="BE437" s="36"/>
      <c r="BF437" s="54" t="s">
        <v>11</v>
      </c>
      <c r="BG437" s="39"/>
      <c r="BH437" s="56" t="s">
        <v>16</v>
      </c>
      <c r="BI437" s="48"/>
      <c r="BJ437" s="36"/>
      <c r="BK437" s="54" t="s">
        <v>11</v>
      </c>
      <c r="BL437" s="39"/>
      <c r="BM437" s="54" t="s">
        <v>16</v>
      </c>
      <c r="BN437" s="36"/>
      <c r="BO437" s="54" t="s">
        <v>11</v>
      </c>
      <c r="BP437" s="39"/>
      <c r="BQ437" s="56" t="s">
        <v>16</v>
      </c>
      <c r="BR437" s="48"/>
      <c r="BS437" s="36"/>
      <c r="BT437" s="54" t="s">
        <v>11</v>
      </c>
      <c r="BU437" s="39"/>
      <c r="BV437" s="54" t="s">
        <v>16</v>
      </c>
      <c r="BW437" s="36"/>
      <c r="BX437" s="54" t="s">
        <v>11</v>
      </c>
      <c r="BY437" s="39"/>
      <c r="BZ437" s="56" t="s">
        <v>16</v>
      </c>
      <c r="CA437" s="51"/>
      <c r="CB437" s="17" t="str">
        <f t="shared" si="13"/>
        <v/>
      </c>
      <c r="CC437" s="17" t="str">
        <f>IF(CB437="","",INDEX('99_職種リスト'!$A:$A,MATCH($E437,'99_職種リスト'!$B:$B,0)))</f>
        <v/>
      </c>
      <c r="CD437" s="18" t="str">
        <f>IF(CB437="","",IF(F437="○",'01_勤務時間入力'!$B$7*60,IF(SUM(H437,J437,L437,N437)&gt;0,MIN(SUM(VALUE(H437)*60,J437,VALUE(L437)*60/2,N437/2),'01_勤務時間入力'!$B$7*60,10080),MIN(SUM(MIN(SUM(VALUE(Q437)*60,S437,VALUE(U437)*60/2,W437/2),1440)*IF(OR(Y437="",Y437="　"),1,VALUE(MID(Y437,2,1)/4)),MIN(SUM(VALUE(Z437)*60,AB437,VALUE(AD437)*60/2,AF437/2),1440)*IF(OR(AH437="",AH437="　"),1,VALUE(MID(AH437,2,1)/4)),MIN(SUM(VALUE(AI437)*60,AK437,VALUE(AM437)*60/2,AO437/2),1440)*IF(OR(AQ437="",AQ437="　"),1,VALUE(MID(AQ437,2,1)/4)),MIN(SUM(VALUE(AR437)*60,AT437,VALUE(AV437)*60/2,AX437/2),1440)*IF(OR(AZ437="",AZ437="　"),1,VALUE(MID(AZ437,2,1)/4)),MIN(SUM(VALUE(BA437)*60,BC437,VALUE(BE437)*60/2,BG437/2),1440)*IF(OR(BI437="",BI437="　"),1,VALUE(MID(BI437,2,1)/4)),MIN(SUM(VALUE(BJ437)*60,BL437,VALUE(BN437)*60/2,BP437/2),1440)*IF(OR(BR437="",BR437="　"),1,VALUE(MID(BR437,2,1)/4)),MIN(SUM(VALUE(BS437)*60,BU437,VALUE(BW437)*60/2,BY437/2),1440)*IF(OR(CA437="",CA437="　"),1,VALUE(MID(CA437,2,1)/4))),'01_勤務時間入力'!$B$7*60,10080))))</f>
        <v/>
      </c>
      <c r="CE437" s="17" t="str">
        <f>IF(CB437="","",IF('01_勤務時間入力'!$I$7*60&lt;='01_勤務時間入力'!CD437,"常勤","非常勤"))</f>
        <v/>
      </c>
    </row>
    <row r="438" spans="2:83" ht="27.95" customHeight="1" x14ac:dyDescent="0.4">
      <c r="B438" s="131" t="str">
        <f t="shared" si="12"/>
        <v>422人目</v>
      </c>
      <c r="C438" s="29"/>
      <c r="D438" s="69" t="s">
        <v>14</v>
      </c>
      <c r="E438" s="31"/>
      <c r="F438" s="32"/>
      <c r="H438" s="36"/>
      <c r="I438" s="54" t="s">
        <v>11</v>
      </c>
      <c r="J438" s="39"/>
      <c r="K438" s="56" t="s">
        <v>16</v>
      </c>
      <c r="L438" s="36"/>
      <c r="M438" s="54" t="s">
        <v>11</v>
      </c>
      <c r="N438" s="39"/>
      <c r="O438" s="56" t="s">
        <v>16</v>
      </c>
      <c r="P438" s="11"/>
      <c r="Q438" s="36"/>
      <c r="R438" s="54" t="s">
        <v>11</v>
      </c>
      <c r="S438" s="39"/>
      <c r="T438" s="54" t="s">
        <v>16</v>
      </c>
      <c r="U438" s="36"/>
      <c r="V438" s="54" t="s">
        <v>11</v>
      </c>
      <c r="W438" s="39"/>
      <c r="X438" s="56" t="s">
        <v>16</v>
      </c>
      <c r="Y438" s="48"/>
      <c r="Z438" s="36"/>
      <c r="AA438" s="54" t="s">
        <v>11</v>
      </c>
      <c r="AB438" s="39"/>
      <c r="AC438" s="54" t="s">
        <v>16</v>
      </c>
      <c r="AD438" s="36"/>
      <c r="AE438" s="54" t="s">
        <v>11</v>
      </c>
      <c r="AF438" s="39"/>
      <c r="AG438" s="56" t="s">
        <v>16</v>
      </c>
      <c r="AH438" s="48"/>
      <c r="AI438" s="36"/>
      <c r="AJ438" s="54" t="s">
        <v>11</v>
      </c>
      <c r="AK438" s="39"/>
      <c r="AL438" s="54" t="s">
        <v>16</v>
      </c>
      <c r="AM438" s="36"/>
      <c r="AN438" s="54" t="s">
        <v>11</v>
      </c>
      <c r="AO438" s="39"/>
      <c r="AP438" s="56" t="s">
        <v>16</v>
      </c>
      <c r="AQ438" s="48"/>
      <c r="AR438" s="36"/>
      <c r="AS438" s="54" t="s">
        <v>11</v>
      </c>
      <c r="AT438" s="39"/>
      <c r="AU438" s="54" t="s">
        <v>16</v>
      </c>
      <c r="AV438" s="36"/>
      <c r="AW438" s="54" t="s">
        <v>11</v>
      </c>
      <c r="AX438" s="39"/>
      <c r="AY438" s="56" t="s">
        <v>16</v>
      </c>
      <c r="AZ438" s="48"/>
      <c r="BA438" s="36"/>
      <c r="BB438" s="54" t="s">
        <v>11</v>
      </c>
      <c r="BC438" s="39"/>
      <c r="BD438" s="54" t="s">
        <v>16</v>
      </c>
      <c r="BE438" s="36"/>
      <c r="BF438" s="54" t="s">
        <v>11</v>
      </c>
      <c r="BG438" s="39"/>
      <c r="BH438" s="56" t="s">
        <v>16</v>
      </c>
      <c r="BI438" s="48"/>
      <c r="BJ438" s="36"/>
      <c r="BK438" s="54" t="s">
        <v>11</v>
      </c>
      <c r="BL438" s="39"/>
      <c r="BM438" s="54" t="s">
        <v>16</v>
      </c>
      <c r="BN438" s="36"/>
      <c r="BO438" s="54" t="s">
        <v>11</v>
      </c>
      <c r="BP438" s="39"/>
      <c r="BQ438" s="56" t="s">
        <v>16</v>
      </c>
      <c r="BR438" s="48"/>
      <c r="BS438" s="36"/>
      <c r="BT438" s="54" t="s">
        <v>11</v>
      </c>
      <c r="BU438" s="39"/>
      <c r="BV438" s="54" t="s">
        <v>16</v>
      </c>
      <c r="BW438" s="36"/>
      <c r="BX438" s="54" t="s">
        <v>11</v>
      </c>
      <c r="BY438" s="39"/>
      <c r="BZ438" s="56" t="s">
        <v>16</v>
      </c>
      <c r="CA438" s="51"/>
      <c r="CB438" s="17" t="str">
        <f t="shared" si="13"/>
        <v/>
      </c>
      <c r="CC438" s="17" t="str">
        <f>IF(CB438="","",INDEX('99_職種リスト'!$A:$A,MATCH($E438,'99_職種リスト'!$B:$B,0)))</f>
        <v/>
      </c>
      <c r="CD438" s="18" t="str">
        <f>IF(CB438="","",IF(F438="○",'01_勤務時間入力'!$B$7*60,IF(SUM(H438,J438,L438,N438)&gt;0,MIN(SUM(VALUE(H438)*60,J438,VALUE(L438)*60/2,N438/2),'01_勤務時間入力'!$B$7*60,10080),MIN(SUM(MIN(SUM(VALUE(Q438)*60,S438,VALUE(U438)*60/2,W438/2),1440)*IF(OR(Y438="",Y438="　"),1,VALUE(MID(Y438,2,1)/4)),MIN(SUM(VALUE(Z438)*60,AB438,VALUE(AD438)*60/2,AF438/2),1440)*IF(OR(AH438="",AH438="　"),1,VALUE(MID(AH438,2,1)/4)),MIN(SUM(VALUE(AI438)*60,AK438,VALUE(AM438)*60/2,AO438/2),1440)*IF(OR(AQ438="",AQ438="　"),1,VALUE(MID(AQ438,2,1)/4)),MIN(SUM(VALUE(AR438)*60,AT438,VALUE(AV438)*60/2,AX438/2),1440)*IF(OR(AZ438="",AZ438="　"),1,VALUE(MID(AZ438,2,1)/4)),MIN(SUM(VALUE(BA438)*60,BC438,VALUE(BE438)*60/2,BG438/2),1440)*IF(OR(BI438="",BI438="　"),1,VALUE(MID(BI438,2,1)/4)),MIN(SUM(VALUE(BJ438)*60,BL438,VALUE(BN438)*60/2,BP438/2),1440)*IF(OR(BR438="",BR438="　"),1,VALUE(MID(BR438,2,1)/4)),MIN(SUM(VALUE(BS438)*60,BU438,VALUE(BW438)*60/2,BY438/2),1440)*IF(OR(CA438="",CA438="　"),1,VALUE(MID(CA438,2,1)/4))),'01_勤務時間入力'!$B$7*60,10080))))</f>
        <v/>
      </c>
      <c r="CE438" s="17" t="str">
        <f>IF(CB438="","",IF('01_勤務時間入力'!$I$7*60&lt;='01_勤務時間入力'!CD438,"常勤","非常勤"))</f>
        <v/>
      </c>
    </row>
    <row r="439" spans="2:83" ht="27.95" customHeight="1" x14ac:dyDescent="0.4">
      <c r="B439" s="131" t="str">
        <f t="shared" si="12"/>
        <v>423人目</v>
      </c>
      <c r="C439" s="29"/>
      <c r="D439" s="69" t="s">
        <v>14</v>
      </c>
      <c r="E439" s="31"/>
      <c r="F439" s="32"/>
      <c r="H439" s="36"/>
      <c r="I439" s="54" t="s">
        <v>11</v>
      </c>
      <c r="J439" s="39"/>
      <c r="K439" s="56" t="s">
        <v>16</v>
      </c>
      <c r="L439" s="36"/>
      <c r="M439" s="54" t="s">
        <v>11</v>
      </c>
      <c r="N439" s="39"/>
      <c r="O439" s="56" t="s">
        <v>16</v>
      </c>
      <c r="P439" s="11"/>
      <c r="Q439" s="36"/>
      <c r="R439" s="54" t="s">
        <v>11</v>
      </c>
      <c r="S439" s="39"/>
      <c r="T439" s="54" t="s">
        <v>16</v>
      </c>
      <c r="U439" s="36"/>
      <c r="V439" s="54" t="s">
        <v>11</v>
      </c>
      <c r="W439" s="39"/>
      <c r="X439" s="56" t="s">
        <v>16</v>
      </c>
      <c r="Y439" s="48"/>
      <c r="Z439" s="36"/>
      <c r="AA439" s="54" t="s">
        <v>11</v>
      </c>
      <c r="AB439" s="39"/>
      <c r="AC439" s="54" t="s">
        <v>16</v>
      </c>
      <c r="AD439" s="36"/>
      <c r="AE439" s="54" t="s">
        <v>11</v>
      </c>
      <c r="AF439" s="39"/>
      <c r="AG439" s="56" t="s">
        <v>16</v>
      </c>
      <c r="AH439" s="48"/>
      <c r="AI439" s="36"/>
      <c r="AJ439" s="54" t="s">
        <v>11</v>
      </c>
      <c r="AK439" s="39"/>
      <c r="AL439" s="54" t="s">
        <v>16</v>
      </c>
      <c r="AM439" s="36"/>
      <c r="AN439" s="54" t="s">
        <v>11</v>
      </c>
      <c r="AO439" s="39"/>
      <c r="AP439" s="56" t="s">
        <v>16</v>
      </c>
      <c r="AQ439" s="48"/>
      <c r="AR439" s="36"/>
      <c r="AS439" s="54" t="s">
        <v>11</v>
      </c>
      <c r="AT439" s="39"/>
      <c r="AU439" s="54" t="s">
        <v>16</v>
      </c>
      <c r="AV439" s="36"/>
      <c r="AW439" s="54" t="s">
        <v>11</v>
      </c>
      <c r="AX439" s="39"/>
      <c r="AY439" s="56" t="s">
        <v>16</v>
      </c>
      <c r="AZ439" s="48"/>
      <c r="BA439" s="36"/>
      <c r="BB439" s="54" t="s">
        <v>11</v>
      </c>
      <c r="BC439" s="39"/>
      <c r="BD439" s="54" t="s">
        <v>16</v>
      </c>
      <c r="BE439" s="36"/>
      <c r="BF439" s="54" t="s">
        <v>11</v>
      </c>
      <c r="BG439" s="39"/>
      <c r="BH439" s="56" t="s">
        <v>16</v>
      </c>
      <c r="BI439" s="48"/>
      <c r="BJ439" s="36"/>
      <c r="BK439" s="54" t="s">
        <v>11</v>
      </c>
      <c r="BL439" s="39"/>
      <c r="BM439" s="54" t="s">
        <v>16</v>
      </c>
      <c r="BN439" s="36"/>
      <c r="BO439" s="54" t="s">
        <v>11</v>
      </c>
      <c r="BP439" s="39"/>
      <c r="BQ439" s="56" t="s">
        <v>16</v>
      </c>
      <c r="BR439" s="48"/>
      <c r="BS439" s="36"/>
      <c r="BT439" s="54" t="s">
        <v>11</v>
      </c>
      <c r="BU439" s="39"/>
      <c r="BV439" s="54" t="s">
        <v>16</v>
      </c>
      <c r="BW439" s="36"/>
      <c r="BX439" s="54" t="s">
        <v>11</v>
      </c>
      <c r="BY439" s="39"/>
      <c r="BZ439" s="56" t="s">
        <v>16</v>
      </c>
      <c r="CA439" s="51"/>
      <c r="CB439" s="17" t="str">
        <f t="shared" si="13"/>
        <v/>
      </c>
      <c r="CC439" s="17" t="str">
        <f>IF(CB439="","",INDEX('99_職種リスト'!$A:$A,MATCH($E439,'99_職種リスト'!$B:$B,0)))</f>
        <v/>
      </c>
      <c r="CD439" s="18" t="str">
        <f>IF(CB439="","",IF(F439="○",'01_勤務時間入力'!$B$7*60,IF(SUM(H439,J439,L439,N439)&gt;0,MIN(SUM(VALUE(H439)*60,J439,VALUE(L439)*60/2,N439/2),'01_勤務時間入力'!$B$7*60,10080),MIN(SUM(MIN(SUM(VALUE(Q439)*60,S439,VALUE(U439)*60/2,W439/2),1440)*IF(OR(Y439="",Y439="　"),1,VALUE(MID(Y439,2,1)/4)),MIN(SUM(VALUE(Z439)*60,AB439,VALUE(AD439)*60/2,AF439/2),1440)*IF(OR(AH439="",AH439="　"),1,VALUE(MID(AH439,2,1)/4)),MIN(SUM(VALUE(AI439)*60,AK439,VALUE(AM439)*60/2,AO439/2),1440)*IF(OR(AQ439="",AQ439="　"),1,VALUE(MID(AQ439,2,1)/4)),MIN(SUM(VALUE(AR439)*60,AT439,VALUE(AV439)*60/2,AX439/2),1440)*IF(OR(AZ439="",AZ439="　"),1,VALUE(MID(AZ439,2,1)/4)),MIN(SUM(VALUE(BA439)*60,BC439,VALUE(BE439)*60/2,BG439/2),1440)*IF(OR(BI439="",BI439="　"),1,VALUE(MID(BI439,2,1)/4)),MIN(SUM(VALUE(BJ439)*60,BL439,VALUE(BN439)*60/2,BP439/2),1440)*IF(OR(BR439="",BR439="　"),1,VALUE(MID(BR439,2,1)/4)),MIN(SUM(VALUE(BS439)*60,BU439,VALUE(BW439)*60/2,BY439/2),1440)*IF(OR(CA439="",CA439="　"),1,VALUE(MID(CA439,2,1)/4))),'01_勤務時間入力'!$B$7*60,10080))))</f>
        <v/>
      </c>
      <c r="CE439" s="17" t="str">
        <f>IF(CB439="","",IF('01_勤務時間入力'!$I$7*60&lt;='01_勤務時間入力'!CD439,"常勤","非常勤"))</f>
        <v/>
      </c>
    </row>
    <row r="440" spans="2:83" ht="27.95" customHeight="1" x14ac:dyDescent="0.4">
      <c r="B440" s="131" t="str">
        <f t="shared" si="12"/>
        <v>424人目</v>
      </c>
      <c r="C440" s="29"/>
      <c r="D440" s="69" t="s">
        <v>14</v>
      </c>
      <c r="E440" s="31"/>
      <c r="F440" s="32"/>
      <c r="H440" s="36"/>
      <c r="I440" s="54" t="s">
        <v>11</v>
      </c>
      <c r="J440" s="39"/>
      <c r="K440" s="56" t="s">
        <v>16</v>
      </c>
      <c r="L440" s="36"/>
      <c r="M440" s="54" t="s">
        <v>11</v>
      </c>
      <c r="N440" s="39"/>
      <c r="O440" s="56" t="s">
        <v>16</v>
      </c>
      <c r="P440" s="11"/>
      <c r="Q440" s="36"/>
      <c r="R440" s="54" t="s">
        <v>11</v>
      </c>
      <c r="S440" s="39"/>
      <c r="T440" s="54" t="s">
        <v>16</v>
      </c>
      <c r="U440" s="36"/>
      <c r="V440" s="54" t="s">
        <v>11</v>
      </c>
      <c r="W440" s="39"/>
      <c r="X440" s="56" t="s">
        <v>16</v>
      </c>
      <c r="Y440" s="48"/>
      <c r="Z440" s="36"/>
      <c r="AA440" s="54" t="s">
        <v>11</v>
      </c>
      <c r="AB440" s="39"/>
      <c r="AC440" s="54" t="s">
        <v>16</v>
      </c>
      <c r="AD440" s="36"/>
      <c r="AE440" s="54" t="s">
        <v>11</v>
      </c>
      <c r="AF440" s="39"/>
      <c r="AG440" s="56" t="s">
        <v>16</v>
      </c>
      <c r="AH440" s="48"/>
      <c r="AI440" s="36"/>
      <c r="AJ440" s="54" t="s">
        <v>11</v>
      </c>
      <c r="AK440" s="39"/>
      <c r="AL440" s="54" t="s">
        <v>16</v>
      </c>
      <c r="AM440" s="36"/>
      <c r="AN440" s="54" t="s">
        <v>11</v>
      </c>
      <c r="AO440" s="39"/>
      <c r="AP440" s="56" t="s">
        <v>16</v>
      </c>
      <c r="AQ440" s="48"/>
      <c r="AR440" s="36"/>
      <c r="AS440" s="54" t="s">
        <v>11</v>
      </c>
      <c r="AT440" s="39"/>
      <c r="AU440" s="54" t="s">
        <v>16</v>
      </c>
      <c r="AV440" s="36"/>
      <c r="AW440" s="54" t="s">
        <v>11</v>
      </c>
      <c r="AX440" s="39"/>
      <c r="AY440" s="56" t="s">
        <v>16</v>
      </c>
      <c r="AZ440" s="48"/>
      <c r="BA440" s="36"/>
      <c r="BB440" s="54" t="s">
        <v>11</v>
      </c>
      <c r="BC440" s="39"/>
      <c r="BD440" s="54" t="s">
        <v>16</v>
      </c>
      <c r="BE440" s="36"/>
      <c r="BF440" s="54" t="s">
        <v>11</v>
      </c>
      <c r="BG440" s="39"/>
      <c r="BH440" s="56" t="s">
        <v>16</v>
      </c>
      <c r="BI440" s="48"/>
      <c r="BJ440" s="36"/>
      <c r="BK440" s="54" t="s">
        <v>11</v>
      </c>
      <c r="BL440" s="39"/>
      <c r="BM440" s="54" t="s">
        <v>16</v>
      </c>
      <c r="BN440" s="36"/>
      <c r="BO440" s="54" t="s">
        <v>11</v>
      </c>
      <c r="BP440" s="39"/>
      <c r="BQ440" s="56" t="s">
        <v>16</v>
      </c>
      <c r="BR440" s="48"/>
      <c r="BS440" s="36"/>
      <c r="BT440" s="54" t="s">
        <v>11</v>
      </c>
      <c r="BU440" s="39"/>
      <c r="BV440" s="54" t="s">
        <v>16</v>
      </c>
      <c r="BW440" s="36"/>
      <c r="BX440" s="54" t="s">
        <v>11</v>
      </c>
      <c r="BY440" s="39"/>
      <c r="BZ440" s="56" t="s">
        <v>16</v>
      </c>
      <c r="CA440" s="51"/>
      <c r="CB440" s="17" t="str">
        <f t="shared" si="13"/>
        <v/>
      </c>
      <c r="CC440" s="17" t="str">
        <f>IF(CB440="","",INDEX('99_職種リスト'!$A:$A,MATCH($E440,'99_職種リスト'!$B:$B,0)))</f>
        <v/>
      </c>
      <c r="CD440" s="18" t="str">
        <f>IF(CB440="","",IF(F440="○",'01_勤務時間入力'!$B$7*60,IF(SUM(H440,J440,L440,N440)&gt;0,MIN(SUM(VALUE(H440)*60,J440,VALUE(L440)*60/2,N440/2),'01_勤務時間入力'!$B$7*60,10080),MIN(SUM(MIN(SUM(VALUE(Q440)*60,S440,VALUE(U440)*60/2,W440/2),1440)*IF(OR(Y440="",Y440="　"),1,VALUE(MID(Y440,2,1)/4)),MIN(SUM(VALUE(Z440)*60,AB440,VALUE(AD440)*60/2,AF440/2),1440)*IF(OR(AH440="",AH440="　"),1,VALUE(MID(AH440,2,1)/4)),MIN(SUM(VALUE(AI440)*60,AK440,VALUE(AM440)*60/2,AO440/2),1440)*IF(OR(AQ440="",AQ440="　"),1,VALUE(MID(AQ440,2,1)/4)),MIN(SUM(VALUE(AR440)*60,AT440,VALUE(AV440)*60/2,AX440/2),1440)*IF(OR(AZ440="",AZ440="　"),1,VALUE(MID(AZ440,2,1)/4)),MIN(SUM(VALUE(BA440)*60,BC440,VALUE(BE440)*60/2,BG440/2),1440)*IF(OR(BI440="",BI440="　"),1,VALUE(MID(BI440,2,1)/4)),MIN(SUM(VALUE(BJ440)*60,BL440,VALUE(BN440)*60/2,BP440/2),1440)*IF(OR(BR440="",BR440="　"),1,VALUE(MID(BR440,2,1)/4)),MIN(SUM(VALUE(BS440)*60,BU440,VALUE(BW440)*60/2,BY440/2),1440)*IF(OR(CA440="",CA440="　"),1,VALUE(MID(CA440,2,1)/4))),'01_勤務時間入力'!$B$7*60,10080))))</f>
        <v/>
      </c>
      <c r="CE440" s="17" t="str">
        <f>IF(CB440="","",IF('01_勤務時間入力'!$I$7*60&lt;='01_勤務時間入力'!CD440,"常勤","非常勤"))</f>
        <v/>
      </c>
    </row>
    <row r="441" spans="2:83" ht="27.95" customHeight="1" x14ac:dyDescent="0.4">
      <c r="B441" s="131" t="str">
        <f t="shared" si="12"/>
        <v>425人目</v>
      </c>
      <c r="C441" s="29"/>
      <c r="D441" s="69" t="s">
        <v>14</v>
      </c>
      <c r="E441" s="31"/>
      <c r="F441" s="32"/>
      <c r="H441" s="36"/>
      <c r="I441" s="54" t="s">
        <v>11</v>
      </c>
      <c r="J441" s="39"/>
      <c r="K441" s="56" t="s">
        <v>16</v>
      </c>
      <c r="L441" s="36"/>
      <c r="M441" s="54" t="s">
        <v>11</v>
      </c>
      <c r="N441" s="39"/>
      <c r="O441" s="56" t="s">
        <v>16</v>
      </c>
      <c r="P441" s="11"/>
      <c r="Q441" s="36"/>
      <c r="R441" s="54" t="s">
        <v>11</v>
      </c>
      <c r="S441" s="39"/>
      <c r="T441" s="54" t="s">
        <v>16</v>
      </c>
      <c r="U441" s="36"/>
      <c r="V441" s="54" t="s">
        <v>11</v>
      </c>
      <c r="W441" s="39"/>
      <c r="X441" s="56" t="s">
        <v>16</v>
      </c>
      <c r="Y441" s="48"/>
      <c r="Z441" s="36"/>
      <c r="AA441" s="54" t="s">
        <v>11</v>
      </c>
      <c r="AB441" s="39"/>
      <c r="AC441" s="54" t="s">
        <v>16</v>
      </c>
      <c r="AD441" s="36"/>
      <c r="AE441" s="54" t="s">
        <v>11</v>
      </c>
      <c r="AF441" s="39"/>
      <c r="AG441" s="56" t="s">
        <v>16</v>
      </c>
      <c r="AH441" s="48"/>
      <c r="AI441" s="36"/>
      <c r="AJ441" s="54" t="s">
        <v>11</v>
      </c>
      <c r="AK441" s="39"/>
      <c r="AL441" s="54" t="s">
        <v>16</v>
      </c>
      <c r="AM441" s="36"/>
      <c r="AN441" s="54" t="s">
        <v>11</v>
      </c>
      <c r="AO441" s="39"/>
      <c r="AP441" s="56" t="s">
        <v>16</v>
      </c>
      <c r="AQ441" s="48"/>
      <c r="AR441" s="36"/>
      <c r="AS441" s="54" t="s">
        <v>11</v>
      </c>
      <c r="AT441" s="39"/>
      <c r="AU441" s="54" t="s">
        <v>16</v>
      </c>
      <c r="AV441" s="36"/>
      <c r="AW441" s="54" t="s">
        <v>11</v>
      </c>
      <c r="AX441" s="39"/>
      <c r="AY441" s="56" t="s">
        <v>16</v>
      </c>
      <c r="AZ441" s="48"/>
      <c r="BA441" s="36"/>
      <c r="BB441" s="54" t="s">
        <v>11</v>
      </c>
      <c r="BC441" s="39"/>
      <c r="BD441" s="54" t="s">
        <v>16</v>
      </c>
      <c r="BE441" s="36"/>
      <c r="BF441" s="54" t="s">
        <v>11</v>
      </c>
      <c r="BG441" s="39"/>
      <c r="BH441" s="56" t="s">
        <v>16</v>
      </c>
      <c r="BI441" s="48"/>
      <c r="BJ441" s="36"/>
      <c r="BK441" s="54" t="s">
        <v>11</v>
      </c>
      <c r="BL441" s="39"/>
      <c r="BM441" s="54" t="s">
        <v>16</v>
      </c>
      <c r="BN441" s="36"/>
      <c r="BO441" s="54" t="s">
        <v>11</v>
      </c>
      <c r="BP441" s="39"/>
      <c r="BQ441" s="56" t="s">
        <v>16</v>
      </c>
      <c r="BR441" s="48"/>
      <c r="BS441" s="36"/>
      <c r="BT441" s="54" t="s">
        <v>11</v>
      </c>
      <c r="BU441" s="39"/>
      <c r="BV441" s="54" t="s">
        <v>16</v>
      </c>
      <c r="BW441" s="36"/>
      <c r="BX441" s="54" t="s">
        <v>11</v>
      </c>
      <c r="BY441" s="39"/>
      <c r="BZ441" s="56" t="s">
        <v>16</v>
      </c>
      <c r="CA441" s="51"/>
      <c r="CB441" s="17" t="str">
        <f t="shared" si="13"/>
        <v/>
      </c>
      <c r="CC441" s="17" t="str">
        <f>IF(CB441="","",INDEX('99_職種リスト'!$A:$A,MATCH($E441,'99_職種リスト'!$B:$B,0)))</f>
        <v/>
      </c>
      <c r="CD441" s="18" t="str">
        <f>IF(CB441="","",IF(F441="○",'01_勤務時間入力'!$B$7*60,IF(SUM(H441,J441,L441,N441)&gt;0,MIN(SUM(VALUE(H441)*60,J441,VALUE(L441)*60/2,N441/2),'01_勤務時間入力'!$B$7*60,10080),MIN(SUM(MIN(SUM(VALUE(Q441)*60,S441,VALUE(U441)*60/2,W441/2),1440)*IF(OR(Y441="",Y441="　"),1,VALUE(MID(Y441,2,1)/4)),MIN(SUM(VALUE(Z441)*60,AB441,VALUE(AD441)*60/2,AF441/2),1440)*IF(OR(AH441="",AH441="　"),1,VALUE(MID(AH441,2,1)/4)),MIN(SUM(VALUE(AI441)*60,AK441,VALUE(AM441)*60/2,AO441/2),1440)*IF(OR(AQ441="",AQ441="　"),1,VALUE(MID(AQ441,2,1)/4)),MIN(SUM(VALUE(AR441)*60,AT441,VALUE(AV441)*60/2,AX441/2),1440)*IF(OR(AZ441="",AZ441="　"),1,VALUE(MID(AZ441,2,1)/4)),MIN(SUM(VALUE(BA441)*60,BC441,VALUE(BE441)*60/2,BG441/2),1440)*IF(OR(BI441="",BI441="　"),1,VALUE(MID(BI441,2,1)/4)),MIN(SUM(VALUE(BJ441)*60,BL441,VALUE(BN441)*60/2,BP441/2),1440)*IF(OR(BR441="",BR441="　"),1,VALUE(MID(BR441,2,1)/4)),MIN(SUM(VALUE(BS441)*60,BU441,VALUE(BW441)*60/2,BY441/2),1440)*IF(OR(CA441="",CA441="　"),1,VALUE(MID(CA441,2,1)/4))),'01_勤務時間入力'!$B$7*60,10080))))</f>
        <v/>
      </c>
      <c r="CE441" s="17" t="str">
        <f>IF(CB441="","",IF('01_勤務時間入力'!$I$7*60&lt;='01_勤務時間入力'!CD441,"常勤","非常勤"))</f>
        <v/>
      </c>
    </row>
    <row r="442" spans="2:83" ht="27.95" customHeight="1" x14ac:dyDescent="0.4">
      <c r="B442" s="131" t="str">
        <f t="shared" si="12"/>
        <v>426人目</v>
      </c>
      <c r="C442" s="29"/>
      <c r="D442" s="69" t="s">
        <v>14</v>
      </c>
      <c r="E442" s="31"/>
      <c r="F442" s="32"/>
      <c r="H442" s="36"/>
      <c r="I442" s="54" t="s">
        <v>11</v>
      </c>
      <c r="J442" s="39"/>
      <c r="K442" s="56" t="s">
        <v>16</v>
      </c>
      <c r="L442" s="36"/>
      <c r="M442" s="54" t="s">
        <v>11</v>
      </c>
      <c r="N442" s="39"/>
      <c r="O442" s="56" t="s">
        <v>16</v>
      </c>
      <c r="P442" s="11"/>
      <c r="Q442" s="36"/>
      <c r="R442" s="54" t="s">
        <v>11</v>
      </c>
      <c r="S442" s="39"/>
      <c r="T442" s="54" t="s">
        <v>16</v>
      </c>
      <c r="U442" s="36"/>
      <c r="V442" s="54" t="s">
        <v>11</v>
      </c>
      <c r="W442" s="39"/>
      <c r="X442" s="56" t="s">
        <v>16</v>
      </c>
      <c r="Y442" s="48"/>
      <c r="Z442" s="36"/>
      <c r="AA442" s="54" t="s">
        <v>11</v>
      </c>
      <c r="AB442" s="39"/>
      <c r="AC442" s="54" t="s">
        <v>16</v>
      </c>
      <c r="AD442" s="36"/>
      <c r="AE442" s="54" t="s">
        <v>11</v>
      </c>
      <c r="AF442" s="39"/>
      <c r="AG442" s="56" t="s">
        <v>16</v>
      </c>
      <c r="AH442" s="48"/>
      <c r="AI442" s="36"/>
      <c r="AJ442" s="54" t="s">
        <v>11</v>
      </c>
      <c r="AK442" s="39"/>
      <c r="AL442" s="54" t="s">
        <v>16</v>
      </c>
      <c r="AM442" s="36"/>
      <c r="AN442" s="54" t="s">
        <v>11</v>
      </c>
      <c r="AO442" s="39"/>
      <c r="AP442" s="56" t="s">
        <v>16</v>
      </c>
      <c r="AQ442" s="48"/>
      <c r="AR442" s="36"/>
      <c r="AS442" s="54" t="s">
        <v>11</v>
      </c>
      <c r="AT442" s="39"/>
      <c r="AU442" s="54" t="s">
        <v>16</v>
      </c>
      <c r="AV442" s="36"/>
      <c r="AW442" s="54" t="s">
        <v>11</v>
      </c>
      <c r="AX442" s="39"/>
      <c r="AY442" s="56" t="s">
        <v>16</v>
      </c>
      <c r="AZ442" s="48"/>
      <c r="BA442" s="36"/>
      <c r="BB442" s="54" t="s">
        <v>11</v>
      </c>
      <c r="BC442" s="39"/>
      <c r="BD442" s="54" t="s">
        <v>16</v>
      </c>
      <c r="BE442" s="36"/>
      <c r="BF442" s="54" t="s">
        <v>11</v>
      </c>
      <c r="BG442" s="39"/>
      <c r="BH442" s="56" t="s">
        <v>16</v>
      </c>
      <c r="BI442" s="48"/>
      <c r="BJ442" s="36"/>
      <c r="BK442" s="54" t="s">
        <v>11</v>
      </c>
      <c r="BL442" s="39"/>
      <c r="BM442" s="54" t="s">
        <v>16</v>
      </c>
      <c r="BN442" s="36"/>
      <c r="BO442" s="54" t="s">
        <v>11</v>
      </c>
      <c r="BP442" s="39"/>
      <c r="BQ442" s="56" t="s">
        <v>16</v>
      </c>
      <c r="BR442" s="48"/>
      <c r="BS442" s="36"/>
      <c r="BT442" s="54" t="s">
        <v>11</v>
      </c>
      <c r="BU442" s="39"/>
      <c r="BV442" s="54" t="s">
        <v>16</v>
      </c>
      <c r="BW442" s="36"/>
      <c r="BX442" s="54" t="s">
        <v>11</v>
      </c>
      <c r="BY442" s="39"/>
      <c r="BZ442" s="56" t="s">
        <v>16</v>
      </c>
      <c r="CA442" s="51"/>
      <c r="CB442" s="17" t="str">
        <f t="shared" si="13"/>
        <v/>
      </c>
      <c r="CC442" s="17" t="str">
        <f>IF(CB442="","",INDEX('99_職種リスト'!$A:$A,MATCH($E442,'99_職種リスト'!$B:$B,0)))</f>
        <v/>
      </c>
      <c r="CD442" s="18" t="str">
        <f>IF(CB442="","",IF(F442="○",'01_勤務時間入力'!$B$7*60,IF(SUM(H442,J442,L442,N442)&gt;0,MIN(SUM(VALUE(H442)*60,J442,VALUE(L442)*60/2,N442/2),'01_勤務時間入力'!$B$7*60,10080),MIN(SUM(MIN(SUM(VALUE(Q442)*60,S442,VALUE(U442)*60/2,W442/2),1440)*IF(OR(Y442="",Y442="　"),1,VALUE(MID(Y442,2,1)/4)),MIN(SUM(VALUE(Z442)*60,AB442,VALUE(AD442)*60/2,AF442/2),1440)*IF(OR(AH442="",AH442="　"),1,VALUE(MID(AH442,2,1)/4)),MIN(SUM(VALUE(AI442)*60,AK442,VALUE(AM442)*60/2,AO442/2),1440)*IF(OR(AQ442="",AQ442="　"),1,VALUE(MID(AQ442,2,1)/4)),MIN(SUM(VALUE(AR442)*60,AT442,VALUE(AV442)*60/2,AX442/2),1440)*IF(OR(AZ442="",AZ442="　"),1,VALUE(MID(AZ442,2,1)/4)),MIN(SUM(VALUE(BA442)*60,BC442,VALUE(BE442)*60/2,BG442/2),1440)*IF(OR(BI442="",BI442="　"),1,VALUE(MID(BI442,2,1)/4)),MIN(SUM(VALUE(BJ442)*60,BL442,VALUE(BN442)*60/2,BP442/2),1440)*IF(OR(BR442="",BR442="　"),1,VALUE(MID(BR442,2,1)/4)),MIN(SUM(VALUE(BS442)*60,BU442,VALUE(BW442)*60/2,BY442/2),1440)*IF(OR(CA442="",CA442="　"),1,VALUE(MID(CA442,2,1)/4))),'01_勤務時間入力'!$B$7*60,10080))))</f>
        <v/>
      </c>
      <c r="CE442" s="17" t="str">
        <f>IF(CB442="","",IF('01_勤務時間入力'!$I$7*60&lt;='01_勤務時間入力'!CD442,"常勤","非常勤"))</f>
        <v/>
      </c>
    </row>
    <row r="443" spans="2:83" ht="27.95" customHeight="1" x14ac:dyDescent="0.4">
      <c r="B443" s="131" t="str">
        <f t="shared" si="12"/>
        <v>427人目</v>
      </c>
      <c r="C443" s="29"/>
      <c r="D443" s="69" t="s">
        <v>14</v>
      </c>
      <c r="E443" s="31"/>
      <c r="F443" s="32"/>
      <c r="H443" s="36"/>
      <c r="I443" s="54" t="s">
        <v>11</v>
      </c>
      <c r="J443" s="39"/>
      <c r="K443" s="56" t="s">
        <v>16</v>
      </c>
      <c r="L443" s="36"/>
      <c r="M443" s="54" t="s">
        <v>11</v>
      </c>
      <c r="N443" s="39"/>
      <c r="O443" s="56" t="s">
        <v>16</v>
      </c>
      <c r="P443" s="11"/>
      <c r="Q443" s="36"/>
      <c r="R443" s="54" t="s">
        <v>11</v>
      </c>
      <c r="S443" s="39"/>
      <c r="T443" s="54" t="s">
        <v>16</v>
      </c>
      <c r="U443" s="36"/>
      <c r="V443" s="54" t="s">
        <v>11</v>
      </c>
      <c r="W443" s="39"/>
      <c r="X443" s="56" t="s">
        <v>16</v>
      </c>
      <c r="Y443" s="48"/>
      <c r="Z443" s="36"/>
      <c r="AA443" s="54" t="s">
        <v>11</v>
      </c>
      <c r="AB443" s="39"/>
      <c r="AC443" s="54" t="s">
        <v>16</v>
      </c>
      <c r="AD443" s="36"/>
      <c r="AE443" s="54" t="s">
        <v>11</v>
      </c>
      <c r="AF443" s="39"/>
      <c r="AG443" s="56" t="s">
        <v>16</v>
      </c>
      <c r="AH443" s="48"/>
      <c r="AI443" s="36"/>
      <c r="AJ443" s="54" t="s">
        <v>11</v>
      </c>
      <c r="AK443" s="39"/>
      <c r="AL443" s="54" t="s">
        <v>16</v>
      </c>
      <c r="AM443" s="36"/>
      <c r="AN443" s="54" t="s">
        <v>11</v>
      </c>
      <c r="AO443" s="39"/>
      <c r="AP443" s="56" t="s">
        <v>16</v>
      </c>
      <c r="AQ443" s="48"/>
      <c r="AR443" s="36"/>
      <c r="AS443" s="54" t="s">
        <v>11</v>
      </c>
      <c r="AT443" s="39"/>
      <c r="AU443" s="54" t="s">
        <v>16</v>
      </c>
      <c r="AV443" s="36"/>
      <c r="AW443" s="54" t="s">
        <v>11</v>
      </c>
      <c r="AX443" s="39"/>
      <c r="AY443" s="56" t="s">
        <v>16</v>
      </c>
      <c r="AZ443" s="48"/>
      <c r="BA443" s="36"/>
      <c r="BB443" s="54" t="s">
        <v>11</v>
      </c>
      <c r="BC443" s="39"/>
      <c r="BD443" s="54" t="s">
        <v>16</v>
      </c>
      <c r="BE443" s="36"/>
      <c r="BF443" s="54" t="s">
        <v>11</v>
      </c>
      <c r="BG443" s="39"/>
      <c r="BH443" s="56" t="s">
        <v>16</v>
      </c>
      <c r="BI443" s="48"/>
      <c r="BJ443" s="36"/>
      <c r="BK443" s="54" t="s">
        <v>11</v>
      </c>
      <c r="BL443" s="39"/>
      <c r="BM443" s="54" t="s">
        <v>16</v>
      </c>
      <c r="BN443" s="36"/>
      <c r="BO443" s="54" t="s">
        <v>11</v>
      </c>
      <c r="BP443" s="39"/>
      <c r="BQ443" s="56" t="s">
        <v>16</v>
      </c>
      <c r="BR443" s="48"/>
      <c r="BS443" s="36"/>
      <c r="BT443" s="54" t="s">
        <v>11</v>
      </c>
      <c r="BU443" s="39"/>
      <c r="BV443" s="54" t="s">
        <v>16</v>
      </c>
      <c r="BW443" s="36"/>
      <c r="BX443" s="54" t="s">
        <v>11</v>
      </c>
      <c r="BY443" s="39"/>
      <c r="BZ443" s="56" t="s">
        <v>16</v>
      </c>
      <c r="CA443" s="51"/>
      <c r="CB443" s="17" t="str">
        <f t="shared" si="13"/>
        <v/>
      </c>
      <c r="CC443" s="17" t="str">
        <f>IF(CB443="","",INDEX('99_職種リスト'!$A:$A,MATCH($E443,'99_職種リスト'!$B:$B,0)))</f>
        <v/>
      </c>
      <c r="CD443" s="18" t="str">
        <f>IF(CB443="","",IF(F443="○",'01_勤務時間入力'!$B$7*60,IF(SUM(H443,J443,L443,N443)&gt;0,MIN(SUM(VALUE(H443)*60,J443,VALUE(L443)*60/2,N443/2),'01_勤務時間入力'!$B$7*60,10080),MIN(SUM(MIN(SUM(VALUE(Q443)*60,S443,VALUE(U443)*60/2,W443/2),1440)*IF(OR(Y443="",Y443="　"),1,VALUE(MID(Y443,2,1)/4)),MIN(SUM(VALUE(Z443)*60,AB443,VALUE(AD443)*60/2,AF443/2),1440)*IF(OR(AH443="",AH443="　"),1,VALUE(MID(AH443,2,1)/4)),MIN(SUM(VALUE(AI443)*60,AK443,VALUE(AM443)*60/2,AO443/2),1440)*IF(OR(AQ443="",AQ443="　"),1,VALUE(MID(AQ443,2,1)/4)),MIN(SUM(VALUE(AR443)*60,AT443,VALUE(AV443)*60/2,AX443/2),1440)*IF(OR(AZ443="",AZ443="　"),1,VALUE(MID(AZ443,2,1)/4)),MIN(SUM(VALUE(BA443)*60,BC443,VALUE(BE443)*60/2,BG443/2),1440)*IF(OR(BI443="",BI443="　"),1,VALUE(MID(BI443,2,1)/4)),MIN(SUM(VALUE(BJ443)*60,BL443,VALUE(BN443)*60/2,BP443/2),1440)*IF(OR(BR443="",BR443="　"),1,VALUE(MID(BR443,2,1)/4)),MIN(SUM(VALUE(BS443)*60,BU443,VALUE(BW443)*60/2,BY443/2),1440)*IF(OR(CA443="",CA443="　"),1,VALUE(MID(CA443,2,1)/4))),'01_勤務時間入力'!$B$7*60,10080))))</f>
        <v/>
      </c>
      <c r="CE443" s="17" t="str">
        <f>IF(CB443="","",IF('01_勤務時間入力'!$I$7*60&lt;='01_勤務時間入力'!CD443,"常勤","非常勤"))</f>
        <v/>
      </c>
    </row>
    <row r="444" spans="2:83" ht="27.95" customHeight="1" x14ac:dyDescent="0.4">
      <c r="B444" s="131" t="str">
        <f t="shared" si="12"/>
        <v>428人目</v>
      </c>
      <c r="C444" s="29"/>
      <c r="D444" s="69" t="s">
        <v>14</v>
      </c>
      <c r="E444" s="31"/>
      <c r="F444" s="32"/>
      <c r="H444" s="36"/>
      <c r="I444" s="54" t="s">
        <v>11</v>
      </c>
      <c r="J444" s="39"/>
      <c r="K444" s="56" t="s">
        <v>16</v>
      </c>
      <c r="L444" s="36"/>
      <c r="M444" s="54" t="s">
        <v>11</v>
      </c>
      <c r="N444" s="39"/>
      <c r="O444" s="56" t="s">
        <v>16</v>
      </c>
      <c r="P444" s="11"/>
      <c r="Q444" s="36"/>
      <c r="R444" s="54" t="s">
        <v>11</v>
      </c>
      <c r="S444" s="39"/>
      <c r="T444" s="54" t="s">
        <v>16</v>
      </c>
      <c r="U444" s="36"/>
      <c r="V444" s="54" t="s">
        <v>11</v>
      </c>
      <c r="W444" s="39"/>
      <c r="X444" s="56" t="s">
        <v>16</v>
      </c>
      <c r="Y444" s="48"/>
      <c r="Z444" s="36"/>
      <c r="AA444" s="54" t="s">
        <v>11</v>
      </c>
      <c r="AB444" s="39"/>
      <c r="AC444" s="54" t="s">
        <v>16</v>
      </c>
      <c r="AD444" s="36"/>
      <c r="AE444" s="54" t="s">
        <v>11</v>
      </c>
      <c r="AF444" s="39"/>
      <c r="AG444" s="56" t="s">
        <v>16</v>
      </c>
      <c r="AH444" s="48"/>
      <c r="AI444" s="36"/>
      <c r="AJ444" s="54" t="s">
        <v>11</v>
      </c>
      <c r="AK444" s="39"/>
      <c r="AL444" s="54" t="s">
        <v>16</v>
      </c>
      <c r="AM444" s="36"/>
      <c r="AN444" s="54" t="s">
        <v>11</v>
      </c>
      <c r="AO444" s="39"/>
      <c r="AP444" s="56" t="s">
        <v>16</v>
      </c>
      <c r="AQ444" s="48"/>
      <c r="AR444" s="36"/>
      <c r="AS444" s="54" t="s">
        <v>11</v>
      </c>
      <c r="AT444" s="39"/>
      <c r="AU444" s="54" t="s">
        <v>16</v>
      </c>
      <c r="AV444" s="36"/>
      <c r="AW444" s="54" t="s">
        <v>11</v>
      </c>
      <c r="AX444" s="39"/>
      <c r="AY444" s="56" t="s">
        <v>16</v>
      </c>
      <c r="AZ444" s="48"/>
      <c r="BA444" s="36"/>
      <c r="BB444" s="54" t="s">
        <v>11</v>
      </c>
      <c r="BC444" s="39"/>
      <c r="BD444" s="54" t="s">
        <v>16</v>
      </c>
      <c r="BE444" s="36"/>
      <c r="BF444" s="54" t="s">
        <v>11</v>
      </c>
      <c r="BG444" s="39"/>
      <c r="BH444" s="56" t="s">
        <v>16</v>
      </c>
      <c r="BI444" s="48"/>
      <c r="BJ444" s="36"/>
      <c r="BK444" s="54" t="s">
        <v>11</v>
      </c>
      <c r="BL444" s="39"/>
      <c r="BM444" s="54" t="s">
        <v>16</v>
      </c>
      <c r="BN444" s="36"/>
      <c r="BO444" s="54" t="s">
        <v>11</v>
      </c>
      <c r="BP444" s="39"/>
      <c r="BQ444" s="56" t="s">
        <v>16</v>
      </c>
      <c r="BR444" s="48"/>
      <c r="BS444" s="36"/>
      <c r="BT444" s="54" t="s">
        <v>11</v>
      </c>
      <c r="BU444" s="39"/>
      <c r="BV444" s="54" t="s">
        <v>16</v>
      </c>
      <c r="BW444" s="36"/>
      <c r="BX444" s="54" t="s">
        <v>11</v>
      </c>
      <c r="BY444" s="39"/>
      <c r="BZ444" s="56" t="s">
        <v>16</v>
      </c>
      <c r="CA444" s="51"/>
      <c r="CB444" s="17" t="str">
        <f t="shared" si="13"/>
        <v/>
      </c>
      <c r="CC444" s="17" t="str">
        <f>IF(CB444="","",INDEX('99_職種リスト'!$A:$A,MATCH($E444,'99_職種リスト'!$B:$B,0)))</f>
        <v/>
      </c>
      <c r="CD444" s="18" t="str">
        <f>IF(CB444="","",IF(F444="○",'01_勤務時間入力'!$B$7*60,IF(SUM(H444,J444,L444,N444)&gt;0,MIN(SUM(VALUE(H444)*60,J444,VALUE(L444)*60/2,N444/2),'01_勤務時間入力'!$B$7*60,10080),MIN(SUM(MIN(SUM(VALUE(Q444)*60,S444,VALUE(U444)*60/2,W444/2),1440)*IF(OR(Y444="",Y444="　"),1,VALUE(MID(Y444,2,1)/4)),MIN(SUM(VALUE(Z444)*60,AB444,VALUE(AD444)*60/2,AF444/2),1440)*IF(OR(AH444="",AH444="　"),1,VALUE(MID(AH444,2,1)/4)),MIN(SUM(VALUE(AI444)*60,AK444,VALUE(AM444)*60/2,AO444/2),1440)*IF(OR(AQ444="",AQ444="　"),1,VALUE(MID(AQ444,2,1)/4)),MIN(SUM(VALUE(AR444)*60,AT444,VALUE(AV444)*60/2,AX444/2),1440)*IF(OR(AZ444="",AZ444="　"),1,VALUE(MID(AZ444,2,1)/4)),MIN(SUM(VALUE(BA444)*60,BC444,VALUE(BE444)*60/2,BG444/2),1440)*IF(OR(BI444="",BI444="　"),1,VALUE(MID(BI444,2,1)/4)),MIN(SUM(VALUE(BJ444)*60,BL444,VALUE(BN444)*60/2,BP444/2),1440)*IF(OR(BR444="",BR444="　"),1,VALUE(MID(BR444,2,1)/4)),MIN(SUM(VALUE(BS444)*60,BU444,VALUE(BW444)*60/2,BY444/2),1440)*IF(OR(CA444="",CA444="　"),1,VALUE(MID(CA444,2,1)/4))),'01_勤務時間入力'!$B$7*60,10080))))</f>
        <v/>
      </c>
      <c r="CE444" s="17" t="str">
        <f>IF(CB444="","",IF('01_勤務時間入力'!$I$7*60&lt;='01_勤務時間入力'!CD444,"常勤","非常勤"))</f>
        <v/>
      </c>
    </row>
    <row r="445" spans="2:83" ht="27.95" customHeight="1" x14ac:dyDescent="0.4">
      <c r="B445" s="131" t="str">
        <f t="shared" si="12"/>
        <v>429人目</v>
      </c>
      <c r="C445" s="29"/>
      <c r="D445" s="69" t="s">
        <v>14</v>
      </c>
      <c r="E445" s="31"/>
      <c r="F445" s="32"/>
      <c r="H445" s="36"/>
      <c r="I445" s="54" t="s">
        <v>11</v>
      </c>
      <c r="J445" s="39"/>
      <c r="K445" s="56" t="s">
        <v>16</v>
      </c>
      <c r="L445" s="36"/>
      <c r="M445" s="54" t="s">
        <v>11</v>
      </c>
      <c r="N445" s="39"/>
      <c r="O445" s="56" t="s">
        <v>16</v>
      </c>
      <c r="P445" s="11"/>
      <c r="Q445" s="36"/>
      <c r="R445" s="54" t="s">
        <v>11</v>
      </c>
      <c r="S445" s="39"/>
      <c r="T445" s="54" t="s">
        <v>16</v>
      </c>
      <c r="U445" s="36"/>
      <c r="V445" s="54" t="s">
        <v>11</v>
      </c>
      <c r="W445" s="39"/>
      <c r="X445" s="56" t="s">
        <v>16</v>
      </c>
      <c r="Y445" s="48"/>
      <c r="Z445" s="36"/>
      <c r="AA445" s="54" t="s">
        <v>11</v>
      </c>
      <c r="AB445" s="39"/>
      <c r="AC445" s="54" t="s">
        <v>16</v>
      </c>
      <c r="AD445" s="36"/>
      <c r="AE445" s="54" t="s">
        <v>11</v>
      </c>
      <c r="AF445" s="39"/>
      <c r="AG445" s="56" t="s">
        <v>16</v>
      </c>
      <c r="AH445" s="48"/>
      <c r="AI445" s="36"/>
      <c r="AJ445" s="54" t="s">
        <v>11</v>
      </c>
      <c r="AK445" s="39"/>
      <c r="AL445" s="54" t="s">
        <v>16</v>
      </c>
      <c r="AM445" s="36"/>
      <c r="AN445" s="54" t="s">
        <v>11</v>
      </c>
      <c r="AO445" s="39"/>
      <c r="AP445" s="56" t="s">
        <v>16</v>
      </c>
      <c r="AQ445" s="48"/>
      <c r="AR445" s="36"/>
      <c r="AS445" s="54" t="s">
        <v>11</v>
      </c>
      <c r="AT445" s="39"/>
      <c r="AU445" s="54" t="s">
        <v>16</v>
      </c>
      <c r="AV445" s="36"/>
      <c r="AW445" s="54" t="s">
        <v>11</v>
      </c>
      <c r="AX445" s="39"/>
      <c r="AY445" s="56" t="s">
        <v>16</v>
      </c>
      <c r="AZ445" s="48"/>
      <c r="BA445" s="36"/>
      <c r="BB445" s="54" t="s">
        <v>11</v>
      </c>
      <c r="BC445" s="39"/>
      <c r="BD445" s="54" t="s">
        <v>16</v>
      </c>
      <c r="BE445" s="36"/>
      <c r="BF445" s="54" t="s">
        <v>11</v>
      </c>
      <c r="BG445" s="39"/>
      <c r="BH445" s="56" t="s">
        <v>16</v>
      </c>
      <c r="BI445" s="48"/>
      <c r="BJ445" s="36"/>
      <c r="BK445" s="54" t="s">
        <v>11</v>
      </c>
      <c r="BL445" s="39"/>
      <c r="BM445" s="54" t="s">
        <v>16</v>
      </c>
      <c r="BN445" s="36"/>
      <c r="BO445" s="54" t="s">
        <v>11</v>
      </c>
      <c r="BP445" s="39"/>
      <c r="BQ445" s="56" t="s">
        <v>16</v>
      </c>
      <c r="BR445" s="48"/>
      <c r="BS445" s="36"/>
      <c r="BT445" s="54" t="s">
        <v>11</v>
      </c>
      <c r="BU445" s="39"/>
      <c r="BV445" s="54" t="s">
        <v>16</v>
      </c>
      <c r="BW445" s="36"/>
      <c r="BX445" s="54" t="s">
        <v>11</v>
      </c>
      <c r="BY445" s="39"/>
      <c r="BZ445" s="56" t="s">
        <v>16</v>
      </c>
      <c r="CA445" s="51"/>
      <c r="CB445" s="17" t="str">
        <f t="shared" si="13"/>
        <v/>
      </c>
      <c r="CC445" s="17" t="str">
        <f>IF(CB445="","",INDEX('99_職種リスト'!$A:$A,MATCH($E445,'99_職種リスト'!$B:$B,0)))</f>
        <v/>
      </c>
      <c r="CD445" s="18" t="str">
        <f>IF(CB445="","",IF(F445="○",'01_勤務時間入力'!$B$7*60,IF(SUM(H445,J445,L445,N445)&gt;0,MIN(SUM(VALUE(H445)*60,J445,VALUE(L445)*60/2,N445/2),'01_勤務時間入力'!$B$7*60,10080),MIN(SUM(MIN(SUM(VALUE(Q445)*60,S445,VALUE(U445)*60/2,W445/2),1440)*IF(OR(Y445="",Y445="　"),1,VALUE(MID(Y445,2,1)/4)),MIN(SUM(VALUE(Z445)*60,AB445,VALUE(AD445)*60/2,AF445/2),1440)*IF(OR(AH445="",AH445="　"),1,VALUE(MID(AH445,2,1)/4)),MIN(SUM(VALUE(AI445)*60,AK445,VALUE(AM445)*60/2,AO445/2),1440)*IF(OR(AQ445="",AQ445="　"),1,VALUE(MID(AQ445,2,1)/4)),MIN(SUM(VALUE(AR445)*60,AT445,VALUE(AV445)*60/2,AX445/2),1440)*IF(OR(AZ445="",AZ445="　"),1,VALUE(MID(AZ445,2,1)/4)),MIN(SUM(VALUE(BA445)*60,BC445,VALUE(BE445)*60/2,BG445/2),1440)*IF(OR(BI445="",BI445="　"),1,VALUE(MID(BI445,2,1)/4)),MIN(SUM(VALUE(BJ445)*60,BL445,VALUE(BN445)*60/2,BP445/2),1440)*IF(OR(BR445="",BR445="　"),1,VALUE(MID(BR445,2,1)/4)),MIN(SUM(VALUE(BS445)*60,BU445,VALUE(BW445)*60/2,BY445/2),1440)*IF(OR(CA445="",CA445="　"),1,VALUE(MID(CA445,2,1)/4))),'01_勤務時間入力'!$B$7*60,10080))))</f>
        <v/>
      </c>
      <c r="CE445" s="17" t="str">
        <f>IF(CB445="","",IF('01_勤務時間入力'!$I$7*60&lt;='01_勤務時間入力'!CD445,"常勤","非常勤"))</f>
        <v/>
      </c>
    </row>
    <row r="446" spans="2:83" ht="27.95" customHeight="1" x14ac:dyDescent="0.4">
      <c r="B446" s="131" t="str">
        <f t="shared" si="12"/>
        <v>430人目</v>
      </c>
      <c r="C446" s="29"/>
      <c r="D446" s="69" t="s">
        <v>14</v>
      </c>
      <c r="E446" s="31"/>
      <c r="F446" s="32"/>
      <c r="H446" s="36"/>
      <c r="I446" s="54" t="s">
        <v>11</v>
      </c>
      <c r="J446" s="39"/>
      <c r="K446" s="56" t="s">
        <v>16</v>
      </c>
      <c r="L446" s="36"/>
      <c r="M446" s="54" t="s">
        <v>11</v>
      </c>
      <c r="N446" s="39"/>
      <c r="O446" s="56" t="s">
        <v>16</v>
      </c>
      <c r="P446" s="11"/>
      <c r="Q446" s="36"/>
      <c r="R446" s="54" t="s">
        <v>11</v>
      </c>
      <c r="S446" s="39"/>
      <c r="T446" s="54" t="s">
        <v>16</v>
      </c>
      <c r="U446" s="36"/>
      <c r="V446" s="54" t="s">
        <v>11</v>
      </c>
      <c r="W446" s="39"/>
      <c r="X446" s="56" t="s">
        <v>16</v>
      </c>
      <c r="Y446" s="48"/>
      <c r="Z446" s="36"/>
      <c r="AA446" s="54" t="s">
        <v>11</v>
      </c>
      <c r="AB446" s="39"/>
      <c r="AC446" s="54" t="s">
        <v>16</v>
      </c>
      <c r="AD446" s="36"/>
      <c r="AE446" s="54" t="s">
        <v>11</v>
      </c>
      <c r="AF446" s="39"/>
      <c r="AG446" s="56" t="s">
        <v>16</v>
      </c>
      <c r="AH446" s="48"/>
      <c r="AI446" s="36"/>
      <c r="AJ446" s="54" t="s">
        <v>11</v>
      </c>
      <c r="AK446" s="39"/>
      <c r="AL446" s="54" t="s">
        <v>16</v>
      </c>
      <c r="AM446" s="36"/>
      <c r="AN446" s="54" t="s">
        <v>11</v>
      </c>
      <c r="AO446" s="39"/>
      <c r="AP446" s="56" t="s">
        <v>16</v>
      </c>
      <c r="AQ446" s="48"/>
      <c r="AR446" s="36"/>
      <c r="AS446" s="54" t="s">
        <v>11</v>
      </c>
      <c r="AT446" s="39"/>
      <c r="AU446" s="54" t="s">
        <v>16</v>
      </c>
      <c r="AV446" s="36"/>
      <c r="AW446" s="54" t="s">
        <v>11</v>
      </c>
      <c r="AX446" s="39"/>
      <c r="AY446" s="56" t="s">
        <v>16</v>
      </c>
      <c r="AZ446" s="48"/>
      <c r="BA446" s="36"/>
      <c r="BB446" s="54" t="s">
        <v>11</v>
      </c>
      <c r="BC446" s="39"/>
      <c r="BD446" s="54" t="s">
        <v>16</v>
      </c>
      <c r="BE446" s="36"/>
      <c r="BF446" s="54" t="s">
        <v>11</v>
      </c>
      <c r="BG446" s="39"/>
      <c r="BH446" s="56" t="s">
        <v>16</v>
      </c>
      <c r="BI446" s="48"/>
      <c r="BJ446" s="36"/>
      <c r="BK446" s="54" t="s">
        <v>11</v>
      </c>
      <c r="BL446" s="39"/>
      <c r="BM446" s="54" t="s">
        <v>16</v>
      </c>
      <c r="BN446" s="36"/>
      <c r="BO446" s="54" t="s">
        <v>11</v>
      </c>
      <c r="BP446" s="39"/>
      <c r="BQ446" s="56" t="s">
        <v>16</v>
      </c>
      <c r="BR446" s="48"/>
      <c r="BS446" s="36"/>
      <c r="BT446" s="54" t="s">
        <v>11</v>
      </c>
      <c r="BU446" s="39"/>
      <c r="BV446" s="54" t="s">
        <v>16</v>
      </c>
      <c r="BW446" s="36"/>
      <c r="BX446" s="54" t="s">
        <v>11</v>
      </c>
      <c r="BY446" s="39"/>
      <c r="BZ446" s="56" t="s">
        <v>16</v>
      </c>
      <c r="CA446" s="51"/>
      <c r="CB446" s="17" t="str">
        <f t="shared" si="13"/>
        <v/>
      </c>
      <c r="CC446" s="17" t="str">
        <f>IF(CB446="","",INDEX('99_職種リスト'!$A:$A,MATCH($E446,'99_職種リスト'!$B:$B,0)))</f>
        <v/>
      </c>
      <c r="CD446" s="18" t="str">
        <f>IF(CB446="","",IF(F446="○",'01_勤務時間入力'!$B$7*60,IF(SUM(H446,J446,L446,N446)&gt;0,MIN(SUM(VALUE(H446)*60,J446,VALUE(L446)*60/2,N446/2),'01_勤務時間入力'!$B$7*60,10080),MIN(SUM(MIN(SUM(VALUE(Q446)*60,S446,VALUE(U446)*60/2,W446/2),1440)*IF(OR(Y446="",Y446="　"),1,VALUE(MID(Y446,2,1)/4)),MIN(SUM(VALUE(Z446)*60,AB446,VALUE(AD446)*60/2,AF446/2),1440)*IF(OR(AH446="",AH446="　"),1,VALUE(MID(AH446,2,1)/4)),MIN(SUM(VALUE(AI446)*60,AK446,VALUE(AM446)*60/2,AO446/2),1440)*IF(OR(AQ446="",AQ446="　"),1,VALUE(MID(AQ446,2,1)/4)),MIN(SUM(VALUE(AR446)*60,AT446,VALUE(AV446)*60/2,AX446/2),1440)*IF(OR(AZ446="",AZ446="　"),1,VALUE(MID(AZ446,2,1)/4)),MIN(SUM(VALUE(BA446)*60,BC446,VALUE(BE446)*60/2,BG446/2),1440)*IF(OR(BI446="",BI446="　"),1,VALUE(MID(BI446,2,1)/4)),MIN(SUM(VALUE(BJ446)*60,BL446,VALUE(BN446)*60/2,BP446/2),1440)*IF(OR(BR446="",BR446="　"),1,VALUE(MID(BR446,2,1)/4)),MIN(SUM(VALUE(BS446)*60,BU446,VALUE(BW446)*60/2,BY446/2),1440)*IF(OR(CA446="",CA446="　"),1,VALUE(MID(CA446,2,1)/4))),'01_勤務時間入力'!$B$7*60,10080))))</f>
        <v/>
      </c>
      <c r="CE446" s="17" t="str">
        <f>IF(CB446="","",IF('01_勤務時間入力'!$I$7*60&lt;='01_勤務時間入力'!CD446,"常勤","非常勤"))</f>
        <v/>
      </c>
    </row>
    <row r="447" spans="2:83" ht="27.95" customHeight="1" x14ac:dyDescent="0.4">
      <c r="B447" s="131" t="str">
        <f t="shared" si="12"/>
        <v>431人目</v>
      </c>
      <c r="C447" s="29"/>
      <c r="D447" s="69" t="s">
        <v>14</v>
      </c>
      <c r="E447" s="31"/>
      <c r="F447" s="32"/>
      <c r="H447" s="36"/>
      <c r="I447" s="54" t="s">
        <v>11</v>
      </c>
      <c r="J447" s="39"/>
      <c r="K447" s="56" t="s">
        <v>16</v>
      </c>
      <c r="L447" s="36"/>
      <c r="M447" s="54" t="s">
        <v>11</v>
      </c>
      <c r="N447" s="39"/>
      <c r="O447" s="56" t="s">
        <v>16</v>
      </c>
      <c r="P447" s="11"/>
      <c r="Q447" s="36"/>
      <c r="R447" s="54" t="s">
        <v>11</v>
      </c>
      <c r="S447" s="39"/>
      <c r="T447" s="54" t="s">
        <v>16</v>
      </c>
      <c r="U447" s="36"/>
      <c r="V447" s="54" t="s">
        <v>11</v>
      </c>
      <c r="W447" s="39"/>
      <c r="X447" s="56" t="s">
        <v>16</v>
      </c>
      <c r="Y447" s="48"/>
      <c r="Z447" s="36"/>
      <c r="AA447" s="54" t="s">
        <v>11</v>
      </c>
      <c r="AB447" s="39"/>
      <c r="AC447" s="54" t="s">
        <v>16</v>
      </c>
      <c r="AD447" s="36"/>
      <c r="AE447" s="54" t="s">
        <v>11</v>
      </c>
      <c r="AF447" s="39"/>
      <c r="AG447" s="56" t="s">
        <v>16</v>
      </c>
      <c r="AH447" s="48"/>
      <c r="AI447" s="36"/>
      <c r="AJ447" s="54" t="s">
        <v>11</v>
      </c>
      <c r="AK447" s="39"/>
      <c r="AL447" s="54" t="s">
        <v>16</v>
      </c>
      <c r="AM447" s="36"/>
      <c r="AN447" s="54" t="s">
        <v>11</v>
      </c>
      <c r="AO447" s="39"/>
      <c r="AP447" s="56" t="s">
        <v>16</v>
      </c>
      <c r="AQ447" s="48"/>
      <c r="AR447" s="36"/>
      <c r="AS447" s="54" t="s">
        <v>11</v>
      </c>
      <c r="AT447" s="39"/>
      <c r="AU447" s="54" t="s">
        <v>16</v>
      </c>
      <c r="AV447" s="36"/>
      <c r="AW447" s="54" t="s">
        <v>11</v>
      </c>
      <c r="AX447" s="39"/>
      <c r="AY447" s="56" t="s">
        <v>16</v>
      </c>
      <c r="AZ447" s="48"/>
      <c r="BA447" s="36"/>
      <c r="BB447" s="54" t="s">
        <v>11</v>
      </c>
      <c r="BC447" s="39"/>
      <c r="BD447" s="54" t="s">
        <v>16</v>
      </c>
      <c r="BE447" s="36"/>
      <c r="BF447" s="54" t="s">
        <v>11</v>
      </c>
      <c r="BG447" s="39"/>
      <c r="BH447" s="56" t="s">
        <v>16</v>
      </c>
      <c r="BI447" s="48"/>
      <c r="BJ447" s="36"/>
      <c r="BK447" s="54" t="s">
        <v>11</v>
      </c>
      <c r="BL447" s="39"/>
      <c r="BM447" s="54" t="s">
        <v>16</v>
      </c>
      <c r="BN447" s="36"/>
      <c r="BO447" s="54" t="s">
        <v>11</v>
      </c>
      <c r="BP447" s="39"/>
      <c r="BQ447" s="56" t="s">
        <v>16</v>
      </c>
      <c r="BR447" s="48"/>
      <c r="BS447" s="36"/>
      <c r="BT447" s="54" t="s">
        <v>11</v>
      </c>
      <c r="BU447" s="39"/>
      <c r="BV447" s="54" t="s">
        <v>16</v>
      </c>
      <c r="BW447" s="36"/>
      <c r="BX447" s="54" t="s">
        <v>11</v>
      </c>
      <c r="BY447" s="39"/>
      <c r="BZ447" s="56" t="s">
        <v>16</v>
      </c>
      <c r="CA447" s="51"/>
      <c r="CB447" s="17" t="str">
        <f t="shared" si="13"/>
        <v/>
      </c>
      <c r="CC447" s="17" t="str">
        <f>IF(CB447="","",INDEX('99_職種リスト'!$A:$A,MATCH($E447,'99_職種リスト'!$B:$B,0)))</f>
        <v/>
      </c>
      <c r="CD447" s="18" t="str">
        <f>IF(CB447="","",IF(F447="○",'01_勤務時間入力'!$B$7*60,IF(SUM(H447,J447,L447,N447)&gt;0,MIN(SUM(VALUE(H447)*60,J447,VALUE(L447)*60/2,N447/2),'01_勤務時間入力'!$B$7*60,10080),MIN(SUM(MIN(SUM(VALUE(Q447)*60,S447,VALUE(U447)*60/2,W447/2),1440)*IF(OR(Y447="",Y447="　"),1,VALUE(MID(Y447,2,1)/4)),MIN(SUM(VALUE(Z447)*60,AB447,VALUE(AD447)*60/2,AF447/2),1440)*IF(OR(AH447="",AH447="　"),1,VALUE(MID(AH447,2,1)/4)),MIN(SUM(VALUE(AI447)*60,AK447,VALUE(AM447)*60/2,AO447/2),1440)*IF(OR(AQ447="",AQ447="　"),1,VALUE(MID(AQ447,2,1)/4)),MIN(SUM(VALUE(AR447)*60,AT447,VALUE(AV447)*60/2,AX447/2),1440)*IF(OR(AZ447="",AZ447="　"),1,VALUE(MID(AZ447,2,1)/4)),MIN(SUM(VALUE(BA447)*60,BC447,VALUE(BE447)*60/2,BG447/2),1440)*IF(OR(BI447="",BI447="　"),1,VALUE(MID(BI447,2,1)/4)),MIN(SUM(VALUE(BJ447)*60,BL447,VALUE(BN447)*60/2,BP447/2),1440)*IF(OR(BR447="",BR447="　"),1,VALUE(MID(BR447,2,1)/4)),MIN(SUM(VALUE(BS447)*60,BU447,VALUE(BW447)*60/2,BY447/2),1440)*IF(OR(CA447="",CA447="　"),1,VALUE(MID(CA447,2,1)/4))),'01_勤務時間入力'!$B$7*60,10080))))</f>
        <v/>
      </c>
      <c r="CE447" s="17" t="str">
        <f>IF(CB447="","",IF('01_勤務時間入力'!$I$7*60&lt;='01_勤務時間入力'!CD447,"常勤","非常勤"))</f>
        <v/>
      </c>
    </row>
    <row r="448" spans="2:83" ht="27.95" customHeight="1" x14ac:dyDescent="0.4">
      <c r="B448" s="131" t="str">
        <f t="shared" si="12"/>
        <v>432人目</v>
      </c>
      <c r="C448" s="29"/>
      <c r="D448" s="69" t="s">
        <v>14</v>
      </c>
      <c r="E448" s="31"/>
      <c r="F448" s="32"/>
      <c r="H448" s="36"/>
      <c r="I448" s="54" t="s">
        <v>11</v>
      </c>
      <c r="J448" s="39"/>
      <c r="K448" s="56" t="s">
        <v>16</v>
      </c>
      <c r="L448" s="36"/>
      <c r="M448" s="54" t="s">
        <v>11</v>
      </c>
      <c r="N448" s="39"/>
      <c r="O448" s="56" t="s">
        <v>16</v>
      </c>
      <c r="P448" s="11"/>
      <c r="Q448" s="36"/>
      <c r="R448" s="54" t="s">
        <v>11</v>
      </c>
      <c r="S448" s="39"/>
      <c r="T448" s="54" t="s">
        <v>16</v>
      </c>
      <c r="U448" s="36"/>
      <c r="V448" s="54" t="s">
        <v>11</v>
      </c>
      <c r="W448" s="39"/>
      <c r="X448" s="56" t="s">
        <v>16</v>
      </c>
      <c r="Y448" s="48"/>
      <c r="Z448" s="36"/>
      <c r="AA448" s="54" t="s">
        <v>11</v>
      </c>
      <c r="AB448" s="39"/>
      <c r="AC448" s="54" t="s">
        <v>16</v>
      </c>
      <c r="AD448" s="36"/>
      <c r="AE448" s="54" t="s">
        <v>11</v>
      </c>
      <c r="AF448" s="39"/>
      <c r="AG448" s="56" t="s">
        <v>16</v>
      </c>
      <c r="AH448" s="48"/>
      <c r="AI448" s="36"/>
      <c r="AJ448" s="54" t="s">
        <v>11</v>
      </c>
      <c r="AK448" s="39"/>
      <c r="AL448" s="54" t="s">
        <v>16</v>
      </c>
      <c r="AM448" s="36"/>
      <c r="AN448" s="54" t="s">
        <v>11</v>
      </c>
      <c r="AO448" s="39"/>
      <c r="AP448" s="56" t="s">
        <v>16</v>
      </c>
      <c r="AQ448" s="48"/>
      <c r="AR448" s="36"/>
      <c r="AS448" s="54" t="s">
        <v>11</v>
      </c>
      <c r="AT448" s="39"/>
      <c r="AU448" s="54" t="s">
        <v>16</v>
      </c>
      <c r="AV448" s="36"/>
      <c r="AW448" s="54" t="s">
        <v>11</v>
      </c>
      <c r="AX448" s="39"/>
      <c r="AY448" s="56" t="s">
        <v>16</v>
      </c>
      <c r="AZ448" s="48"/>
      <c r="BA448" s="36"/>
      <c r="BB448" s="54" t="s">
        <v>11</v>
      </c>
      <c r="BC448" s="39"/>
      <c r="BD448" s="54" t="s">
        <v>16</v>
      </c>
      <c r="BE448" s="36"/>
      <c r="BF448" s="54" t="s">
        <v>11</v>
      </c>
      <c r="BG448" s="39"/>
      <c r="BH448" s="56" t="s">
        <v>16</v>
      </c>
      <c r="BI448" s="48"/>
      <c r="BJ448" s="36"/>
      <c r="BK448" s="54" t="s">
        <v>11</v>
      </c>
      <c r="BL448" s="39"/>
      <c r="BM448" s="54" t="s">
        <v>16</v>
      </c>
      <c r="BN448" s="36"/>
      <c r="BO448" s="54" t="s">
        <v>11</v>
      </c>
      <c r="BP448" s="39"/>
      <c r="BQ448" s="56" t="s">
        <v>16</v>
      </c>
      <c r="BR448" s="48"/>
      <c r="BS448" s="36"/>
      <c r="BT448" s="54" t="s">
        <v>11</v>
      </c>
      <c r="BU448" s="39"/>
      <c r="BV448" s="54" t="s">
        <v>16</v>
      </c>
      <c r="BW448" s="36"/>
      <c r="BX448" s="54" t="s">
        <v>11</v>
      </c>
      <c r="BY448" s="39"/>
      <c r="BZ448" s="56" t="s">
        <v>16</v>
      </c>
      <c r="CA448" s="51"/>
      <c r="CB448" s="17" t="str">
        <f t="shared" si="13"/>
        <v/>
      </c>
      <c r="CC448" s="17" t="str">
        <f>IF(CB448="","",INDEX('99_職種リスト'!$A:$A,MATCH($E448,'99_職種リスト'!$B:$B,0)))</f>
        <v/>
      </c>
      <c r="CD448" s="18" t="str">
        <f>IF(CB448="","",IF(F448="○",'01_勤務時間入力'!$B$7*60,IF(SUM(H448,J448,L448,N448)&gt;0,MIN(SUM(VALUE(H448)*60,J448,VALUE(L448)*60/2,N448/2),'01_勤務時間入力'!$B$7*60,10080),MIN(SUM(MIN(SUM(VALUE(Q448)*60,S448,VALUE(U448)*60/2,W448/2),1440)*IF(OR(Y448="",Y448="　"),1,VALUE(MID(Y448,2,1)/4)),MIN(SUM(VALUE(Z448)*60,AB448,VALUE(AD448)*60/2,AF448/2),1440)*IF(OR(AH448="",AH448="　"),1,VALUE(MID(AH448,2,1)/4)),MIN(SUM(VALUE(AI448)*60,AK448,VALUE(AM448)*60/2,AO448/2),1440)*IF(OR(AQ448="",AQ448="　"),1,VALUE(MID(AQ448,2,1)/4)),MIN(SUM(VALUE(AR448)*60,AT448,VALUE(AV448)*60/2,AX448/2),1440)*IF(OR(AZ448="",AZ448="　"),1,VALUE(MID(AZ448,2,1)/4)),MIN(SUM(VALUE(BA448)*60,BC448,VALUE(BE448)*60/2,BG448/2),1440)*IF(OR(BI448="",BI448="　"),1,VALUE(MID(BI448,2,1)/4)),MIN(SUM(VALUE(BJ448)*60,BL448,VALUE(BN448)*60/2,BP448/2),1440)*IF(OR(BR448="",BR448="　"),1,VALUE(MID(BR448,2,1)/4)),MIN(SUM(VALUE(BS448)*60,BU448,VALUE(BW448)*60/2,BY448/2),1440)*IF(OR(CA448="",CA448="　"),1,VALUE(MID(CA448,2,1)/4))),'01_勤務時間入力'!$B$7*60,10080))))</f>
        <v/>
      </c>
      <c r="CE448" s="17" t="str">
        <f>IF(CB448="","",IF('01_勤務時間入力'!$I$7*60&lt;='01_勤務時間入力'!CD448,"常勤","非常勤"))</f>
        <v/>
      </c>
    </row>
    <row r="449" spans="2:83" ht="27.95" customHeight="1" x14ac:dyDescent="0.4">
      <c r="B449" s="131" t="str">
        <f t="shared" si="12"/>
        <v>433人目</v>
      </c>
      <c r="C449" s="29"/>
      <c r="D449" s="69" t="s">
        <v>14</v>
      </c>
      <c r="E449" s="31"/>
      <c r="F449" s="32"/>
      <c r="H449" s="36"/>
      <c r="I449" s="54" t="s">
        <v>11</v>
      </c>
      <c r="J449" s="39"/>
      <c r="K449" s="56" t="s">
        <v>16</v>
      </c>
      <c r="L449" s="36"/>
      <c r="M449" s="54" t="s">
        <v>11</v>
      </c>
      <c r="N449" s="39"/>
      <c r="O449" s="56" t="s">
        <v>16</v>
      </c>
      <c r="P449" s="11"/>
      <c r="Q449" s="36"/>
      <c r="R449" s="54" t="s">
        <v>11</v>
      </c>
      <c r="S449" s="39"/>
      <c r="T449" s="54" t="s">
        <v>16</v>
      </c>
      <c r="U449" s="36"/>
      <c r="V449" s="54" t="s">
        <v>11</v>
      </c>
      <c r="W449" s="39"/>
      <c r="X449" s="56" t="s">
        <v>16</v>
      </c>
      <c r="Y449" s="48"/>
      <c r="Z449" s="36"/>
      <c r="AA449" s="54" t="s">
        <v>11</v>
      </c>
      <c r="AB449" s="39"/>
      <c r="AC449" s="54" t="s">
        <v>16</v>
      </c>
      <c r="AD449" s="36"/>
      <c r="AE449" s="54" t="s">
        <v>11</v>
      </c>
      <c r="AF449" s="39"/>
      <c r="AG449" s="56" t="s">
        <v>16</v>
      </c>
      <c r="AH449" s="48"/>
      <c r="AI449" s="36"/>
      <c r="AJ449" s="54" t="s">
        <v>11</v>
      </c>
      <c r="AK449" s="39"/>
      <c r="AL449" s="54" t="s">
        <v>16</v>
      </c>
      <c r="AM449" s="36"/>
      <c r="AN449" s="54" t="s">
        <v>11</v>
      </c>
      <c r="AO449" s="39"/>
      <c r="AP449" s="56" t="s">
        <v>16</v>
      </c>
      <c r="AQ449" s="48"/>
      <c r="AR449" s="36"/>
      <c r="AS449" s="54" t="s">
        <v>11</v>
      </c>
      <c r="AT449" s="39"/>
      <c r="AU449" s="54" t="s">
        <v>16</v>
      </c>
      <c r="AV449" s="36"/>
      <c r="AW449" s="54" t="s">
        <v>11</v>
      </c>
      <c r="AX449" s="39"/>
      <c r="AY449" s="56" t="s">
        <v>16</v>
      </c>
      <c r="AZ449" s="48"/>
      <c r="BA449" s="36"/>
      <c r="BB449" s="54" t="s">
        <v>11</v>
      </c>
      <c r="BC449" s="39"/>
      <c r="BD449" s="54" t="s">
        <v>16</v>
      </c>
      <c r="BE449" s="36"/>
      <c r="BF449" s="54" t="s">
        <v>11</v>
      </c>
      <c r="BG449" s="39"/>
      <c r="BH449" s="56" t="s">
        <v>16</v>
      </c>
      <c r="BI449" s="48"/>
      <c r="BJ449" s="36"/>
      <c r="BK449" s="54" t="s">
        <v>11</v>
      </c>
      <c r="BL449" s="39"/>
      <c r="BM449" s="54" t="s">
        <v>16</v>
      </c>
      <c r="BN449" s="36"/>
      <c r="BO449" s="54" t="s">
        <v>11</v>
      </c>
      <c r="BP449" s="39"/>
      <c r="BQ449" s="56" t="s">
        <v>16</v>
      </c>
      <c r="BR449" s="48"/>
      <c r="BS449" s="36"/>
      <c r="BT449" s="54" t="s">
        <v>11</v>
      </c>
      <c r="BU449" s="39"/>
      <c r="BV449" s="54" t="s">
        <v>16</v>
      </c>
      <c r="BW449" s="36"/>
      <c r="BX449" s="54" t="s">
        <v>11</v>
      </c>
      <c r="BY449" s="39"/>
      <c r="BZ449" s="56" t="s">
        <v>16</v>
      </c>
      <c r="CA449" s="51"/>
      <c r="CB449" s="17" t="str">
        <f t="shared" si="13"/>
        <v/>
      </c>
      <c r="CC449" s="17" t="str">
        <f>IF(CB449="","",INDEX('99_職種リスト'!$A:$A,MATCH($E449,'99_職種リスト'!$B:$B,0)))</f>
        <v/>
      </c>
      <c r="CD449" s="18" t="str">
        <f>IF(CB449="","",IF(F449="○",'01_勤務時間入力'!$B$7*60,IF(SUM(H449,J449,L449,N449)&gt;0,MIN(SUM(VALUE(H449)*60,J449,VALUE(L449)*60/2,N449/2),'01_勤務時間入力'!$B$7*60,10080),MIN(SUM(MIN(SUM(VALUE(Q449)*60,S449,VALUE(U449)*60/2,W449/2),1440)*IF(OR(Y449="",Y449="　"),1,VALUE(MID(Y449,2,1)/4)),MIN(SUM(VALUE(Z449)*60,AB449,VALUE(AD449)*60/2,AF449/2),1440)*IF(OR(AH449="",AH449="　"),1,VALUE(MID(AH449,2,1)/4)),MIN(SUM(VALUE(AI449)*60,AK449,VALUE(AM449)*60/2,AO449/2),1440)*IF(OR(AQ449="",AQ449="　"),1,VALUE(MID(AQ449,2,1)/4)),MIN(SUM(VALUE(AR449)*60,AT449,VALUE(AV449)*60/2,AX449/2),1440)*IF(OR(AZ449="",AZ449="　"),1,VALUE(MID(AZ449,2,1)/4)),MIN(SUM(VALUE(BA449)*60,BC449,VALUE(BE449)*60/2,BG449/2),1440)*IF(OR(BI449="",BI449="　"),1,VALUE(MID(BI449,2,1)/4)),MIN(SUM(VALUE(BJ449)*60,BL449,VALUE(BN449)*60/2,BP449/2),1440)*IF(OR(BR449="",BR449="　"),1,VALUE(MID(BR449,2,1)/4)),MIN(SUM(VALUE(BS449)*60,BU449,VALUE(BW449)*60/2,BY449/2),1440)*IF(OR(CA449="",CA449="　"),1,VALUE(MID(CA449,2,1)/4))),'01_勤務時間入力'!$B$7*60,10080))))</f>
        <v/>
      </c>
      <c r="CE449" s="17" t="str">
        <f>IF(CB449="","",IF('01_勤務時間入力'!$I$7*60&lt;='01_勤務時間入力'!CD449,"常勤","非常勤"))</f>
        <v/>
      </c>
    </row>
    <row r="450" spans="2:83" ht="27.95" customHeight="1" x14ac:dyDescent="0.4">
      <c r="B450" s="131" t="str">
        <f t="shared" si="12"/>
        <v>434人目</v>
      </c>
      <c r="C450" s="29"/>
      <c r="D450" s="69" t="s">
        <v>14</v>
      </c>
      <c r="E450" s="31"/>
      <c r="F450" s="32"/>
      <c r="H450" s="36"/>
      <c r="I450" s="54" t="s">
        <v>11</v>
      </c>
      <c r="J450" s="39"/>
      <c r="K450" s="56" t="s">
        <v>16</v>
      </c>
      <c r="L450" s="36"/>
      <c r="M450" s="54" t="s">
        <v>11</v>
      </c>
      <c r="N450" s="39"/>
      <c r="O450" s="56" t="s">
        <v>16</v>
      </c>
      <c r="P450" s="11"/>
      <c r="Q450" s="36"/>
      <c r="R450" s="54" t="s">
        <v>11</v>
      </c>
      <c r="S450" s="39"/>
      <c r="T450" s="54" t="s">
        <v>16</v>
      </c>
      <c r="U450" s="36"/>
      <c r="V450" s="54" t="s">
        <v>11</v>
      </c>
      <c r="W450" s="39"/>
      <c r="X450" s="56" t="s">
        <v>16</v>
      </c>
      <c r="Y450" s="48"/>
      <c r="Z450" s="36"/>
      <c r="AA450" s="54" t="s">
        <v>11</v>
      </c>
      <c r="AB450" s="39"/>
      <c r="AC450" s="54" t="s">
        <v>16</v>
      </c>
      <c r="AD450" s="36"/>
      <c r="AE450" s="54" t="s">
        <v>11</v>
      </c>
      <c r="AF450" s="39"/>
      <c r="AG450" s="56" t="s">
        <v>16</v>
      </c>
      <c r="AH450" s="48"/>
      <c r="AI450" s="36"/>
      <c r="AJ450" s="54" t="s">
        <v>11</v>
      </c>
      <c r="AK450" s="39"/>
      <c r="AL450" s="54" t="s">
        <v>16</v>
      </c>
      <c r="AM450" s="36"/>
      <c r="AN450" s="54" t="s">
        <v>11</v>
      </c>
      <c r="AO450" s="39"/>
      <c r="AP450" s="56" t="s">
        <v>16</v>
      </c>
      <c r="AQ450" s="48"/>
      <c r="AR450" s="36"/>
      <c r="AS450" s="54" t="s">
        <v>11</v>
      </c>
      <c r="AT450" s="39"/>
      <c r="AU450" s="54" t="s">
        <v>16</v>
      </c>
      <c r="AV450" s="36"/>
      <c r="AW450" s="54" t="s">
        <v>11</v>
      </c>
      <c r="AX450" s="39"/>
      <c r="AY450" s="56" t="s">
        <v>16</v>
      </c>
      <c r="AZ450" s="48"/>
      <c r="BA450" s="36"/>
      <c r="BB450" s="54" t="s">
        <v>11</v>
      </c>
      <c r="BC450" s="39"/>
      <c r="BD450" s="54" t="s">
        <v>16</v>
      </c>
      <c r="BE450" s="36"/>
      <c r="BF450" s="54" t="s">
        <v>11</v>
      </c>
      <c r="BG450" s="39"/>
      <c r="BH450" s="56" t="s">
        <v>16</v>
      </c>
      <c r="BI450" s="48"/>
      <c r="BJ450" s="36"/>
      <c r="BK450" s="54" t="s">
        <v>11</v>
      </c>
      <c r="BL450" s="39"/>
      <c r="BM450" s="54" t="s">
        <v>16</v>
      </c>
      <c r="BN450" s="36"/>
      <c r="BO450" s="54" t="s">
        <v>11</v>
      </c>
      <c r="BP450" s="39"/>
      <c r="BQ450" s="56" t="s">
        <v>16</v>
      </c>
      <c r="BR450" s="48"/>
      <c r="BS450" s="36"/>
      <c r="BT450" s="54" t="s">
        <v>11</v>
      </c>
      <c r="BU450" s="39"/>
      <c r="BV450" s="54" t="s">
        <v>16</v>
      </c>
      <c r="BW450" s="36"/>
      <c r="BX450" s="54" t="s">
        <v>11</v>
      </c>
      <c r="BY450" s="39"/>
      <c r="BZ450" s="56" t="s">
        <v>16</v>
      </c>
      <c r="CA450" s="51"/>
      <c r="CB450" s="17" t="str">
        <f t="shared" si="13"/>
        <v/>
      </c>
      <c r="CC450" s="17" t="str">
        <f>IF(CB450="","",INDEX('99_職種リスト'!$A:$A,MATCH($E450,'99_職種リスト'!$B:$B,0)))</f>
        <v/>
      </c>
      <c r="CD450" s="18" t="str">
        <f>IF(CB450="","",IF(F450="○",'01_勤務時間入力'!$B$7*60,IF(SUM(H450,J450,L450,N450)&gt;0,MIN(SUM(VALUE(H450)*60,J450,VALUE(L450)*60/2,N450/2),'01_勤務時間入力'!$B$7*60,10080),MIN(SUM(MIN(SUM(VALUE(Q450)*60,S450,VALUE(U450)*60/2,W450/2),1440)*IF(OR(Y450="",Y450="　"),1,VALUE(MID(Y450,2,1)/4)),MIN(SUM(VALUE(Z450)*60,AB450,VALUE(AD450)*60/2,AF450/2),1440)*IF(OR(AH450="",AH450="　"),1,VALUE(MID(AH450,2,1)/4)),MIN(SUM(VALUE(AI450)*60,AK450,VALUE(AM450)*60/2,AO450/2),1440)*IF(OR(AQ450="",AQ450="　"),1,VALUE(MID(AQ450,2,1)/4)),MIN(SUM(VALUE(AR450)*60,AT450,VALUE(AV450)*60/2,AX450/2),1440)*IF(OR(AZ450="",AZ450="　"),1,VALUE(MID(AZ450,2,1)/4)),MIN(SUM(VALUE(BA450)*60,BC450,VALUE(BE450)*60/2,BG450/2),1440)*IF(OR(BI450="",BI450="　"),1,VALUE(MID(BI450,2,1)/4)),MIN(SUM(VALUE(BJ450)*60,BL450,VALUE(BN450)*60/2,BP450/2),1440)*IF(OR(BR450="",BR450="　"),1,VALUE(MID(BR450,2,1)/4)),MIN(SUM(VALUE(BS450)*60,BU450,VALUE(BW450)*60/2,BY450/2),1440)*IF(OR(CA450="",CA450="　"),1,VALUE(MID(CA450,2,1)/4))),'01_勤務時間入力'!$B$7*60,10080))))</f>
        <v/>
      </c>
      <c r="CE450" s="17" t="str">
        <f>IF(CB450="","",IF('01_勤務時間入力'!$I$7*60&lt;='01_勤務時間入力'!CD450,"常勤","非常勤"))</f>
        <v/>
      </c>
    </row>
    <row r="451" spans="2:83" ht="27.95" customHeight="1" x14ac:dyDescent="0.4">
      <c r="B451" s="131" t="str">
        <f t="shared" si="12"/>
        <v>435人目</v>
      </c>
      <c r="C451" s="29"/>
      <c r="D451" s="69" t="s">
        <v>14</v>
      </c>
      <c r="E451" s="31"/>
      <c r="F451" s="32"/>
      <c r="H451" s="36"/>
      <c r="I451" s="54" t="s">
        <v>11</v>
      </c>
      <c r="J451" s="39"/>
      <c r="K451" s="56" t="s">
        <v>16</v>
      </c>
      <c r="L451" s="36"/>
      <c r="M451" s="54" t="s">
        <v>11</v>
      </c>
      <c r="N451" s="39"/>
      <c r="O451" s="56" t="s">
        <v>16</v>
      </c>
      <c r="P451" s="11"/>
      <c r="Q451" s="36"/>
      <c r="R451" s="54" t="s">
        <v>11</v>
      </c>
      <c r="S451" s="39"/>
      <c r="T451" s="54" t="s">
        <v>16</v>
      </c>
      <c r="U451" s="36"/>
      <c r="V451" s="54" t="s">
        <v>11</v>
      </c>
      <c r="W451" s="39"/>
      <c r="X451" s="56" t="s">
        <v>16</v>
      </c>
      <c r="Y451" s="48"/>
      <c r="Z451" s="36"/>
      <c r="AA451" s="54" t="s">
        <v>11</v>
      </c>
      <c r="AB451" s="39"/>
      <c r="AC451" s="54" t="s">
        <v>16</v>
      </c>
      <c r="AD451" s="36"/>
      <c r="AE451" s="54" t="s">
        <v>11</v>
      </c>
      <c r="AF451" s="39"/>
      <c r="AG451" s="56" t="s">
        <v>16</v>
      </c>
      <c r="AH451" s="48"/>
      <c r="AI451" s="36"/>
      <c r="AJ451" s="54" t="s">
        <v>11</v>
      </c>
      <c r="AK451" s="39"/>
      <c r="AL451" s="54" t="s">
        <v>16</v>
      </c>
      <c r="AM451" s="36"/>
      <c r="AN451" s="54" t="s">
        <v>11</v>
      </c>
      <c r="AO451" s="39"/>
      <c r="AP451" s="56" t="s">
        <v>16</v>
      </c>
      <c r="AQ451" s="48"/>
      <c r="AR451" s="36"/>
      <c r="AS451" s="54" t="s">
        <v>11</v>
      </c>
      <c r="AT451" s="39"/>
      <c r="AU451" s="54" t="s">
        <v>16</v>
      </c>
      <c r="AV451" s="36"/>
      <c r="AW451" s="54" t="s">
        <v>11</v>
      </c>
      <c r="AX451" s="39"/>
      <c r="AY451" s="56" t="s">
        <v>16</v>
      </c>
      <c r="AZ451" s="48"/>
      <c r="BA451" s="36"/>
      <c r="BB451" s="54" t="s">
        <v>11</v>
      </c>
      <c r="BC451" s="39"/>
      <c r="BD451" s="54" t="s">
        <v>16</v>
      </c>
      <c r="BE451" s="36"/>
      <c r="BF451" s="54" t="s">
        <v>11</v>
      </c>
      <c r="BG451" s="39"/>
      <c r="BH451" s="56" t="s">
        <v>16</v>
      </c>
      <c r="BI451" s="48"/>
      <c r="BJ451" s="36"/>
      <c r="BK451" s="54" t="s">
        <v>11</v>
      </c>
      <c r="BL451" s="39"/>
      <c r="BM451" s="54" t="s">
        <v>16</v>
      </c>
      <c r="BN451" s="36"/>
      <c r="BO451" s="54" t="s">
        <v>11</v>
      </c>
      <c r="BP451" s="39"/>
      <c r="BQ451" s="56" t="s">
        <v>16</v>
      </c>
      <c r="BR451" s="48"/>
      <c r="BS451" s="36"/>
      <c r="BT451" s="54" t="s">
        <v>11</v>
      </c>
      <c r="BU451" s="39"/>
      <c r="BV451" s="54" t="s">
        <v>16</v>
      </c>
      <c r="BW451" s="36"/>
      <c r="BX451" s="54" t="s">
        <v>11</v>
      </c>
      <c r="BY451" s="39"/>
      <c r="BZ451" s="56" t="s">
        <v>16</v>
      </c>
      <c r="CA451" s="51"/>
      <c r="CB451" s="17" t="str">
        <f t="shared" si="13"/>
        <v/>
      </c>
      <c r="CC451" s="17" t="str">
        <f>IF(CB451="","",INDEX('99_職種リスト'!$A:$A,MATCH($E451,'99_職種リスト'!$B:$B,0)))</f>
        <v/>
      </c>
      <c r="CD451" s="18" t="str">
        <f>IF(CB451="","",IF(F451="○",'01_勤務時間入力'!$B$7*60,IF(SUM(H451,J451,L451,N451)&gt;0,MIN(SUM(VALUE(H451)*60,J451,VALUE(L451)*60/2,N451/2),'01_勤務時間入力'!$B$7*60,10080),MIN(SUM(MIN(SUM(VALUE(Q451)*60,S451,VALUE(U451)*60/2,W451/2),1440)*IF(OR(Y451="",Y451="　"),1,VALUE(MID(Y451,2,1)/4)),MIN(SUM(VALUE(Z451)*60,AB451,VALUE(AD451)*60/2,AF451/2),1440)*IF(OR(AH451="",AH451="　"),1,VALUE(MID(AH451,2,1)/4)),MIN(SUM(VALUE(AI451)*60,AK451,VALUE(AM451)*60/2,AO451/2),1440)*IF(OR(AQ451="",AQ451="　"),1,VALUE(MID(AQ451,2,1)/4)),MIN(SUM(VALUE(AR451)*60,AT451,VALUE(AV451)*60/2,AX451/2),1440)*IF(OR(AZ451="",AZ451="　"),1,VALUE(MID(AZ451,2,1)/4)),MIN(SUM(VALUE(BA451)*60,BC451,VALUE(BE451)*60/2,BG451/2),1440)*IF(OR(BI451="",BI451="　"),1,VALUE(MID(BI451,2,1)/4)),MIN(SUM(VALUE(BJ451)*60,BL451,VALUE(BN451)*60/2,BP451/2),1440)*IF(OR(BR451="",BR451="　"),1,VALUE(MID(BR451,2,1)/4)),MIN(SUM(VALUE(BS451)*60,BU451,VALUE(BW451)*60/2,BY451/2),1440)*IF(OR(CA451="",CA451="　"),1,VALUE(MID(CA451,2,1)/4))),'01_勤務時間入力'!$B$7*60,10080))))</f>
        <v/>
      </c>
      <c r="CE451" s="17" t="str">
        <f>IF(CB451="","",IF('01_勤務時間入力'!$I$7*60&lt;='01_勤務時間入力'!CD451,"常勤","非常勤"))</f>
        <v/>
      </c>
    </row>
    <row r="452" spans="2:83" ht="27.95" customHeight="1" x14ac:dyDescent="0.4">
      <c r="B452" s="131" t="str">
        <f t="shared" si="12"/>
        <v>436人目</v>
      </c>
      <c r="C452" s="29"/>
      <c r="D452" s="69" t="s">
        <v>14</v>
      </c>
      <c r="E452" s="31"/>
      <c r="F452" s="32"/>
      <c r="H452" s="36"/>
      <c r="I452" s="54" t="s">
        <v>11</v>
      </c>
      <c r="J452" s="39"/>
      <c r="K452" s="56" t="s">
        <v>16</v>
      </c>
      <c r="L452" s="36"/>
      <c r="M452" s="54" t="s">
        <v>11</v>
      </c>
      <c r="N452" s="39"/>
      <c r="O452" s="56" t="s">
        <v>16</v>
      </c>
      <c r="P452" s="11"/>
      <c r="Q452" s="36"/>
      <c r="R452" s="54" t="s">
        <v>11</v>
      </c>
      <c r="S452" s="39"/>
      <c r="T452" s="54" t="s">
        <v>16</v>
      </c>
      <c r="U452" s="36"/>
      <c r="V452" s="54" t="s">
        <v>11</v>
      </c>
      <c r="W452" s="39"/>
      <c r="X452" s="56" t="s">
        <v>16</v>
      </c>
      <c r="Y452" s="48"/>
      <c r="Z452" s="36"/>
      <c r="AA452" s="54" t="s">
        <v>11</v>
      </c>
      <c r="AB452" s="39"/>
      <c r="AC452" s="54" t="s">
        <v>16</v>
      </c>
      <c r="AD452" s="36"/>
      <c r="AE452" s="54" t="s">
        <v>11</v>
      </c>
      <c r="AF452" s="39"/>
      <c r="AG452" s="56" t="s">
        <v>16</v>
      </c>
      <c r="AH452" s="48"/>
      <c r="AI452" s="36"/>
      <c r="AJ452" s="54" t="s">
        <v>11</v>
      </c>
      <c r="AK452" s="39"/>
      <c r="AL452" s="54" t="s">
        <v>16</v>
      </c>
      <c r="AM452" s="36"/>
      <c r="AN452" s="54" t="s">
        <v>11</v>
      </c>
      <c r="AO452" s="39"/>
      <c r="AP452" s="56" t="s">
        <v>16</v>
      </c>
      <c r="AQ452" s="48"/>
      <c r="AR452" s="36"/>
      <c r="AS452" s="54" t="s">
        <v>11</v>
      </c>
      <c r="AT452" s="39"/>
      <c r="AU452" s="54" t="s">
        <v>16</v>
      </c>
      <c r="AV452" s="36"/>
      <c r="AW452" s="54" t="s">
        <v>11</v>
      </c>
      <c r="AX452" s="39"/>
      <c r="AY452" s="56" t="s">
        <v>16</v>
      </c>
      <c r="AZ452" s="48"/>
      <c r="BA452" s="36"/>
      <c r="BB452" s="54" t="s">
        <v>11</v>
      </c>
      <c r="BC452" s="39"/>
      <c r="BD452" s="54" t="s">
        <v>16</v>
      </c>
      <c r="BE452" s="36"/>
      <c r="BF452" s="54" t="s">
        <v>11</v>
      </c>
      <c r="BG452" s="39"/>
      <c r="BH452" s="56" t="s">
        <v>16</v>
      </c>
      <c r="BI452" s="48"/>
      <c r="BJ452" s="36"/>
      <c r="BK452" s="54" t="s">
        <v>11</v>
      </c>
      <c r="BL452" s="39"/>
      <c r="BM452" s="54" t="s">
        <v>16</v>
      </c>
      <c r="BN452" s="36"/>
      <c r="BO452" s="54" t="s">
        <v>11</v>
      </c>
      <c r="BP452" s="39"/>
      <c r="BQ452" s="56" t="s">
        <v>16</v>
      </c>
      <c r="BR452" s="48"/>
      <c r="BS452" s="36"/>
      <c r="BT452" s="54" t="s">
        <v>11</v>
      </c>
      <c r="BU452" s="39"/>
      <c r="BV452" s="54" t="s">
        <v>16</v>
      </c>
      <c r="BW452" s="36"/>
      <c r="BX452" s="54" t="s">
        <v>11</v>
      </c>
      <c r="BY452" s="39"/>
      <c r="BZ452" s="56" t="s">
        <v>16</v>
      </c>
      <c r="CA452" s="51"/>
      <c r="CB452" s="17" t="str">
        <f t="shared" si="13"/>
        <v/>
      </c>
      <c r="CC452" s="17" t="str">
        <f>IF(CB452="","",INDEX('99_職種リスト'!$A:$A,MATCH($E452,'99_職種リスト'!$B:$B,0)))</f>
        <v/>
      </c>
      <c r="CD452" s="18" t="str">
        <f>IF(CB452="","",IF(F452="○",'01_勤務時間入力'!$B$7*60,IF(SUM(H452,J452,L452,N452)&gt;0,MIN(SUM(VALUE(H452)*60,J452,VALUE(L452)*60/2,N452/2),'01_勤務時間入力'!$B$7*60,10080),MIN(SUM(MIN(SUM(VALUE(Q452)*60,S452,VALUE(U452)*60/2,W452/2),1440)*IF(OR(Y452="",Y452="　"),1,VALUE(MID(Y452,2,1)/4)),MIN(SUM(VALUE(Z452)*60,AB452,VALUE(AD452)*60/2,AF452/2),1440)*IF(OR(AH452="",AH452="　"),1,VALUE(MID(AH452,2,1)/4)),MIN(SUM(VALUE(AI452)*60,AK452,VALUE(AM452)*60/2,AO452/2),1440)*IF(OR(AQ452="",AQ452="　"),1,VALUE(MID(AQ452,2,1)/4)),MIN(SUM(VALUE(AR452)*60,AT452,VALUE(AV452)*60/2,AX452/2),1440)*IF(OR(AZ452="",AZ452="　"),1,VALUE(MID(AZ452,2,1)/4)),MIN(SUM(VALUE(BA452)*60,BC452,VALUE(BE452)*60/2,BG452/2),1440)*IF(OR(BI452="",BI452="　"),1,VALUE(MID(BI452,2,1)/4)),MIN(SUM(VALUE(BJ452)*60,BL452,VALUE(BN452)*60/2,BP452/2),1440)*IF(OR(BR452="",BR452="　"),1,VALUE(MID(BR452,2,1)/4)),MIN(SUM(VALUE(BS452)*60,BU452,VALUE(BW452)*60/2,BY452/2),1440)*IF(OR(CA452="",CA452="　"),1,VALUE(MID(CA452,2,1)/4))),'01_勤務時間入力'!$B$7*60,10080))))</f>
        <v/>
      </c>
      <c r="CE452" s="17" t="str">
        <f>IF(CB452="","",IF('01_勤務時間入力'!$I$7*60&lt;='01_勤務時間入力'!CD452,"常勤","非常勤"))</f>
        <v/>
      </c>
    </row>
    <row r="453" spans="2:83" ht="27.95" customHeight="1" x14ac:dyDescent="0.4">
      <c r="B453" s="131" t="str">
        <f t="shared" si="12"/>
        <v>437人目</v>
      </c>
      <c r="C453" s="29"/>
      <c r="D453" s="69" t="s">
        <v>14</v>
      </c>
      <c r="E453" s="31"/>
      <c r="F453" s="32"/>
      <c r="H453" s="36"/>
      <c r="I453" s="54" t="s">
        <v>11</v>
      </c>
      <c r="J453" s="39"/>
      <c r="K453" s="56" t="s">
        <v>16</v>
      </c>
      <c r="L453" s="36"/>
      <c r="M453" s="54" t="s">
        <v>11</v>
      </c>
      <c r="N453" s="39"/>
      <c r="O453" s="56" t="s">
        <v>16</v>
      </c>
      <c r="P453" s="11"/>
      <c r="Q453" s="36"/>
      <c r="R453" s="54" t="s">
        <v>11</v>
      </c>
      <c r="S453" s="39"/>
      <c r="T453" s="54" t="s">
        <v>16</v>
      </c>
      <c r="U453" s="36"/>
      <c r="V453" s="54" t="s">
        <v>11</v>
      </c>
      <c r="W453" s="39"/>
      <c r="X453" s="56" t="s">
        <v>16</v>
      </c>
      <c r="Y453" s="48"/>
      <c r="Z453" s="36"/>
      <c r="AA453" s="54" t="s">
        <v>11</v>
      </c>
      <c r="AB453" s="39"/>
      <c r="AC453" s="54" t="s">
        <v>16</v>
      </c>
      <c r="AD453" s="36"/>
      <c r="AE453" s="54" t="s">
        <v>11</v>
      </c>
      <c r="AF453" s="39"/>
      <c r="AG453" s="56" t="s">
        <v>16</v>
      </c>
      <c r="AH453" s="48"/>
      <c r="AI453" s="36"/>
      <c r="AJ453" s="54" t="s">
        <v>11</v>
      </c>
      <c r="AK453" s="39"/>
      <c r="AL453" s="54" t="s">
        <v>16</v>
      </c>
      <c r="AM453" s="36"/>
      <c r="AN453" s="54" t="s">
        <v>11</v>
      </c>
      <c r="AO453" s="39"/>
      <c r="AP453" s="56" t="s">
        <v>16</v>
      </c>
      <c r="AQ453" s="48"/>
      <c r="AR453" s="36"/>
      <c r="AS453" s="54" t="s">
        <v>11</v>
      </c>
      <c r="AT453" s="39"/>
      <c r="AU453" s="54" t="s">
        <v>16</v>
      </c>
      <c r="AV453" s="36"/>
      <c r="AW453" s="54" t="s">
        <v>11</v>
      </c>
      <c r="AX453" s="39"/>
      <c r="AY453" s="56" t="s">
        <v>16</v>
      </c>
      <c r="AZ453" s="48"/>
      <c r="BA453" s="36"/>
      <c r="BB453" s="54" t="s">
        <v>11</v>
      </c>
      <c r="BC453" s="39"/>
      <c r="BD453" s="54" t="s">
        <v>16</v>
      </c>
      <c r="BE453" s="36"/>
      <c r="BF453" s="54" t="s">
        <v>11</v>
      </c>
      <c r="BG453" s="39"/>
      <c r="BH453" s="56" t="s">
        <v>16</v>
      </c>
      <c r="BI453" s="48"/>
      <c r="BJ453" s="36"/>
      <c r="BK453" s="54" t="s">
        <v>11</v>
      </c>
      <c r="BL453" s="39"/>
      <c r="BM453" s="54" t="s">
        <v>16</v>
      </c>
      <c r="BN453" s="36"/>
      <c r="BO453" s="54" t="s">
        <v>11</v>
      </c>
      <c r="BP453" s="39"/>
      <c r="BQ453" s="56" t="s">
        <v>16</v>
      </c>
      <c r="BR453" s="48"/>
      <c r="BS453" s="36"/>
      <c r="BT453" s="54" t="s">
        <v>11</v>
      </c>
      <c r="BU453" s="39"/>
      <c r="BV453" s="54" t="s">
        <v>16</v>
      </c>
      <c r="BW453" s="36"/>
      <c r="BX453" s="54" t="s">
        <v>11</v>
      </c>
      <c r="BY453" s="39"/>
      <c r="BZ453" s="56" t="s">
        <v>16</v>
      </c>
      <c r="CA453" s="51"/>
      <c r="CB453" s="17" t="str">
        <f t="shared" si="13"/>
        <v/>
      </c>
      <c r="CC453" s="17" t="str">
        <f>IF(CB453="","",INDEX('99_職種リスト'!$A:$A,MATCH($E453,'99_職種リスト'!$B:$B,0)))</f>
        <v/>
      </c>
      <c r="CD453" s="18" t="str">
        <f>IF(CB453="","",IF(F453="○",'01_勤務時間入力'!$B$7*60,IF(SUM(H453,J453,L453,N453)&gt;0,MIN(SUM(VALUE(H453)*60,J453,VALUE(L453)*60/2,N453/2),'01_勤務時間入力'!$B$7*60,10080),MIN(SUM(MIN(SUM(VALUE(Q453)*60,S453,VALUE(U453)*60/2,W453/2),1440)*IF(OR(Y453="",Y453="　"),1,VALUE(MID(Y453,2,1)/4)),MIN(SUM(VALUE(Z453)*60,AB453,VALUE(AD453)*60/2,AF453/2),1440)*IF(OR(AH453="",AH453="　"),1,VALUE(MID(AH453,2,1)/4)),MIN(SUM(VALUE(AI453)*60,AK453,VALUE(AM453)*60/2,AO453/2),1440)*IF(OR(AQ453="",AQ453="　"),1,VALUE(MID(AQ453,2,1)/4)),MIN(SUM(VALUE(AR453)*60,AT453,VALUE(AV453)*60/2,AX453/2),1440)*IF(OR(AZ453="",AZ453="　"),1,VALUE(MID(AZ453,2,1)/4)),MIN(SUM(VALUE(BA453)*60,BC453,VALUE(BE453)*60/2,BG453/2),1440)*IF(OR(BI453="",BI453="　"),1,VALUE(MID(BI453,2,1)/4)),MIN(SUM(VALUE(BJ453)*60,BL453,VALUE(BN453)*60/2,BP453/2),1440)*IF(OR(BR453="",BR453="　"),1,VALUE(MID(BR453,2,1)/4)),MIN(SUM(VALUE(BS453)*60,BU453,VALUE(BW453)*60/2,BY453/2),1440)*IF(OR(CA453="",CA453="　"),1,VALUE(MID(CA453,2,1)/4))),'01_勤務時間入力'!$B$7*60,10080))))</f>
        <v/>
      </c>
      <c r="CE453" s="17" t="str">
        <f>IF(CB453="","",IF('01_勤務時間入力'!$I$7*60&lt;='01_勤務時間入力'!CD453,"常勤","非常勤"))</f>
        <v/>
      </c>
    </row>
    <row r="454" spans="2:83" ht="27.95" customHeight="1" x14ac:dyDescent="0.4">
      <c r="B454" s="131" t="str">
        <f t="shared" si="12"/>
        <v>438人目</v>
      </c>
      <c r="C454" s="29"/>
      <c r="D454" s="69" t="s">
        <v>14</v>
      </c>
      <c r="E454" s="31"/>
      <c r="F454" s="32"/>
      <c r="H454" s="36"/>
      <c r="I454" s="54" t="s">
        <v>11</v>
      </c>
      <c r="J454" s="39"/>
      <c r="K454" s="56" t="s">
        <v>16</v>
      </c>
      <c r="L454" s="36"/>
      <c r="M454" s="54" t="s">
        <v>11</v>
      </c>
      <c r="N454" s="39"/>
      <c r="O454" s="56" t="s">
        <v>16</v>
      </c>
      <c r="P454" s="11"/>
      <c r="Q454" s="36"/>
      <c r="R454" s="54" t="s">
        <v>11</v>
      </c>
      <c r="S454" s="39"/>
      <c r="T454" s="54" t="s">
        <v>16</v>
      </c>
      <c r="U454" s="36"/>
      <c r="V454" s="54" t="s">
        <v>11</v>
      </c>
      <c r="W454" s="39"/>
      <c r="X454" s="56" t="s">
        <v>16</v>
      </c>
      <c r="Y454" s="48"/>
      <c r="Z454" s="36"/>
      <c r="AA454" s="54" t="s">
        <v>11</v>
      </c>
      <c r="AB454" s="39"/>
      <c r="AC454" s="54" t="s">
        <v>16</v>
      </c>
      <c r="AD454" s="36"/>
      <c r="AE454" s="54" t="s">
        <v>11</v>
      </c>
      <c r="AF454" s="39"/>
      <c r="AG454" s="56" t="s">
        <v>16</v>
      </c>
      <c r="AH454" s="48"/>
      <c r="AI454" s="36"/>
      <c r="AJ454" s="54" t="s">
        <v>11</v>
      </c>
      <c r="AK454" s="39"/>
      <c r="AL454" s="54" t="s">
        <v>16</v>
      </c>
      <c r="AM454" s="36"/>
      <c r="AN454" s="54" t="s">
        <v>11</v>
      </c>
      <c r="AO454" s="39"/>
      <c r="AP454" s="56" t="s">
        <v>16</v>
      </c>
      <c r="AQ454" s="48"/>
      <c r="AR454" s="36"/>
      <c r="AS454" s="54" t="s">
        <v>11</v>
      </c>
      <c r="AT454" s="39"/>
      <c r="AU454" s="54" t="s">
        <v>16</v>
      </c>
      <c r="AV454" s="36"/>
      <c r="AW454" s="54" t="s">
        <v>11</v>
      </c>
      <c r="AX454" s="39"/>
      <c r="AY454" s="56" t="s">
        <v>16</v>
      </c>
      <c r="AZ454" s="48"/>
      <c r="BA454" s="36"/>
      <c r="BB454" s="54" t="s">
        <v>11</v>
      </c>
      <c r="BC454" s="39"/>
      <c r="BD454" s="54" t="s">
        <v>16</v>
      </c>
      <c r="BE454" s="36"/>
      <c r="BF454" s="54" t="s">
        <v>11</v>
      </c>
      <c r="BG454" s="39"/>
      <c r="BH454" s="56" t="s">
        <v>16</v>
      </c>
      <c r="BI454" s="48"/>
      <c r="BJ454" s="36"/>
      <c r="BK454" s="54" t="s">
        <v>11</v>
      </c>
      <c r="BL454" s="39"/>
      <c r="BM454" s="54" t="s">
        <v>16</v>
      </c>
      <c r="BN454" s="36"/>
      <c r="BO454" s="54" t="s">
        <v>11</v>
      </c>
      <c r="BP454" s="39"/>
      <c r="BQ454" s="56" t="s">
        <v>16</v>
      </c>
      <c r="BR454" s="48"/>
      <c r="BS454" s="36"/>
      <c r="BT454" s="54" t="s">
        <v>11</v>
      </c>
      <c r="BU454" s="39"/>
      <c r="BV454" s="54" t="s">
        <v>16</v>
      </c>
      <c r="BW454" s="36"/>
      <c r="BX454" s="54" t="s">
        <v>11</v>
      </c>
      <c r="BY454" s="39"/>
      <c r="BZ454" s="56" t="s">
        <v>16</v>
      </c>
      <c r="CA454" s="51"/>
      <c r="CB454" s="17" t="str">
        <f t="shared" si="13"/>
        <v/>
      </c>
      <c r="CC454" s="17" t="str">
        <f>IF(CB454="","",INDEX('99_職種リスト'!$A:$A,MATCH($E454,'99_職種リスト'!$B:$B,0)))</f>
        <v/>
      </c>
      <c r="CD454" s="18" t="str">
        <f>IF(CB454="","",IF(F454="○",'01_勤務時間入力'!$B$7*60,IF(SUM(H454,J454,L454,N454)&gt;0,MIN(SUM(VALUE(H454)*60,J454,VALUE(L454)*60/2,N454/2),'01_勤務時間入力'!$B$7*60,10080),MIN(SUM(MIN(SUM(VALUE(Q454)*60,S454,VALUE(U454)*60/2,W454/2),1440)*IF(OR(Y454="",Y454="　"),1,VALUE(MID(Y454,2,1)/4)),MIN(SUM(VALUE(Z454)*60,AB454,VALUE(AD454)*60/2,AF454/2),1440)*IF(OR(AH454="",AH454="　"),1,VALUE(MID(AH454,2,1)/4)),MIN(SUM(VALUE(AI454)*60,AK454,VALUE(AM454)*60/2,AO454/2),1440)*IF(OR(AQ454="",AQ454="　"),1,VALUE(MID(AQ454,2,1)/4)),MIN(SUM(VALUE(AR454)*60,AT454,VALUE(AV454)*60/2,AX454/2),1440)*IF(OR(AZ454="",AZ454="　"),1,VALUE(MID(AZ454,2,1)/4)),MIN(SUM(VALUE(BA454)*60,BC454,VALUE(BE454)*60/2,BG454/2),1440)*IF(OR(BI454="",BI454="　"),1,VALUE(MID(BI454,2,1)/4)),MIN(SUM(VALUE(BJ454)*60,BL454,VALUE(BN454)*60/2,BP454/2),1440)*IF(OR(BR454="",BR454="　"),1,VALUE(MID(BR454,2,1)/4)),MIN(SUM(VALUE(BS454)*60,BU454,VALUE(BW454)*60/2,BY454/2),1440)*IF(OR(CA454="",CA454="　"),1,VALUE(MID(CA454,2,1)/4))),'01_勤務時間入力'!$B$7*60,10080))))</f>
        <v/>
      </c>
      <c r="CE454" s="17" t="str">
        <f>IF(CB454="","",IF('01_勤務時間入力'!$I$7*60&lt;='01_勤務時間入力'!CD454,"常勤","非常勤"))</f>
        <v/>
      </c>
    </row>
    <row r="455" spans="2:83" ht="27.95" customHeight="1" x14ac:dyDescent="0.4">
      <c r="B455" s="131" t="str">
        <f t="shared" si="12"/>
        <v>439人目</v>
      </c>
      <c r="C455" s="29"/>
      <c r="D455" s="69" t="s">
        <v>14</v>
      </c>
      <c r="E455" s="31"/>
      <c r="F455" s="32"/>
      <c r="H455" s="36"/>
      <c r="I455" s="54" t="s">
        <v>11</v>
      </c>
      <c r="J455" s="39"/>
      <c r="K455" s="56" t="s">
        <v>16</v>
      </c>
      <c r="L455" s="36"/>
      <c r="M455" s="54" t="s">
        <v>11</v>
      </c>
      <c r="N455" s="39"/>
      <c r="O455" s="56" t="s">
        <v>16</v>
      </c>
      <c r="P455" s="11"/>
      <c r="Q455" s="36"/>
      <c r="R455" s="54" t="s">
        <v>11</v>
      </c>
      <c r="S455" s="39"/>
      <c r="T455" s="54" t="s">
        <v>16</v>
      </c>
      <c r="U455" s="36"/>
      <c r="V455" s="54" t="s">
        <v>11</v>
      </c>
      <c r="W455" s="39"/>
      <c r="X455" s="56" t="s">
        <v>16</v>
      </c>
      <c r="Y455" s="48"/>
      <c r="Z455" s="36"/>
      <c r="AA455" s="54" t="s">
        <v>11</v>
      </c>
      <c r="AB455" s="39"/>
      <c r="AC455" s="54" t="s">
        <v>16</v>
      </c>
      <c r="AD455" s="36"/>
      <c r="AE455" s="54" t="s">
        <v>11</v>
      </c>
      <c r="AF455" s="39"/>
      <c r="AG455" s="56" t="s">
        <v>16</v>
      </c>
      <c r="AH455" s="48"/>
      <c r="AI455" s="36"/>
      <c r="AJ455" s="54" t="s">
        <v>11</v>
      </c>
      <c r="AK455" s="39"/>
      <c r="AL455" s="54" t="s">
        <v>16</v>
      </c>
      <c r="AM455" s="36"/>
      <c r="AN455" s="54" t="s">
        <v>11</v>
      </c>
      <c r="AO455" s="39"/>
      <c r="AP455" s="56" t="s">
        <v>16</v>
      </c>
      <c r="AQ455" s="48"/>
      <c r="AR455" s="36"/>
      <c r="AS455" s="54" t="s">
        <v>11</v>
      </c>
      <c r="AT455" s="39"/>
      <c r="AU455" s="54" t="s">
        <v>16</v>
      </c>
      <c r="AV455" s="36"/>
      <c r="AW455" s="54" t="s">
        <v>11</v>
      </c>
      <c r="AX455" s="39"/>
      <c r="AY455" s="56" t="s">
        <v>16</v>
      </c>
      <c r="AZ455" s="48"/>
      <c r="BA455" s="36"/>
      <c r="BB455" s="54" t="s">
        <v>11</v>
      </c>
      <c r="BC455" s="39"/>
      <c r="BD455" s="54" t="s">
        <v>16</v>
      </c>
      <c r="BE455" s="36"/>
      <c r="BF455" s="54" t="s">
        <v>11</v>
      </c>
      <c r="BG455" s="39"/>
      <c r="BH455" s="56" t="s">
        <v>16</v>
      </c>
      <c r="BI455" s="48"/>
      <c r="BJ455" s="36"/>
      <c r="BK455" s="54" t="s">
        <v>11</v>
      </c>
      <c r="BL455" s="39"/>
      <c r="BM455" s="54" t="s">
        <v>16</v>
      </c>
      <c r="BN455" s="36"/>
      <c r="BO455" s="54" t="s">
        <v>11</v>
      </c>
      <c r="BP455" s="39"/>
      <c r="BQ455" s="56" t="s">
        <v>16</v>
      </c>
      <c r="BR455" s="48"/>
      <c r="BS455" s="36"/>
      <c r="BT455" s="54" t="s">
        <v>11</v>
      </c>
      <c r="BU455" s="39"/>
      <c r="BV455" s="54" t="s">
        <v>16</v>
      </c>
      <c r="BW455" s="36"/>
      <c r="BX455" s="54" t="s">
        <v>11</v>
      </c>
      <c r="BY455" s="39"/>
      <c r="BZ455" s="56" t="s">
        <v>16</v>
      </c>
      <c r="CA455" s="51"/>
      <c r="CB455" s="17" t="str">
        <f t="shared" si="13"/>
        <v/>
      </c>
      <c r="CC455" s="17" t="str">
        <f>IF(CB455="","",INDEX('99_職種リスト'!$A:$A,MATCH($E455,'99_職種リスト'!$B:$B,0)))</f>
        <v/>
      </c>
      <c r="CD455" s="18" t="str">
        <f>IF(CB455="","",IF(F455="○",'01_勤務時間入力'!$B$7*60,IF(SUM(H455,J455,L455,N455)&gt;0,MIN(SUM(VALUE(H455)*60,J455,VALUE(L455)*60/2,N455/2),'01_勤務時間入力'!$B$7*60,10080),MIN(SUM(MIN(SUM(VALUE(Q455)*60,S455,VALUE(U455)*60/2,W455/2),1440)*IF(OR(Y455="",Y455="　"),1,VALUE(MID(Y455,2,1)/4)),MIN(SUM(VALUE(Z455)*60,AB455,VALUE(AD455)*60/2,AF455/2),1440)*IF(OR(AH455="",AH455="　"),1,VALUE(MID(AH455,2,1)/4)),MIN(SUM(VALUE(AI455)*60,AK455,VALUE(AM455)*60/2,AO455/2),1440)*IF(OR(AQ455="",AQ455="　"),1,VALUE(MID(AQ455,2,1)/4)),MIN(SUM(VALUE(AR455)*60,AT455,VALUE(AV455)*60/2,AX455/2),1440)*IF(OR(AZ455="",AZ455="　"),1,VALUE(MID(AZ455,2,1)/4)),MIN(SUM(VALUE(BA455)*60,BC455,VALUE(BE455)*60/2,BG455/2),1440)*IF(OR(BI455="",BI455="　"),1,VALUE(MID(BI455,2,1)/4)),MIN(SUM(VALUE(BJ455)*60,BL455,VALUE(BN455)*60/2,BP455/2),1440)*IF(OR(BR455="",BR455="　"),1,VALUE(MID(BR455,2,1)/4)),MIN(SUM(VALUE(BS455)*60,BU455,VALUE(BW455)*60/2,BY455/2),1440)*IF(OR(CA455="",CA455="　"),1,VALUE(MID(CA455,2,1)/4))),'01_勤務時間入力'!$B$7*60,10080))))</f>
        <v/>
      </c>
      <c r="CE455" s="17" t="str">
        <f>IF(CB455="","",IF('01_勤務時間入力'!$I$7*60&lt;='01_勤務時間入力'!CD455,"常勤","非常勤"))</f>
        <v/>
      </c>
    </row>
    <row r="456" spans="2:83" ht="27.95" customHeight="1" x14ac:dyDescent="0.4">
      <c r="B456" s="131" t="str">
        <f t="shared" si="12"/>
        <v>440人目</v>
      </c>
      <c r="C456" s="29"/>
      <c r="D456" s="69" t="s">
        <v>14</v>
      </c>
      <c r="E456" s="31"/>
      <c r="F456" s="32"/>
      <c r="H456" s="36"/>
      <c r="I456" s="54" t="s">
        <v>11</v>
      </c>
      <c r="J456" s="39"/>
      <c r="K456" s="56" t="s">
        <v>16</v>
      </c>
      <c r="L456" s="36"/>
      <c r="M456" s="54" t="s">
        <v>11</v>
      </c>
      <c r="N456" s="39"/>
      <c r="O456" s="56" t="s">
        <v>16</v>
      </c>
      <c r="P456" s="11"/>
      <c r="Q456" s="36"/>
      <c r="R456" s="54" t="s">
        <v>11</v>
      </c>
      <c r="S456" s="39"/>
      <c r="T456" s="54" t="s">
        <v>16</v>
      </c>
      <c r="U456" s="36"/>
      <c r="V456" s="54" t="s">
        <v>11</v>
      </c>
      <c r="W456" s="39"/>
      <c r="X456" s="56" t="s">
        <v>16</v>
      </c>
      <c r="Y456" s="48"/>
      <c r="Z456" s="36"/>
      <c r="AA456" s="54" t="s">
        <v>11</v>
      </c>
      <c r="AB456" s="39"/>
      <c r="AC456" s="54" t="s">
        <v>16</v>
      </c>
      <c r="AD456" s="36"/>
      <c r="AE456" s="54" t="s">
        <v>11</v>
      </c>
      <c r="AF456" s="39"/>
      <c r="AG456" s="56" t="s">
        <v>16</v>
      </c>
      <c r="AH456" s="48"/>
      <c r="AI456" s="36"/>
      <c r="AJ456" s="54" t="s">
        <v>11</v>
      </c>
      <c r="AK456" s="39"/>
      <c r="AL456" s="54" t="s">
        <v>16</v>
      </c>
      <c r="AM456" s="36"/>
      <c r="AN456" s="54" t="s">
        <v>11</v>
      </c>
      <c r="AO456" s="39"/>
      <c r="AP456" s="56" t="s">
        <v>16</v>
      </c>
      <c r="AQ456" s="48"/>
      <c r="AR456" s="36"/>
      <c r="AS456" s="54" t="s">
        <v>11</v>
      </c>
      <c r="AT456" s="39"/>
      <c r="AU456" s="54" t="s">
        <v>16</v>
      </c>
      <c r="AV456" s="36"/>
      <c r="AW456" s="54" t="s">
        <v>11</v>
      </c>
      <c r="AX456" s="39"/>
      <c r="AY456" s="56" t="s">
        <v>16</v>
      </c>
      <c r="AZ456" s="48"/>
      <c r="BA456" s="36"/>
      <c r="BB456" s="54" t="s">
        <v>11</v>
      </c>
      <c r="BC456" s="39"/>
      <c r="BD456" s="54" t="s">
        <v>16</v>
      </c>
      <c r="BE456" s="36"/>
      <c r="BF456" s="54" t="s">
        <v>11</v>
      </c>
      <c r="BG456" s="39"/>
      <c r="BH456" s="56" t="s">
        <v>16</v>
      </c>
      <c r="BI456" s="48"/>
      <c r="BJ456" s="36"/>
      <c r="BK456" s="54" t="s">
        <v>11</v>
      </c>
      <c r="BL456" s="39"/>
      <c r="BM456" s="54" t="s">
        <v>16</v>
      </c>
      <c r="BN456" s="36"/>
      <c r="BO456" s="54" t="s">
        <v>11</v>
      </c>
      <c r="BP456" s="39"/>
      <c r="BQ456" s="56" t="s">
        <v>16</v>
      </c>
      <c r="BR456" s="48"/>
      <c r="BS456" s="36"/>
      <c r="BT456" s="54" t="s">
        <v>11</v>
      </c>
      <c r="BU456" s="39"/>
      <c r="BV456" s="54" t="s">
        <v>16</v>
      </c>
      <c r="BW456" s="36"/>
      <c r="BX456" s="54" t="s">
        <v>11</v>
      </c>
      <c r="BY456" s="39"/>
      <c r="BZ456" s="56" t="s">
        <v>16</v>
      </c>
      <c r="CA456" s="51"/>
      <c r="CB456" s="17" t="str">
        <f t="shared" si="13"/>
        <v/>
      </c>
      <c r="CC456" s="17" t="str">
        <f>IF(CB456="","",INDEX('99_職種リスト'!$A:$A,MATCH($E456,'99_職種リスト'!$B:$B,0)))</f>
        <v/>
      </c>
      <c r="CD456" s="18" t="str">
        <f>IF(CB456="","",IF(F456="○",'01_勤務時間入力'!$B$7*60,IF(SUM(H456,J456,L456,N456)&gt;0,MIN(SUM(VALUE(H456)*60,J456,VALUE(L456)*60/2,N456/2),'01_勤務時間入力'!$B$7*60,10080),MIN(SUM(MIN(SUM(VALUE(Q456)*60,S456,VALUE(U456)*60/2,W456/2),1440)*IF(OR(Y456="",Y456="　"),1,VALUE(MID(Y456,2,1)/4)),MIN(SUM(VALUE(Z456)*60,AB456,VALUE(AD456)*60/2,AF456/2),1440)*IF(OR(AH456="",AH456="　"),1,VALUE(MID(AH456,2,1)/4)),MIN(SUM(VALUE(AI456)*60,AK456,VALUE(AM456)*60/2,AO456/2),1440)*IF(OR(AQ456="",AQ456="　"),1,VALUE(MID(AQ456,2,1)/4)),MIN(SUM(VALUE(AR456)*60,AT456,VALUE(AV456)*60/2,AX456/2),1440)*IF(OR(AZ456="",AZ456="　"),1,VALUE(MID(AZ456,2,1)/4)),MIN(SUM(VALUE(BA456)*60,BC456,VALUE(BE456)*60/2,BG456/2),1440)*IF(OR(BI456="",BI456="　"),1,VALUE(MID(BI456,2,1)/4)),MIN(SUM(VALUE(BJ456)*60,BL456,VALUE(BN456)*60/2,BP456/2),1440)*IF(OR(BR456="",BR456="　"),1,VALUE(MID(BR456,2,1)/4)),MIN(SUM(VALUE(BS456)*60,BU456,VALUE(BW456)*60/2,BY456/2),1440)*IF(OR(CA456="",CA456="　"),1,VALUE(MID(CA456,2,1)/4))),'01_勤務時間入力'!$B$7*60,10080))))</f>
        <v/>
      </c>
      <c r="CE456" s="17" t="str">
        <f>IF(CB456="","",IF('01_勤務時間入力'!$I$7*60&lt;='01_勤務時間入力'!CD456,"常勤","非常勤"))</f>
        <v/>
      </c>
    </row>
    <row r="457" spans="2:83" ht="27.95" customHeight="1" x14ac:dyDescent="0.4">
      <c r="B457" s="131" t="str">
        <f t="shared" si="12"/>
        <v>441人目</v>
      </c>
      <c r="C457" s="29"/>
      <c r="D457" s="69" t="s">
        <v>14</v>
      </c>
      <c r="E457" s="31"/>
      <c r="F457" s="32"/>
      <c r="H457" s="36"/>
      <c r="I457" s="54" t="s">
        <v>11</v>
      </c>
      <c r="J457" s="39"/>
      <c r="K457" s="56" t="s">
        <v>16</v>
      </c>
      <c r="L457" s="36"/>
      <c r="M457" s="54" t="s">
        <v>11</v>
      </c>
      <c r="N457" s="39"/>
      <c r="O457" s="56" t="s">
        <v>16</v>
      </c>
      <c r="P457" s="11"/>
      <c r="Q457" s="36"/>
      <c r="R457" s="54" t="s">
        <v>11</v>
      </c>
      <c r="S457" s="39"/>
      <c r="T457" s="54" t="s">
        <v>16</v>
      </c>
      <c r="U457" s="36"/>
      <c r="V457" s="54" t="s">
        <v>11</v>
      </c>
      <c r="W457" s="39"/>
      <c r="X457" s="56" t="s">
        <v>16</v>
      </c>
      <c r="Y457" s="48"/>
      <c r="Z457" s="36"/>
      <c r="AA457" s="54" t="s">
        <v>11</v>
      </c>
      <c r="AB457" s="39"/>
      <c r="AC457" s="54" t="s">
        <v>16</v>
      </c>
      <c r="AD457" s="36"/>
      <c r="AE457" s="54" t="s">
        <v>11</v>
      </c>
      <c r="AF457" s="39"/>
      <c r="AG457" s="56" t="s">
        <v>16</v>
      </c>
      <c r="AH457" s="48"/>
      <c r="AI457" s="36"/>
      <c r="AJ457" s="54" t="s">
        <v>11</v>
      </c>
      <c r="AK457" s="39"/>
      <c r="AL457" s="54" t="s">
        <v>16</v>
      </c>
      <c r="AM457" s="36"/>
      <c r="AN457" s="54" t="s">
        <v>11</v>
      </c>
      <c r="AO457" s="39"/>
      <c r="AP457" s="56" t="s">
        <v>16</v>
      </c>
      <c r="AQ457" s="48"/>
      <c r="AR457" s="36"/>
      <c r="AS457" s="54" t="s">
        <v>11</v>
      </c>
      <c r="AT457" s="39"/>
      <c r="AU457" s="54" t="s">
        <v>16</v>
      </c>
      <c r="AV457" s="36"/>
      <c r="AW457" s="54" t="s">
        <v>11</v>
      </c>
      <c r="AX457" s="39"/>
      <c r="AY457" s="56" t="s">
        <v>16</v>
      </c>
      <c r="AZ457" s="48"/>
      <c r="BA457" s="36"/>
      <c r="BB457" s="54" t="s">
        <v>11</v>
      </c>
      <c r="BC457" s="39"/>
      <c r="BD457" s="54" t="s">
        <v>16</v>
      </c>
      <c r="BE457" s="36"/>
      <c r="BF457" s="54" t="s">
        <v>11</v>
      </c>
      <c r="BG457" s="39"/>
      <c r="BH457" s="56" t="s">
        <v>16</v>
      </c>
      <c r="BI457" s="48"/>
      <c r="BJ457" s="36"/>
      <c r="BK457" s="54" t="s">
        <v>11</v>
      </c>
      <c r="BL457" s="39"/>
      <c r="BM457" s="54" t="s">
        <v>16</v>
      </c>
      <c r="BN457" s="36"/>
      <c r="BO457" s="54" t="s">
        <v>11</v>
      </c>
      <c r="BP457" s="39"/>
      <c r="BQ457" s="56" t="s">
        <v>16</v>
      </c>
      <c r="BR457" s="48"/>
      <c r="BS457" s="36"/>
      <c r="BT457" s="54" t="s">
        <v>11</v>
      </c>
      <c r="BU457" s="39"/>
      <c r="BV457" s="54" t="s">
        <v>16</v>
      </c>
      <c r="BW457" s="36"/>
      <c r="BX457" s="54" t="s">
        <v>11</v>
      </c>
      <c r="BY457" s="39"/>
      <c r="BZ457" s="56" t="s">
        <v>16</v>
      </c>
      <c r="CA457" s="51"/>
      <c r="CB457" s="17" t="str">
        <f t="shared" si="13"/>
        <v/>
      </c>
      <c r="CC457" s="17" t="str">
        <f>IF(CB457="","",INDEX('99_職種リスト'!$A:$A,MATCH($E457,'99_職種リスト'!$B:$B,0)))</f>
        <v/>
      </c>
      <c r="CD457" s="18" t="str">
        <f>IF(CB457="","",IF(F457="○",'01_勤務時間入力'!$B$7*60,IF(SUM(H457,J457,L457,N457)&gt;0,MIN(SUM(VALUE(H457)*60,J457,VALUE(L457)*60/2,N457/2),'01_勤務時間入力'!$B$7*60,10080),MIN(SUM(MIN(SUM(VALUE(Q457)*60,S457,VALUE(U457)*60/2,W457/2),1440)*IF(OR(Y457="",Y457="　"),1,VALUE(MID(Y457,2,1)/4)),MIN(SUM(VALUE(Z457)*60,AB457,VALUE(AD457)*60/2,AF457/2),1440)*IF(OR(AH457="",AH457="　"),1,VALUE(MID(AH457,2,1)/4)),MIN(SUM(VALUE(AI457)*60,AK457,VALUE(AM457)*60/2,AO457/2),1440)*IF(OR(AQ457="",AQ457="　"),1,VALUE(MID(AQ457,2,1)/4)),MIN(SUM(VALUE(AR457)*60,AT457,VALUE(AV457)*60/2,AX457/2),1440)*IF(OR(AZ457="",AZ457="　"),1,VALUE(MID(AZ457,2,1)/4)),MIN(SUM(VALUE(BA457)*60,BC457,VALUE(BE457)*60/2,BG457/2),1440)*IF(OR(BI457="",BI457="　"),1,VALUE(MID(BI457,2,1)/4)),MIN(SUM(VALUE(BJ457)*60,BL457,VALUE(BN457)*60/2,BP457/2),1440)*IF(OR(BR457="",BR457="　"),1,VALUE(MID(BR457,2,1)/4)),MIN(SUM(VALUE(BS457)*60,BU457,VALUE(BW457)*60/2,BY457/2),1440)*IF(OR(CA457="",CA457="　"),1,VALUE(MID(CA457,2,1)/4))),'01_勤務時間入力'!$B$7*60,10080))))</f>
        <v/>
      </c>
      <c r="CE457" s="17" t="str">
        <f>IF(CB457="","",IF('01_勤務時間入力'!$I$7*60&lt;='01_勤務時間入力'!CD457,"常勤","非常勤"))</f>
        <v/>
      </c>
    </row>
    <row r="458" spans="2:83" ht="27.95" customHeight="1" x14ac:dyDescent="0.4">
      <c r="B458" s="131" t="str">
        <f t="shared" si="12"/>
        <v>442人目</v>
      </c>
      <c r="C458" s="29"/>
      <c r="D458" s="69" t="s">
        <v>14</v>
      </c>
      <c r="E458" s="31"/>
      <c r="F458" s="32"/>
      <c r="H458" s="36"/>
      <c r="I458" s="54" t="s">
        <v>11</v>
      </c>
      <c r="J458" s="39"/>
      <c r="K458" s="56" t="s">
        <v>16</v>
      </c>
      <c r="L458" s="36"/>
      <c r="M458" s="54" t="s">
        <v>11</v>
      </c>
      <c r="N458" s="39"/>
      <c r="O458" s="56" t="s">
        <v>16</v>
      </c>
      <c r="P458" s="11"/>
      <c r="Q458" s="36"/>
      <c r="R458" s="54" t="s">
        <v>11</v>
      </c>
      <c r="S458" s="39"/>
      <c r="T458" s="54" t="s">
        <v>16</v>
      </c>
      <c r="U458" s="36"/>
      <c r="V458" s="54" t="s">
        <v>11</v>
      </c>
      <c r="W458" s="39"/>
      <c r="X458" s="56" t="s">
        <v>16</v>
      </c>
      <c r="Y458" s="48"/>
      <c r="Z458" s="36"/>
      <c r="AA458" s="54" t="s">
        <v>11</v>
      </c>
      <c r="AB458" s="39"/>
      <c r="AC458" s="54" t="s">
        <v>16</v>
      </c>
      <c r="AD458" s="36"/>
      <c r="AE458" s="54" t="s">
        <v>11</v>
      </c>
      <c r="AF458" s="39"/>
      <c r="AG458" s="56" t="s">
        <v>16</v>
      </c>
      <c r="AH458" s="48"/>
      <c r="AI458" s="36"/>
      <c r="AJ458" s="54" t="s">
        <v>11</v>
      </c>
      <c r="AK458" s="39"/>
      <c r="AL458" s="54" t="s">
        <v>16</v>
      </c>
      <c r="AM458" s="36"/>
      <c r="AN458" s="54" t="s">
        <v>11</v>
      </c>
      <c r="AO458" s="39"/>
      <c r="AP458" s="56" t="s">
        <v>16</v>
      </c>
      <c r="AQ458" s="48"/>
      <c r="AR458" s="36"/>
      <c r="AS458" s="54" t="s">
        <v>11</v>
      </c>
      <c r="AT458" s="39"/>
      <c r="AU458" s="54" t="s">
        <v>16</v>
      </c>
      <c r="AV458" s="36"/>
      <c r="AW458" s="54" t="s">
        <v>11</v>
      </c>
      <c r="AX458" s="39"/>
      <c r="AY458" s="56" t="s">
        <v>16</v>
      </c>
      <c r="AZ458" s="48"/>
      <c r="BA458" s="36"/>
      <c r="BB458" s="54" t="s">
        <v>11</v>
      </c>
      <c r="BC458" s="39"/>
      <c r="BD458" s="54" t="s">
        <v>16</v>
      </c>
      <c r="BE458" s="36"/>
      <c r="BF458" s="54" t="s">
        <v>11</v>
      </c>
      <c r="BG458" s="39"/>
      <c r="BH458" s="56" t="s">
        <v>16</v>
      </c>
      <c r="BI458" s="48"/>
      <c r="BJ458" s="36"/>
      <c r="BK458" s="54" t="s">
        <v>11</v>
      </c>
      <c r="BL458" s="39"/>
      <c r="BM458" s="54" t="s">
        <v>16</v>
      </c>
      <c r="BN458" s="36"/>
      <c r="BO458" s="54" t="s">
        <v>11</v>
      </c>
      <c r="BP458" s="39"/>
      <c r="BQ458" s="56" t="s">
        <v>16</v>
      </c>
      <c r="BR458" s="48"/>
      <c r="BS458" s="36"/>
      <c r="BT458" s="54" t="s">
        <v>11</v>
      </c>
      <c r="BU458" s="39"/>
      <c r="BV458" s="54" t="s">
        <v>16</v>
      </c>
      <c r="BW458" s="36"/>
      <c r="BX458" s="54" t="s">
        <v>11</v>
      </c>
      <c r="BY458" s="39"/>
      <c r="BZ458" s="56" t="s">
        <v>16</v>
      </c>
      <c r="CA458" s="51"/>
      <c r="CB458" s="17" t="str">
        <f t="shared" si="13"/>
        <v/>
      </c>
      <c r="CC458" s="17" t="str">
        <f>IF(CB458="","",INDEX('99_職種リスト'!$A:$A,MATCH($E458,'99_職種リスト'!$B:$B,0)))</f>
        <v/>
      </c>
      <c r="CD458" s="18" t="str">
        <f>IF(CB458="","",IF(F458="○",'01_勤務時間入力'!$B$7*60,IF(SUM(H458,J458,L458,N458)&gt;0,MIN(SUM(VALUE(H458)*60,J458,VALUE(L458)*60/2,N458/2),'01_勤務時間入力'!$B$7*60,10080),MIN(SUM(MIN(SUM(VALUE(Q458)*60,S458,VALUE(U458)*60/2,W458/2),1440)*IF(OR(Y458="",Y458="　"),1,VALUE(MID(Y458,2,1)/4)),MIN(SUM(VALUE(Z458)*60,AB458,VALUE(AD458)*60/2,AF458/2),1440)*IF(OR(AH458="",AH458="　"),1,VALUE(MID(AH458,2,1)/4)),MIN(SUM(VALUE(AI458)*60,AK458,VALUE(AM458)*60/2,AO458/2),1440)*IF(OR(AQ458="",AQ458="　"),1,VALUE(MID(AQ458,2,1)/4)),MIN(SUM(VALUE(AR458)*60,AT458,VALUE(AV458)*60/2,AX458/2),1440)*IF(OR(AZ458="",AZ458="　"),1,VALUE(MID(AZ458,2,1)/4)),MIN(SUM(VALUE(BA458)*60,BC458,VALUE(BE458)*60/2,BG458/2),1440)*IF(OR(BI458="",BI458="　"),1,VALUE(MID(BI458,2,1)/4)),MIN(SUM(VALUE(BJ458)*60,BL458,VALUE(BN458)*60/2,BP458/2),1440)*IF(OR(BR458="",BR458="　"),1,VALUE(MID(BR458,2,1)/4)),MIN(SUM(VALUE(BS458)*60,BU458,VALUE(BW458)*60/2,BY458/2),1440)*IF(OR(CA458="",CA458="　"),1,VALUE(MID(CA458,2,1)/4))),'01_勤務時間入力'!$B$7*60,10080))))</f>
        <v/>
      </c>
      <c r="CE458" s="17" t="str">
        <f>IF(CB458="","",IF('01_勤務時間入力'!$I$7*60&lt;='01_勤務時間入力'!CD458,"常勤","非常勤"))</f>
        <v/>
      </c>
    </row>
    <row r="459" spans="2:83" ht="27.95" customHeight="1" x14ac:dyDescent="0.4">
      <c r="B459" s="131" t="str">
        <f t="shared" si="12"/>
        <v>443人目</v>
      </c>
      <c r="C459" s="29"/>
      <c r="D459" s="69" t="s">
        <v>14</v>
      </c>
      <c r="E459" s="31"/>
      <c r="F459" s="32"/>
      <c r="H459" s="36"/>
      <c r="I459" s="54" t="s">
        <v>11</v>
      </c>
      <c r="J459" s="39"/>
      <c r="K459" s="56" t="s">
        <v>16</v>
      </c>
      <c r="L459" s="36"/>
      <c r="M459" s="54" t="s">
        <v>11</v>
      </c>
      <c r="N459" s="39"/>
      <c r="O459" s="56" t="s">
        <v>16</v>
      </c>
      <c r="P459" s="11"/>
      <c r="Q459" s="36"/>
      <c r="R459" s="54" t="s">
        <v>11</v>
      </c>
      <c r="S459" s="39"/>
      <c r="T459" s="54" t="s">
        <v>16</v>
      </c>
      <c r="U459" s="36"/>
      <c r="V459" s="54" t="s">
        <v>11</v>
      </c>
      <c r="W459" s="39"/>
      <c r="X459" s="56" t="s">
        <v>16</v>
      </c>
      <c r="Y459" s="48"/>
      <c r="Z459" s="36"/>
      <c r="AA459" s="54" t="s">
        <v>11</v>
      </c>
      <c r="AB459" s="39"/>
      <c r="AC459" s="54" t="s">
        <v>16</v>
      </c>
      <c r="AD459" s="36"/>
      <c r="AE459" s="54" t="s">
        <v>11</v>
      </c>
      <c r="AF459" s="39"/>
      <c r="AG459" s="56" t="s">
        <v>16</v>
      </c>
      <c r="AH459" s="48"/>
      <c r="AI459" s="36"/>
      <c r="AJ459" s="54" t="s">
        <v>11</v>
      </c>
      <c r="AK459" s="39"/>
      <c r="AL459" s="54" t="s">
        <v>16</v>
      </c>
      <c r="AM459" s="36"/>
      <c r="AN459" s="54" t="s">
        <v>11</v>
      </c>
      <c r="AO459" s="39"/>
      <c r="AP459" s="56" t="s">
        <v>16</v>
      </c>
      <c r="AQ459" s="48"/>
      <c r="AR459" s="36"/>
      <c r="AS459" s="54" t="s">
        <v>11</v>
      </c>
      <c r="AT459" s="39"/>
      <c r="AU459" s="54" t="s">
        <v>16</v>
      </c>
      <c r="AV459" s="36"/>
      <c r="AW459" s="54" t="s">
        <v>11</v>
      </c>
      <c r="AX459" s="39"/>
      <c r="AY459" s="56" t="s">
        <v>16</v>
      </c>
      <c r="AZ459" s="48"/>
      <c r="BA459" s="36"/>
      <c r="BB459" s="54" t="s">
        <v>11</v>
      </c>
      <c r="BC459" s="39"/>
      <c r="BD459" s="54" t="s">
        <v>16</v>
      </c>
      <c r="BE459" s="36"/>
      <c r="BF459" s="54" t="s">
        <v>11</v>
      </c>
      <c r="BG459" s="39"/>
      <c r="BH459" s="56" t="s">
        <v>16</v>
      </c>
      <c r="BI459" s="48"/>
      <c r="BJ459" s="36"/>
      <c r="BK459" s="54" t="s">
        <v>11</v>
      </c>
      <c r="BL459" s="39"/>
      <c r="BM459" s="54" t="s">
        <v>16</v>
      </c>
      <c r="BN459" s="36"/>
      <c r="BO459" s="54" t="s">
        <v>11</v>
      </c>
      <c r="BP459" s="39"/>
      <c r="BQ459" s="56" t="s">
        <v>16</v>
      </c>
      <c r="BR459" s="48"/>
      <c r="BS459" s="36"/>
      <c r="BT459" s="54" t="s">
        <v>11</v>
      </c>
      <c r="BU459" s="39"/>
      <c r="BV459" s="54" t="s">
        <v>16</v>
      </c>
      <c r="BW459" s="36"/>
      <c r="BX459" s="54" t="s">
        <v>11</v>
      </c>
      <c r="BY459" s="39"/>
      <c r="BZ459" s="56" t="s">
        <v>16</v>
      </c>
      <c r="CA459" s="51"/>
      <c r="CB459" s="17" t="str">
        <f t="shared" si="13"/>
        <v/>
      </c>
      <c r="CC459" s="17" t="str">
        <f>IF(CB459="","",INDEX('99_職種リスト'!$A:$A,MATCH($E459,'99_職種リスト'!$B:$B,0)))</f>
        <v/>
      </c>
      <c r="CD459" s="18" t="str">
        <f>IF(CB459="","",IF(F459="○",'01_勤務時間入力'!$B$7*60,IF(SUM(H459,J459,L459,N459)&gt;0,MIN(SUM(VALUE(H459)*60,J459,VALUE(L459)*60/2,N459/2),'01_勤務時間入力'!$B$7*60,10080),MIN(SUM(MIN(SUM(VALUE(Q459)*60,S459,VALUE(U459)*60/2,W459/2),1440)*IF(OR(Y459="",Y459="　"),1,VALUE(MID(Y459,2,1)/4)),MIN(SUM(VALUE(Z459)*60,AB459,VALUE(AD459)*60/2,AF459/2),1440)*IF(OR(AH459="",AH459="　"),1,VALUE(MID(AH459,2,1)/4)),MIN(SUM(VALUE(AI459)*60,AK459,VALUE(AM459)*60/2,AO459/2),1440)*IF(OR(AQ459="",AQ459="　"),1,VALUE(MID(AQ459,2,1)/4)),MIN(SUM(VALUE(AR459)*60,AT459,VALUE(AV459)*60/2,AX459/2),1440)*IF(OR(AZ459="",AZ459="　"),1,VALUE(MID(AZ459,2,1)/4)),MIN(SUM(VALUE(BA459)*60,BC459,VALUE(BE459)*60/2,BG459/2),1440)*IF(OR(BI459="",BI459="　"),1,VALUE(MID(BI459,2,1)/4)),MIN(SUM(VALUE(BJ459)*60,BL459,VALUE(BN459)*60/2,BP459/2),1440)*IF(OR(BR459="",BR459="　"),1,VALUE(MID(BR459,2,1)/4)),MIN(SUM(VALUE(BS459)*60,BU459,VALUE(BW459)*60/2,BY459/2),1440)*IF(OR(CA459="",CA459="　"),1,VALUE(MID(CA459,2,1)/4))),'01_勤務時間入力'!$B$7*60,10080))))</f>
        <v/>
      </c>
      <c r="CE459" s="17" t="str">
        <f>IF(CB459="","",IF('01_勤務時間入力'!$I$7*60&lt;='01_勤務時間入力'!CD459,"常勤","非常勤"))</f>
        <v/>
      </c>
    </row>
    <row r="460" spans="2:83" ht="27.95" customHeight="1" x14ac:dyDescent="0.4">
      <c r="B460" s="131" t="str">
        <f t="shared" si="12"/>
        <v>444人目</v>
      </c>
      <c r="C460" s="29"/>
      <c r="D460" s="69" t="s">
        <v>14</v>
      </c>
      <c r="E460" s="31"/>
      <c r="F460" s="32"/>
      <c r="H460" s="36"/>
      <c r="I460" s="54" t="s">
        <v>11</v>
      </c>
      <c r="J460" s="39"/>
      <c r="K460" s="56" t="s">
        <v>16</v>
      </c>
      <c r="L460" s="36"/>
      <c r="M460" s="54" t="s">
        <v>11</v>
      </c>
      <c r="N460" s="39"/>
      <c r="O460" s="56" t="s">
        <v>16</v>
      </c>
      <c r="P460" s="11"/>
      <c r="Q460" s="36"/>
      <c r="R460" s="54" t="s">
        <v>11</v>
      </c>
      <c r="S460" s="39"/>
      <c r="T460" s="54" t="s">
        <v>16</v>
      </c>
      <c r="U460" s="36"/>
      <c r="V460" s="54" t="s">
        <v>11</v>
      </c>
      <c r="W460" s="39"/>
      <c r="X460" s="56" t="s">
        <v>16</v>
      </c>
      <c r="Y460" s="48"/>
      <c r="Z460" s="36"/>
      <c r="AA460" s="54" t="s">
        <v>11</v>
      </c>
      <c r="AB460" s="39"/>
      <c r="AC460" s="54" t="s">
        <v>16</v>
      </c>
      <c r="AD460" s="36"/>
      <c r="AE460" s="54" t="s">
        <v>11</v>
      </c>
      <c r="AF460" s="39"/>
      <c r="AG460" s="56" t="s">
        <v>16</v>
      </c>
      <c r="AH460" s="48"/>
      <c r="AI460" s="36"/>
      <c r="AJ460" s="54" t="s">
        <v>11</v>
      </c>
      <c r="AK460" s="39"/>
      <c r="AL460" s="54" t="s">
        <v>16</v>
      </c>
      <c r="AM460" s="36"/>
      <c r="AN460" s="54" t="s">
        <v>11</v>
      </c>
      <c r="AO460" s="39"/>
      <c r="AP460" s="56" t="s">
        <v>16</v>
      </c>
      <c r="AQ460" s="48"/>
      <c r="AR460" s="36"/>
      <c r="AS460" s="54" t="s">
        <v>11</v>
      </c>
      <c r="AT460" s="39"/>
      <c r="AU460" s="54" t="s">
        <v>16</v>
      </c>
      <c r="AV460" s="36"/>
      <c r="AW460" s="54" t="s">
        <v>11</v>
      </c>
      <c r="AX460" s="39"/>
      <c r="AY460" s="56" t="s">
        <v>16</v>
      </c>
      <c r="AZ460" s="48"/>
      <c r="BA460" s="36"/>
      <c r="BB460" s="54" t="s">
        <v>11</v>
      </c>
      <c r="BC460" s="39"/>
      <c r="BD460" s="54" t="s">
        <v>16</v>
      </c>
      <c r="BE460" s="36"/>
      <c r="BF460" s="54" t="s">
        <v>11</v>
      </c>
      <c r="BG460" s="39"/>
      <c r="BH460" s="56" t="s">
        <v>16</v>
      </c>
      <c r="BI460" s="48"/>
      <c r="BJ460" s="36"/>
      <c r="BK460" s="54" t="s">
        <v>11</v>
      </c>
      <c r="BL460" s="39"/>
      <c r="BM460" s="54" t="s">
        <v>16</v>
      </c>
      <c r="BN460" s="36"/>
      <c r="BO460" s="54" t="s">
        <v>11</v>
      </c>
      <c r="BP460" s="39"/>
      <c r="BQ460" s="56" t="s">
        <v>16</v>
      </c>
      <c r="BR460" s="48"/>
      <c r="BS460" s="36"/>
      <c r="BT460" s="54" t="s">
        <v>11</v>
      </c>
      <c r="BU460" s="39"/>
      <c r="BV460" s="54" t="s">
        <v>16</v>
      </c>
      <c r="BW460" s="36"/>
      <c r="BX460" s="54" t="s">
        <v>11</v>
      </c>
      <c r="BY460" s="39"/>
      <c r="BZ460" s="56" t="s">
        <v>16</v>
      </c>
      <c r="CA460" s="51"/>
      <c r="CB460" s="17" t="str">
        <f t="shared" si="13"/>
        <v/>
      </c>
      <c r="CC460" s="17" t="str">
        <f>IF(CB460="","",INDEX('99_職種リスト'!$A:$A,MATCH($E460,'99_職種リスト'!$B:$B,0)))</f>
        <v/>
      </c>
      <c r="CD460" s="18" t="str">
        <f>IF(CB460="","",IF(F460="○",'01_勤務時間入力'!$B$7*60,IF(SUM(H460,J460,L460,N460)&gt;0,MIN(SUM(VALUE(H460)*60,J460,VALUE(L460)*60/2,N460/2),'01_勤務時間入力'!$B$7*60,10080),MIN(SUM(MIN(SUM(VALUE(Q460)*60,S460,VALUE(U460)*60/2,W460/2),1440)*IF(OR(Y460="",Y460="　"),1,VALUE(MID(Y460,2,1)/4)),MIN(SUM(VALUE(Z460)*60,AB460,VALUE(AD460)*60/2,AF460/2),1440)*IF(OR(AH460="",AH460="　"),1,VALUE(MID(AH460,2,1)/4)),MIN(SUM(VALUE(AI460)*60,AK460,VALUE(AM460)*60/2,AO460/2),1440)*IF(OR(AQ460="",AQ460="　"),1,VALUE(MID(AQ460,2,1)/4)),MIN(SUM(VALUE(AR460)*60,AT460,VALUE(AV460)*60/2,AX460/2),1440)*IF(OR(AZ460="",AZ460="　"),1,VALUE(MID(AZ460,2,1)/4)),MIN(SUM(VALUE(BA460)*60,BC460,VALUE(BE460)*60/2,BG460/2),1440)*IF(OR(BI460="",BI460="　"),1,VALUE(MID(BI460,2,1)/4)),MIN(SUM(VALUE(BJ460)*60,BL460,VALUE(BN460)*60/2,BP460/2),1440)*IF(OR(BR460="",BR460="　"),1,VALUE(MID(BR460,2,1)/4)),MIN(SUM(VALUE(BS460)*60,BU460,VALUE(BW460)*60/2,BY460/2),1440)*IF(OR(CA460="",CA460="　"),1,VALUE(MID(CA460,2,1)/4))),'01_勤務時間入力'!$B$7*60,10080))))</f>
        <v/>
      </c>
      <c r="CE460" s="17" t="str">
        <f>IF(CB460="","",IF('01_勤務時間入力'!$I$7*60&lt;='01_勤務時間入力'!CD460,"常勤","非常勤"))</f>
        <v/>
      </c>
    </row>
    <row r="461" spans="2:83" ht="27.95" customHeight="1" x14ac:dyDescent="0.4">
      <c r="B461" s="131" t="str">
        <f t="shared" si="12"/>
        <v>445人目</v>
      </c>
      <c r="C461" s="29"/>
      <c r="D461" s="69" t="s">
        <v>14</v>
      </c>
      <c r="E461" s="31"/>
      <c r="F461" s="32"/>
      <c r="H461" s="36"/>
      <c r="I461" s="54" t="s">
        <v>11</v>
      </c>
      <c r="J461" s="39"/>
      <c r="K461" s="56" t="s">
        <v>16</v>
      </c>
      <c r="L461" s="36"/>
      <c r="M461" s="54" t="s">
        <v>11</v>
      </c>
      <c r="N461" s="39"/>
      <c r="O461" s="56" t="s">
        <v>16</v>
      </c>
      <c r="P461" s="11"/>
      <c r="Q461" s="36"/>
      <c r="R461" s="54" t="s">
        <v>11</v>
      </c>
      <c r="S461" s="39"/>
      <c r="T461" s="54" t="s">
        <v>16</v>
      </c>
      <c r="U461" s="36"/>
      <c r="V461" s="54" t="s">
        <v>11</v>
      </c>
      <c r="W461" s="39"/>
      <c r="X461" s="56" t="s">
        <v>16</v>
      </c>
      <c r="Y461" s="48"/>
      <c r="Z461" s="36"/>
      <c r="AA461" s="54" t="s">
        <v>11</v>
      </c>
      <c r="AB461" s="39"/>
      <c r="AC461" s="54" t="s">
        <v>16</v>
      </c>
      <c r="AD461" s="36"/>
      <c r="AE461" s="54" t="s">
        <v>11</v>
      </c>
      <c r="AF461" s="39"/>
      <c r="AG461" s="56" t="s">
        <v>16</v>
      </c>
      <c r="AH461" s="48"/>
      <c r="AI461" s="36"/>
      <c r="AJ461" s="54" t="s">
        <v>11</v>
      </c>
      <c r="AK461" s="39"/>
      <c r="AL461" s="54" t="s">
        <v>16</v>
      </c>
      <c r="AM461" s="36"/>
      <c r="AN461" s="54" t="s">
        <v>11</v>
      </c>
      <c r="AO461" s="39"/>
      <c r="AP461" s="56" t="s">
        <v>16</v>
      </c>
      <c r="AQ461" s="48"/>
      <c r="AR461" s="36"/>
      <c r="AS461" s="54" t="s">
        <v>11</v>
      </c>
      <c r="AT461" s="39"/>
      <c r="AU461" s="54" t="s">
        <v>16</v>
      </c>
      <c r="AV461" s="36"/>
      <c r="AW461" s="54" t="s">
        <v>11</v>
      </c>
      <c r="AX461" s="39"/>
      <c r="AY461" s="56" t="s">
        <v>16</v>
      </c>
      <c r="AZ461" s="48"/>
      <c r="BA461" s="36"/>
      <c r="BB461" s="54" t="s">
        <v>11</v>
      </c>
      <c r="BC461" s="39"/>
      <c r="BD461" s="54" t="s">
        <v>16</v>
      </c>
      <c r="BE461" s="36"/>
      <c r="BF461" s="54" t="s">
        <v>11</v>
      </c>
      <c r="BG461" s="39"/>
      <c r="BH461" s="56" t="s">
        <v>16</v>
      </c>
      <c r="BI461" s="48"/>
      <c r="BJ461" s="36"/>
      <c r="BK461" s="54" t="s">
        <v>11</v>
      </c>
      <c r="BL461" s="39"/>
      <c r="BM461" s="54" t="s">
        <v>16</v>
      </c>
      <c r="BN461" s="36"/>
      <c r="BO461" s="54" t="s">
        <v>11</v>
      </c>
      <c r="BP461" s="39"/>
      <c r="BQ461" s="56" t="s">
        <v>16</v>
      </c>
      <c r="BR461" s="48"/>
      <c r="BS461" s="36"/>
      <c r="BT461" s="54" t="s">
        <v>11</v>
      </c>
      <c r="BU461" s="39"/>
      <c r="BV461" s="54" t="s">
        <v>16</v>
      </c>
      <c r="BW461" s="36"/>
      <c r="BX461" s="54" t="s">
        <v>11</v>
      </c>
      <c r="BY461" s="39"/>
      <c r="BZ461" s="56" t="s">
        <v>16</v>
      </c>
      <c r="CA461" s="51"/>
      <c r="CB461" s="17" t="str">
        <f t="shared" si="13"/>
        <v/>
      </c>
      <c r="CC461" s="17" t="str">
        <f>IF(CB461="","",INDEX('99_職種リスト'!$A:$A,MATCH($E461,'99_職種リスト'!$B:$B,0)))</f>
        <v/>
      </c>
      <c r="CD461" s="18" t="str">
        <f>IF(CB461="","",IF(F461="○",'01_勤務時間入力'!$B$7*60,IF(SUM(H461,J461,L461,N461)&gt;0,MIN(SUM(VALUE(H461)*60,J461,VALUE(L461)*60/2,N461/2),'01_勤務時間入力'!$B$7*60,10080),MIN(SUM(MIN(SUM(VALUE(Q461)*60,S461,VALUE(U461)*60/2,W461/2),1440)*IF(OR(Y461="",Y461="　"),1,VALUE(MID(Y461,2,1)/4)),MIN(SUM(VALUE(Z461)*60,AB461,VALUE(AD461)*60/2,AF461/2),1440)*IF(OR(AH461="",AH461="　"),1,VALUE(MID(AH461,2,1)/4)),MIN(SUM(VALUE(AI461)*60,AK461,VALUE(AM461)*60/2,AO461/2),1440)*IF(OR(AQ461="",AQ461="　"),1,VALUE(MID(AQ461,2,1)/4)),MIN(SUM(VALUE(AR461)*60,AT461,VALUE(AV461)*60/2,AX461/2),1440)*IF(OR(AZ461="",AZ461="　"),1,VALUE(MID(AZ461,2,1)/4)),MIN(SUM(VALUE(BA461)*60,BC461,VALUE(BE461)*60/2,BG461/2),1440)*IF(OR(BI461="",BI461="　"),1,VALUE(MID(BI461,2,1)/4)),MIN(SUM(VALUE(BJ461)*60,BL461,VALUE(BN461)*60/2,BP461/2),1440)*IF(OR(BR461="",BR461="　"),1,VALUE(MID(BR461,2,1)/4)),MIN(SUM(VALUE(BS461)*60,BU461,VALUE(BW461)*60/2,BY461/2),1440)*IF(OR(CA461="",CA461="　"),1,VALUE(MID(CA461,2,1)/4))),'01_勤務時間入力'!$B$7*60,10080))))</f>
        <v/>
      </c>
      <c r="CE461" s="17" t="str">
        <f>IF(CB461="","",IF('01_勤務時間入力'!$I$7*60&lt;='01_勤務時間入力'!CD461,"常勤","非常勤"))</f>
        <v/>
      </c>
    </row>
    <row r="462" spans="2:83" ht="27.95" customHeight="1" x14ac:dyDescent="0.4">
      <c r="B462" s="131" t="str">
        <f t="shared" si="12"/>
        <v>446人目</v>
      </c>
      <c r="C462" s="29"/>
      <c r="D462" s="69" t="s">
        <v>14</v>
      </c>
      <c r="E462" s="31"/>
      <c r="F462" s="32"/>
      <c r="H462" s="36"/>
      <c r="I462" s="54" t="s">
        <v>11</v>
      </c>
      <c r="J462" s="39"/>
      <c r="K462" s="56" t="s">
        <v>16</v>
      </c>
      <c r="L462" s="36"/>
      <c r="M462" s="54" t="s">
        <v>11</v>
      </c>
      <c r="N462" s="39"/>
      <c r="O462" s="56" t="s">
        <v>16</v>
      </c>
      <c r="P462" s="11"/>
      <c r="Q462" s="36"/>
      <c r="R462" s="54" t="s">
        <v>11</v>
      </c>
      <c r="S462" s="39"/>
      <c r="T462" s="54" t="s">
        <v>16</v>
      </c>
      <c r="U462" s="36"/>
      <c r="V462" s="54" t="s">
        <v>11</v>
      </c>
      <c r="W462" s="39"/>
      <c r="X462" s="56" t="s">
        <v>16</v>
      </c>
      <c r="Y462" s="48"/>
      <c r="Z462" s="36"/>
      <c r="AA462" s="54" t="s">
        <v>11</v>
      </c>
      <c r="AB462" s="39"/>
      <c r="AC462" s="54" t="s">
        <v>16</v>
      </c>
      <c r="AD462" s="36"/>
      <c r="AE462" s="54" t="s">
        <v>11</v>
      </c>
      <c r="AF462" s="39"/>
      <c r="AG462" s="56" t="s">
        <v>16</v>
      </c>
      <c r="AH462" s="48"/>
      <c r="AI462" s="36"/>
      <c r="AJ462" s="54" t="s">
        <v>11</v>
      </c>
      <c r="AK462" s="39"/>
      <c r="AL462" s="54" t="s">
        <v>16</v>
      </c>
      <c r="AM462" s="36"/>
      <c r="AN462" s="54" t="s">
        <v>11</v>
      </c>
      <c r="AO462" s="39"/>
      <c r="AP462" s="56" t="s">
        <v>16</v>
      </c>
      <c r="AQ462" s="48"/>
      <c r="AR462" s="36"/>
      <c r="AS462" s="54" t="s">
        <v>11</v>
      </c>
      <c r="AT462" s="39"/>
      <c r="AU462" s="54" t="s">
        <v>16</v>
      </c>
      <c r="AV462" s="36"/>
      <c r="AW462" s="54" t="s">
        <v>11</v>
      </c>
      <c r="AX462" s="39"/>
      <c r="AY462" s="56" t="s">
        <v>16</v>
      </c>
      <c r="AZ462" s="48"/>
      <c r="BA462" s="36"/>
      <c r="BB462" s="54" t="s">
        <v>11</v>
      </c>
      <c r="BC462" s="39"/>
      <c r="BD462" s="54" t="s">
        <v>16</v>
      </c>
      <c r="BE462" s="36"/>
      <c r="BF462" s="54" t="s">
        <v>11</v>
      </c>
      <c r="BG462" s="39"/>
      <c r="BH462" s="56" t="s">
        <v>16</v>
      </c>
      <c r="BI462" s="48"/>
      <c r="BJ462" s="36"/>
      <c r="BK462" s="54" t="s">
        <v>11</v>
      </c>
      <c r="BL462" s="39"/>
      <c r="BM462" s="54" t="s">
        <v>16</v>
      </c>
      <c r="BN462" s="36"/>
      <c r="BO462" s="54" t="s">
        <v>11</v>
      </c>
      <c r="BP462" s="39"/>
      <c r="BQ462" s="56" t="s">
        <v>16</v>
      </c>
      <c r="BR462" s="48"/>
      <c r="BS462" s="36"/>
      <c r="BT462" s="54" t="s">
        <v>11</v>
      </c>
      <c r="BU462" s="39"/>
      <c r="BV462" s="54" t="s">
        <v>16</v>
      </c>
      <c r="BW462" s="36"/>
      <c r="BX462" s="54" t="s">
        <v>11</v>
      </c>
      <c r="BY462" s="39"/>
      <c r="BZ462" s="56" t="s">
        <v>16</v>
      </c>
      <c r="CA462" s="51"/>
      <c r="CB462" s="17" t="str">
        <f t="shared" si="13"/>
        <v/>
      </c>
      <c r="CC462" s="17" t="str">
        <f>IF(CB462="","",INDEX('99_職種リスト'!$A:$A,MATCH($E462,'99_職種リスト'!$B:$B,0)))</f>
        <v/>
      </c>
      <c r="CD462" s="18" t="str">
        <f>IF(CB462="","",IF(F462="○",'01_勤務時間入力'!$B$7*60,IF(SUM(H462,J462,L462,N462)&gt;0,MIN(SUM(VALUE(H462)*60,J462,VALUE(L462)*60/2,N462/2),'01_勤務時間入力'!$B$7*60,10080),MIN(SUM(MIN(SUM(VALUE(Q462)*60,S462,VALUE(U462)*60/2,W462/2),1440)*IF(OR(Y462="",Y462="　"),1,VALUE(MID(Y462,2,1)/4)),MIN(SUM(VALUE(Z462)*60,AB462,VALUE(AD462)*60/2,AF462/2),1440)*IF(OR(AH462="",AH462="　"),1,VALUE(MID(AH462,2,1)/4)),MIN(SUM(VALUE(AI462)*60,AK462,VALUE(AM462)*60/2,AO462/2),1440)*IF(OR(AQ462="",AQ462="　"),1,VALUE(MID(AQ462,2,1)/4)),MIN(SUM(VALUE(AR462)*60,AT462,VALUE(AV462)*60/2,AX462/2),1440)*IF(OR(AZ462="",AZ462="　"),1,VALUE(MID(AZ462,2,1)/4)),MIN(SUM(VALUE(BA462)*60,BC462,VALUE(BE462)*60/2,BG462/2),1440)*IF(OR(BI462="",BI462="　"),1,VALUE(MID(BI462,2,1)/4)),MIN(SUM(VALUE(BJ462)*60,BL462,VALUE(BN462)*60/2,BP462/2),1440)*IF(OR(BR462="",BR462="　"),1,VALUE(MID(BR462,2,1)/4)),MIN(SUM(VALUE(BS462)*60,BU462,VALUE(BW462)*60/2,BY462/2),1440)*IF(OR(CA462="",CA462="　"),1,VALUE(MID(CA462,2,1)/4))),'01_勤務時間入力'!$B$7*60,10080))))</f>
        <v/>
      </c>
      <c r="CE462" s="17" t="str">
        <f>IF(CB462="","",IF('01_勤務時間入力'!$I$7*60&lt;='01_勤務時間入力'!CD462,"常勤","非常勤"))</f>
        <v/>
      </c>
    </row>
    <row r="463" spans="2:83" ht="27.95" customHeight="1" x14ac:dyDescent="0.4">
      <c r="B463" s="131" t="str">
        <f t="shared" si="12"/>
        <v>447人目</v>
      </c>
      <c r="C463" s="29"/>
      <c r="D463" s="69" t="s">
        <v>14</v>
      </c>
      <c r="E463" s="31"/>
      <c r="F463" s="32"/>
      <c r="H463" s="36"/>
      <c r="I463" s="54" t="s">
        <v>11</v>
      </c>
      <c r="J463" s="39"/>
      <c r="K463" s="56" t="s">
        <v>16</v>
      </c>
      <c r="L463" s="36"/>
      <c r="M463" s="54" t="s">
        <v>11</v>
      </c>
      <c r="N463" s="39"/>
      <c r="O463" s="56" t="s">
        <v>16</v>
      </c>
      <c r="P463" s="11"/>
      <c r="Q463" s="36"/>
      <c r="R463" s="54" t="s">
        <v>11</v>
      </c>
      <c r="S463" s="39"/>
      <c r="T463" s="54" t="s">
        <v>16</v>
      </c>
      <c r="U463" s="36"/>
      <c r="V463" s="54" t="s">
        <v>11</v>
      </c>
      <c r="W463" s="39"/>
      <c r="X463" s="56" t="s">
        <v>16</v>
      </c>
      <c r="Y463" s="48"/>
      <c r="Z463" s="36"/>
      <c r="AA463" s="54" t="s">
        <v>11</v>
      </c>
      <c r="AB463" s="39"/>
      <c r="AC463" s="54" t="s">
        <v>16</v>
      </c>
      <c r="AD463" s="36"/>
      <c r="AE463" s="54" t="s">
        <v>11</v>
      </c>
      <c r="AF463" s="39"/>
      <c r="AG463" s="56" t="s">
        <v>16</v>
      </c>
      <c r="AH463" s="48"/>
      <c r="AI463" s="36"/>
      <c r="AJ463" s="54" t="s">
        <v>11</v>
      </c>
      <c r="AK463" s="39"/>
      <c r="AL463" s="54" t="s">
        <v>16</v>
      </c>
      <c r="AM463" s="36"/>
      <c r="AN463" s="54" t="s">
        <v>11</v>
      </c>
      <c r="AO463" s="39"/>
      <c r="AP463" s="56" t="s">
        <v>16</v>
      </c>
      <c r="AQ463" s="48"/>
      <c r="AR463" s="36"/>
      <c r="AS463" s="54" t="s">
        <v>11</v>
      </c>
      <c r="AT463" s="39"/>
      <c r="AU463" s="54" t="s">
        <v>16</v>
      </c>
      <c r="AV463" s="36"/>
      <c r="AW463" s="54" t="s">
        <v>11</v>
      </c>
      <c r="AX463" s="39"/>
      <c r="AY463" s="56" t="s">
        <v>16</v>
      </c>
      <c r="AZ463" s="48"/>
      <c r="BA463" s="36"/>
      <c r="BB463" s="54" t="s">
        <v>11</v>
      </c>
      <c r="BC463" s="39"/>
      <c r="BD463" s="54" t="s">
        <v>16</v>
      </c>
      <c r="BE463" s="36"/>
      <c r="BF463" s="54" t="s">
        <v>11</v>
      </c>
      <c r="BG463" s="39"/>
      <c r="BH463" s="56" t="s">
        <v>16</v>
      </c>
      <c r="BI463" s="48"/>
      <c r="BJ463" s="36"/>
      <c r="BK463" s="54" t="s">
        <v>11</v>
      </c>
      <c r="BL463" s="39"/>
      <c r="BM463" s="54" t="s">
        <v>16</v>
      </c>
      <c r="BN463" s="36"/>
      <c r="BO463" s="54" t="s">
        <v>11</v>
      </c>
      <c r="BP463" s="39"/>
      <c r="BQ463" s="56" t="s">
        <v>16</v>
      </c>
      <c r="BR463" s="48"/>
      <c r="BS463" s="36"/>
      <c r="BT463" s="54" t="s">
        <v>11</v>
      </c>
      <c r="BU463" s="39"/>
      <c r="BV463" s="54" t="s">
        <v>16</v>
      </c>
      <c r="BW463" s="36"/>
      <c r="BX463" s="54" t="s">
        <v>11</v>
      </c>
      <c r="BY463" s="39"/>
      <c r="BZ463" s="56" t="s">
        <v>16</v>
      </c>
      <c r="CA463" s="51"/>
      <c r="CB463" s="17" t="str">
        <f t="shared" si="13"/>
        <v/>
      </c>
      <c r="CC463" s="17" t="str">
        <f>IF(CB463="","",INDEX('99_職種リスト'!$A:$A,MATCH($E463,'99_職種リスト'!$B:$B,0)))</f>
        <v/>
      </c>
      <c r="CD463" s="18" t="str">
        <f>IF(CB463="","",IF(F463="○",'01_勤務時間入力'!$B$7*60,IF(SUM(H463,J463,L463,N463)&gt;0,MIN(SUM(VALUE(H463)*60,J463,VALUE(L463)*60/2,N463/2),'01_勤務時間入力'!$B$7*60,10080),MIN(SUM(MIN(SUM(VALUE(Q463)*60,S463,VALUE(U463)*60/2,W463/2),1440)*IF(OR(Y463="",Y463="　"),1,VALUE(MID(Y463,2,1)/4)),MIN(SUM(VALUE(Z463)*60,AB463,VALUE(AD463)*60/2,AF463/2),1440)*IF(OR(AH463="",AH463="　"),1,VALUE(MID(AH463,2,1)/4)),MIN(SUM(VALUE(AI463)*60,AK463,VALUE(AM463)*60/2,AO463/2),1440)*IF(OR(AQ463="",AQ463="　"),1,VALUE(MID(AQ463,2,1)/4)),MIN(SUM(VALUE(AR463)*60,AT463,VALUE(AV463)*60/2,AX463/2),1440)*IF(OR(AZ463="",AZ463="　"),1,VALUE(MID(AZ463,2,1)/4)),MIN(SUM(VALUE(BA463)*60,BC463,VALUE(BE463)*60/2,BG463/2),1440)*IF(OR(BI463="",BI463="　"),1,VALUE(MID(BI463,2,1)/4)),MIN(SUM(VALUE(BJ463)*60,BL463,VALUE(BN463)*60/2,BP463/2),1440)*IF(OR(BR463="",BR463="　"),1,VALUE(MID(BR463,2,1)/4)),MIN(SUM(VALUE(BS463)*60,BU463,VALUE(BW463)*60/2,BY463/2),1440)*IF(OR(CA463="",CA463="　"),1,VALUE(MID(CA463,2,1)/4))),'01_勤務時間入力'!$B$7*60,10080))))</f>
        <v/>
      </c>
      <c r="CE463" s="17" t="str">
        <f>IF(CB463="","",IF('01_勤務時間入力'!$I$7*60&lt;='01_勤務時間入力'!CD463,"常勤","非常勤"))</f>
        <v/>
      </c>
    </row>
    <row r="464" spans="2:83" ht="27.95" customHeight="1" x14ac:dyDescent="0.4">
      <c r="B464" s="131" t="str">
        <f t="shared" si="12"/>
        <v>448人目</v>
      </c>
      <c r="C464" s="29"/>
      <c r="D464" s="69" t="s">
        <v>14</v>
      </c>
      <c r="E464" s="31"/>
      <c r="F464" s="32"/>
      <c r="H464" s="36"/>
      <c r="I464" s="54" t="s">
        <v>11</v>
      </c>
      <c r="J464" s="39"/>
      <c r="K464" s="56" t="s">
        <v>16</v>
      </c>
      <c r="L464" s="36"/>
      <c r="M464" s="54" t="s">
        <v>11</v>
      </c>
      <c r="N464" s="39"/>
      <c r="O464" s="56" t="s">
        <v>16</v>
      </c>
      <c r="P464" s="11"/>
      <c r="Q464" s="36"/>
      <c r="R464" s="54" t="s">
        <v>11</v>
      </c>
      <c r="S464" s="39"/>
      <c r="T464" s="54" t="s">
        <v>16</v>
      </c>
      <c r="U464" s="36"/>
      <c r="V464" s="54" t="s">
        <v>11</v>
      </c>
      <c r="W464" s="39"/>
      <c r="X464" s="56" t="s">
        <v>16</v>
      </c>
      <c r="Y464" s="48"/>
      <c r="Z464" s="36"/>
      <c r="AA464" s="54" t="s">
        <v>11</v>
      </c>
      <c r="AB464" s="39"/>
      <c r="AC464" s="54" t="s">
        <v>16</v>
      </c>
      <c r="AD464" s="36"/>
      <c r="AE464" s="54" t="s">
        <v>11</v>
      </c>
      <c r="AF464" s="39"/>
      <c r="AG464" s="56" t="s">
        <v>16</v>
      </c>
      <c r="AH464" s="48"/>
      <c r="AI464" s="36"/>
      <c r="AJ464" s="54" t="s">
        <v>11</v>
      </c>
      <c r="AK464" s="39"/>
      <c r="AL464" s="54" t="s">
        <v>16</v>
      </c>
      <c r="AM464" s="36"/>
      <c r="AN464" s="54" t="s">
        <v>11</v>
      </c>
      <c r="AO464" s="39"/>
      <c r="AP464" s="56" t="s">
        <v>16</v>
      </c>
      <c r="AQ464" s="48"/>
      <c r="AR464" s="36"/>
      <c r="AS464" s="54" t="s">
        <v>11</v>
      </c>
      <c r="AT464" s="39"/>
      <c r="AU464" s="54" t="s">
        <v>16</v>
      </c>
      <c r="AV464" s="36"/>
      <c r="AW464" s="54" t="s">
        <v>11</v>
      </c>
      <c r="AX464" s="39"/>
      <c r="AY464" s="56" t="s">
        <v>16</v>
      </c>
      <c r="AZ464" s="48"/>
      <c r="BA464" s="36"/>
      <c r="BB464" s="54" t="s">
        <v>11</v>
      </c>
      <c r="BC464" s="39"/>
      <c r="BD464" s="54" t="s">
        <v>16</v>
      </c>
      <c r="BE464" s="36"/>
      <c r="BF464" s="54" t="s">
        <v>11</v>
      </c>
      <c r="BG464" s="39"/>
      <c r="BH464" s="56" t="s">
        <v>16</v>
      </c>
      <c r="BI464" s="48"/>
      <c r="BJ464" s="36"/>
      <c r="BK464" s="54" t="s">
        <v>11</v>
      </c>
      <c r="BL464" s="39"/>
      <c r="BM464" s="54" t="s">
        <v>16</v>
      </c>
      <c r="BN464" s="36"/>
      <c r="BO464" s="54" t="s">
        <v>11</v>
      </c>
      <c r="BP464" s="39"/>
      <c r="BQ464" s="56" t="s">
        <v>16</v>
      </c>
      <c r="BR464" s="48"/>
      <c r="BS464" s="36"/>
      <c r="BT464" s="54" t="s">
        <v>11</v>
      </c>
      <c r="BU464" s="39"/>
      <c r="BV464" s="54" t="s">
        <v>16</v>
      </c>
      <c r="BW464" s="36"/>
      <c r="BX464" s="54" t="s">
        <v>11</v>
      </c>
      <c r="BY464" s="39"/>
      <c r="BZ464" s="56" t="s">
        <v>16</v>
      </c>
      <c r="CA464" s="51"/>
      <c r="CB464" s="17" t="str">
        <f t="shared" si="13"/>
        <v/>
      </c>
      <c r="CC464" s="17" t="str">
        <f>IF(CB464="","",INDEX('99_職種リスト'!$A:$A,MATCH($E464,'99_職種リスト'!$B:$B,0)))</f>
        <v/>
      </c>
      <c r="CD464" s="18" t="str">
        <f>IF(CB464="","",IF(F464="○",'01_勤務時間入力'!$B$7*60,IF(SUM(H464,J464,L464,N464)&gt;0,MIN(SUM(VALUE(H464)*60,J464,VALUE(L464)*60/2,N464/2),'01_勤務時間入力'!$B$7*60,10080),MIN(SUM(MIN(SUM(VALUE(Q464)*60,S464,VALUE(U464)*60/2,W464/2),1440)*IF(OR(Y464="",Y464="　"),1,VALUE(MID(Y464,2,1)/4)),MIN(SUM(VALUE(Z464)*60,AB464,VALUE(AD464)*60/2,AF464/2),1440)*IF(OR(AH464="",AH464="　"),1,VALUE(MID(AH464,2,1)/4)),MIN(SUM(VALUE(AI464)*60,AK464,VALUE(AM464)*60/2,AO464/2),1440)*IF(OR(AQ464="",AQ464="　"),1,VALUE(MID(AQ464,2,1)/4)),MIN(SUM(VALUE(AR464)*60,AT464,VALUE(AV464)*60/2,AX464/2),1440)*IF(OR(AZ464="",AZ464="　"),1,VALUE(MID(AZ464,2,1)/4)),MIN(SUM(VALUE(BA464)*60,BC464,VALUE(BE464)*60/2,BG464/2),1440)*IF(OR(BI464="",BI464="　"),1,VALUE(MID(BI464,2,1)/4)),MIN(SUM(VALUE(BJ464)*60,BL464,VALUE(BN464)*60/2,BP464/2),1440)*IF(OR(BR464="",BR464="　"),1,VALUE(MID(BR464,2,1)/4)),MIN(SUM(VALUE(BS464)*60,BU464,VALUE(BW464)*60/2,BY464/2),1440)*IF(OR(CA464="",CA464="　"),1,VALUE(MID(CA464,2,1)/4))),'01_勤務時間入力'!$B$7*60,10080))))</f>
        <v/>
      </c>
      <c r="CE464" s="17" t="str">
        <f>IF(CB464="","",IF('01_勤務時間入力'!$I$7*60&lt;='01_勤務時間入力'!CD464,"常勤","非常勤"))</f>
        <v/>
      </c>
    </row>
    <row r="465" spans="2:83" ht="27.95" customHeight="1" x14ac:dyDescent="0.4">
      <c r="B465" s="131" t="str">
        <f t="shared" si="12"/>
        <v>449人目</v>
      </c>
      <c r="C465" s="29"/>
      <c r="D465" s="69" t="s">
        <v>14</v>
      </c>
      <c r="E465" s="31"/>
      <c r="F465" s="32"/>
      <c r="H465" s="36"/>
      <c r="I465" s="54" t="s">
        <v>11</v>
      </c>
      <c r="J465" s="39"/>
      <c r="K465" s="56" t="s">
        <v>16</v>
      </c>
      <c r="L465" s="36"/>
      <c r="M465" s="54" t="s">
        <v>11</v>
      </c>
      <c r="N465" s="39"/>
      <c r="O465" s="56" t="s">
        <v>16</v>
      </c>
      <c r="P465" s="11"/>
      <c r="Q465" s="36"/>
      <c r="R465" s="54" t="s">
        <v>11</v>
      </c>
      <c r="S465" s="39"/>
      <c r="T465" s="54" t="s">
        <v>16</v>
      </c>
      <c r="U465" s="36"/>
      <c r="V465" s="54" t="s">
        <v>11</v>
      </c>
      <c r="W465" s="39"/>
      <c r="X465" s="56" t="s">
        <v>16</v>
      </c>
      <c r="Y465" s="48"/>
      <c r="Z465" s="36"/>
      <c r="AA465" s="54" t="s">
        <v>11</v>
      </c>
      <c r="AB465" s="39"/>
      <c r="AC465" s="54" t="s">
        <v>16</v>
      </c>
      <c r="AD465" s="36"/>
      <c r="AE465" s="54" t="s">
        <v>11</v>
      </c>
      <c r="AF465" s="39"/>
      <c r="AG465" s="56" t="s">
        <v>16</v>
      </c>
      <c r="AH465" s="48"/>
      <c r="AI465" s="36"/>
      <c r="AJ465" s="54" t="s">
        <v>11</v>
      </c>
      <c r="AK465" s="39"/>
      <c r="AL465" s="54" t="s">
        <v>16</v>
      </c>
      <c r="AM465" s="36"/>
      <c r="AN465" s="54" t="s">
        <v>11</v>
      </c>
      <c r="AO465" s="39"/>
      <c r="AP465" s="56" t="s">
        <v>16</v>
      </c>
      <c r="AQ465" s="48"/>
      <c r="AR465" s="36"/>
      <c r="AS465" s="54" t="s">
        <v>11</v>
      </c>
      <c r="AT465" s="39"/>
      <c r="AU465" s="54" t="s">
        <v>16</v>
      </c>
      <c r="AV465" s="36"/>
      <c r="AW465" s="54" t="s">
        <v>11</v>
      </c>
      <c r="AX465" s="39"/>
      <c r="AY465" s="56" t="s">
        <v>16</v>
      </c>
      <c r="AZ465" s="48"/>
      <c r="BA465" s="36"/>
      <c r="BB465" s="54" t="s">
        <v>11</v>
      </c>
      <c r="BC465" s="39"/>
      <c r="BD465" s="54" t="s">
        <v>16</v>
      </c>
      <c r="BE465" s="36"/>
      <c r="BF465" s="54" t="s">
        <v>11</v>
      </c>
      <c r="BG465" s="39"/>
      <c r="BH465" s="56" t="s">
        <v>16</v>
      </c>
      <c r="BI465" s="48"/>
      <c r="BJ465" s="36"/>
      <c r="BK465" s="54" t="s">
        <v>11</v>
      </c>
      <c r="BL465" s="39"/>
      <c r="BM465" s="54" t="s">
        <v>16</v>
      </c>
      <c r="BN465" s="36"/>
      <c r="BO465" s="54" t="s">
        <v>11</v>
      </c>
      <c r="BP465" s="39"/>
      <c r="BQ465" s="56" t="s">
        <v>16</v>
      </c>
      <c r="BR465" s="48"/>
      <c r="BS465" s="36"/>
      <c r="BT465" s="54" t="s">
        <v>11</v>
      </c>
      <c r="BU465" s="39"/>
      <c r="BV465" s="54" t="s">
        <v>16</v>
      </c>
      <c r="BW465" s="36"/>
      <c r="BX465" s="54" t="s">
        <v>11</v>
      </c>
      <c r="BY465" s="39"/>
      <c r="BZ465" s="56" t="s">
        <v>16</v>
      </c>
      <c r="CA465" s="51"/>
      <c r="CB465" s="17" t="str">
        <f t="shared" si="13"/>
        <v/>
      </c>
      <c r="CC465" s="17" t="str">
        <f>IF(CB465="","",INDEX('99_職種リスト'!$A:$A,MATCH($E465,'99_職種リスト'!$B:$B,0)))</f>
        <v/>
      </c>
      <c r="CD465" s="18" t="str">
        <f>IF(CB465="","",IF(F465="○",'01_勤務時間入力'!$B$7*60,IF(SUM(H465,J465,L465,N465)&gt;0,MIN(SUM(VALUE(H465)*60,J465,VALUE(L465)*60/2,N465/2),'01_勤務時間入力'!$B$7*60,10080),MIN(SUM(MIN(SUM(VALUE(Q465)*60,S465,VALUE(U465)*60/2,W465/2),1440)*IF(OR(Y465="",Y465="　"),1,VALUE(MID(Y465,2,1)/4)),MIN(SUM(VALUE(Z465)*60,AB465,VALUE(AD465)*60/2,AF465/2),1440)*IF(OR(AH465="",AH465="　"),1,VALUE(MID(AH465,2,1)/4)),MIN(SUM(VALUE(AI465)*60,AK465,VALUE(AM465)*60/2,AO465/2),1440)*IF(OR(AQ465="",AQ465="　"),1,VALUE(MID(AQ465,2,1)/4)),MIN(SUM(VALUE(AR465)*60,AT465,VALUE(AV465)*60/2,AX465/2),1440)*IF(OR(AZ465="",AZ465="　"),1,VALUE(MID(AZ465,2,1)/4)),MIN(SUM(VALUE(BA465)*60,BC465,VALUE(BE465)*60/2,BG465/2),1440)*IF(OR(BI465="",BI465="　"),1,VALUE(MID(BI465,2,1)/4)),MIN(SUM(VALUE(BJ465)*60,BL465,VALUE(BN465)*60/2,BP465/2),1440)*IF(OR(BR465="",BR465="　"),1,VALUE(MID(BR465,2,1)/4)),MIN(SUM(VALUE(BS465)*60,BU465,VALUE(BW465)*60/2,BY465/2),1440)*IF(OR(CA465="",CA465="　"),1,VALUE(MID(CA465,2,1)/4))),'01_勤務時間入力'!$B$7*60,10080))))</f>
        <v/>
      </c>
      <c r="CE465" s="17" t="str">
        <f>IF(CB465="","",IF('01_勤務時間入力'!$I$7*60&lt;='01_勤務時間入力'!CD465,"常勤","非常勤"))</f>
        <v/>
      </c>
    </row>
    <row r="466" spans="2:83" ht="27.95" customHeight="1" x14ac:dyDescent="0.4">
      <c r="B466" s="131" t="str">
        <f t="shared" ref="B466:B529" si="14">CONCATENATE(ROW()-16,"人目")</f>
        <v>450人目</v>
      </c>
      <c r="C466" s="29"/>
      <c r="D466" s="69" t="s">
        <v>14</v>
      </c>
      <c r="E466" s="31"/>
      <c r="F466" s="32"/>
      <c r="H466" s="36"/>
      <c r="I466" s="54" t="s">
        <v>11</v>
      </c>
      <c r="J466" s="39"/>
      <c r="K466" s="56" t="s">
        <v>16</v>
      </c>
      <c r="L466" s="36"/>
      <c r="M466" s="54" t="s">
        <v>11</v>
      </c>
      <c r="N466" s="39"/>
      <c r="O466" s="56" t="s">
        <v>16</v>
      </c>
      <c r="P466" s="11"/>
      <c r="Q466" s="36"/>
      <c r="R466" s="54" t="s">
        <v>11</v>
      </c>
      <c r="S466" s="39"/>
      <c r="T466" s="54" t="s">
        <v>16</v>
      </c>
      <c r="U466" s="36"/>
      <c r="V466" s="54" t="s">
        <v>11</v>
      </c>
      <c r="W466" s="39"/>
      <c r="X466" s="56" t="s">
        <v>16</v>
      </c>
      <c r="Y466" s="48"/>
      <c r="Z466" s="36"/>
      <c r="AA466" s="54" t="s">
        <v>11</v>
      </c>
      <c r="AB466" s="39"/>
      <c r="AC466" s="54" t="s">
        <v>16</v>
      </c>
      <c r="AD466" s="36"/>
      <c r="AE466" s="54" t="s">
        <v>11</v>
      </c>
      <c r="AF466" s="39"/>
      <c r="AG466" s="56" t="s">
        <v>16</v>
      </c>
      <c r="AH466" s="48"/>
      <c r="AI466" s="36"/>
      <c r="AJ466" s="54" t="s">
        <v>11</v>
      </c>
      <c r="AK466" s="39"/>
      <c r="AL466" s="54" t="s">
        <v>16</v>
      </c>
      <c r="AM466" s="36"/>
      <c r="AN466" s="54" t="s">
        <v>11</v>
      </c>
      <c r="AO466" s="39"/>
      <c r="AP466" s="56" t="s">
        <v>16</v>
      </c>
      <c r="AQ466" s="48"/>
      <c r="AR466" s="36"/>
      <c r="AS466" s="54" t="s">
        <v>11</v>
      </c>
      <c r="AT466" s="39"/>
      <c r="AU466" s="54" t="s">
        <v>16</v>
      </c>
      <c r="AV466" s="36"/>
      <c r="AW466" s="54" t="s">
        <v>11</v>
      </c>
      <c r="AX466" s="39"/>
      <c r="AY466" s="56" t="s">
        <v>16</v>
      </c>
      <c r="AZ466" s="48"/>
      <c r="BA466" s="36"/>
      <c r="BB466" s="54" t="s">
        <v>11</v>
      </c>
      <c r="BC466" s="39"/>
      <c r="BD466" s="54" t="s">
        <v>16</v>
      </c>
      <c r="BE466" s="36"/>
      <c r="BF466" s="54" t="s">
        <v>11</v>
      </c>
      <c r="BG466" s="39"/>
      <c r="BH466" s="56" t="s">
        <v>16</v>
      </c>
      <c r="BI466" s="48"/>
      <c r="BJ466" s="36"/>
      <c r="BK466" s="54" t="s">
        <v>11</v>
      </c>
      <c r="BL466" s="39"/>
      <c r="BM466" s="54" t="s">
        <v>16</v>
      </c>
      <c r="BN466" s="36"/>
      <c r="BO466" s="54" t="s">
        <v>11</v>
      </c>
      <c r="BP466" s="39"/>
      <c r="BQ466" s="56" t="s">
        <v>16</v>
      </c>
      <c r="BR466" s="48"/>
      <c r="BS466" s="36"/>
      <c r="BT466" s="54" t="s">
        <v>11</v>
      </c>
      <c r="BU466" s="39"/>
      <c r="BV466" s="54" t="s">
        <v>16</v>
      </c>
      <c r="BW466" s="36"/>
      <c r="BX466" s="54" t="s">
        <v>11</v>
      </c>
      <c r="BY466" s="39"/>
      <c r="BZ466" s="56" t="s">
        <v>16</v>
      </c>
      <c r="CA466" s="51"/>
      <c r="CB466" s="17" t="str">
        <f t="shared" ref="CB466:CB529" si="15">IF(AND(E466&lt;&gt;"",OR(F466="○",SUM(H466,J466,L466,N466,Q466,S466,U466,W466,Z466,AB466,AD466,AF466,AI466,AK466,AM466,AO466,AR466,AT466,AV466,AX466,BA466,BC466,BE466,BG466,BJ466,BL466,BN466,BP466,BS466,BU466,BW466,BY466)&gt;0)),"入力あり","")</f>
        <v/>
      </c>
      <c r="CC466" s="17" t="str">
        <f>IF(CB466="","",INDEX('99_職種リスト'!$A:$A,MATCH($E466,'99_職種リスト'!$B:$B,0)))</f>
        <v/>
      </c>
      <c r="CD466" s="18" t="str">
        <f>IF(CB466="","",IF(F466="○",'01_勤務時間入力'!$B$7*60,IF(SUM(H466,J466,L466,N466)&gt;0,MIN(SUM(VALUE(H466)*60,J466,VALUE(L466)*60/2,N466/2),'01_勤務時間入力'!$B$7*60,10080),MIN(SUM(MIN(SUM(VALUE(Q466)*60,S466,VALUE(U466)*60/2,W466/2),1440)*IF(OR(Y466="",Y466="　"),1,VALUE(MID(Y466,2,1)/4)),MIN(SUM(VALUE(Z466)*60,AB466,VALUE(AD466)*60/2,AF466/2),1440)*IF(OR(AH466="",AH466="　"),1,VALUE(MID(AH466,2,1)/4)),MIN(SUM(VALUE(AI466)*60,AK466,VALUE(AM466)*60/2,AO466/2),1440)*IF(OR(AQ466="",AQ466="　"),1,VALUE(MID(AQ466,2,1)/4)),MIN(SUM(VALUE(AR466)*60,AT466,VALUE(AV466)*60/2,AX466/2),1440)*IF(OR(AZ466="",AZ466="　"),1,VALUE(MID(AZ466,2,1)/4)),MIN(SUM(VALUE(BA466)*60,BC466,VALUE(BE466)*60/2,BG466/2),1440)*IF(OR(BI466="",BI466="　"),1,VALUE(MID(BI466,2,1)/4)),MIN(SUM(VALUE(BJ466)*60,BL466,VALUE(BN466)*60/2,BP466/2),1440)*IF(OR(BR466="",BR466="　"),1,VALUE(MID(BR466,2,1)/4)),MIN(SUM(VALUE(BS466)*60,BU466,VALUE(BW466)*60/2,BY466/2),1440)*IF(OR(CA466="",CA466="　"),1,VALUE(MID(CA466,2,1)/4))),'01_勤務時間入力'!$B$7*60,10080))))</f>
        <v/>
      </c>
      <c r="CE466" s="17" t="str">
        <f>IF(CB466="","",IF('01_勤務時間入力'!$I$7*60&lt;='01_勤務時間入力'!CD466,"常勤","非常勤"))</f>
        <v/>
      </c>
    </row>
    <row r="467" spans="2:83" ht="27.95" customHeight="1" x14ac:dyDescent="0.4">
      <c r="B467" s="131" t="str">
        <f t="shared" si="14"/>
        <v>451人目</v>
      </c>
      <c r="C467" s="29"/>
      <c r="D467" s="69" t="s">
        <v>14</v>
      </c>
      <c r="E467" s="31"/>
      <c r="F467" s="32"/>
      <c r="H467" s="36"/>
      <c r="I467" s="54" t="s">
        <v>11</v>
      </c>
      <c r="J467" s="39"/>
      <c r="K467" s="56" t="s">
        <v>16</v>
      </c>
      <c r="L467" s="36"/>
      <c r="M467" s="54" t="s">
        <v>11</v>
      </c>
      <c r="N467" s="39"/>
      <c r="O467" s="56" t="s">
        <v>16</v>
      </c>
      <c r="P467" s="11"/>
      <c r="Q467" s="36"/>
      <c r="R467" s="54" t="s">
        <v>11</v>
      </c>
      <c r="S467" s="39"/>
      <c r="T467" s="54" t="s">
        <v>16</v>
      </c>
      <c r="U467" s="36"/>
      <c r="V467" s="54" t="s">
        <v>11</v>
      </c>
      <c r="W467" s="39"/>
      <c r="X467" s="56" t="s">
        <v>16</v>
      </c>
      <c r="Y467" s="48"/>
      <c r="Z467" s="36"/>
      <c r="AA467" s="54" t="s">
        <v>11</v>
      </c>
      <c r="AB467" s="39"/>
      <c r="AC467" s="54" t="s">
        <v>16</v>
      </c>
      <c r="AD467" s="36"/>
      <c r="AE467" s="54" t="s">
        <v>11</v>
      </c>
      <c r="AF467" s="39"/>
      <c r="AG467" s="56" t="s">
        <v>16</v>
      </c>
      <c r="AH467" s="48"/>
      <c r="AI467" s="36"/>
      <c r="AJ467" s="54" t="s">
        <v>11</v>
      </c>
      <c r="AK467" s="39"/>
      <c r="AL467" s="54" t="s">
        <v>16</v>
      </c>
      <c r="AM467" s="36"/>
      <c r="AN467" s="54" t="s">
        <v>11</v>
      </c>
      <c r="AO467" s="39"/>
      <c r="AP467" s="56" t="s">
        <v>16</v>
      </c>
      <c r="AQ467" s="48"/>
      <c r="AR467" s="36"/>
      <c r="AS467" s="54" t="s">
        <v>11</v>
      </c>
      <c r="AT467" s="39"/>
      <c r="AU467" s="54" t="s">
        <v>16</v>
      </c>
      <c r="AV467" s="36"/>
      <c r="AW467" s="54" t="s">
        <v>11</v>
      </c>
      <c r="AX467" s="39"/>
      <c r="AY467" s="56" t="s">
        <v>16</v>
      </c>
      <c r="AZ467" s="48"/>
      <c r="BA467" s="36"/>
      <c r="BB467" s="54" t="s">
        <v>11</v>
      </c>
      <c r="BC467" s="39"/>
      <c r="BD467" s="54" t="s">
        <v>16</v>
      </c>
      <c r="BE467" s="36"/>
      <c r="BF467" s="54" t="s">
        <v>11</v>
      </c>
      <c r="BG467" s="39"/>
      <c r="BH467" s="56" t="s">
        <v>16</v>
      </c>
      <c r="BI467" s="48"/>
      <c r="BJ467" s="36"/>
      <c r="BK467" s="54" t="s">
        <v>11</v>
      </c>
      <c r="BL467" s="39"/>
      <c r="BM467" s="54" t="s">
        <v>16</v>
      </c>
      <c r="BN467" s="36"/>
      <c r="BO467" s="54" t="s">
        <v>11</v>
      </c>
      <c r="BP467" s="39"/>
      <c r="BQ467" s="56" t="s">
        <v>16</v>
      </c>
      <c r="BR467" s="48"/>
      <c r="BS467" s="36"/>
      <c r="BT467" s="54" t="s">
        <v>11</v>
      </c>
      <c r="BU467" s="39"/>
      <c r="BV467" s="54" t="s">
        <v>16</v>
      </c>
      <c r="BW467" s="36"/>
      <c r="BX467" s="54" t="s">
        <v>11</v>
      </c>
      <c r="BY467" s="39"/>
      <c r="BZ467" s="56" t="s">
        <v>16</v>
      </c>
      <c r="CA467" s="51"/>
      <c r="CB467" s="17" t="str">
        <f t="shared" si="15"/>
        <v/>
      </c>
      <c r="CC467" s="17" t="str">
        <f>IF(CB467="","",INDEX('99_職種リスト'!$A:$A,MATCH($E467,'99_職種リスト'!$B:$B,0)))</f>
        <v/>
      </c>
      <c r="CD467" s="18" t="str">
        <f>IF(CB467="","",IF(F467="○",'01_勤務時間入力'!$B$7*60,IF(SUM(H467,J467,L467,N467)&gt;0,MIN(SUM(VALUE(H467)*60,J467,VALUE(L467)*60/2,N467/2),'01_勤務時間入力'!$B$7*60,10080),MIN(SUM(MIN(SUM(VALUE(Q467)*60,S467,VALUE(U467)*60/2,W467/2),1440)*IF(OR(Y467="",Y467="　"),1,VALUE(MID(Y467,2,1)/4)),MIN(SUM(VALUE(Z467)*60,AB467,VALUE(AD467)*60/2,AF467/2),1440)*IF(OR(AH467="",AH467="　"),1,VALUE(MID(AH467,2,1)/4)),MIN(SUM(VALUE(AI467)*60,AK467,VALUE(AM467)*60/2,AO467/2),1440)*IF(OR(AQ467="",AQ467="　"),1,VALUE(MID(AQ467,2,1)/4)),MIN(SUM(VALUE(AR467)*60,AT467,VALUE(AV467)*60/2,AX467/2),1440)*IF(OR(AZ467="",AZ467="　"),1,VALUE(MID(AZ467,2,1)/4)),MIN(SUM(VALUE(BA467)*60,BC467,VALUE(BE467)*60/2,BG467/2),1440)*IF(OR(BI467="",BI467="　"),1,VALUE(MID(BI467,2,1)/4)),MIN(SUM(VALUE(BJ467)*60,BL467,VALUE(BN467)*60/2,BP467/2),1440)*IF(OR(BR467="",BR467="　"),1,VALUE(MID(BR467,2,1)/4)),MIN(SUM(VALUE(BS467)*60,BU467,VALUE(BW467)*60/2,BY467/2),1440)*IF(OR(CA467="",CA467="　"),1,VALUE(MID(CA467,2,1)/4))),'01_勤務時間入力'!$B$7*60,10080))))</f>
        <v/>
      </c>
      <c r="CE467" s="17" t="str">
        <f>IF(CB467="","",IF('01_勤務時間入力'!$I$7*60&lt;='01_勤務時間入力'!CD467,"常勤","非常勤"))</f>
        <v/>
      </c>
    </row>
    <row r="468" spans="2:83" ht="27.95" customHeight="1" x14ac:dyDescent="0.4">
      <c r="B468" s="131" t="str">
        <f t="shared" si="14"/>
        <v>452人目</v>
      </c>
      <c r="C468" s="29"/>
      <c r="D468" s="69" t="s">
        <v>14</v>
      </c>
      <c r="E468" s="31"/>
      <c r="F468" s="32"/>
      <c r="H468" s="36"/>
      <c r="I468" s="54" t="s">
        <v>11</v>
      </c>
      <c r="J468" s="39"/>
      <c r="K468" s="56" t="s">
        <v>16</v>
      </c>
      <c r="L468" s="36"/>
      <c r="M468" s="54" t="s">
        <v>11</v>
      </c>
      <c r="N468" s="39"/>
      <c r="O468" s="56" t="s">
        <v>16</v>
      </c>
      <c r="P468" s="11"/>
      <c r="Q468" s="36"/>
      <c r="R468" s="54" t="s">
        <v>11</v>
      </c>
      <c r="S468" s="39"/>
      <c r="T468" s="54" t="s">
        <v>16</v>
      </c>
      <c r="U468" s="36"/>
      <c r="V468" s="54" t="s">
        <v>11</v>
      </c>
      <c r="W468" s="39"/>
      <c r="X468" s="56" t="s">
        <v>16</v>
      </c>
      <c r="Y468" s="48"/>
      <c r="Z468" s="36"/>
      <c r="AA468" s="54" t="s">
        <v>11</v>
      </c>
      <c r="AB468" s="39"/>
      <c r="AC468" s="54" t="s">
        <v>16</v>
      </c>
      <c r="AD468" s="36"/>
      <c r="AE468" s="54" t="s">
        <v>11</v>
      </c>
      <c r="AF468" s="39"/>
      <c r="AG468" s="56" t="s">
        <v>16</v>
      </c>
      <c r="AH468" s="48"/>
      <c r="AI468" s="36"/>
      <c r="AJ468" s="54" t="s">
        <v>11</v>
      </c>
      <c r="AK468" s="39"/>
      <c r="AL468" s="54" t="s">
        <v>16</v>
      </c>
      <c r="AM468" s="36"/>
      <c r="AN468" s="54" t="s">
        <v>11</v>
      </c>
      <c r="AO468" s="39"/>
      <c r="AP468" s="56" t="s">
        <v>16</v>
      </c>
      <c r="AQ468" s="48"/>
      <c r="AR468" s="36"/>
      <c r="AS468" s="54" t="s">
        <v>11</v>
      </c>
      <c r="AT468" s="39"/>
      <c r="AU468" s="54" t="s">
        <v>16</v>
      </c>
      <c r="AV468" s="36"/>
      <c r="AW468" s="54" t="s">
        <v>11</v>
      </c>
      <c r="AX468" s="39"/>
      <c r="AY468" s="56" t="s">
        <v>16</v>
      </c>
      <c r="AZ468" s="48"/>
      <c r="BA468" s="36"/>
      <c r="BB468" s="54" t="s">
        <v>11</v>
      </c>
      <c r="BC468" s="39"/>
      <c r="BD468" s="54" t="s">
        <v>16</v>
      </c>
      <c r="BE468" s="36"/>
      <c r="BF468" s="54" t="s">
        <v>11</v>
      </c>
      <c r="BG468" s="39"/>
      <c r="BH468" s="56" t="s">
        <v>16</v>
      </c>
      <c r="BI468" s="48"/>
      <c r="BJ468" s="36"/>
      <c r="BK468" s="54" t="s">
        <v>11</v>
      </c>
      <c r="BL468" s="39"/>
      <c r="BM468" s="54" t="s">
        <v>16</v>
      </c>
      <c r="BN468" s="36"/>
      <c r="BO468" s="54" t="s">
        <v>11</v>
      </c>
      <c r="BP468" s="39"/>
      <c r="BQ468" s="56" t="s">
        <v>16</v>
      </c>
      <c r="BR468" s="48"/>
      <c r="BS468" s="36"/>
      <c r="BT468" s="54" t="s">
        <v>11</v>
      </c>
      <c r="BU468" s="39"/>
      <c r="BV468" s="54" t="s">
        <v>16</v>
      </c>
      <c r="BW468" s="36"/>
      <c r="BX468" s="54" t="s">
        <v>11</v>
      </c>
      <c r="BY468" s="39"/>
      <c r="BZ468" s="56" t="s">
        <v>16</v>
      </c>
      <c r="CA468" s="51"/>
      <c r="CB468" s="17" t="str">
        <f t="shared" si="15"/>
        <v/>
      </c>
      <c r="CC468" s="17" t="str">
        <f>IF(CB468="","",INDEX('99_職種リスト'!$A:$A,MATCH($E468,'99_職種リスト'!$B:$B,0)))</f>
        <v/>
      </c>
      <c r="CD468" s="18" t="str">
        <f>IF(CB468="","",IF(F468="○",'01_勤務時間入力'!$B$7*60,IF(SUM(H468,J468,L468,N468)&gt;0,MIN(SUM(VALUE(H468)*60,J468,VALUE(L468)*60/2,N468/2),'01_勤務時間入力'!$B$7*60,10080),MIN(SUM(MIN(SUM(VALUE(Q468)*60,S468,VALUE(U468)*60/2,W468/2),1440)*IF(OR(Y468="",Y468="　"),1,VALUE(MID(Y468,2,1)/4)),MIN(SUM(VALUE(Z468)*60,AB468,VALUE(AD468)*60/2,AF468/2),1440)*IF(OR(AH468="",AH468="　"),1,VALUE(MID(AH468,2,1)/4)),MIN(SUM(VALUE(AI468)*60,AK468,VALUE(AM468)*60/2,AO468/2),1440)*IF(OR(AQ468="",AQ468="　"),1,VALUE(MID(AQ468,2,1)/4)),MIN(SUM(VALUE(AR468)*60,AT468,VALUE(AV468)*60/2,AX468/2),1440)*IF(OR(AZ468="",AZ468="　"),1,VALUE(MID(AZ468,2,1)/4)),MIN(SUM(VALUE(BA468)*60,BC468,VALUE(BE468)*60/2,BG468/2),1440)*IF(OR(BI468="",BI468="　"),1,VALUE(MID(BI468,2,1)/4)),MIN(SUM(VALUE(BJ468)*60,BL468,VALUE(BN468)*60/2,BP468/2),1440)*IF(OR(BR468="",BR468="　"),1,VALUE(MID(BR468,2,1)/4)),MIN(SUM(VALUE(BS468)*60,BU468,VALUE(BW468)*60/2,BY468/2),1440)*IF(OR(CA468="",CA468="　"),1,VALUE(MID(CA468,2,1)/4))),'01_勤務時間入力'!$B$7*60,10080))))</f>
        <v/>
      </c>
      <c r="CE468" s="17" t="str">
        <f>IF(CB468="","",IF('01_勤務時間入力'!$I$7*60&lt;='01_勤務時間入力'!CD468,"常勤","非常勤"))</f>
        <v/>
      </c>
    </row>
    <row r="469" spans="2:83" ht="27.95" customHeight="1" x14ac:dyDescent="0.4">
      <c r="B469" s="131" t="str">
        <f t="shared" si="14"/>
        <v>453人目</v>
      </c>
      <c r="C469" s="29"/>
      <c r="D469" s="69" t="s">
        <v>14</v>
      </c>
      <c r="E469" s="31"/>
      <c r="F469" s="32"/>
      <c r="H469" s="36"/>
      <c r="I469" s="54" t="s">
        <v>11</v>
      </c>
      <c r="J469" s="39"/>
      <c r="K469" s="56" t="s">
        <v>16</v>
      </c>
      <c r="L469" s="36"/>
      <c r="M469" s="54" t="s">
        <v>11</v>
      </c>
      <c r="N469" s="39"/>
      <c r="O469" s="56" t="s">
        <v>16</v>
      </c>
      <c r="P469" s="11"/>
      <c r="Q469" s="36"/>
      <c r="R469" s="54" t="s">
        <v>11</v>
      </c>
      <c r="S469" s="39"/>
      <c r="T469" s="54" t="s">
        <v>16</v>
      </c>
      <c r="U469" s="36"/>
      <c r="V469" s="54" t="s">
        <v>11</v>
      </c>
      <c r="W469" s="39"/>
      <c r="X469" s="56" t="s">
        <v>16</v>
      </c>
      <c r="Y469" s="48"/>
      <c r="Z469" s="36"/>
      <c r="AA469" s="54" t="s">
        <v>11</v>
      </c>
      <c r="AB469" s="39"/>
      <c r="AC469" s="54" t="s">
        <v>16</v>
      </c>
      <c r="AD469" s="36"/>
      <c r="AE469" s="54" t="s">
        <v>11</v>
      </c>
      <c r="AF469" s="39"/>
      <c r="AG469" s="56" t="s">
        <v>16</v>
      </c>
      <c r="AH469" s="48"/>
      <c r="AI469" s="36"/>
      <c r="AJ469" s="54" t="s">
        <v>11</v>
      </c>
      <c r="AK469" s="39"/>
      <c r="AL469" s="54" t="s">
        <v>16</v>
      </c>
      <c r="AM469" s="36"/>
      <c r="AN469" s="54" t="s">
        <v>11</v>
      </c>
      <c r="AO469" s="39"/>
      <c r="AP469" s="56" t="s">
        <v>16</v>
      </c>
      <c r="AQ469" s="48"/>
      <c r="AR469" s="36"/>
      <c r="AS469" s="54" t="s">
        <v>11</v>
      </c>
      <c r="AT469" s="39"/>
      <c r="AU469" s="54" t="s">
        <v>16</v>
      </c>
      <c r="AV469" s="36"/>
      <c r="AW469" s="54" t="s">
        <v>11</v>
      </c>
      <c r="AX469" s="39"/>
      <c r="AY469" s="56" t="s">
        <v>16</v>
      </c>
      <c r="AZ469" s="48"/>
      <c r="BA469" s="36"/>
      <c r="BB469" s="54" t="s">
        <v>11</v>
      </c>
      <c r="BC469" s="39"/>
      <c r="BD469" s="54" t="s">
        <v>16</v>
      </c>
      <c r="BE469" s="36"/>
      <c r="BF469" s="54" t="s">
        <v>11</v>
      </c>
      <c r="BG469" s="39"/>
      <c r="BH469" s="56" t="s">
        <v>16</v>
      </c>
      <c r="BI469" s="48"/>
      <c r="BJ469" s="36"/>
      <c r="BK469" s="54" t="s">
        <v>11</v>
      </c>
      <c r="BL469" s="39"/>
      <c r="BM469" s="54" t="s">
        <v>16</v>
      </c>
      <c r="BN469" s="36"/>
      <c r="BO469" s="54" t="s">
        <v>11</v>
      </c>
      <c r="BP469" s="39"/>
      <c r="BQ469" s="56" t="s">
        <v>16</v>
      </c>
      <c r="BR469" s="48"/>
      <c r="BS469" s="36"/>
      <c r="BT469" s="54" t="s">
        <v>11</v>
      </c>
      <c r="BU469" s="39"/>
      <c r="BV469" s="54" t="s">
        <v>16</v>
      </c>
      <c r="BW469" s="36"/>
      <c r="BX469" s="54" t="s">
        <v>11</v>
      </c>
      <c r="BY469" s="39"/>
      <c r="BZ469" s="56" t="s">
        <v>16</v>
      </c>
      <c r="CA469" s="51"/>
      <c r="CB469" s="17" t="str">
        <f t="shared" si="15"/>
        <v/>
      </c>
      <c r="CC469" s="17" t="str">
        <f>IF(CB469="","",INDEX('99_職種リスト'!$A:$A,MATCH($E469,'99_職種リスト'!$B:$B,0)))</f>
        <v/>
      </c>
      <c r="CD469" s="18" t="str">
        <f>IF(CB469="","",IF(F469="○",'01_勤務時間入力'!$B$7*60,IF(SUM(H469,J469,L469,N469)&gt;0,MIN(SUM(VALUE(H469)*60,J469,VALUE(L469)*60/2,N469/2),'01_勤務時間入力'!$B$7*60,10080),MIN(SUM(MIN(SUM(VALUE(Q469)*60,S469,VALUE(U469)*60/2,W469/2),1440)*IF(OR(Y469="",Y469="　"),1,VALUE(MID(Y469,2,1)/4)),MIN(SUM(VALUE(Z469)*60,AB469,VALUE(AD469)*60/2,AF469/2),1440)*IF(OR(AH469="",AH469="　"),1,VALUE(MID(AH469,2,1)/4)),MIN(SUM(VALUE(AI469)*60,AK469,VALUE(AM469)*60/2,AO469/2),1440)*IF(OR(AQ469="",AQ469="　"),1,VALUE(MID(AQ469,2,1)/4)),MIN(SUM(VALUE(AR469)*60,AT469,VALUE(AV469)*60/2,AX469/2),1440)*IF(OR(AZ469="",AZ469="　"),1,VALUE(MID(AZ469,2,1)/4)),MIN(SUM(VALUE(BA469)*60,BC469,VALUE(BE469)*60/2,BG469/2),1440)*IF(OR(BI469="",BI469="　"),1,VALUE(MID(BI469,2,1)/4)),MIN(SUM(VALUE(BJ469)*60,BL469,VALUE(BN469)*60/2,BP469/2),1440)*IF(OR(BR469="",BR469="　"),1,VALUE(MID(BR469,2,1)/4)),MIN(SUM(VALUE(BS469)*60,BU469,VALUE(BW469)*60/2,BY469/2),1440)*IF(OR(CA469="",CA469="　"),1,VALUE(MID(CA469,2,1)/4))),'01_勤務時間入力'!$B$7*60,10080))))</f>
        <v/>
      </c>
      <c r="CE469" s="17" t="str">
        <f>IF(CB469="","",IF('01_勤務時間入力'!$I$7*60&lt;='01_勤務時間入力'!CD469,"常勤","非常勤"))</f>
        <v/>
      </c>
    </row>
    <row r="470" spans="2:83" ht="27.95" customHeight="1" x14ac:dyDescent="0.4">
      <c r="B470" s="131" t="str">
        <f t="shared" si="14"/>
        <v>454人目</v>
      </c>
      <c r="C470" s="29"/>
      <c r="D470" s="69" t="s">
        <v>14</v>
      </c>
      <c r="E470" s="31"/>
      <c r="F470" s="32"/>
      <c r="H470" s="36"/>
      <c r="I470" s="54" t="s">
        <v>11</v>
      </c>
      <c r="J470" s="39"/>
      <c r="K470" s="56" t="s">
        <v>16</v>
      </c>
      <c r="L470" s="36"/>
      <c r="M470" s="54" t="s">
        <v>11</v>
      </c>
      <c r="N470" s="39"/>
      <c r="O470" s="56" t="s">
        <v>16</v>
      </c>
      <c r="P470" s="11"/>
      <c r="Q470" s="36"/>
      <c r="R470" s="54" t="s">
        <v>11</v>
      </c>
      <c r="S470" s="39"/>
      <c r="T470" s="54" t="s">
        <v>16</v>
      </c>
      <c r="U470" s="36"/>
      <c r="V470" s="54" t="s">
        <v>11</v>
      </c>
      <c r="W470" s="39"/>
      <c r="X470" s="56" t="s">
        <v>16</v>
      </c>
      <c r="Y470" s="48"/>
      <c r="Z470" s="36"/>
      <c r="AA470" s="54" t="s">
        <v>11</v>
      </c>
      <c r="AB470" s="39"/>
      <c r="AC470" s="54" t="s">
        <v>16</v>
      </c>
      <c r="AD470" s="36"/>
      <c r="AE470" s="54" t="s">
        <v>11</v>
      </c>
      <c r="AF470" s="39"/>
      <c r="AG470" s="56" t="s">
        <v>16</v>
      </c>
      <c r="AH470" s="48"/>
      <c r="AI470" s="36"/>
      <c r="AJ470" s="54" t="s">
        <v>11</v>
      </c>
      <c r="AK470" s="39"/>
      <c r="AL470" s="54" t="s">
        <v>16</v>
      </c>
      <c r="AM470" s="36"/>
      <c r="AN470" s="54" t="s">
        <v>11</v>
      </c>
      <c r="AO470" s="39"/>
      <c r="AP470" s="56" t="s">
        <v>16</v>
      </c>
      <c r="AQ470" s="48"/>
      <c r="AR470" s="36"/>
      <c r="AS470" s="54" t="s">
        <v>11</v>
      </c>
      <c r="AT470" s="39"/>
      <c r="AU470" s="54" t="s">
        <v>16</v>
      </c>
      <c r="AV470" s="36"/>
      <c r="AW470" s="54" t="s">
        <v>11</v>
      </c>
      <c r="AX470" s="39"/>
      <c r="AY470" s="56" t="s">
        <v>16</v>
      </c>
      <c r="AZ470" s="48"/>
      <c r="BA470" s="36"/>
      <c r="BB470" s="54" t="s">
        <v>11</v>
      </c>
      <c r="BC470" s="39"/>
      <c r="BD470" s="54" t="s">
        <v>16</v>
      </c>
      <c r="BE470" s="36"/>
      <c r="BF470" s="54" t="s">
        <v>11</v>
      </c>
      <c r="BG470" s="39"/>
      <c r="BH470" s="56" t="s">
        <v>16</v>
      </c>
      <c r="BI470" s="48"/>
      <c r="BJ470" s="36"/>
      <c r="BK470" s="54" t="s">
        <v>11</v>
      </c>
      <c r="BL470" s="39"/>
      <c r="BM470" s="54" t="s">
        <v>16</v>
      </c>
      <c r="BN470" s="36"/>
      <c r="BO470" s="54" t="s">
        <v>11</v>
      </c>
      <c r="BP470" s="39"/>
      <c r="BQ470" s="56" t="s">
        <v>16</v>
      </c>
      <c r="BR470" s="48"/>
      <c r="BS470" s="36"/>
      <c r="BT470" s="54" t="s">
        <v>11</v>
      </c>
      <c r="BU470" s="39"/>
      <c r="BV470" s="54" t="s">
        <v>16</v>
      </c>
      <c r="BW470" s="36"/>
      <c r="BX470" s="54" t="s">
        <v>11</v>
      </c>
      <c r="BY470" s="39"/>
      <c r="BZ470" s="56" t="s">
        <v>16</v>
      </c>
      <c r="CA470" s="51"/>
      <c r="CB470" s="17" t="str">
        <f t="shared" si="15"/>
        <v/>
      </c>
      <c r="CC470" s="17" t="str">
        <f>IF(CB470="","",INDEX('99_職種リスト'!$A:$A,MATCH($E470,'99_職種リスト'!$B:$B,0)))</f>
        <v/>
      </c>
      <c r="CD470" s="18" t="str">
        <f>IF(CB470="","",IF(F470="○",'01_勤務時間入力'!$B$7*60,IF(SUM(H470,J470,L470,N470)&gt;0,MIN(SUM(VALUE(H470)*60,J470,VALUE(L470)*60/2,N470/2),'01_勤務時間入力'!$B$7*60,10080),MIN(SUM(MIN(SUM(VALUE(Q470)*60,S470,VALUE(U470)*60/2,W470/2),1440)*IF(OR(Y470="",Y470="　"),1,VALUE(MID(Y470,2,1)/4)),MIN(SUM(VALUE(Z470)*60,AB470,VALUE(AD470)*60/2,AF470/2),1440)*IF(OR(AH470="",AH470="　"),1,VALUE(MID(AH470,2,1)/4)),MIN(SUM(VALUE(AI470)*60,AK470,VALUE(AM470)*60/2,AO470/2),1440)*IF(OR(AQ470="",AQ470="　"),1,VALUE(MID(AQ470,2,1)/4)),MIN(SUM(VALUE(AR470)*60,AT470,VALUE(AV470)*60/2,AX470/2),1440)*IF(OR(AZ470="",AZ470="　"),1,VALUE(MID(AZ470,2,1)/4)),MIN(SUM(VALUE(BA470)*60,BC470,VALUE(BE470)*60/2,BG470/2),1440)*IF(OR(BI470="",BI470="　"),1,VALUE(MID(BI470,2,1)/4)),MIN(SUM(VALUE(BJ470)*60,BL470,VALUE(BN470)*60/2,BP470/2),1440)*IF(OR(BR470="",BR470="　"),1,VALUE(MID(BR470,2,1)/4)),MIN(SUM(VALUE(BS470)*60,BU470,VALUE(BW470)*60/2,BY470/2),1440)*IF(OR(CA470="",CA470="　"),1,VALUE(MID(CA470,2,1)/4))),'01_勤務時間入力'!$B$7*60,10080))))</f>
        <v/>
      </c>
      <c r="CE470" s="17" t="str">
        <f>IF(CB470="","",IF('01_勤務時間入力'!$I$7*60&lt;='01_勤務時間入力'!CD470,"常勤","非常勤"))</f>
        <v/>
      </c>
    </row>
    <row r="471" spans="2:83" ht="27.95" customHeight="1" x14ac:dyDescent="0.4">
      <c r="B471" s="131" t="str">
        <f t="shared" si="14"/>
        <v>455人目</v>
      </c>
      <c r="C471" s="29"/>
      <c r="D471" s="69" t="s">
        <v>14</v>
      </c>
      <c r="E471" s="31"/>
      <c r="F471" s="32"/>
      <c r="H471" s="36"/>
      <c r="I471" s="54" t="s">
        <v>11</v>
      </c>
      <c r="J471" s="39"/>
      <c r="K471" s="56" t="s">
        <v>16</v>
      </c>
      <c r="L471" s="36"/>
      <c r="M471" s="54" t="s">
        <v>11</v>
      </c>
      <c r="N471" s="39"/>
      <c r="O471" s="56" t="s">
        <v>16</v>
      </c>
      <c r="P471" s="11"/>
      <c r="Q471" s="36"/>
      <c r="R471" s="54" t="s">
        <v>11</v>
      </c>
      <c r="S471" s="39"/>
      <c r="T471" s="54" t="s">
        <v>16</v>
      </c>
      <c r="U471" s="36"/>
      <c r="V471" s="54" t="s">
        <v>11</v>
      </c>
      <c r="W471" s="39"/>
      <c r="X471" s="56" t="s">
        <v>16</v>
      </c>
      <c r="Y471" s="48"/>
      <c r="Z471" s="36"/>
      <c r="AA471" s="54" t="s">
        <v>11</v>
      </c>
      <c r="AB471" s="39"/>
      <c r="AC471" s="54" t="s">
        <v>16</v>
      </c>
      <c r="AD471" s="36"/>
      <c r="AE471" s="54" t="s">
        <v>11</v>
      </c>
      <c r="AF471" s="39"/>
      <c r="AG471" s="56" t="s">
        <v>16</v>
      </c>
      <c r="AH471" s="48"/>
      <c r="AI471" s="36"/>
      <c r="AJ471" s="54" t="s">
        <v>11</v>
      </c>
      <c r="AK471" s="39"/>
      <c r="AL471" s="54" t="s">
        <v>16</v>
      </c>
      <c r="AM471" s="36"/>
      <c r="AN471" s="54" t="s">
        <v>11</v>
      </c>
      <c r="AO471" s="39"/>
      <c r="AP471" s="56" t="s">
        <v>16</v>
      </c>
      <c r="AQ471" s="48"/>
      <c r="AR471" s="36"/>
      <c r="AS471" s="54" t="s">
        <v>11</v>
      </c>
      <c r="AT471" s="39"/>
      <c r="AU471" s="54" t="s">
        <v>16</v>
      </c>
      <c r="AV471" s="36"/>
      <c r="AW471" s="54" t="s">
        <v>11</v>
      </c>
      <c r="AX471" s="39"/>
      <c r="AY471" s="56" t="s">
        <v>16</v>
      </c>
      <c r="AZ471" s="48"/>
      <c r="BA471" s="36"/>
      <c r="BB471" s="54" t="s">
        <v>11</v>
      </c>
      <c r="BC471" s="39"/>
      <c r="BD471" s="54" t="s">
        <v>16</v>
      </c>
      <c r="BE471" s="36"/>
      <c r="BF471" s="54" t="s">
        <v>11</v>
      </c>
      <c r="BG471" s="39"/>
      <c r="BH471" s="56" t="s">
        <v>16</v>
      </c>
      <c r="BI471" s="48"/>
      <c r="BJ471" s="36"/>
      <c r="BK471" s="54" t="s">
        <v>11</v>
      </c>
      <c r="BL471" s="39"/>
      <c r="BM471" s="54" t="s">
        <v>16</v>
      </c>
      <c r="BN471" s="36"/>
      <c r="BO471" s="54" t="s">
        <v>11</v>
      </c>
      <c r="BP471" s="39"/>
      <c r="BQ471" s="56" t="s">
        <v>16</v>
      </c>
      <c r="BR471" s="48"/>
      <c r="BS471" s="36"/>
      <c r="BT471" s="54" t="s">
        <v>11</v>
      </c>
      <c r="BU471" s="39"/>
      <c r="BV471" s="54" t="s">
        <v>16</v>
      </c>
      <c r="BW471" s="36"/>
      <c r="BX471" s="54" t="s">
        <v>11</v>
      </c>
      <c r="BY471" s="39"/>
      <c r="BZ471" s="56" t="s">
        <v>16</v>
      </c>
      <c r="CA471" s="51"/>
      <c r="CB471" s="17" t="str">
        <f t="shared" si="15"/>
        <v/>
      </c>
      <c r="CC471" s="17" t="str">
        <f>IF(CB471="","",INDEX('99_職種リスト'!$A:$A,MATCH($E471,'99_職種リスト'!$B:$B,0)))</f>
        <v/>
      </c>
      <c r="CD471" s="18" t="str">
        <f>IF(CB471="","",IF(F471="○",'01_勤務時間入力'!$B$7*60,IF(SUM(H471,J471,L471,N471)&gt;0,MIN(SUM(VALUE(H471)*60,J471,VALUE(L471)*60/2,N471/2),'01_勤務時間入力'!$B$7*60,10080),MIN(SUM(MIN(SUM(VALUE(Q471)*60,S471,VALUE(U471)*60/2,W471/2),1440)*IF(OR(Y471="",Y471="　"),1,VALUE(MID(Y471,2,1)/4)),MIN(SUM(VALUE(Z471)*60,AB471,VALUE(AD471)*60/2,AF471/2),1440)*IF(OR(AH471="",AH471="　"),1,VALUE(MID(AH471,2,1)/4)),MIN(SUM(VALUE(AI471)*60,AK471,VALUE(AM471)*60/2,AO471/2),1440)*IF(OR(AQ471="",AQ471="　"),1,VALUE(MID(AQ471,2,1)/4)),MIN(SUM(VALUE(AR471)*60,AT471,VALUE(AV471)*60/2,AX471/2),1440)*IF(OR(AZ471="",AZ471="　"),1,VALUE(MID(AZ471,2,1)/4)),MIN(SUM(VALUE(BA471)*60,BC471,VALUE(BE471)*60/2,BG471/2),1440)*IF(OR(BI471="",BI471="　"),1,VALUE(MID(BI471,2,1)/4)),MIN(SUM(VALUE(BJ471)*60,BL471,VALUE(BN471)*60/2,BP471/2),1440)*IF(OR(BR471="",BR471="　"),1,VALUE(MID(BR471,2,1)/4)),MIN(SUM(VALUE(BS471)*60,BU471,VALUE(BW471)*60/2,BY471/2),1440)*IF(OR(CA471="",CA471="　"),1,VALUE(MID(CA471,2,1)/4))),'01_勤務時間入力'!$B$7*60,10080))))</f>
        <v/>
      </c>
      <c r="CE471" s="17" t="str">
        <f>IF(CB471="","",IF('01_勤務時間入力'!$I$7*60&lt;='01_勤務時間入力'!CD471,"常勤","非常勤"))</f>
        <v/>
      </c>
    </row>
    <row r="472" spans="2:83" ht="27.95" customHeight="1" x14ac:dyDescent="0.4">
      <c r="B472" s="131" t="str">
        <f t="shared" si="14"/>
        <v>456人目</v>
      </c>
      <c r="C472" s="29"/>
      <c r="D472" s="69" t="s">
        <v>14</v>
      </c>
      <c r="E472" s="31"/>
      <c r="F472" s="32"/>
      <c r="H472" s="36"/>
      <c r="I472" s="54" t="s">
        <v>11</v>
      </c>
      <c r="J472" s="39"/>
      <c r="K472" s="56" t="s">
        <v>16</v>
      </c>
      <c r="L472" s="36"/>
      <c r="M472" s="54" t="s">
        <v>11</v>
      </c>
      <c r="N472" s="39"/>
      <c r="O472" s="56" t="s">
        <v>16</v>
      </c>
      <c r="P472" s="11"/>
      <c r="Q472" s="36"/>
      <c r="R472" s="54" t="s">
        <v>11</v>
      </c>
      <c r="S472" s="39"/>
      <c r="T472" s="54" t="s">
        <v>16</v>
      </c>
      <c r="U472" s="36"/>
      <c r="V472" s="54" t="s">
        <v>11</v>
      </c>
      <c r="W472" s="39"/>
      <c r="X472" s="56" t="s">
        <v>16</v>
      </c>
      <c r="Y472" s="48"/>
      <c r="Z472" s="36"/>
      <c r="AA472" s="54" t="s">
        <v>11</v>
      </c>
      <c r="AB472" s="39"/>
      <c r="AC472" s="54" t="s">
        <v>16</v>
      </c>
      <c r="AD472" s="36"/>
      <c r="AE472" s="54" t="s">
        <v>11</v>
      </c>
      <c r="AF472" s="39"/>
      <c r="AG472" s="56" t="s">
        <v>16</v>
      </c>
      <c r="AH472" s="48"/>
      <c r="AI472" s="36"/>
      <c r="AJ472" s="54" t="s">
        <v>11</v>
      </c>
      <c r="AK472" s="39"/>
      <c r="AL472" s="54" t="s">
        <v>16</v>
      </c>
      <c r="AM472" s="36"/>
      <c r="AN472" s="54" t="s">
        <v>11</v>
      </c>
      <c r="AO472" s="39"/>
      <c r="AP472" s="56" t="s">
        <v>16</v>
      </c>
      <c r="AQ472" s="48"/>
      <c r="AR472" s="36"/>
      <c r="AS472" s="54" t="s">
        <v>11</v>
      </c>
      <c r="AT472" s="39"/>
      <c r="AU472" s="54" t="s">
        <v>16</v>
      </c>
      <c r="AV472" s="36"/>
      <c r="AW472" s="54" t="s">
        <v>11</v>
      </c>
      <c r="AX472" s="39"/>
      <c r="AY472" s="56" t="s">
        <v>16</v>
      </c>
      <c r="AZ472" s="48"/>
      <c r="BA472" s="36"/>
      <c r="BB472" s="54" t="s">
        <v>11</v>
      </c>
      <c r="BC472" s="39"/>
      <c r="BD472" s="54" t="s">
        <v>16</v>
      </c>
      <c r="BE472" s="36"/>
      <c r="BF472" s="54" t="s">
        <v>11</v>
      </c>
      <c r="BG472" s="39"/>
      <c r="BH472" s="56" t="s">
        <v>16</v>
      </c>
      <c r="BI472" s="48"/>
      <c r="BJ472" s="36"/>
      <c r="BK472" s="54" t="s">
        <v>11</v>
      </c>
      <c r="BL472" s="39"/>
      <c r="BM472" s="54" t="s">
        <v>16</v>
      </c>
      <c r="BN472" s="36"/>
      <c r="BO472" s="54" t="s">
        <v>11</v>
      </c>
      <c r="BP472" s="39"/>
      <c r="BQ472" s="56" t="s">
        <v>16</v>
      </c>
      <c r="BR472" s="48"/>
      <c r="BS472" s="36"/>
      <c r="BT472" s="54" t="s">
        <v>11</v>
      </c>
      <c r="BU472" s="39"/>
      <c r="BV472" s="54" t="s">
        <v>16</v>
      </c>
      <c r="BW472" s="36"/>
      <c r="BX472" s="54" t="s">
        <v>11</v>
      </c>
      <c r="BY472" s="39"/>
      <c r="BZ472" s="56" t="s">
        <v>16</v>
      </c>
      <c r="CA472" s="51"/>
      <c r="CB472" s="17" t="str">
        <f t="shared" si="15"/>
        <v/>
      </c>
      <c r="CC472" s="17" t="str">
        <f>IF(CB472="","",INDEX('99_職種リスト'!$A:$A,MATCH($E472,'99_職種リスト'!$B:$B,0)))</f>
        <v/>
      </c>
      <c r="CD472" s="18" t="str">
        <f>IF(CB472="","",IF(F472="○",'01_勤務時間入力'!$B$7*60,IF(SUM(H472,J472,L472,N472)&gt;0,MIN(SUM(VALUE(H472)*60,J472,VALUE(L472)*60/2,N472/2),'01_勤務時間入力'!$B$7*60,10080),MIN(SUM(MIN(SUM(VALUE(Q472)*60,S472,VALUE(U472)*60/2,W472/2),1440)*IF(OR(Y472="",Y472="　"),1,VALUE(MID(Y472,2,1)/4)),MIN(SUM(VALUE(Z472)*60,AB472,VALUE(AD472)*60/2,AF472/2),1440)*IF(OR(AH472="",AH472="　"),1,VALUE(MID(AH472,2,1)/4)),MIN(SUM(VALUE(AI472)*60,AK472,VALUE(AM472)*60/2,AO472/2),1440)*IF(OR(AQ472="",AQ472="　"),1,VALUE(MID(AQ472,2,1)/4)),MIN(SUM(VALUE(AR472)*60,AT472,VALUE(AV472)*60/2,AX472/2),1440)*IF(OR(AZ472="",AZ472="　"),1,VALUE(MID(AZ472,2,1)/4)),MIN(SUM(VALUE(BA472)*60,BC472,VALUE(BE472)*60/2,BG472/2),1440)*IF(OR(BI472="",BI472="　"),1,VALUE(MID(BI472,2,1)/4)),MIN(SUM(VALUE(BJ472)*60,BL472,VALUE(BN472)*60/2,BP472/2),1440)*IF(OR(BR472="",BR472="　"),1,VALUE(MID(BR472,2,1)/4)),MIN(SUM(VALUE(BS472)*60,BU472,VALUE(BW472)*60/2,BY472/2),1440)*IF(OR(CA472="",CA472="　"),1,VALUE(MID(CA472,2,1)/4))),'01_勤務時間入力'!$B$7*60,10080))))</f>
        <v/>
      </c>
      <c r="CE472" s="17" t="str">
        <f>IF(CB472="","",IF('01_勤務時間入力'!$I$7*60&lt;='01_勤務時間入力'!CD472,"常勤","非常勤"))</f>
        <v/>
      </c>
    </row>
    <row r="473" spans="2:83" ht="27.95" customHeight="1" x14ac:dyDescent="0.4">
      <c r="B473" s="131" t="str">
        <f t="shared" si="14"/>
        <v>457人目</v>
      </c>
      <c r="C473" s="29"/>
      <c r="D473" s="69" t="s">
        <v>14</v>
      </c>
      <c r="E473" s="31"/>
      <c r="F473" s="32"/>
      <c r="H473" s="36"/>
      <c r="I473" s="54" t="s">
        <v>11</v>
      </c>
      <c r="J473" s="39"/>
      <c r="K473" s="56" t="s">
        <v>16</v>
      </c>
      <c r="L473" s="36"/>
      <c r="M473" s="54" t="s">
        <v>11</v>
      </c>
      <c r="N473" s="39"/>
      <c r="O473" s="56" t="s">
        <v>16</v>
      </c>
      <c r="P473" s="11"/>
      <c r="Q473" s="36"/>
      <c r="R473" s="54" t="s">
        <v>11</v>
      </c>
      <c r="S473" s="39"/>
      <c r="T473" s="54" t="s">
        <v>16</v>
      </c>
      <c r="U473" s="36"/>
      <c r="V473" s="54" t="s">
        <v>11</v>
      </c>
      <c r="W473" s="39"/>
      <c r="X473" s="56" t="s">
        <v>16</v>
      </c>
      <c r="Y473" s="48"/>
      <c r="Z473" s="36"/>
      <c r="AA473" s="54" t="s">
        <v>11</v>
      </c>
      <c r="AB473" s="39"/>
      <c r="AC473" s="54" t="s">
        <v>16</v>
      </c>
      <c r="AD473" s="36"/>
      <c r="AE473" s="54" t="s">
        <v>11</v>
      </c>
      <c r="AF473" s="39"/>
      <c r="AG473" s="56" t="s">
        <v>16</v>
      </c>
      <c r="AH473" s="48"/>
      <c r="AI473" s="36"/>
      <c r="AJ473" s="54" t="s">
        <v>11</v>
      </c>
      <c r="AK473" s="39"/>
      <c r="AL473" s="54" t="s">
        <v>16</v>
      </c>
      <c r="AM473" s="36"/>
      <c r="AN473" s="54" t="s">
        <v>11</v>
      </c>
      <c r="AO473" s="39"/>
      <c r="AP473" s="56" t="s">
        <v>16</v>
      </c>
      <c r="AQ473" s="48"/>
      <c r="AR473" s="36"/>
      <c r="AS473" s="54" t="s">
        <v>11</v>
      </c>
      <c r="AT473" s="39"/>
      <c r="AU473" s="54" t="s">
        <v>16</v>
      </c>
      <c r="AV473" s="36"/>
      <c r="AW473" s="54" t="s">
        <v>11</v>
      </c>
      <c r="AX473" s="39"/>
      <c r="AY473" s="56" t="s">
        <v>16</v>
      </c>
      <c r="AZ473" s="48"/>
      <c r="BA473" s="36"/>
      <c r="BB473" s="54" t="s">
        <v>11</v>
      </c>
      <c r="BC473" s="39"/>
      <c r="BD473" s="54" t="s">
        <v>16</v>
      </c>
      <c r="BE473" s="36"/>
      <c r="BF473" s="54" t="s">
        <v>11</v>
      </c>
      <c r="BG473" s="39"/>
      <c r="BH473" s="56" t="s">
        <v>16</v>
      </c>
      <c r="BI473" s="48"/>
      <c r="BJ473" s="36"/>
      <c r="BK473" s="54" t="s">
        <v>11</v>
      </c>
      <c r="BL473" s="39"/>
      <c r="BM473" s="54" t="s">
        <v>16</v>
      </c>
      <c r="BN473" s="36"/>
      <c r="BO473" s="54" t="s">
        <v>11</v>
      </c>
      <c r="BP473" s="39"/>
      <c r="BQ473" s="56" t="s">
        <v>16</v>
      </c>
      <c r="BR473" s="48"/>
      <c r="BS473" s="36"/>
      <c r="BT473" s="54" t="s">
        <v>11</v>
      </c>
      <c r="BU473" s="39"/>
      <c r="BV473" s="54" t="s">
        <v>16</v>
      </c>
      <c r="BW473" s="36"/>
      <c r="BX473" s="54" t="s">
        <v>11</v>
      </c>
      <c r="BY473" s="39"/>
      <c r="BZ473" s="56" t="s">
        <v>16</v>
      </c>
      <c r="CA473" s="51"/>
      <c r="CB473" s="17" t="str">
        <f t="shared" si="15"/>
        <v/>
      </c>
      <c r="CC473" s="17" t="str">
        <f>IF(CB473="","",INDEX('99_職種リスト'!$A:$A,MATCH($E473,'99_職種リスト'!$B:$B,0)))</f>
        <v/>
      </c>
      <c r="CD473" s="18" t="str">
        <f>IF(CB473="","",IF(F473="○",'01_勤務時間入力'!$B$7*60,IF(SUM(H473,J473,L473,N473)&gt;0,MIN(SUM(VALUE(H473)*60,J473,VALUE(L473)*60/2,N473/2),'01_勤務時間入力'!$B$7*60,10080),MIN(SUM(MIN(SUM(VALUE(Q473)*60,S473,VALUE(U473)*60/2,W473/2),1440)*IF(OR(Y473="",Y473="　"),1,VALUE(MID(Y473,2,1)/4)),MIN(SUM(VALUE(Z473)*60,AB473,VALUE(AD473)*60/2,AF473/2),1440)*IF(OR(AH473="",AH473="　"),1,VALUE(MID(AH473,2,1)/4)),MIN(SUM(VALUE(AI473)*60,AK473,VALUE(AM473)*60/2,AO473/2),1440)*IF(OR(AQ473="",AQ473="　"),1,VALUE(MID(AQ473,2,1)/4)),MIN(SUM(VALUE(AR473)*60,AT473,VALUE(AV473)*60/2,AX473/2),1440)*IF(OR(AZ473="",AZ473="　"),1,VALUE(MID(AZ473,2,1)/4)),MIN(SUM(VALUE(BA473)*60,BC473,VALUE(BE473)*60/2,BG473/2),1440)*IF(OR(BI473="",BI473="　"),1,VALUE(MID(BI473,2,1)/4)),MIN(SUM(VALUE(BJ473)*60,BL473,VALUE(BN473)*60/2,BP473/2),1440)*IF(OR(BR473="",BR473="　"),1,VALUE(MID(BR473,2,1)/4)),MIN(SUM(VALUE(BS473)*60,BU473,VALUE(BW473)*60/2,BY473/2),1440)*IF(OR(CA473="",CA473="　"),1,VALUE(MID(CA473,2,1)/4))),'01_勤務時間入力'!$B$7*60,10080))))</f>
        <v/>
      </c>
      <c r="CE473" s="17" t="str">
        <f>IF(CB473="","",IF('01_勤務時間入力'!$I$7*60&lt;='01_勤務時間入力'!CD473,"常勤","非常勤"))</f>
        <v/>
      </c>
    </row>
    <row r="474" spans="2:83" ht="27.95" customHeight="1" x14ac:dyDescent="0.4">
      <c r="B474" s="131" t="str">
        <f t="shared" si="14"/>
        <v>458人目</v>
      </c>
      <c r="C474" s="29"/>
      <c r="D474" s="69" t="s">
        <v>14</v>
      </c>
      <c r="E474" s="31"/>
      <c r="F474" s="32"/>
      <c r="H474" s="36"/>
      <c r="I474" s="54" t="s">
        <v>11</v>
      </c>
      <c r="J474" s="39"/>
      <c r="K474" s="56" t="s">
        <v>16</v>
      </c>
      <c r="L474" s="36"/>
      <c r="M474" s="54" t="s">
        <v>11</v>
      </c>
      <c r="N474" s="39"/>
      <c r="O474" s="56" t="s">
        <v>16</v>
      </c>
      <c r="P474" s="11"/>
      <c r="Q474" s="36"/>
      <c r="R474" s="54" t="s">
        <v>11</v>
      </c>
      <c r="S474" s="39"/>
      <c r="T474" s="54" t="s">
        <v>16</v>
      </c>
      <c r="U474" s="36"/>
      <c r="V474" s="54" t="s">
        <v>11</v>
      </c>
      <c r="W474" s="39"/>
      <c r="X474" s="56" t="s">
        <v>16</v>
      </c>
      <c r="Y474" s="48"/>
      <c r="Z474" s="36"/>
      <c r="AA474" s="54" t="s">
        <v>11</v>
      </c>
      <c r="AB474" s="39"/>
      <c r="AC474" s="54" t="s">
        <v>16</v>
      </c>
      <c r="AD474" s="36"/>
      <c r="AE474" s="54" t="s">
        <v>11</v>
      </c>
      <c r="AF474" s="39"/>
      <c r="AG474" s="56" t="s">
        <v>16</v>
      </c>
      <c r="AH474" s="48"/>
      <c r="AI474" s="36"/>
      <c r="AJ474" s="54" t="s">
        <v>11</v>
      </c>
      <c r="AK474" s="39"/>
      <c r="AL474" s="54" t="s">
        <v>16</v>
      </c>
      <c r="AM474" s="36"/>
      <c r="AN474" s="54" t="s">
        <v>11</v>
      </c>
      <c r="AO474" s="39"/>
      <c r="AP474" s="56" t="s">
        <v>16</v>
      </c>
      <c r="AQ474" s="48"/>
      <c r="AR474" s="36"/>
      <c r="AS474" s="54" t="s">
        <v>11</v>
      </c>
      <c r="AT474" s="39"/>
      <c r="AU474" s="54" t="s">
        <v>16</v>
      </c>
      <c r="AV474" s="36"/>
      <c r="AW474" s="54" t="s">
        <v>11</v>
      </c>
      <c r="AX474" s="39"/>
      <c r="AY474" s="56" t="s">
        <v>16</v>
      </c>
      <c r="AZ474" s="48"/>
      <c r="BA474" s="36"/>
      <c r="BB474" s="54" t="s">
        <v>11</v>
      </c>
      <c r="BC474" s="39"/>
      <c r="BD474" s="54" t="s">
        <v>16</v>
      </c>
      <c r="BE474" s="36"/>
      <c r="BF474" s="54" t="s">
        <v>11</v>
      </c>
      <c r="BG474" s="39"/>
      <c r="BH474" s="56" t="s">
        <v>16</v>
      </c>
      <c r="BI474" s="48"/>
      <c r="BJ474" s="36"/>
      <c r="BK474" s="54" t="s">
        <v>11</v>
      </c>
      <c r="BL474" s="39"/>
      <c r="BM474" s="54" t="s">
        <v>16</v>
      </c>
      <c r="BN474" s="36"/>
      <c r="BO474" s="54" t="s">
        <v>11</v>
      </c>
      <c r="BP474" s="39"/>
      <c r="BQ474" s="56" t="s">
        <v>16</v>
      </c>
      <c r="BR474" s="48"/>
      <c r="BS474" s="36"/>
      <c r="BT474" s="54" t="s">
        <v>11</v>
      </c>
      <c r="BU474" s="39"/>
      <c r="BV474" s="54" t="s">
        <v>16</v>
      </c>
      <c r="BW474" s="36"/>
      <c r="BX474" s="54" t="s">
        <v>11</v>
      </c>
      <c r="BY474" s="39"/>
      <c r="BZ474" s="56" t="s">
        <v>16</v>
      </c>
      <c r="CA474" s="51"/>
      <c r="CB474" s="17" t="str">
        <f t="shared" si="15"/>
        <v/>
      </c>
      <c r="CC474" s="17" t="str">
        <f>IF(CB474="","",INDEX('99_職種リスト'!$A:$A,MATCH($E474,'99_職種リスト'!$B:$B,0)))</f>
        <v/>
      </c>
      <c r="CD474" s="18" t="str">
        <f>IF(CB474="","",IF(F474="○",'01_勤務時間入力'!$B$7*60,IF(SUM(H474,J474,L474,N474)&gt;0,MIN(SUM(VALUE(H474)*60,J474,VALUE(L474)*60/2,N474/2),'01_勤務時間入力'!$B$7*60,10080),MIN(SUM(MIN(SUM(VALUE(Q474)*60,S474,VALUE(U474)*60/2,W474/2),1440)*IF(OR(Y474="",Y474="　"),1,VALUE(MID(Y474,2,1)/4)),MIN(SUM(VALUE(Z474)*60,AB474,VALUE(AD474)*60/2,AF474/2),1440)*IF(OR(AH474="",AH474="　"),1,VALUE(MID(AH474,2,1)/4)),MIN(SUM(VALUE(AI474)*60,AK474,VALUE(AM474)*60/2,AO474/2),1440)*IF(OR(AQ474="",AQ474="　"),1,VALUE(MID(AQ474,2,1)/4)),MIN(SUM(VALUE(AR474)*60,AT474,VALUE(AV474)*60/2,AX474/2),1440)*IF(OR(AZ474="",AZ474="　"),1,VALUE(MID(AZ474,2,1)/4)),MIN(SUM(VALUE(BA474)*60,BC474,VALUE(BE474)*60/2,BG474/2),1440)*IF(OR(BI474="",BI474="　"),1,VALUE(MID(BI474,2,1)/4)),MIN(SUM(VALUE(BJ474)*60,BL474,VALUE(BN474)*60/2,BP474/2),1440)*IF(OR(BR474="",BR474="　"),1,VALUE(MID(BR474,2,1)/4)),MIN(SUM(VALUE(BS474)*60,BU474,VALUE(BW474)*60/2,BY474/2),1440)*IF(OR(CA474="",CA474="　"),1,VALUE(MID(CA474,2,1)/4))),'01_勤務時間入力'!$B$7*60,10080))))</f>
        <v/>
      </c>
      <c r="CE474" s="17" t="str">
        <f>IF(CB474="","",IF('01_勤務時間入力'!$I$7*60&lt;='01_勤務時間入力'!CD474,"常勤","非常勤"))</f>
        <v/>
      </c>
    </row>
    <row r="475" spans="2:83" ht="27.95" customHeight="1" x14ac:dyDescent="0.4">
      <c r="B475" s="131" t="str">
        <f t="shared" si="14"/>
        <v>459人目</v>
      </c>
      <c r="C475" s="29"/>
      <c r="D475" s="69" t="s">
        <v>14</v>
      </c>
      <c r="E475" s="31"/>
      <c r="F475" s="32"/>
      <c r="H475" s="36"/>
      <c r="I475" s="54" t="s">
        <v>11</v>
      </c>
      <c r="J475" s="39"/>
      <c r="K475" s="56" t="s">
        <v>16</v>
      </c>
      <c r="L475" s="36"/>
      <c r="M475" s="54" t="s">
        <v>11</v>
      </c>
      <c r="N475" s="39"/>
      <c r="O475" s="56" t="s">
        <v>16</v>
      </c>
      <c r="P475" s="11"/>
      <c r="Q475" s="36"/>
      <c r="R475" s="54" t="s">
        <v>11</v>
      </c>
      <c r="S475" s="39"/>
      <c r="T475" s="54" t="s">
        <v>16</v>
      </c>
      <c r="U475" s="36"/>
      <c r="V475" s="54" t="s">
        <v>11</v>
      </c>
      <c r="W475" s="39"/>
      <c r="X475" s="56" t="s">
        <v>16</v>
      </c>
      <c r="Y475" s="48"/>
      <c r="Z475" s="36"/>
      <c r="AA475" s="54" t="s">
        <v>11</v>
      </c>
      <c r="AB475" s="39"/>
      <c r="AC475" s="54" t="s">
        <v>16</v>
      </c>
      <c r="AD475" s="36"/>
      <c r="AE475" s="54" t="s">
        <v>11</v>
      </c>
      <c r="AF475" s="39"/>
      <c r="AG475" s="56" t="s">
        <v>16</v>
      </c>
      <c r="AH475" s="48"/>
      <c r="AI475" s="36"/>
      <c r="AJ475" s="54" t="s">
        <v>11</v>
      </c>
      <c r="AK475" s="39"/>
      <c r="AL475" s="54" t="s">
        <v>16</v>
      </c>
      <c r="AM475" s="36"/>
      <c r="AN475" s="54" t="s">
        <v>11</v>
      </c>
      <c r="AO475" s="39"/>
      <c r="AP475" s="56" t="s">
        <v>16</v>
      </c>
      <c r="AQ475" s="48"/>
      <c r="AR475" s="36"/>
      <c r="AS475" s="54" t="s">
        <v>11</v>
      </c>
      <c r="AT475" s="39"/>
      <c r="AU475" s="54" t="s">
        <v>16</v>
      </c>
      <c r="AV475" s="36"/>
      <c r="AW475" s="54" t="s">
        <v>11</v>
      </c>
      <c r="AX475" s="39"/>
      <c r="AY475" s="56" t="s">
        <v>16</v>
      </c>
      <c r="AZ475" s="48"/>
      <c r="BA475" s="36"/>
      <c r="BB475" s="54" t="s">
        <v>11</v>
      </c>
      <c r="BC475" s="39"/>
      <c r="BD475" s="54" t="s">
        <v>16</v>
      </c>
      <c r="BE475" s="36"/>
      <c r="BF475" s="54" t="s">
        <v>11</v>
      </c>
      <c r="BG475" s="39"/>
      <c r="BH475" s="56" t="s">
        <v>16</v>
      </c>
      <c r="BI475" s="48"/>
      <c r="BJ475" s="36"/>
      <c r="BK475" s="54" t="s">
        <v>11</v>
      </c>
      <c r="BL475" s="39"/>
      <c r="BM475" s="54" t="s">
        <v>16</v>
      </c>
      <c r="BN475" s="36"/>
      <c r="BO475" s="54" t="s">
        <v>11</v>
      </c>
      <c r="BP475" s="39"/>
      <c r="BQ475" s="56" t="s">
        <v>16</v>
      </c>
      <c r="BR475" s="48"/>
      <c r="BS475" s="36"/>
      <c r="BT475" s="54" t="s">
        <v>11</v>
      </c>
      <c r="BU475" s="39"/>
      <c r="BV475" s="54" t="s">
        <v>16</v>
      </c>
      <c r="BW475" s="36"/>
      <c r="BX475" s="54" t="s">
        <v>11</v>
      </c>
      <c r="BY475" s="39"/>
      <c r="BZ475" s="56" t="s">
        <v>16</v>
      </c>
      <c r="CA475" s="51"/>
      <c r="CB475" s="17" t="str">
        <f t="shared" si="15"/>
        <v/>
      </c>
      <c r="CC475" s="17" t="str">
        <f>IF(CB475="","",INDEX('99_職種リスト'!$A:$A,MATCH($E475,'99_職種リスト'!$B:$B,0)))</f>
        <v/>
      </c>
      <c r="CD475" s="18" t="str">
        <f>IF(CB475="","",IF(F475="○",'01_勤務時間入力'!$B$7*60,IF(SUM(H475,J475,L475,N475)&gt;0,MIN(SUM(VALUE(H475)*60,J475,VALUE(L475)*60/2,N475/2),'01_勤務時間入力'!$B$7*60,10080),MIN(SUM(MIN(SUM(VALUE(Q475)*60,S475,VALUE(U475)*60/2,W475/2),1440)*IF(OR(Y475="",Y475="　"),1,VALUE(MID(Y475,2,1)/4)),MIN(SUM(VALUE(Z475)*60,AB475,VALUE(AD475)*60/2,AF475/2),1440)*IF(OR(AH475="",AH475="　"),1,VALUE(MID(AH475,2,1)/4)),MIN(SUM(VALUE(AI475)*60,AK475,VALUE(AM475)*60/2,AO475/2),1440)*IF(OR(AQ475="",AQ475="　"),1,VALUE(MID(AQ475,2,1)/4)),MIN(SUM(VALUE(AR475)*60,AT475,VALUE(AV475)*60/2,AX475/2),1440)*IF(OR(AZ475="",AZ475="　"),1,VALUE(MID(AZ475,2,1)/4)),MIN(SUM(VALUE(BA475)*60,BC475,VALUE(BE475)*60/2,BG475/2),1440)*IF(OR(BI475="",BI475="　"),1,VALUE(MID(BI475,2,1)/4)),MIN(SUM(VALUE(BJ475)*60,BL475,VALUE(BN475)*60/2,BP475/2),1440)*IF(OR(BR475="",BR475="　"),1,VALUE(MID(BR475,2,1)/4)),MIN(SUM(VALUE(BS475)*60,BU475,VALUE(BW475)*60/2,BY475/2),1440)*IF(OR(CA475="",CA475="　"),1,VALUE(MID(CA475,2,1)/4))),'01_勤務時間入力'!$B$7*60,10080))))</f>
        <v/>
      </c>
      <c r="CE475" s="17" t="str">
        <f>IF(CB475="","",IF('01_勤務時間入力'!$I$7*60&lt;='01_勤務時間入力'!CD475,"常勤","非常勤"))</f>
        <v/>
      </c>
    </row>
    <row r="476" spans="2:83" ht="27.95" customHeight="1" x14ac:dyDescent="0.4">
      <c r="B476" s="131" t="str">
        <f t="shared" si="14"/>
        <v>460人目</v>
      </c>
      <c r="C476" s="29"/>
      <c r="D476" s="69" t="s">
        <v>14</v>
      </c>
      <c r="E476" s="31"/>
      <c r="F476" s="32"/>
      <c r="H476" s="36"/>
      <c r="I476" s="54" t="s">
        <v>11</v>
      </c>
      <c r="J476" s="39"/>
      <c r="K476" s="56" t="s">
        <v>16</v>
      </c>
      <c r="L476" s="36"/>
      <c r="M476" s="54" t="s">
        <v>11</v>
      </c>
      <c r="N476" s="39"/>
      <c r="O476" s="56" t="s">
        <v>16</v>
      </c>
      <c r="P476" s="11"/>
      <c r="Q476" s="36"/>
      <c r="R476" s="54" t="s">
        <v>11</v>
      </c>
      <c r="S476" s="39"/>
      <c r="T476" s="54" t="s">
        <v>16</v>
      </c>
      <c r="U476" s="36"/>
      <c r="V476" s="54" t="s">
        <v>11</v>
      </c>
      <c r="W476" s="39"/>
      <c r="X476" s="56" t="s">
        <v>16</v>
      </c>
      <c r="Y476" s="48"/>
      <c r="Z476" s="36"/>
      <c r="AA476" s="54" t="s">
        <v>11</v>
      </c>
      <c r="AB476" s="39"/>
      <c r="AC476" s="54" t="s">
        <v>16</v>
      </c>
      <c r="AD476" s="36"/>
      <c r="AE476" s="54" t="s">
        <v>11</v>
      </c>
      <c r="AF476" s="39"/>
      <c r="AG476" s="56" t="s">
        <v>16</v>
      </c>
      <c r="AH476" s="48"/>
      <c r="AI476" s="36"/>
      <c r="AJ476" s="54" t="s">
        <v>11</v>
      </c>
      <c r="AK476" s="39"/>
      <c r="AL476" s="54" t="s">
        <v>16</v>
      </c>
      <c r="AM476" s="36"/>
      <c r="AN476" s="54" t="s">
        <v>11</v>
      </c>
      <c r="AO476" s="39"/>
      <c r="AP476" s="56" t="s">
        <v>16</v>
      </c>
      <c r="AQ476" s="48"/>
      <c r="AR476" s="36"/>
      <c r="AS476" s="54" t="s">
        <v>11</v>
      </c>
      <c r="AT476" s="39"/>
      <c r="AU476" s="54" t="s">
        <v>16</v>
      </c>
      <c r="AV476" s="36"/>
      <c r="AW476" s="54" t="s">
        <v>11</v>
      </c>
      <c r="AX476" s="39"/>
      <c r="AY476" s="56" t="s">
        <v>16</v>
      </c>
      <c r="AZ476" s="48"/>
      <c r="BA476" s="36"/>
      <c r="BB476" s="54" t="s">
        <v>11</v>
      </c>
      <c r="BC476" s="39"/>
      <c r="BD476" s="54" t="s">
        <v>16</v>
      </c>
      <c r="BE476" s="36"/>
      <c r="BF476" s="54" t="s">
        <v>11</v>
      </c>
      <c r="BG476" s="39"/>
      <c r="BH476" s="56" t="s">
        <v>16</v>
      </c>
      <c r="BI476" s="48"/>
      <c r="BJ476" s="36"/>
      <c r="BK476" s="54" t="s">
        <v>11</v>
      </c>
      <c r="BL476" s="39"/>
      <c r="BM476" s="54" t="s">
        <v>16</v>
      </c>
      <c r="BN476" s="36"/>
      <c r="BO476" s="54" t="s">
        <v>11</v>
      </c>
      <c r="BP476" s="39"/>
      <c r="BQ476" s="56" t="s">
        <v>16</v>
      </c>
      <c r="BR476" s="48"/>
      <c r="BS476" s="36"/>
      <c r="BT476" s="54" t="s">
        <v>11</v>
      </c>
      <c r="BU476" s="39"/>
      <c r="BV476" s="54" t="s">
        <v>16</v>
      </c>
      <c r="BW476" s="36"/>
      <c r="BX476" s="54" t="s">
        <v>11</v>
      </c>
      <c r="BY476" s="39"/>
      <c r="BZ476" s="56" t="s">
        <v>16</v>
      </c>
      <c r="CA476" s="51"/>
      <c r="CB476" s="17" t="str">
        <f t="shared" si="15"/>
        <v/>
      </c>
      <c r="CC476" s="17" t="str">
        <f>IF(CB476="","",INDEX('99_職種リスト'!$A:$A,MATCH($E476,'99_職種リスト'!$B:$B,0)))</f>
        <v/>
      </c>
      <c r="CD476" s="18" t="str">
        <f>IF(CB476="","",IF(F476="○",'01_勤務時間入力'!$B$7*60,IF(SUM(H476,J476,L476,N476)&gt;0,MIN(SUM(VALUE(H476)*60,J476,VALUE(L476)*60/2,N476/2),'01_勤務時間入力'!$B$7*60,10080),MIN(SUM(MIN(SUM(VALUE(Q476)*60,S476,VALUE(U476)*60/2,W476/2),1440)*IF(OR(Y476="",Y476="　"),1,VALUE(MID(Y476,2,1)/4)),MIN(SUM(VALUE(Z476)*60,AB476,VALUE(AD476)*60/2,AF476/2),1440)*IF(OR(AH476="",AH476="　"),1,VALUE(MID(AH476,2,1)/4)),MIN(SUM(VALUE(AI476)*60,AK476,VALUE(AM476)*60/2,AO476/2),1440)*IF(OR(AQ476="",AQ476="　"),1,VALUE(MID(AQ476,2,1)/4)),MIN(SUM(VALUE(AR476)*60,AT476,VALUE(AV476)*60/2,AX476/2),1440)*IF(OR(AZ476="",AZ476="　"),1,VALUE(MID(AZ476,2,1)/4)),MIN(SUM(VALUE(BA476)*60,BC476,VALUE(BE476)*60/2,BG476/2),1440)*IF(OR(BI476="",BI476="　"),1,VALUE(MID(BI476,2,1)/4)),MIN(SUM(VALUE(BJ476)*60,BL476,VALUE(BN476)*60/2,BP476/2),1440)*IF(OR(BR476="",BR476="　"),1,VALUE(MID(BR476,2,1)/4)),MIN(SUM(VALUE(BS476)*60,BU476,VALUE(BW476)*60/2,BY476/2),1440)*IF(OR(CA476="",CA476="　"),1,VALUE(MID(CA476,2,1)/4))),'01_勤務時間入力'!$B$7*60,10080))))</f>
        <v/>
      </c>
      <c r="CE476" s="17" t="str">
        <f>IF(CB476="","",IF('01_勤務時間入力'!$I$7*60&lt;='01_勤務時間入力'!CD476,"常勤","非常勤"))</f>
        <v/>
      </c>
    </row>
    <row r="477" spans="2:83" ht="27.95" customHeight="1" x14ac:dyDescent="0.4">
      <c r="B477" s="131" t="str">
        <f t="shared" si="14"/>
        <v>461人目</v>
      </c>
      <c r="C477" s="29"/>
      <c r="D477" s="69" t="s">
        <v>14</v>
      </c>
      <c r="E477" s="31"/>
      <c r="F477" s="32"/>
      <c r="H477" s="36"/>
      <c r="I477" s="54" t="s">
        <v>11</v>
      </c>
      <c r="J477" s="39"/>
      <c r="K477" s="56" t="s">
        <v>16</v>
      </c>
      <c r="L477" s="36"/>
      <c r="M477" s="54" t="s">
        <v>11</v>
      </c>
      <c r="N477" s="39"/>
      <c r="O477" s="56" t="s">
        <v>16</v>
      </c>
      <c r="P477" s="11"/>
      <c r="Q477" s="36"/>
      <c r="R477" s="54" t="s">
        <v>11</v>
      </c>
      <c r="S477" s="39"/>
      <c r="T477" s="54" t="s">
        <v>16</v>
      </c>
      <c r="U477" s="36"/>
      <c r="V477" s="54" t="s">
        <v>11</v>
      </c>
      <c r="W477" s="39"/>
      <c r="X477" s="56" t="s">
        <v>16</v>
      </c>
      <c r="Y477" s="48"/>
      <c r="Z477" s="36"/>
      <c r="AA477" s="54" t="s">
        <v>11</v>
      </c>
      <c r="AB477" s="39"/>
      <c r="AC477" s="54" t="s">
        <v>16</v>
      </c>
      <c r="AD477" s="36"/>
      <c r="AE477" s="54" t="s">
        <v>11</v>
      </c>
      <c r="AF477" s="39"/>
      <c r="AG477" s="56" t="s">
        <v>16</v>
      </c>
      <c r="AH477" s="48"/>
      <c r="AI477" s="36"/>
      <c r="AJ477" s="54" t="s">
        <v>11</v>
      </c>
      <c r="AK477" s="39"/>
      <c r="AL477" s="54" t="s">
        <v>16</v>
      </c>
      <c r="AM477" s="36"/>
      <c r="AN477" s="54" t="s">
        <v>11</v>
      </c>
      <c r="AO477" s="39"/>
      <c r="AP477" s="56" t="s">
        <v>16</v>
      </c>
      <c r="AQ477" s="48"/>
      <c r="AR477" s="36"/>
      <c r="AS477" s="54" t="s">
        <v>11</v>
      </c>
      <c r="AT477" s="39"/>
      <c r="AU477" s="54" t="s">
        <v>16</v>
      </c>
      <c r="AV477" s="36"/>
      <c r="AW477" s="54" t="s">
        <v>11</v>
      </c>
      <c r="AX477" s="39"/>
      <c r="AY477" s="56" t="s">
        <v>16</v>
      </c>
      <c r="AZ477" s="48"/>
      <c r="BA477" s="36"/>
      <c r="BB477" s="54" t="s">
        <v>11</v>
      </c>
      <c r="BC477" s="39"/>
      <c r="BD477" s="54" t="s">
        <v>16</v>
      </c>
      <c r="BE477" s="36"/>
      <c r="BF477" s="54" t="s">
        <v>11</v>
      </c>
      <c r="BG477" s="39"/>
      <c r="BH477" s="56" t="s">
        <v>16</v>
      </c>
      <c r="BI477" s="48"/>
      <c r="BJ477" s="36"/>
      <c r="BK477" s="54" t="s">
        <v>11</v>
      </c>
      <c r="BL477" s="39"/>
      <c r="BM477" s="54" t="s">
        <v>16</v>
      </c>
      <c r="BN477" s="36"/>
      <c r="BO477" s="54" t="s">
        <v>11</v>
      </c>
      <c r="BP477" s="39"/>
      <c r="BQ477" s="56" t="s">
        <v>16</v>
      </c>
      <c r="BR477" s="48"/>
      <c r="BS477" s="36"/>
      <c r="BT477" s="54" t="s">
        <v>11</v>
      </c>
      <c r="BU477" s="39"/>
      <c r="BV477" s="54" t="s">
        <v>16</v>
      </c>
      <c r="BW477" s="36"/>
      <c r="BX477" s="54" t="s">
        <v>11</v>
      </c>
      <c r="BY477" s="39"/>
      <c r="BZ477" s="56" t="s">
        <v>16</v>
      </c>
      <c r="CA477" s="51"/>
      <c r="CB477" s="17" t="str">
        <f t="shared" si="15"/>
        <v/>
      </c>
      <c r="CC477" s="17" t="str">
        <f>IF(CB477="","",INDEX('99_職種リスト'!$A:$A,MATCH($E477,'99_職種リスト'!$B:$B,0)))</f>
        <v/>
      </c>
      <c r="CD477" s="18" t="str">
        <f>IF(CB477="","",IF(F477="○",'01_勤務時間入力'!$B$7*60,IF(SUM(H477,J477,L477,N477)&gt;0,MIN(SUM(VALUE(H477)*60,J477,VALUE(L477)*60/2,N477/2),'01_勤務時間入力'!$B$7*60,10080),MIN(SUM(MIN(SUM(VALUE(Q477)*60,S477,VALUE(U477)*60/2,W477/2),1440)*IF(OR(Y477="",Y477="　"),1,VALUE(MID(Y477,2,1)/4)),MIN(SUM(VALUE(Z477)*60,AB477,VALUE(AD477)*60/2,AF477/2),1440)*IF(OR(AH477="",AH477="　"),1,VALUE(MID(AH477,2,1)/4)),MIN(SUM(VALUE(AI477)*60,AK477,VALUE(AM477)*60/2,AO477/2),1440)*IF(OR(AQ477="",AQ477="　"),1,VALUE(MID(AQ477,2,1)/4)),MIN(SUM(VALUE(AR477)*60,AT477,VALUE(AV477)*60/2,AX477/2),1440)*IF(OR(AZ477="",AZ477="　"),1,VALUE(MID(AZ477,2,1)/4)),MIN(SUM(VALUE(BA477)*60,BC477,VALUE(BE477)*60/2,BG477/2),1440)*IF(OR(BI477="",BI477="　"),1,VALUE(MID(BI477,2,1)/4)),MIN(SUM(VALUE(BJ477)*60,BL477,VALUE(BN477)*60/2,BP477/2),1440)*IF(OR(BR477="",BR477="　"),1,VALUE(MID(BR477,2,1)/4)),MIN(SUM(VALUE(BS477)*60,BU477,VALUE(BW477)*60/2,BY477/2),1440)*IF(OR(CA477="",CA477="　"),1,VALUE(MID(CA477,2,1)/4))),'01_勤務時間入力'!$B$7*60,10080))))</f>
        <v/>
      </c>
      <c r="CE477" s="17" t="str">
        <f>IF(CB477="","",IF('01_勤務時間入力'!$I$7*60&lt;='01_勤務時間入力'!CD477,"常勤","非常勤"))</f>
        <v/>
      </c>
    </row>
    <row r="478" spans="2:83" ht="27.95" customHeight="1" x14ac:dyDescent="0.4">
      <c r="B478" s="131" t="str">
        <f t="shared" si="14"/>
        <v>462人目</v>
      </c>
      <c r="C478" s="29"/>
      <c r="D478" s="69" t="s">
        <v>14</v>
      </c>
      <c r="E478" s="31"/>
      <c r="F478" s="32"/>
      <c r="H478" s="36"/>
      <c r="I478" s="54" t="s">
        <v>11</v>
      </c>
      <c r="J478" s="39"/>
      <c r="K478" s="56" t="s">
        <v>16</v>
      </c>
      <c r="L478" s="36"/>
      <c r="M478" s="54" t="s">
        <v>11</v>
      </c>
      <c r="N478" s="39"/>
      <c r="O478" s="56" t="s">
        <v>16</v>
      </c>
      <c r="P478" s="11"/>
      <c r="Q478" s="36"/>
      <c r="R478" s="54" t="s">
        <v>11</v>
      </c>
      <c r="S478" s="39"/>
      <c r="T478" s="54" t="s">
        <v>16</v>
      </c>
      <c r="U478" s="36"/>
      <c r="V478" s="54" t="s">
        <v>11</v>
      </c>
      <c r="W478" s="39"/>
      <c r="X478" s="56" t="s">
        <v>16</v>
      </c>
      <c r="Y478" s="48"/>
      <c r="Z478" s="36"/>
      <c r="AA478" s="54" t="s">
        <v>11</v>
      </c>
      <c r="AB478" s="39"/>
      <c r="AC478" s="54" t="s">
        <v>16</v>
      </c>
      <c r="AD478" s="36"/>
      <c r="AE478" s="54" t="s">
        <v>11</v>
      </c>
      <c r="AF478" s="39"/>
      <c r="AG478" s="56" t="s">
        <v>16</v>
      </c>
      <c r="AH478" s="48"/>
      <c r="AI478" s="36"/>
      <c r="AJ478" s="54" t="s">
        <v>11</v>
      </c>
      <c r="AK478" s="39"/>
      <c r="AL478" s="54" t="s">
        <v>16</v>
      </c>
      <c r="AM478" s="36"/>
      <c r="AN478" s="54" t="s">
        <v>11</v>
      </c>
      <c r="AO478" s="39"/>
      <c r="AP478" s="56" t="s">
        <v>16</v>
      </c>
      <c r="AQ478" s="48"/>
      <c r="AR478" s="36"/>
      <c r="AS478" s="54" t="s">
        <v>11</v>
      </c>
      <c r="AT478" s="39"/>
      <c r="AU478" s="54" t="s">
        <v>16</v>
      </c>
      <c r="AV478" s="36"/>
      <c r="AW478" s="54" t="s">
        <v>11</v>
      </c>
      <c r="AX478" s="39"/>
      <c r="AY478" s="56" t="s">
        <v>16</v>
      </c>
      <c r="AZ478" s="48"/>
      <c r="BA478" s="36"/>
      <c r="BB478" s="54" t="s">
        <v>11</v>
      </c>
      <c r="BC478" s="39"/>
      <c r="BD478" s="54" t="s">
        <v>16</v>
      </c>
      <c r="BE478" s="36"/>
      <c r="BF478" s="54" t="s">
        <v>11</v>
      </c>
      <c r="BG478" s="39"/>
      <c r="BH478" s="56" t="s">
        <v>16</v>
      </c>
      <c r="BI478" s="48"/>
      <c r="BJ478" s="36"/>
      <c r="BK478" s="54" t="s">
        <v>11</v>
      </c>
      <c r="BL478" s="39"/>
      <c r="BM478" s="54" t="s">
        <v>16</v>
      </c>
      <c r="BN478" s="36"/>
      <c r="BO478" s="54" t="s">
        <v>11</v>
      </c>
      <c r="BP478" s="39"/>
      <c r="BQ478" s="56" t="s">
        <v>16</v>
      </c>
      <c r="BR478" s="48"/>
      <c r="BS478" s="36"/>
      <c r="BT478" s="54" t="s">
        <v>11</v>
      </c>
      <c r="BU478" s="39"/>
      <c r="BV478" s="54" t="s">
        <v>16</v>
      </c>
      <c r="BW478" s="36"/>
      <c r="BX478" s="54" t="s">
        <v>11</v>
      </c>
      <c r="BY478" s="39"/>
      <c r="BZ478" s="56" t="s">
        <v>16</v>
      </c>
      <c r="CA478" s="51"/>
      <c r="CB478" s="17" t="str">
        <f t="shared" si="15"/>
        <v/>
      </c>
      <c r="CC478" s="17" t="str">
        <f>IF(CB478="","",INDEX('99_職種リスト'!$A:$A,MATCH($E478,'99_職種リスト'!$B:$B,0)))</f>
        <v/>
      </c>
      <c r="CD478" s="18" t="str">
        <f>IF(CB478="","",IF(F478="○",'01_勤務時間入力'!$B$7*60,IF(SUM(H478,J478,L478,N478)&gt;0,MIN(SUM(VALUE(H478)*60,J478,VALUE(L478)*60/2,N478/2),'01_勤務時間入力'!$B$7*60,10080),MIN(SUM(MIN(SUM(VALUE(Q478)*60,S478,VALUE(U478)*60/2,W478/2),1440)*IF(OR(Y478="",Y478="　"),1,VALUE(MID(Y478,2,1)/4)),MIN(SUM(VALUE(Z478)*60,AB478,VALUE(AD478)*60/2,AF478/2),1440)*IF(OR(AH478="",AH478="　"),1,VALUE(MID(AH478,2,1)/4)),MIN(SUM(VALUE(AI478)*60,AK478,VALUE(AM478)*60/2,AO478/2),1440)*IF(OR(AQ478="",AQ478="　"),1,VALUE(MID(AQ478,2,1)/4)),MIN(SUM(VALUE(AR478)*60,AT478,VALUE(AV478)*60/2,AX478/2),1440)*IF(OR(AZ478="",AZ478="　"),1,VALUE(MID(AZ478,2,1)/4)),MIN(SUM(VALUE(BA478)*60,BC478,VALUE(BE478)*60/2,BG478/2),1440)*IF(OR(BI478="",BI478="　"),1,VALUE(MID(BI478,2,1)/4)),MIN(SUM(VALUE(BJ478)*60,BL478,VALUE(BN478)*60/2,BP478/2),1440)*IF(OR(BR478="",BR478="　"),1,VALUE(MID(BR478,2,1)/4)),MIN(SUM(VALUE(BS478)*60,BU478,VALUE(BW478)*60/2,BY478/2),1440)*IF(OR(CA478="",CA478="　"),1,VALUE(MID(CA478,2,1)/4))),'01_勤務時間入力'!$B$7*60,10080))))</f>
        <v/>
      </c>
      <c r="CE478" s="17" t="str">
        <f>IF(CB478="","",IF('01_勤務時間入力'!$I$7*60&lt;='01_勤務時間入力'!CD478,"常勤","非常勤"))</f>
        <v/>
      </c>
    </row>
    <row r="479" spans="2:83" ht="27.95" customHeight="1" x14ac:dyDescent="0.4">
      <c r="B479" s="131" t="str">
        <f t="shared" si="14"/>
        <v>463人目</v>
      </c>
      <c r="C479" s="29"/>
      <c r="D479" s="69" t="s">
        <v>14</v>
      </c>
      <c r="E479" s="31"/>
      <c r="F479" s="32"/>
      <c r="H479" s="36"/>
      <c r="I479" s="54" t="s">
        <v>11</v>
      </c>
      <c r="J479" s="39"/>
      <c r="K479" s="56" t="s">
        <v>16</v>
      </c>
      <c r="L479" s="36"/>
      <c r="M479" s="54" t="s">
        <v>11</v>
      </c>
      <c r="N479" s="39"/>
      <c r="O479" s="56" t="s">
        <v>16</v>
      </c>
      <c r="P479" s="11"/>
      <c r="Q479" s="36"/>
      <c r="R479" s="54" t="s">
        <v>11</v>
      </c>
      <c r="S479" s="39"/>
      <c r="T479" s="54" t="s">
        <v>16</v>
      </c>
      <c r="U479" s="36"/>
      <c r="V479" s="54" t="s">
        <v>11</v>
      </c>
      <c r="W479" s="39"/>
      <c r="X479" s="56" t="s">
        <v>16</v>
      </c>
      <c r="Y479" s="48"/>
      <c r="Z479" s="36"/>
      <c r="AA479" s="54" t="s">
        <v>11</v>
      </c>
      <c r="AB479" s="39"/>
      <c r="AC479" s="54" t="s">
        <v>16</v>
      </c>
      <c r="AD479" s="36"/>
      <c r="AE479" s="54" t="s">
        <v>11</v>
      </c>
      <c r="AF479" s="39"/>
      <c r="AG479" s="56" t="s">
        <v>16</v>
      </c>
      <c r="AH479" s="48"/>
      <c r="AI479" s="36"/>
      <c r="AJ479" s="54" t="s">
        <v>11</v>
      </c>
      <c r="AK479" s="39"/>
      <c r="AL479" s="54" t="s">
        <v>16</v>
      </c>
      <c r="AM479" s="36"/>
      <c r="AN479" s="54" t="s">
        <v>11</v>
      </c>
      <c r="AO479" s="39"/>
      <c r="AP479" s="56" t="s">
        <v>16</v>
      </c>
      <c r="AQ479" s="48"/>
      <c r="AR479" s="36"/>
      <c r="AS479" s="54" t="s">
        <v>11</v>
      </c>
      <c r="AT479" s="39"/>
      <c r="AU479" s="54" t="s">
        <v>16</v>
      </c>
      <c r="AV479" s="36"/>
      <c r="AW479" s="54" t="s">
        <v>11</v>
      </c>
      <c r="AX479" s="39"/>
      <c r="AY479" s="56" t="s">
        <v>16</v>
      </c>
      <c r="AZ479" s="48"/>
      <c r="BA479" s="36"/>
      <c r="BB479" s="54" t="s">
        <v>11</v>
      </c>
      <c r="BC479" s="39"/>
      <c r="BD479" s="54" t="s">
        <v>16</v>
      </c>
      <c r="BE479" s="36"/>
      <c r="BF479" s="54" t="s">
        <v>11</v>
      </c>
      <c r="BG479" s="39"/>
      <c r="BH479" s="56" t="s">
        <v>16</v>
      </c>
      <c r="BI479" s="48"/>
      <c r="BJ479" s="36"/>
      <c r="BK479" s="54" t="s">
        <v>11</v>
      </c>
      <c r="BL479" s="39"/>
      <c r="BM479" s="54" t="s">
        <v>16</v>
      </c>
      <c r="BN479" s="36"/>
      <c r="BO479" s="54" t="s">
        <v>11</v>
      </c>
      <c r="BP479" s="39"/>
      <c r="BQ479" s="56" t="s">
        <v>16</v>
      </c>
      <c r="BR479" s="48"/>
      <c r="BS479" s="36"/>
      <c r="BT479" s="54" t="s">
        <v>11</v>
      </c>
      <c r="BU479" s="39"/>
      <c r="BV479" s="54" t="s">
        <v>16</v>
      </c>
      <c r="BW479" s="36"/>
      <c r="BX479" s="54" t="s">
        <v>11</v>
      </c>
      <c r="BY479" s="39"/>
      <c r="BZ479" s="56" t="s">
        <v>16</v>
      </c>
      <c r="CA479" s="51"/>
      <c r="CB479" s="17" t="str">
        <f t="shared" si="15"/>
        <v/>
      </c>
      <c r="CC479" s="17" t="str">
        <f>IF(CB479="","",INDEX('99_職種リスト'!$A:$A,MATCH($E479,'99_職種リスト'!$B:$B,0)))</f>
        <v/>
      </c>
      <c r="CD479" s="18" t="str">
        <f>IF(CB479="","",IF(F479="○",'01_勤務時間入力'!$B$7*60,IF(SUM(H479,J479,L479,N479)&gt;0,MIN(SUM(VALUE(H479)*60,J479,VALUE(L479)*60/2,N479/2),'01_勤務時間入力'!$B$7*60,10080),MIN(SUM(MIN(SUM(VALUE(Q479)*60,S479,VALUE(U479)*60/2,W479/2),1440)*IF(OR(Y479="",Y479="　"),1,VALUE(MID(Y479,2,1)/4)),MIN(SUM(VALUE(Z479)*60,AB479,VALUE(AD479)*60/2,AF479/2),1440)*IF(OR(AH479="",AH479="　"),1,VALUE(MID(AH479,2,1)/4)),MIN(SUM(VALUE(AI479)*60,AK479,VALUE(AM479)*60/2,AO479/2),1440)*IF(OR(AQ479="",AQ479="　"),1,VALUE(MID(AQ479,2,1)/4)),MIN(SUM(VALUE(AR479)*60,AT479,VALUE(AV479)*60/2,AX479/2),1440)*IF(OR(AZ479="",AZ479="　"),1,VALUE(MID(AZ479,2,1)/4)),MIN(SUM(VALUE(BA479)*60,BC479,VALUE(BE479)*60/2,BG479/2),1440)*IF(OR(BI479="",BI479="　"),1,VALUE(MID(BI479,2,1)/4)),MIN(SUM(VALUE(BJ479)*60,BL479,VALUE(BN479)*60/2,BP479/2),1440)*IF(OR(BR479="",BR479="　"),1,VALUE(MID(BR479,2,1)/4)),MIN(SUM(VALUE(BS479)*60,BU479,VALUE(BW479)*60/2,BY479/2),1440)*IF(OR(CA479="",CA479="　"),1,VALUE(MID(CA479,2,1)/4))),'01_勤務時間入力'!$B$7*60,10080))))</f>
        <v/>
      </c>
      <c r="CE479" s="17" t="str">
        <f>IF(CB479="","",IF('01_勤務時間入力'!$I$7*60&lt;='01_勤務時間入力'!CD479,"常勤","非常勤"))</f>
        <v/>
      </c>
    </row>
    <row r="480" spans="2:83" ht="27.95" customHeight="1" x14ac:dyDescent="0.4">
      <c r="B480" s="131" t="str">
        <f t="shared" si="14"/>
        <v>464人目</v>
      </c>
      <c r="C480" s="29"/>
      <c r="D480" s="69" t="s">
        <v>14</v>
      </c>
      <c r="E480" s="31"/>
      <c r="F480" s="32"/>
      <c r="H480" s="36"/>
      <c r="I480" s="54" t="s">
        <v>11</v>
      </c>
      <c r="J480" s="39"/>
      <c r="K480" s="56" t="s">
        <v>16</v>
      </c>
      <c r="L480" s="36"/>
      <c r="M480" s="54" t="s">
        <v>11</v>
      </c>
      <c r="N480" s="39"/>
      <c r="O480" s="56" t="s">
        <v>16</v>
      </c>
      <c r="P480" s="11"/>
      <c r="Q480" s="36"/>
      <c r="R480" s="54" t="s">
        <v>11</v>
      </c>
      <c r="S480" s="39"/>
      <c r="T480" s="54" t="s">
        <v>16</v>
      </c>
      <c r="U480" s="36"/>
      <c r="V480" s="54" t="s">
        <v>11</v>
      </c>
      <c r="W480" s="39"/>
      <c r="X480" s="56" t="s">
        <v>16</v>
      </c>
      <c r="Y480" s="48"/>
      <c r="Z480" s="36"/>
      <c r="AA480" s="54" t="s">
        <v>11</v>
      </c>
      <c r="AB480" s="39"/>
      <c r="AC480" s="54" t="s">
        <v>16</v>
      </c>
      <c r="AD480" s="36"/>
      <c r="AE480" s="54" t="s">
        <v>11</v>
      </c>
      <c r="AF480" s="39"/>
      <c r="AG480" s="56" t="s">
        <v>16</v>
      </c>
      <c r="AH480" s="48"/>
      <c r="AI480" s="36"/>
      <c r="AJ480" s="54" t="s">
        <v>11</v>
      </c>
      <c r="AK480" s="39"/>
      <c r="AL480" s="54" t="s">
        <v>16</v>
      </c>
      <c r="AM480" s="36"/>
      <c r="AN480" s="54" t="s">
        <v>11</v>
      </c>
      <c r="AO480" s="39"/>
      <c r="AP480" s="56" t="s">
        <v>16</v>
      </c>
      <c r="AQ480" s="48"/>
      <c r="AR480" s="36"/>
      <c r="AS480" s="54" t="s">
        <v>11</v>
      </c>
      <c r="AT480" s="39"/>
      <c r="AU480" s="54" t="s">
        <v>16</v>
      </c>
      <c r="AV480" s="36"/>
      <c r="AW480" s="54" t="s">
        <v>11</v>
      </c>
      <c r="AX480" s="39"/>
      <c r="AY480" s="56" t="s">
        <v>16</v>
      </c>
      <c r="AZ480" s="48"/>
      <c r="BA480" s="36"/>
      <c r="BB480" s="54" t="s">
        <v>11</v>
      </c>
      <c r="BC480" s="39"/>
      <c r="BD480" s="54" t="s">
        <v>16</v>
      </c>
      <c r="BE480" s="36"/>
      <c r="BF480" s="54" t="s">
        <v>11</v>
      </c>
      <c r="BG480" s="39"/>
      <c r="BH480" s="56" t="s">
        <v>16</v>
      </c>
      <c r="BI480" s="48"/>
      <c r="BJ480" s="36"/>
      <c r="BK480" s="54" t="s">
        <v>11</v>
      </c>
      <c r="BL480" s="39"/>
      <c r="BM480" s="54" t="s">
        <v>16</v>
      </c>
      <c r="BN480" s="36"/>
      <c r="BO480" s="54" t="s">
        <v>11</v>
      </c>
      <c r="BP480" s="39"/>
      <c r="BQ480" s="56" t="s">
        <v>16</v>
      </c>
      <c r="BR480" s="48"/>
      <c r="BS480" s="36"/>
      <c r="BT480" s="54" t="s">
        <v>11</v>
      </c>
      <c r="BU480" s="39"/>
      <c r="BV480" s="54" t="s">
        <v>16</v>
      </c>
      <c r="BW480" s="36"/>
      <c r="BX480" s="54" t="s">
        <v>11</v>
      </c>
      <c r="BY480" s="39"/>
      <c r="BZ480" s="56" t="s">
        <v>16</v>
      </c>
      <c r="CA480" s="51"/>
      <c r="CB480" s="17" t="str">
        <f t="shared" si="15"/>
        <v/>
      </c>
      <c r="CC480" s="17" t="str">
        <f>IF(CB480="","",INDEX('99_職種リスト'!$A:$A,MATCH($E480,'99_職種リスト'!$B:$B,0)))</f>
        <v/>
      </c>
      <c r="CD480" s="18" t="str">
        <f>IF(CB480="","",IF(F480="○",'01_勤務時間入力'!$B$7*60,IF(SUM(H480,J480,L480,N480)&gt;0,MIN(SUM(VALUE(H480)*60,J480,VALUE(L480)*60/2,N480/2),'01_勤務時間入力'!$B$7*60,10080),MIN(SUM(MIN(SUM(VALUE(Q480)*60,S480,VALUE(U480)*60/2,W480/2),1440)*IF(OR(Y480="",Y480="　"),1,VALUE(MID(Y480,2,1)/4)),MIN(SUM(VALUE(Z480)*60,AB480,VALUE(AD480)*60/2,AF480/2),1440)*IF(OR(AH480="",AH480="　"),1,VALUE(MID(AH480,2,1)/4)),MIN(SUM(VALUE(AI480)*60,AK480,VALUE(AM480)*60/2,AO480/2),1440)*IF(OR(AQ480="",AQ480="　"),1,VALUE(MID(AQ480,2,1)/4)),MIN(SUM(VALUE(AR480)*60,AT480,VALUE(AV480)*60/2,AX480/2),1440)*IF(OR(AZ480="",AZ480="　"),1,VALUE(MID(AZ480,2,1)/4)),MIN(SUM(VALUE(BA480)*60,BC480,VALUE(BE480)*60/2,BG480/2),1440)*IF(OR(BI480="",BI480="　"),1,VALUE(MID(BI480,2,1)/4)),MIN(SUM(VALUE(BJ480)*60,BL480,VALUE(BN480)*60/2,BP480/2),1440)*IF(OR(BR480="",BR480="　"),1,VALUE(MID(BR480,2,1)/4)),MIN(SUM(VALUE(BS480)*60,BU480,VALUE(BW480)*60/2,BY480/2),1440)*IF(OR(CA480="",CA480="　"),1,VALUE(MID(CA480,2,1)/4))),'01_勤務時間入力'!$B$7*60,10080))))</f>
        <v/>
      </c>
      <c r="CE480" s="17" t="str">
        <f>IF(CB480="","",IF('01_勤務時間入力'!$I$7*60&lt;='01_勤務時間入力'!CD480,"常勤","非常勤"))</f>
        <v/>
      </c>
    </row>
    <row r="481" spans="2:83" ht="27.95" customHeight="1" x14ac:dyDescent="0.4">
      <c r="B481" s="131" t="str">
        <f t="shared" si="14"/>
        <v>465人目</v>
      </c>
      <c r="C481" s="29"/>
      <c r="D481" s="69" t="s">
        <v>14</v>
      </c>
      <c r="E481" s="31"/>
      <c r="F481" s="32"/>
      <c r="H481" s="36"/>
      <c r="I481" s="54" t="s">
        <v>11</v>
      </c>
      <c r="J481" s="39"/>
      <c r="K481" s="56" t="s">
        <v>16</v>
      </c>
      <c r="L481" s="36"/>
      <c r="M481" s="54" t="s">
        <v>11</v>
      </c>
      <c r="N481" s="39"/>
      <c r="O481" s="56" t="s">
        <v>16</v>
      </c>
      <c r="P481" s="11"/>
      <c r="Q481" s="36"/>
      <c r="R481" s="54" t="s">
        <v>11</v>
      </c>
      <c r="S481" s="39"/>
      <c r="T481" s="54" t="s">
        <v>16</v>
      </c>
      <c r="U481" s="36"/>
      <c r="V481" s="54" t="s">
        <v>11</v>
      </c>
      <c r="W481" s="39"/>
      <c r="X481" s="56" t="s">
        <v>16</v>
      </c>
      <c r="Y481" s="48"/>
      <c r="Z481" s="36"/>
      <c r="AA481" s="54" t="s">
        <v>11</v>
      </c>
      <c r="AB481" s="39"/>
      <c r="AC481" s="54" t="s">
        <v>16</v>
      </c>
      <c r="AD481" s="36"/>
      <c r="AE481" s="54" t="s">
        <v>11</v>
      </c>
      <c r="AF481" s="39"/>
      <c r="AG481" s="56" t="s">
        <v>16</v>
      </c>
      <c r="AH481" s="48"/>
      <c r="AI481" s="36"/>
      <c r="AJ481" s="54" t="s">
        <v>11</v>
      </c>
      <c r="AK481" s="39"/>
      <c r="AL481" s="54" t="s">
        <v>16</v>
      </c>
      <c r="AM481" s="36"/>
      <c r="AN481" s="54" t="s">
        <v>11</v>
      </c>
      <c r="AO481" s="39"/>
      <c r="AP481" s="56" t="s">
        <v>16</v>
      </c>
      <c r="AQ481" s="48"/>
      <c r="AR481" s="36"/>
      <c r="AS481" s="54" t="s">
        <v>11</v>
      </c>
      <c r="AT481" s="39"/>
      <c r="AU481" s="54" t="s">
        <v>16</v>
      </c>
      <c r="AV481" s="36"/>
      <c r="AW481" s="54" t="s">
        <v>11</v>
      </c>
      <c r="AX481" s="39"/>
      <c r="AY481" s="56" t="s">
        <v>16</v>
      </c>
      <c r="AZ481" s="48"/>
      <c r="BA481" s="36"/>
      <c r="BB481" s="54" t="s">
        <v>11</v>
      </c>
      <c r="BC481" s="39"/>
      <c r="BD481" s="54" t="s">
        <v>16</v>
      </c>
      <c r="BE481" s="36"/>
      <c r="BF481" s="54" t="s">
        <v>11</v>
      </c>
      <c r="BG481" s="39"/>
      <c r="BH481" s="56" t="s">
        <v>16</v>
      </c>
      <c r="BI481" s="48"/>
      <c r="BJ481" s="36"/>
      <c r="BK481" s="54" t="s">
        <v>11</v>
      </c>
      <c r="BL481" s="39"/>
      <c r="BM481" s="54" t="s">
        <v>16</v>
      </c>
      <c r="BN481" s="36"/>
      <c r="BO481" s="54" t="s">
        <v>11</v>
      </c>
      <c r="BP481" s="39"/>
      <c r="BQ481" s="56" t="s">
        <v>16</v>
      </c>
      <c r="BR481" s="48"/>
      <c r="BS481" s="36"/>
      <c r="BT481" s="54" t="s">
        <v>11</v>
      </c>
      <c r="BU481" s="39"/>
      <c r="BV481" s="54" t="s">
        <v>16</v>
      </c>
      <c r="BW481" s="36"/>
      <c r="BX481" s="54" t="s">
        <v>11</v>
      </c>
      <c r="BY481" s="39"/>
      <c r="BZ481" s="56" t="s">
        <v>16</v>
      </c>
      <c r="CA481" s="51"/>
      <c r="CB481" s="17" t="str">
        <f t="shared" si="15"/>
        <v/>
      </c>
      <c r="CC481" s="17" t="str">
        <f>IF(CB481="","",INDEX('99_職種リスト'!$A:$A,MATCH($E481,'99_職種リスト'!$B:$B,0)))</f>
        <v/>
      </c>
      <c r="CD481" s="18" t="str">
        <f>IF(CB481="","",IF(F481="○",'01_勤務時間入力'!$B$7*60,IF(SUM(H481,J481,L481,N481)&gt;0,MIN(SUM(VALUE(H481)*60,J481,VALUE(L481)*60/2,N481/2),'01_勤務時間入力'!$B$7*60,10080),MIN(SUM(MIN(SUM(VALUE(Q481)*60,S481,VALUE(U481)*60/2,W481/2),1440)*IF(OR(Y481="",Y481="　"),1,VALUE(MID(Y481,2,1)/4)),MIN(SUM(VALUE(Z481)*60,AB481,VALUE(AD481)*60/2,AF481/2),1440)*IF(OR(AH481="",AH481="　"),1,VALUE(MID(AH481,2,1)/4)),MIN(SUM(VALUE(AI481)*60,AK481,VALUE(AM481)*60/2,AO481/2),1440)*IF(OR(AQ481="",AQ481="　"),1,VALUE(MID(AQ481,2,1)/4)),MIN(SUM(VALUE(AR481)*60,AT481,VALUE(AV481)*60/2,AX481/2),1440)*IF(OR(AZ481="",AZ481="　"),1,VALUE(MID(AZ481,2,1)/4)),MIN(SUM(VALUE(BA481)*60,BC481,VALUE(BE481)*60/2,BG481/2),1440)*IF(OR(BI481="",BI481="　"),1,VALUE(MID(BI481,2,1)/4)),MIN(SUM(VALUE(BJ481)*60,BL481,VALUE(BN481)*60/2,BP481/2),1440)*IF(OR(BR481="",BR481="　"),1,VALUE(MID(BR481,2,1)/4)),MIN(SUM(VALUE(BS481)*60,BU481,VALUE(BW481)*60/2,BY481/2),1440)*IF(OR(CA481="",CA481="　"),1,VALUE(MID(CA481,2,1)/4))),'01_勤務時間入力'!$B$7*60,10080))))</f>
        <v/>
      </c>
      <c r="CE481" s="17" t="str">
        <f>IF(CB481="","",IF('01_勤務時間入力'!$I$7*60&lt;='01_勤務時間入力'!CD481,"常勤","非常勤"))</f>
        <v/>
      </c>
    </row>
    <row r="482" spans="2:83" ht="27.95" customHeight="1" x14ac:dyDescent="0.4">
      <c r="B482" s="131" t="str">
        <f t="shared" si="14"/>
        <v>466人目</v>
      </c>
      <c r="C482" s="29"/>
      <c r="D482" s="69" t="s">
        <v>14</v>
      </c>
      <c r="E482" s="31"/>
      <c r="F482" s="32"/>
      <c r="H482" s="36"/>
      <c r="I482" s="54" t="s">
        <v>11</v>
      </c>
      <c r="J482" s="39"/>
      <c r="K482" s="56" t="s">
        <v>16</v>
      </c>
      <c r="L482" s="36"/>
      <c r="M482" s="54" t="s">
        <v>11</v>
      </c>
      <c r="N482" s="39"/>
      <c r="O482" s="56" t="s">
        <v>16</v>
      </c>
      <c r="P482" s="11"/>
      <c r="Q482" s="36"/>
      <c r="R482" s="54" t="s">
        <v>11</v>
      </c>
      <c r="S482" s="39"/>
      <c r="T482" s="54" t="s">
        <v>16</v>
      </c>
      <c r="U482" s="36"/>
      <c r="V482" s="54" t="s">
        <v>11</v>
      </c>
      <c r="W482" s="39"/>
      <c r="X482" s="56" t="s">
        <v>16</v>
      </c>
      <c r="Y482" s="48"/>
      <c r="Z482" s="36"/>
      <c r="AA482" s="54" t="s">
        <v>11</v>
      </c>
      <c r="AB482" s="39"/>
      <c r="AC482" s="54" t="s">
        <v>16</v>
      </c>
      <c r="AD482" s="36"/>
      <c r="AE482" s="54" t="s">
        <v>11</v>
      </c>
      <c r="AF482" s="39"/>
      <c r="AG482" s="56" t="s">
        <v>16</v>
      </c>
      <c r="AH482" s="48"/>
      <c r="AI482" s="36"/>
      <c r="AJ482" s="54" t="s">
        <v>11</v>
      </c>
      <c r="AK482" s="39"/>
      <c r="AL482" s="54" t="s">
        <v>16</v>
      </c>
      <c r="AM482" s="36"/>
      <c r="AN482" s="54" t="s">
        <v>11</v>
      </c>
      <c r="AO482" s="39"/>
      <c r="AP482" s="56" t="s">
        <v>16</v>
      </c>
      <c r="AQ482" s="48"/>
      <c r="AR482" s="36"/>
      <c r="AS482" s="54" t="s">
        <v>11</v>
      </c>
      <c r="AT482" s="39"/>
      <c r="AU482" s="54" t="s">
        <v>16</v>
      </c>
      <c r="AV482" s="36"/>
      <c r="AW482" s="54" t="s">
        <v>11</v>
      </c>
      <c r="AX482" s="39"/>
      <c r="AY482" s="56" t="s">
        <v>16</v>
      </c>
      <c r="AZ482" s="48"/>
      <c r="BA482" s="36"/>
      <c r="BB482" s="54" t="s">
        <v>11</v>
      </c>
      <c r="BC482" s="39"/>
      <c r="BD482" s="54" t="s">
        <v>16</v>
      </c>
      <c r="BE482" s="36"/>
      <c r="BF482" s="54" t="s">
        <v>11</v>
      </c>
      <c r="BG482" s="39"/>
      <c r="BH482" s="56" t="s">
        <v>16</v>
      </c>
      <c r="BI482" s="48"/>
      <c r="BJ482" s="36"/>
      <c r="BK482" s="54" t="s">
        <v>11</v>
      </c>
      <c r="BL482" s="39"/>
      <c r="BM482" s="54" t="s">
        <v>16</v>
      </c>
      <c r="BN482" s="36"/>
      <c r="BO482" s="54" t="s">
        <v>11</v>
      </c>
      <c r="BP482" s="39"/>
      <c r="BQ482" s="56" t="s">
        <v>16</v>
      </c>
      <c r="BR482" s="48"/>
      <c r="BS482" s="36"/>
      <c r="BT482" s="54" t="s">
        <v>11</v>
      </c>
      <c r="BU482" s="39"/>
      <c r="BV482" s="54" t="s">
        <v>16</v>
      </c>
      <c r="BW482" s="36"/>
      <c r="BX482" s="54" t="s">
        <v>11</v>
      </c>
      <c r="BY482" s="39"/>
      <c r="BZ482" s="56" t="s">
        <v>16</v>
      </c>
      <c r="CA482" s="51"/>
      <c r="CB482" s="17" t="str">
        <f t="shared" si="15"/>
        <v/>
      </c>
      <c r="CC482" s="17" t="str">
        <f>IF(CB482="","",INDEX('99_職種リスト'!$A:$A,MATCH($E482,'99_職種リスト'!$B:$B,0)))</f>
        <v/>
      </c>
      <c r="CD482" s="18" t="str">
        <f>IF(CB482="","",IF(F482="○",'01_勤務時間入力'!$B$7*60,IF(SUM(H482,J482,L482,N482)&gt;0,MIN(SUM(VALUE(H482)*60,J482,VALUE(L482)*60/2,N482/2),'01_勤務時間入力'!$B$7*60,10080),MIN(SUM(MIN(SUM(VALUE(Q482)*60,S482,VALUE(U482)*60/2,W482/2),1440)*IF(OR(Y482="",Y482="　"),1,VALUE(MID(Y482,2,1)/4)),MIN(SUM(VALUE(Z482)*60,AB482,VALUE(AD482)*60/2,AF482/2),1440)*IF(OR(AH482="",AH482="　"),1,VALUE(MID(AH482,2,1)/4)),MIN(SUM(VALUE(AI482)*60,AK482,VALUE(AM482)*60/2,AO482/2),1440)*IF(OR(AQ482="",AQ482="　"),1,VALUE(MID(AQ482,2,1)/4)),MIN(SUM(VALUE(AR482)*60,AT482,VALUE(AV482)*60/2,AX482/2),1440)*IF(OR(AZ482="",AZ482="　"),1,VALUE(MID(AZ482,2,1)/4)),MIN(SUM(VALUE(BA482)*60,BC482,VALUE(BE482)*60/2,BG482/2),1440)*IF(OR(BI482="",BI482="　"),1,VALUE(MID(BI482,2,1)/4)),MIN(SUM(VALUE(BJ482)*60,BL482,VALUE(BN482)*60/2,BP482/2),1440)*IF(OR(BR482="",BR482="　"),1,VALUE(MID(BR482,2,1)/4)),MIN(SUM(VALUE(BS482)*60,BU482,VALUE(BW482)*60/2,BY482/2),1440)*IF(OR(CA482="",CA482="　"),1,VALUE(MID(CA482,2,1)/4))),'01_勤務時間入力'!$B$7*60,10080))))</f>
        <v/>
      </c>
      <c r="CE482" s="17" t="str">
        <f>IF(CB482="","",IF('01_勤務時間入力'!$I$7*60&lt;='01_勤務時間入力'!CD482,"常勤","非常勤"))</f>
        <v/>
      </c>
    </row>
    <row r="483" spans="2:83" ht="27.95" customHeight="1" x14ac:dyDescent="0.4">
      <c r="B483" s="131" t="str">
        <f t="shared" si="14"/>
        <v>467人目</v>
      </c>
      <c r="C483" s="29"/>
      <c r="D483" s="69" t="s">
        <v>14</v>
      </c>
      <c r="E483" s="31"/>
      <c r="F483" s="32"/>
      <c r="H483" s="36"/>
      <c r="I483" s="54" t="s">
        <v>11</v>
      </c>
      <c r="J483" s="39"/>
      <c r="K483" s="56" t="s">
        <v>16</v>
      </c>
      <c r="L483" s="36"/>
      <c r="M483" s="54" t="s">
        <v>11</v>
      </c>
      <c r="N483" s="39"/>
      <c r="O483" s="56" t="s">
        <v>16</v>
      </c>
      <c r="P483" s="11"/>
      <c r="Q483" s="36"/>
      <c r="R483" s="54" t="s">
        <v>11</v>
      </c>
      <c r="S483" s="39"/>
      <c r="T483" s="54" t="s">
        <v>16</v>
      </c>
      <c r="U483" s="36"/>
      <c r="V483" s="54" t="s">
        <v>11</v>
      </c>
      <c r="W483" s="39"/>
      <c r="X483" s="56" t="s">
        <v>16</v>
      </c>
      <c r="Y483" s="48"/>
      <c r="Z483" s="36"/>
      <c r="AA483" s="54" t="s">
        <v>11</v>
      </c>
      <c r="AB483" s="39"/>
      <c r="AC483" s="54" t="s">
        <v>16</v>
      </c>
      <c r="AD483" s="36"/>
      <c r="AE483" s="54" t="s">
        <v>11</v>
      </c>
      <c r="AF483" s="39"/>
      <c r="AG483" s="56" t="s">
        <v>16</v>
      </c>
      <c r="AH483" s="48"/>
      <c r="AI483" s="36"/>
      <c r="AJ483" s="54" t="s">
        <v>11</v>
      </c>
      <c r="AK483" s="39"/>
      <c r="AL483" s="54" t="s">
        <v>16</v>
      </c>
      <c r="AM483" s="36"/>
      <c r="AN483" s="54" t="s">
        <v>11</v>
      </c>
      <c r="AO483" s="39"/>
      <c r="AP483" s="56" t="s">
        <v>16</v>
      </c>
      <c r="AQ483" s="48"/>
      <c r="AR483" s="36"/>
      <c r="AS483" s="54" t="s">
        <v>11</v>
      </c>
      <c r="AT483" s="39"/>
      <c r="AU483" s="54" t="s">
        <v>16</v>
      </c>
      <c r="AV483" s="36"/>
      <c r="AW483" s="54" t="s">
        <v>11</v>
      </c>
      <c r="AX483" s="39"/>
      <c r="AY483" s="56" t="s">
        <v>16</v>
      </c>
      <c r="AZ483" s="48"/>
      <c r="BA483" s="36"/>
      <c r="BB483" s="54" t="s">
        <v>11</v>
      </c>
      <c r="BC483" s="39"/>
      <c r="BD483" s="54" t="s">
        <v>16</v>
      </c>
      <c r="BE483" s="36"/>
      <c r="BF483" s="54" t="s">
        <v>11</v>
      </c>
      <c r="BG483" s="39"/>
      <c r="BH483" s="56" t="s">
        <v>16</v>
      </c>
      <c r="BI483" s="48"/>
      <c r="BJ483" s="36"/>
      <c r="BK483" s="54" t="s">
        <v>11</v>
      </c>
      <c r="BL483" s="39"/>
      <c r="BM483" s="54" t="s">
        <v>16</v>
      </c>
      <c r="BN483" s="36"/>
      <c r="BO483" s="54" t="s">
        <v>11</v>
      </c>
      <c r="BP483" s="39"/>
      <c r="BQ483" s="56" t="s">
        <v>16</v>
      </c>
      <c r="BR483" s="48"/>
      <c r="BS483" s="36"/>
      <c r="BT483" s="54" t="s">
        <v>11</v>
      </c>
      <c r="BU483" s="39"/>
      <c r="BV483" s="54" t="s">
        <v>16</v>
      </c>
      <c r="BW483" s="36"/>
      <c r="BX483" s="54" t="s">
        <v>11</v>
      </c>
      <c r="BY483" s="39"/>
      <c r="BZ483" s="56" t="s">
        <v>16</v>
      </c>
      <c r="CA483" s="51"/>
      <c r="CB483" s="17" t="str">
        <f t="shared" si="15"/>
        <v/>
      </c>
      <c r="CC483" s="17" t="str">
        <f>IF(CB483="","",INDEX('99_職種リスト'!$A:$A,MATCH($E483,'99_職種リスト'!$B:$B,0)))</f>
        <v/>
      </c>
      <c r="CD483" s="18" t="str">
        <f>IF(CB483="","",IF(F483="○",'01_勤務時間入力'!$B$7*60,IF(SUM(H483,J483,L483,N483)&gt;0,MIN(SUM(VALUE(H483)*60,J483,VALUE(L483)*60/2,N483/2),'01_勤務時間入力'!$B$7*60,10080),MIN(SUM(MIN(SUM(VALUE(Q483)*60,S483,VALUE(U483)*60/2,W483/2),1440)*IF(OR(Y483="",Y483="　"),1,VALUE(MID(Y483,2,1)/4)),MIN(SUM(VALUE(Z483)*60,AB483,VALUE(AD483)*60/2,AF483/2),1440)*IF(OR(AH483="",AH483="　"),1,VALUE(MID(AH483,2,1)/4)),MIN(SUM(VALUE(AI483)*60,AK483,VALUE(AM483)*60/2,AO483/2),1440)*IF(OR(AQ483="",AQ483="　"),1,VALUE(MID(AQ483,2,1)/4)),MIN(SUM(VALUE(AR483)*60,AT483,VALUE(AV483)*60/2,AX483/2),1440)*IF(OR(AZ483="",AZ483="　"),1,VALUE(MID(AZ483,2,1)/4)),MIN(SUM(VALUE(BA483)*60,BC483,VALUE(BE483)*60/2,BG483/2),1440)*IF(OR(BI483="",BI483="　"),1,VALUE(MID(BI483,2,1)/4)),MIN(SUM(VALUE(BJ483)*60,BL483,VALUE(BN483)*60/2,BP483/2),1440)*IF(OR(BR483="",BR483="　"),1,VALUE(MID(BR483,2,1)/4)),MIN(SUM(VALUE(BS483)*60,BU483,VALUE(BW483)*60/2,BY483/2),1440)*IF(OR(CA483="",CA483="　"),1,VALUE(MID(CA483,2,1)/4))),'01_勤務時間入力'!$B$7*60,10080))))</f>
        <v/>
      </c>
      <c r="CE483" s="17" t="str">
        <f>IF(CB483="","",IF('01_勤務時間入力'!$I$7*60&lt;='01_勤務時間入力'!CD483,"常勤","非常勤"))</f>
        <v/>
      </c>
    </row>
    <row r="484" spans="2:83" ht="27.95" customHeight="1" x14ac:dyDescent="0.4">
      <c r="B484" s="131" t="str">
        <f t="shared" si="14"/>
        <v>468人目</v>
      </c>
      <c r="C484" s="29"/>
      <c r="D484" s="69" t="s">
        <v>14</v>
      </c>
      <c r="E484" s="31"/>
      <c r="F484" s="32"/>
      <c r="H484" s="36"/>
      <c r="I484" s="54" t="s">
        <v>11</v>
      </c>
      <c r="J484" s="39"/>
      <c r="K484" s="56" t="s">
        <v>16</v>
      </c>
      <c r="L484" s="36"/>
      <c r="M484" s="54" t="s">
        <v>11</v>
      </c>
      <c r="N484" s="39"/>
      <c r="O484" s="56" t="s">
        <v>16</v>
      </c>
      <c r="P484" s="11"/>
      <c r="Q484" s="36"/>
      <c r="R484" s="54" t="s">
        <v>11</v>
      </c>
      <c r="S484" s="39"/>
      <c r="T484" s="54" t="s">
        <v>16</v>
      </c>
      <c r="U484" s="36"/>
      <c r="V484" s="54" t="s">
        <v>11</v>
      </c>
      <c r="W484" s="39"/>
      <c r="X484" s="56" t="s">
        <v>16</v>
      </c>
      <c r="Y484" s="48"/>
      <c r="Z484" s="36"/>
      <c r="AA484" s="54" t="s">
        <v>11</v>
      </c>
      <c r="AB484" s="39"/>
      <c r="AC484" s="54" t="s">
        <v>16</v>
      </c>
      <c r="AD484" s="36"/>
      <c r="AE484" s="54" t="s">
        <v>11</v>
      </c>
      <c r="AF484" s="39"/>
      <c r="AG484" s="56" t="s">
        <v>16</v>
      </c>
      <c r="AH484" s="48"/>
      <c r="AI484" s="36"/>
      <c r="AJ484" s="54" t="s">
        <v>11</v>
      </c>
      <c r="AK484" s="39"/>
      <c r="AL484" s="54" t="s">
        <v>16</v>
      </c>
      <c r="AM484" s="36"/>
      <c r="AN484" s="54" t="s">
        <v>11</v>
      </c>
      <c r="AO484" s="39"/>
      <c r="AP484" s="56" t="s">
        <v>16</v>
      </c>
      <c r="AQ484" s="48"/>
      <c r="AR484" s="36"/>
      <c r="AS484" s="54" t="s">
        <v>11</v>
      </c>
      <c r="AT484" s="39"/>
      <c r="AU484" s="54" t="s">
        <v>16</v>
      </c>
      <c r="AV484" s="36"/>
      <c r="AW484" s="54" t="s">
        <v>11</v>
      </c>
      <c r="AX484" s="39"/>
      <c r="AY484" s="56" t="s">
        <v>16</v>
      </c>
      <c r="AZ484" s="48"/>
      <c r="BA484" s="36"/>
      <c r="BB484" s="54" t="s">
        <v>11</v>
      </c>
      <c r="BC484" s="39"/>
      <c r="BD484" s="54" t="s">
        <v>16</v>
      </c>
      <c r="BE484" s="36"/>
      <c r="BF484" s="54" t="s">
        <v>11</v>
      </c>
      <c r="BG484" s="39"/>
      <c r="BH484" s="56" t="s">
        <v>16</v>
      </c>
      <c r="BI484" s="48"/>
      <c r="BJ484" s="36"/>
      <c r="BK484" s="54" t="s">
        <v>11</v>
      </c>
      <c r="BL484" s="39"/>
      <c r="BM484" s="54" t="s">
        <v>16</v>
      </c>
      <c r="BN484" s="36"/>
      <c r="BO484" s="54" t="s">
        <v>11</v>
      </c>
      <c r="BP484" s="39"/>
      <c r="BQ484" s="56" t="s">
        <v>16</v>
      </c>
      <c r="BR484" s="48"/>
      <c r="BS484" s="36"/>
      <c r="BT484" s="54" t="s">
        <v>11</v>
      </c>
      <c r="BU484" s="39"/>
      <c r="BV484" s="54" t="s">
        <v>16</v>
      </c>
      <c r="BW484" s="36"/>
      <c r="BX484" s="54" t="s">
        <v>11</v>
      </c>
      <c r="BY484" s="39"/>
      <c r="BZ484" s="56" t="s">
        <v>16</v>
      </c>
      <c r="CA484" s="51"/>
      <c r="CB484" s="17" t="str">
        <f t="shared" si="15"/>
        <v/>
      </c>
      <c r="CC484" s="17" t="str">
        <f>IF(CB484="","",INDEX('99_職種リスト'!$A:$A,MATCH($E484,'99_職種リスト'!$B:$B,0)))</f>
        <v/>
      </c>
      <c r="CD484" s="18" t="str">
        <f>IF(CB484="","",IF(F484="○",'01_勤務時間入力'!$B$7*60,IF(SUM(H484,J484,L484,N484)&gt;0,MIN(SUM(VALUE(H484)*60,J484,VALUE(L484)*60/2,N484/2),'01_勤務時間入力'!$B$7*60,10080),MIN(SUM(MIN(SUM(VALUE(Q484)*60,S484,VALUE(U484)*60/2,W484/2),1440)*IF(OR(Y484="",Y484="　"),1,VALUE(MID(Y484,2,1)/4)),MIN(SUM(VALUE(Z484)*60,AB484,VALUE(AD484)*60/2,AF484/2),1440)*IF(OR(AH484="",AH484="　"),1,VALUE(MID(AH484,2,1)/4)),MIN(SUM(VALUE(AI484)*60,AK484,VALUE(AM484)*60/2,AO484/2),1440)*IF(OR(AQ484="",AQ484="　"),1,VALUE(MID(AQ484,2,1)/4)),MIN(SUM(VALUE(AR484)*60,AT484,VALUE(AV484)*60/2,AX484/2),1440)*IF(OR(AZ484="",AZ484="　"),1,VALUE(MID(AZ484,2,1)/4)),MIN(SUM(VALUE(BA484)*60,BC484,VALUE(BE484)*60/2,BG484/2),1440)*IF(OR(BI484="",BI484="　"),1,VALUE(MID(BI484,2,1)/4)),MIN(SUM(VALUE(BJ484)*60,BL484,VALUE(BN484)*60/2,BP484/2),1440)*IF(OR(BR484="",BR484="　"),1,VALUE(MID(BR484,2,1)/4)),MIN(SUM(VALUE(BS484)*60,BU484,VALUE(BW484)*60/2,BY484/2),1440)*IF(OR(CA484="",CA484="　"),1,VALUE(MID(CA484,2,1)/4))),'01_勤務時間入力'!$B$7*60,10080))))</f>
        <v/>
      </c>
      <c r="CE484" s="17" t="str">
        <f>IF(CB484="","",IF('01_勤務時間入力'!$I$7*60&lt;='01_勤務時間入力'!CD484,"常勤","非常勤"))</f>
        <v/>
      </c>
    </row>
    <row r="485" spans="2:83" ht="27.95" customHeight="1" x14ac:dyDescent="0.4">
      <c r="B485" s="131" t="str">
        <f t="shared" si="14"/>
        <v>469人目</v>
      </c>
      <c r="C485" s="29"/>
      <c r="D485" s="69" t="s">
        <v>14</v>
      </c>
      <c r="E485" s="31"/>
      <c r="F485" s="32"/>
      <c r="H485" s="36"/>
      <c r="I485" s="54" t="s">
        <v>11</v>
      </c>
      <c r="J485" s="39"/>
      <c r="K485" s="56" t="s">
        <v>16</v>
      </c>
      <c r="L485" s="36"/>
      <c r="M485" s="54" t="s">
        <v>11</v>
      </c>
      <c r="N485" s="39"/>
      <c r="O485" s="56" t="s">
        <v>16</v>
      </c>
      <c r="P485" s="11"/>
      <c r="Q485" s="36"/>
      <c r="R485" s="54" t="s">
        <v>11</v>
      </c>
      <c r="S485" s="39"/>
      <c r="T485" s="54" t="s">
        <v>16</v>
      </c>
      <c r="U485" s="36"/>
      <c r="V485" s="54" t="s">
        <v>11</v>
      </c>
      <c r="W485" s="39"/>
      <c r="X485" s="56" t="s">
        <v>16</v>
      </c>
      <c r="Y485" s="48"/>
      <c r="Z485" s="36"/>
      <c r="AA485" s="54" t="s">
        <v>11</v>
      </c>
      <c r="AB485" s="39"/>
      <c r="AC485" s="54" t="s">
        <v>16</v>
      </c>
      <c r="AD485" s="36"/>
      <c r="AE485" s="54" t="s">
        <v>11</v>
      </c>
      <c r="AF485" s="39"/>
      <c r="AG485" s="56" t="s">
        <v>16</v>
      </c>
      <c r="AH485" s="48"/>
      <c r="AI485" s="36"/>
      <c r="AJ485" s="54" t="s">
        <v>11</v>
      </c>
      <c r="AK485" s="39"/>
      <c r="AL485" s="54" t="s">
        <v>16</v>
      </c>
      <c r="AM485" s="36"/>
      <c r="AN485" s="54" t="s">
        <v>11</v>
      </c>
      <c r="AO485" s="39"/>
      <c r="AP485" s="56" t="s">
        <v>16</v>
      </c>
      <c r="AQ485" s="48"/>
      <c r="AR485" s="36"/>
      <c r="AS485" s="54" t="s">
        <v>11</v>
      </c>
      <c r="AT485" s="39"/>
      <c r="AU485" s="54" t="s">
        <v>16</v>
      </c>
      <c r="AV485" s="36"/>
      <c r="AW485" s="54" t="s">
        <v>11</v>
      </c>
      <c r="AX485" s="39"/>
      <c r="AY485" s="56" t="s">
        <v>16</v>
      </c>
      <c r="AZ485" s="48"/>
      <c r="BA485" s="36"/>
      <c r="BB485" s="54" t="s">
        <v>11</v>
      </c>
      <c r="BC485" s="39"/>
      <c r="BD485" s="54" t="s">
        <v>16</v>
      </c>
      <c r="BE485" s="36"/>
      <c r="BF485" s="54" t="s">
        <v>11</v>
      </c>
      <c r="BG485" s="39"/>
      <c r="BH485" s="56" t="s">
        <v>16</v>
      </c>
      <c r="BI485" s="48"/>
      <c r="BJ485" s="36"/>
      <c r="BK485" s="54" t="s">
        <v>11</v>
      </c>
      <c r="BL485" s="39"/>
      <c r="BM485" s="54" t="s">
        <v>16</v>
      </c>
      <c r="BN485" s="36"/>
      <c r="BO485" s="54" t="s">
        <v>11</v>
      </c>
      <c r="BP485" s="39"/>
      <c r="BQ485" s="56" t="s">
        <v>16</v>
      </c>
      <c r="BR485" s="48"/>
      <c r="BS485" s="36"/>
      <c r="BT485" s="54" t="s">
        <v>11</v>
      </c>
      <c r="BU485" s="39"/>
      <c r="BV485" s="54" t="s">
        <v>16</v>
      </c>
      <c r="BW485" s="36"/>
      <c r="BX485" s="54" t="s">
        <v>11</v>
      </c>
      <c r="BY485" s="39"/>
      <c r="BZ485" s="56" t="s">
        <v>16</v>
      </c>
      <c r="CA485" s="51"/>
      <c r="CB485" s="17" t="str">
        <f t="shared" si="15"/>
        <v/>
      </c>
      <c r="CC485" s="17" t="str">
        <f>IF(CB485="","",INDEX('99_職種リスト'!$A:$A,MATCH($E485,'99_職種リスト'!$B:$B,0)))</f>
        <v/>
      </c>
      <c r="CD485" s="18" t="str">
        <f>IF(CB485="","",IF(F485="○",'01_勤務時間入力'!$B$7*60,IF(SUM(H485,J485,L485,N485)&gt;0,MIN(SUM(VALUE(H485)*60,J485,VALUE(L485)*60/2,N485/2),'01_勤務時間入力'!$B$7*60,10080),MIN(SUM(MIN(SUM(VALUE(Q485)*60,S485,VALUE(U485)*60/2,W485/2),1440)*IF(OR(Y485="",Y485="　"),1,VALUE(MID(Y485,2,1)/4)),MIN(SUM(VALUE(Z485)*60,AB485,VALUE(AD485)*60/2,AF485/2),1440)*IF(OR(AH485="",AH485="　"),1,VALUE(MID(AH485,2,1)/4)),MIN(SUM(VALUE(AI485)*60,AK485,VALUE(AM485)*60/2,AO485/2),1440)*IF(OR(AQ485="",AQ485="　"),1,VALUE(MID(AQ485,2,1)/4)),MIN(SUM(VALUE(AR485)*60,AT485,VALUE(AV485)*60/2,AX485/2),1440)*IF(OR(AZ485="",AZ485="　"),1,VALUE(MID(AZ485,2,1)/4)),MIN(SUM(VALUE(BA485)*60,BC485,VALUE(BE485)*60/2,BG485/2),1440)*IF(OR(BI485="",BI485="　"),1,VALUE(MID(BI485,2,1)/4)),MIN(SUM(VALUE(BJ485)*60,BL485,VALUE(BN485)*60/2,BP485/2),1440)*IF(OR(BR485="",BR485="　"),1,VALUE(MID(BR485,2,1)/4)),MIN(SUM(VALUE(BS485)*60,BU485,VALUE(BW485)*60/2,BY485/2),1440)*IF(OR(CA485="",CA485="　"),1,VALUE(MID(CA485,2,1)/4))),'01_勤務時間入力'!$B$7*60,10080))))</f>
        <v/>
      </c>
      <c r="CE485" s="17" t="str">
        <f>IF(CB485="","",IF('01_勤務時間入力'!$I$7*60&lt;='01_勤務時間入力'!CD485,"常勤","非常勤"))</f>
        <v/>
      </c>
    </row>
    <row r="486" spans="2:83" ht="27.95" customHeight="1" x14ac:dyDescent="0.4">
      <c r="B486" s="131" t="str">
        <f t="shared" si="14"/>
        <v>470人目</v>
      </c>
      <c r="C486" s="29"/>
      <c r="D486" s="69" t="s">
        <v>14</v>
      </c>
      <c r="E486" s="31"/>
      <c r="F486" s="32"/>
      <c r="H486" s="36"/>
      <c r="I486" s="54" t="s">
        <v>11</v>
      </c>
      <c r="J486" s="39"/>
      <c r="K486" s="56" t="s">
        <v>16</v>
      </c>
      <c r="L486" s="36"/>
      <c r="M486" s="54" t="s">
        <v>11</v>
      </c>
      <c r="N486" s="39"/>
      <c r="O486" s="56" t="s">
        <v>16</v>
      </c>
      <c r="P486" s="11"/>
      <c r="Q486" s="36"/>
      <c r="R486" s="54" t="s">
        <v>11</v>
      </c>
      <c r="S486" s="39"/>
      <c r="T486" s="54" t="s">
        <v>16</v>
      </c>
      <c r="U486" s="36"/>
      <c r="V486" s="54" t="s">
        <v>11</v>
      </c>
      <c r="W486" s="39"/>
      <c r="X486" s="56" t="s">
        <v>16</v>
      </c>
      <c r="Y486" s="48"/>
      <c r="Z486" s="36"/>
      <c r="AA486" s="54" t="s">
        <v>11</v>
      </c>
      <c r="AB486" s="39"/>
      <c r="AC486" s="54" t="s">
        <v>16</v>
      </c>
      <c r="AD486" s="36"/>
      <c r="AE486" s="54" t="s">
        <v>11</v>
      </c>
      <c r="AF486" s="39"/>
      <c r="AG486" s="56" t="s">
        <v>16</v>
      </c>
      <c r="AH486" s="48"/>
      <c r="AI486" s="36"/>
      <c r="AJ486" s="54" t="s">
        <v>11</v>
      </c>
      <c r="AK486" s="39"/>
      <c r="AL486" s="54" t="s">
        <v>16</v>
      </c>
      <c r="AM486" s="36"/>
      <c r="AN486" s="54" t="s">
        <v>11</v>
      </c>
      <c r="AO486" s="39"/>
      <c r="AP486" s="56" t="s">
        <v>16</v>
      </c>
      <c r="AQ486" s="48"/>
      <c r="AR486" s="36"/>
      <c r="AS486" s="54" t="s">
        <v>11</v>
      </c>
      <c r="AT486" s="39"/>
      <c r="AU486" s="54" t="s">
        <v>16</v>
      </c>
      <c r="AV486" s="36"/>
      <c r="AW486" s="54" t="s">
        <v>11</v>
      </c>
      <c r="AX486" s="39"/>
      <c r="AY486" s="56" t="s">
        <v>16</v>
      </c>
      <c r="AZ486" s="48"/>
      <c r="BA486" s="36"/>
      <c r="BB486" s="54" t="s">
        <v>11</v>
      </c>
      <c r="BC486" s="39"/>
      <c r="BD486" s="54" t="s">
        <v>16</v>
      </c>
      <c r="BE486" s="36"/>
      <c r="BF486" s="54" t="s">
        <v>11</v>
      </c>
      <c r="BG486" s="39"/>
      <c r="BH486" s="56" t="s">
        <v>16</v>
      </c>
      <c r="BI486" s="48"/>
      <c r="BJ486" s="36"/>
      <c r="BK486" s="54" t="s">
        <v>11</v>
      </c>
      <c r="BL486" s="39"/>
      <c r="BM486" s="54" t="s">
        <v>16</v>
      </c>
      <c r="BN486" s="36"/>
      <c r="BO486" s="54" t="s">
        <v>11</v>
      </c>
      <c r="BP486" s="39"/>
      <c r="BQ486" s="56" t="s">
        <v>16</v>
      </c>
      <c r="BR486" s="48"/>
      <c r="BS486" s="36"/>
      <c r="BT486" s="54" t="s">
        <v>11</v>
      </c>
      <c r="BU486" s="39"/>
      <c r="BV486" s="54" t="s">
        <v>16</v>
      </c>
      <c r="BW486" s="36"/>
      <c r="BX486" s="54" t="s">
        <v>11</v>
      </c>
      <c r="BY486" s="39"/>
      <c r="BZ486" s="56" t="s">
        <v>16</v>
      </c>
      <c r="CA486" s="51"/>
      <c r="CB486" s="17" t="str">
        <f t="shared" si="15"/>
        <v/>
      </c>
      <c r="CC486" s="17" t="str">
        <f>IF(CB486="","",INDEX('99_職種リスト'!$A:$A,MATCH($E486,'99_職種リスト'!$B:$B,0)))</f>
        <v/>
      </c>
      <c r="CD486" s="18" t="str">
        <f>IF(CB486="","",IF(F486="○",'01_勤務時間入力'!$B$7*60,IF(SUM(H486,J486,L486,N486)&gt;0,MIN(SUM(VALUE(H486)*60,J486,VALUE(L486)*60/2,N486/2),'01_勤務時間入力'!$B$7*60,10080),MIN(SUM(MIN(SUM(VALUE(Q486)*60,S486,VALUE(U486)*60/2,W486/2),1440)*IF(OR(Y486="",Y486="　"),1,VALUE(MID(Y486,2,1)/4)),MIN(SUM(VALUE(Z486)*60,AB486,VALUE(AD486)*60/2,AF486/2),1440)*IF(OR(AH486="",AH486="　"),1,VALUE(MID(AH486,2,1)/4)),MIN(SUM(VALUE(AI486)*60,AK486,VALUE(AM486)*60/2,AO486/2),1440)*IF(OR(AQ486="",AQ486="　"),1,VALUE(MID(AQ486,2,1)/4)),MIN(SUM(VALUE(AR486)*60,AT486,VALUE(AV486)*60/2,AX486/2),1440)*IF(OR(AZ486="",AZ486="　"),1,VALUE(MID(AZ486,2,1)/4)),MIN(SUM(VALUE(BA486)*60,BC486,VALUE(BE486)*60/2,BG486/2),1440)*IF(OR(BI486="",BI486="　"),1,VALUE(MID(BI486,2,1)/4)),MIN(SUM(VALUE(BJ486)*60,BL486,VALUE(BN486)*60/2,BP486/2),1440)*IF(OR(BR486="",BR486="　"),1,VALUE(MID(BR486,2,1)/4)),MIN(SUM(VALUE(BS486)*60,BU486,VALUE(BW486)*60/2,BY486/2),1440)*IF(OR(CA486="",CA486="　"),1,VALUE(MID(CA486,2,1)/4))),'01_勤務時間入力'!$B$7*60,10080))))</f>
        <v/>
      </c>
      <c r="CE486" s="17" t="str">
        <f>IF(CB486="","",IF('01_勤務時間入力'!$I$7*60&lt;='01_勤務時間入力'!CD486,"常勤","非常勤"))</f>
        <v/>
      </c>
    </row>
    <row r="487" spans="2:83" ht="27.95" customHeight="1" x14ac:dyDescent="0.4">
      <c r="B487" s="131" t="str">
        <f t="shared" si="14"/>
        <v>471人目</v>
      </c>
      <c r="C487" s="29"/>
      <c r="D487" s="69" t="s">
        <v>14</v>
      </c>
      <c r="E487" s="31"/>
      <c r="F487" s="32"/>
      <c r="H487" s="36"/>
      <c r="I487" s="54" t="s">
        <v>11</v>
      </c>
      <c r="J487" s="39"/>
      <c r="K487" s="56" t="s">
        <v>16</v>
      </c>
      <c r="L487" s="36"/>
      <c r="M487" s="54" t="s">
        <v>11</v>
      </c>
      <c r="N487" s="39"/>
      <c r="O487" s="56" t="s">
        <v>16</v>
      </c>
      <c r="P487" s="11"/>
      <c r="Q487" s="36"/>
      <c r="R487" s="54" t="s">
        <v>11</v>
      </c>
      <c r="S487" s="39"/>
      <c r="T487" s="54" t="s">
        <v>16</v>
      </c>
      <c r="U487" s="36"/>
      <c r="V487" s="54" t="s">
        <v>11</v>
      </c>
      <c r="W487" s="39"/>
      <c r="X487" s="56" t="s">
        <v>16</v>
      </c>
      <c r="Y487" s="48"/>
      <c r="Z487" s="36"/>
      <c r="AA487" s="54" t="s">
        <v>11</v>
      </c>
      <c r="AB487" s="39"/>
      <c r="AC487" s="54" t="s">
        <v>16</v>
      </c>
      <c r="AD487" s="36"/>
      <c r="AE487" s="54" t="s">
        <v>11</v>
      </c>
      <c r="AF487" s="39"/>
      <c r="AG487" s="56" t="s">
        <v>16</v>
      </c>
      <c r="AH487" s="48"/>
      <c r="AI487" s="36"/>
      <c r="AJ487" s="54" t="s">
        <v>11</v>
      </c>
      <c r="AK487" s="39"/>
      <c r="AL487" s="54" t="s">
        <v>16</v>
      </c>
      <c r="AM487" s="36"/>
      <c r="AN487" s="54" t="s">
        <v>11</v>
      </c>
      <c r="AO487" s="39"/>
      <c r="AP487" s="56" t="s">
        <v>16</v>
      </c>
      <c r="AQ487" s="48"/>
      <c r="AR487" s="36"/>
      <c r="AS487" s="54" t="s">
        <v>11</v>
      </c>
      <c r="AT487" s="39"/>
      <c r="AU487" s="54" t="s">
        <v>16</v>
      </c>
      <c r="AV487" s="36"/>
      <c r="AW487" s="54" t="s">
        <v>11</v>
      </c>
      <c r="AX487" s="39"/>
      <c r="AY487" s="56" t="s">
        <v>16</v>
      </c>
      <c r="AZ487" s="48"/>
      <c r="BA487" s="36"/>
      <c r="BB487" s="54" t="s">
        <v>11</v>
      </c>
      <c r="BC487" s="39"/>
      <c r="BD487" s="54" t="s">
        <v>16</v>
      </c>
      <c r="BE487" s="36"/>
      <c r="BF487" s="54" t="s">
        <v>11</v>
      </c>
      <c r="BG487" s="39"/>
      <c r="BH487" s="56" t="s">
        <v>16</v>
      </c>
      <c r="BI487" s="48"/>
      <c r="BJ487" s="36"/>
      <c r="BK487" s="54" t="s">
        <v>11</v>
      </c>
      <c r="BL487" s="39"/>
      <c r="BM487" s="54" t="s">
        <v>16</v>
      </c>
      <c r="BN487" s="36"/>
      <c r="BO487" s="54" t="s">
        <v>11</v>
      </c>
      <c r="BP487" s="39"/>
      <c r="BQ487" s="56" t="s">
        <v>16</v>
      </c>
      <c r="BR487" s="48"/>
      <c r="BS487" s="36"/>
      <c r="BT487" s="54" t="s">
        <v>11</v>
      </c>
      <c r="BU487" s="39"/>
      <c r="BV487" s="54" t="s">
        <v>16</v>
      </c>
      <c r="BW487" s="36"/>
      <c r="BX487" s="54" t="s">
        <v>11</v>
      </c>
      <c r="BY487" s="39"/>
      <c r="BZ487" s="56" t="s">
        <v>16</v>
      </c>
      <c r="CA487" s="51"/>
      <c r="CB487" s="17" t="str">
        <f t="shared" si="15"/>
        <v/>
      </c>
      <c r="CC487" s="17" t="str">
        <f>IF(CB487="","",INDEX('99_職種リスト'!$A:$A,MATCH($E487,'99_職種リスト'!$B:$B,0)))</f>
        <v/>
      </c>
      <c r="CD487" s="18" t="str">
        <f>IF(CB487="","",IF(F487="○",'01_勤務時間入力'!$B$7*60,IF(SUM(H487,J487,L487,N487)&gt;0,MIN(SUM(VALUE(H487)*60,J487,VALUE(L487)*60/2,N487/2),'01_勤務時間入力'!$B$7*60,10080),MIN(SUM(MIN(SUM(VALUE(Q487)*60,S487,VALUE(U487)*60/2,W487/2),1440)*IF(OR(Y487="",Y487="　"),1,VALUE(MID(Y487,2,1)/4)),MIN(SUM(VALUE(Z487)*60,AB487,VALUE(AD487)*60/2,AF487/2),1440)*IF(OR(AH487="",AH487="　"),1,VALUE(MID(AH487,2,1)/4)),MIN(SUM(VALUE(AI487)*60,AK487,VALUE(AM487)*60/2,AO487/2),1440)*IF(OR(AQ487="",AQ487="　"),1,VALUE(MID(AQ487,2,1)/4)),MIN(SUM(VALUE(AR487)*60,AT487,VALUE(AV487)*60/2,AX487/2),1440)*IF(OR(AZ487="",AZ487="　"),1,VALUE(MID(AZ487,2,1)/4)),MIN(SUM(VALUE(BA487)*60,BC487,VALUE(BE487)*60/2,BG487/2),1440)*IF(OR(BI487="",BI487="　"),1,VALUE(MID(BI487,2,1)/4)),MIN(SUM(VALUE(BJ487)*60,BL487,VALUE(BN487)*60/2,BP487/2),1440)*IF(OR(BR487="",BR487="　"),1,VALUE(MID(BR487,2,1)/4)),MIN(SUM(VALUE(BS487)*60,BU487,VALUE(BW487)*60/2,BY487/2),1440)*IF(OR(CA487="",CA487="　"),1,VALUE(MID(CA487,2,1)/4))),'01_勤務時間入力'!$B$7*60,10080))))</f>
        <v/>
      </c>
      <c r="CE487" s="17" t="str">
        <f>IF(CB487="","",IF('01_勤務時間入力'!$I$7*60&lt;='01_勤務時間入力'!CD487,"常勤","非常勤"))</f>
        <v/>
      </c>
    </row>
    <row r="488" spans="2:83" ht="27.95" customHeight="1" x14ac:dyDescent="0.4">
      <c r="B488" s="131" t="str">
        <f t="shared" si="14"/>
        <v>472人目</v>
      </c>
      <c r="C488" s="29"/>
      <c r="D488" s="69" t="s">
        <v>14</v>
      </c>
      <c r="E488" s="31"/>
      <c r="F488" s="32"/>
      <c r="H488" s="36"/>
      <c r="I488" s="54" t="s">
        <v>11</v>
      </c>
      <c r="J488" s="39"/>
      <c r="K488" s="56" t="s">
        <v>16</v>
      </c>
      <c r="L488" s="36"/>
      <c r="M488" s="54" t="s">
        <v>11</v>
      </c>
      <c r="N488" s="39"/>
      <c r="O488" s="56" t="s">
        <v>16</v>
      </c>
      <c r="P488" s="11"/>
      <c r="Q488" s="36"/>
      <c r="R488" s="54" t="s">
        <v>11</v>
      </c>
      <c r="S488" s="39"/>
      <c r="T488" s="54" t="s">
        <v>16</v>
      </c>
      <c r="U488" s="36"/>
      <c r="V488" s="54" t="s">
        <v>11</v>
      </c>
      <c r="W488" s="39"/>
      <c r="X488" s="56" t="s">
        <v>16</v>
      </c>
      <c r="Y488" s="48"/>
      <c r="Z488" s="36"/>
      <c r="AA488" s="54" t="s">
        <v>11</v>
      </c>
      <c r="AB488" s="39"/>
      <c r="AC488" s="54" t="s">
        <v>16</v>
      </c>
      <c r="AD488" s="36"/>
      <c r="AE488" s="54" t="s">
        <v>11</v>
      </c>
      <c r="AF488" s="39"/>
      <c r="AG488" s="56" t="s">
        <v>16</v>
      </c>
      <c r="AH488" s="48"/>
      <c r="AI488" s="36"/>
      <c r="AJ488" s="54" t="s">
        <v>11</v>
      </c>
      <c r="AK488" s="39"/>
      <c r="AL488" s="54" t="s">
        <v>16</v>
      </c>
      <c r="AM488" s="36"/>
      <c r="AN488" s="54" t="s">
        <v>11</v>
      </c>
      <c r="AO488" s="39"/>
      <c r="AP488" s="56" t="s">
        <v>16</v>
      </c>
      <c r="AQ488" s="48"/>
      <c r="AR488" s="36"/>
      <c r="AS488" s="54" t="s">
        <v>11</v>
      </c>
      <c r="AT488" s="39"/>
      <c r="AU488" s="54" t="s">
        <v>16</v>
      </c>
      <c r="AV488" s="36"/>
      <c r="AW488" s="54" t="s">
        <v>11</v>
      </c>
      <c r="AX488" s="39"/>
      <c r="AY488" s="56" t="s">
        <v>16</v>
      </c>
      <c r="AZ488" s="48"/>
      <c r="BA488" s="36"/>
      <c r="BB488" s="54" t="s">
        <v>11</v>
      </c>
      <c r="BC488" s="39"/>
      <c r="BD488" s="54" t="s">
        <v>16</v>
      </c>
      <c r="BE488" s="36"/>
      <c r="BF488" s="54" t="s">
        <v>11</v>
      </c>
      <c r="BG488" s="39"/>
      <c r="BH488" s="56" t="s">
        <v>16</v>
      </c>
      <c r="BI488" s="48"/>
      <c r="BJ488" s="36"/>
      <c r="BK488" s="54" t="s">
        <v>11</v>
      </c>
      <c r="BL488" s="39"/>
      <c r="BM488" s="54" t="s">
        <v>16</v>
      </c>
      <c r="BN488" s="36"/>
      <c r="BO488" s="54" t="s">
        <v>11</v>
      </c>
      <c r="BP488" s="39"/>
      <c r="BQ488" s="56" t="s">
        <v>16</v>
      </c>
      <c r="BR488" s="48"/>
      <c r="BS488" s="36"/>
      <c r="BT488" s="54" t="s">
        <v>11</v>
      </c>
      <c r="BU488" s="39"/>
      <c r="BV488" s="54" t="s">
        <v>16</v>
      </c>
      <c r="BW488" s="36"/>
      <c r="BX488" s="54" t="s">
        <v>11</v>
      </c>
      <c r="BY488" s="39"/>
      <c r="BZ488" s="56" t="s">
        <v>16</v>
      </c>
      <c r="CA488" s="51"/>
      <c r="CB488" s="17" t="str">
        <f t="shared" si="15"/>
        <v/>
      </c>
      <c r="CC488" s="17" t="str">
        <f>IF(CB488="","",INDEX('99_職種リスト'!$A:$A,MATCH($E488,'99_職種リスト'!$B:$B,0)))</f>
        <v/>
      </c>
      <c r="CD488" s="18" t="str">
        <f>IF(CB488="","",IF(F488="○",'01_勤務時間入力'!$B$7*60,IF(SUM(H488,J488,L488,N488)&gt;0,MIN(SUM(VALUE(H488)*60,J488,VALUE(L488)*60/2,N488/2),'01_勤務時間入力'!$B$7*60,10080),MIN(SUM(MIN(SUM(VALUE(Q488)*60,S488,VALUE(U488)*60/2,W488/2),1440)*IF(OR(Y488="",Y488="　"),1,VALUE(MID(Y488,2,1)/4)),MIN(SUM(VALUE(Z488)*60,AB488,VALUE(AD488)*60/2,AF488/2),1440)*IF(OR(AH488="",AH488="　"),1,VALUE(MID(AH488,2,1)/4)),MIN(SUM(VALUE(AI488)*60,AK488,VALUE(AM488)*60/2,AO488/2),1440)*IF(OR(AQ488="",AQ488="　"),1,VALUE(MID(AQ488,2,1)/4)),MIN(SUM(VALUE(AR488)*60,AT488,VALUE(AV488)*60/2,AX488/2),1440)*IF(OR(AZ488="",AZ488="　"),1,VALUE(MID(AZ488,2,1)/4)),MIN(SUM(VALUE(BA488)*60,BC488,VALUE(BE488)*60/2,BG488/2),1440)*IF(OR(BI488="",BI488="　"),1,VALUE(MID(BI488,2,1)/4)),MIN(SUM(VALUE(BJ488)*60,BL488,VALUE(BN488)*60/2,BP488/2),1440)*IF(OR(BR488="",BR488="　"),1,VALUE(MID(BR488,2,1)/4)),MIN(SUM(VALUE(BS488)*60,BU488,VALUE(BW488)*60/2,BY488/2),1440)*IF(OR(CA488="",CA488="　"),1,VALUE(MID(CA488,2,1)/4))),'01_勤務時間入力'!$B$7*60,10080))))</f>
        <v/>
      </c>
      <c r="CE488" s="17" t="str">
        <f>IF(CB488="","",IF('01_勤務時間入力'!$I$7*60&lt;='01_勤務時間入力'!CD488,"常勤","非常勤"))</f>
        <v/>
      </c>
    </row>
    <row r="489" spans="2:83" ht="27.95" customHeight="1" x14ac:dyDescent="0.4">
      <c r="B489" s="131" t="str">
        <f t="shared" si="14"/>
        <v>473人目</v>
      </c>
      <c r="C489" s="29"/>
      <c r="D489" s="69" t="s">
        <v>14</v>
      </c>
      <c r="E489" s="31"/>
      <c r="F489" s="32"/>
      <c r="H489" s="36"/>
      <c r="I489" s="54" t="s">
        <v>11</v>
      </c>
      <c r="J489" s="39"/>
      <c r="K489" s="56" t="s">
        <v>16</v>
      </c>
      <c r="L489" s="36"/>
      <c r="M489" s="54" t="s">
        <v>11</v>
      </c>
      <c r="N489" s="39"/>
      <c r="O489" s="56" t="s">
        <v>16</v>
      </c>
      <c r="P489" s="11"/>
      <c r="Q489" s="36"/>
      <c r="R489" s="54" t="s">
        <v>11</v>
      </c>
      <c r="S489" s="39"/>
      <c r="T489" s="54" t="s">
        <v>16</v>
      </c>
      <c r="U489" s="36"/>
      <c r="V489" s="54" t="s">
        <v>11</v>
      </c>
      <c r="W489" s="39"/>
      <c r="X489" s="56" t="s">
        <v>16</v>
      </c>
      <c r="Y489" s="48"/>
      <c r="Z489" s="36"/>
      <c r="AA489" s="54" t="s">
        <v>11</v>
      </c>
      <c r="AB489" s="39"/>
      <c r="AC489" s="54" t="s">
        <v>16</v>
      </c>
      <c r="AD489" s="36"/>
      <c r="AE489" s="54" t="s">
        <v>11</v>
      </c>
      <c r="AF489" s="39"/>
      <c r="AG489" s="56" t="s">
        <v>16</v>
      </c>
      <c r="AH489" s="48"/>
      <c r="AI489" s="36"/>
      <c r="AJ489" s="54" t="s">
        <v>11</v>
      </c>
      <c r="AK489" s="39"/>
      <c r="AL489" s="54" t="s">
        <v>16</v>
      </c>
      <c r="AM489" s="36"/>
      <c r="AN489" s="54" t="s">
        <v>11</v>
      </c>
      <c r="AO489" s="39"/>
      <c r="AP489" s="56" t="s">
        <v>16</v>
      </c>
      <c r="AQ489" s="48"/>
      <c r="AR489" s="36"/>
      <c r="AS489" s="54" t="s">
        <v>11</v>
      </c>
      <c r="AT489" s="39"/>
      <c r="AU489" s="54" t="s">
        <v>16</v>
      </c>
      <c r="AV489" s="36"/>
      <c r="AW489" s="54" t="s">
        <v>11</v>
      </c>
      <c r="AX489" s="39"/>
      <c r="AY489" s="56" t="s">
        <v>16</v>
      </c>
      <c r="AZ489" s="48"/>
      <c r="BA489" s="36"/>
      <c r="BB489" s="54" t="s">
        <v>11</v>
      </c>
      <c r="BC489" s="39"/>
      <c r="BD489" s="54" t="s">
        <v>16</v>
      </c>
      <c r="BE489" s="36"/>
      <c r="BF489" s="54" t="s">
        <v>11</v>
      </c>
      <c r="BG489" s="39"/>
      <c r="BH489" s="56" t="s">
        <v>16</v>
      </c>
      <c r="BI489" s="48"/>
      <c r="BJ489" s="36"/>
      <c r="BK489" s="54" t="s">
        <v>11</v>
      </c>
      <c r="BL489" s="39"/>
      <c r="BM489" s="54" t="s">
        <v>16</v>
      </c>
      <c r="BN489" s="36"/>
      <c r="BO489" s="54" t="s">
        <v>11</v>
      </c>
      <c r="BP489" s="39"/>
      <c r="BQ489" s="56" t="s">
        <v>16</v>
      </c>
      <c r="BR489" s="48"/>
      <c r="BS489" s="36"/>
      <c r="BT489" s="54" t="s">
        <v>11</v>
      </c>
      <c r="BU489" s="39"/>
      <c r="BV489" s="54" t="s">
        <v>16</v>
      </c>
      <c r="BW489" s="36"/>
      <c r="BX489" s="54" t="s">
        <v>11</v>
      </c>
      <c r="BY489" s="39"/>
      <c r="BZ489" s="56" t="s">
        <v>16</v>
      </c>
      <c r="CA489" s="51"/>
      <c r="CB489" s="17" t="str">
        <f t="shared" si="15"/>
        <v/>
      </c>
      <c r="CC489" s="17" t="str">
        <f>IF(CB489="","",INDEX('99_職種リスト'!$A:$A,MATCH($E489,'99_職種リスト'!$B:$B,0)))</f>
        <v/>
      </c>
      <c r="CD489" s="18" t="str">
        <f>IF(CB489="","",IF(F489="○",'01_勤務時間入力'!$B$7*60,IF(SUM(H489,J489,L489,N489)&gt;0,MIN(SUM(VALUE(H489)*60,J489,VALUE(L489)*60/2,N489/2),'01_勤務時間入力'!$B$7*60,10080),MIN(SUM(MIN(SUM(VALUE(Q489)*60,S489,VALUE(U489)*60/2,W489/2),1440)*IF(OR(Y489="",Y489="　"),1,VALUE(MID(Y489,2,1)/4)),MIN(SUM(VALUE(Z489)*60,AB489,VALUE(AD489)*60/2,AF489/2),1440)*IF(OR(AH489="",AH489="　"),1,VALUE(MID(AH489,2,1)/4)),MIN(SUM(VALUE(AI489)*60,AK489,VALUE(AM489)*60/2,AO489/2),1440)*IF(OR(AQ489="",AQ489="　"),1,VALUE(MID(AQ489,2,1)/4)),MIN(SUM(VALUE(AR489)*60,AT489,VALUE(AV489)*60/2,AX489/2),1440)*IF(OR(AZ489="",AZ489="　"),1,VALUE(MID(AZ489,2,1)/4)),MIN(SUM(VALUE(BA489)*60,BC489,VALUE(BE489)*60/2,BG489/2),1440)*IF(OR(BI489="",BI489="　"),1,VALUE(MID(BI489,2,1)/4)),MIN(SUM(VALUE(BJ489)*60,BL489,VALUE(BN489)*60/2,BP489/2),1440)*IF(OR(BR489="",BR489="　"),1,VALUE(MID(BR489,2,1)/4)),MIN(SUM(VALUE(BS489)*60,BU489,VALUE(BW489)*60/2,BY489/2),1440)*IF(OR(CA489="",CA489="　"),1,VALUE(MID(CA489,2,1)/4))),'01_勤務時間入力'!$B$7*60,10080))))</f>
        <v/>
      </c>
      <c r="CE489" s="17" t="str">
        <f>IF(CB489="","",IF('01_勤務時間入力'!$I$7*60&lt;='01_勤務時間入力'!CD489,"常勤","非常勤"))</f>
        <v/>
      </c>
    </row>
    <row r="490" spans="2:83" ht="27.95" customHeight="1" x14ac:dyDescent="0.4">
      <c r="B490" s="131" t="str">
        <f t="shared" si="14"/>
        <v>474人目</v>
      </c>
      <c r="C490" s="29"/>
      <c r="D490" s="69" t="s">
        <v>14</v>
      </c>
      <c r="E490" s="31"/>
      <c r="F490" s="32"/>
      <c r="H490" s="36"/>
      <c r="I490" s="54" t="s">
        <v>11</v>
      </c>
      <c r="J490" s="39"/>
      <c r="K490" s="56" t="s">
        <v>16</v>
      </c>
      <c r="L490" s="36"/>
      <c r="M490" s="54" t="s">
        <v>11</v>
      </c>
      <c r="N490" s="39"/>
      <c r="O490" s="56" t="s">
        <v>16</v>
      </c>
      <c r="P490" s="11"/>
      <c r="Q490" s="36"/>
      <c r="R490" s="54" t="s">
        <v>11</v>
      </c>
      <c r="S490" s="39"/>
      <c r="T490" s="54" t="s">
        <v>16</v>
      </c>
      <c r="U490" s="36"/>
      <c r="V490" s="54" t="s">
        <v>11</v>
      </c>
      <c r="W490" s="39"/>
      <c r="X490" s="56" t="s">
        <v>16</v>
      </c>
      <c r="Y490" s="48"/>
      <c r="Z490" s="36"/>
      <c r="AA490" s="54" t="s">
        <v>11</v>
      </c>
      <c r="AB490" s="39"/>
      <c r="AC490" s="54" t="s">
        <v>16</v>
      </c>
      <c r="AD490" s="36"/>
      <c r="AE490" s="54" t="s">
        <v>11</v>
      </c>
      <c r="AF490" s="39"/>
      <c r="AG490" s="56" t="s">
        <v>16</v>
      </c>
      <c r="AH490" s="48"/>
      <c r="AI490" s="36"/>
      <c r="AJ490" s="54" t="s">
        <v>11</v>
      </c>
      <c r="AK490" s="39"/>
      <c r="AL490" s="54" t="s">
        <v>16</v>
      </c>
      <c r="AM490" s="36"/>
      <c r="AN490" s="54" t="s">
        <v>11</v>
      </c>
      <c r="AO490" s="39"/>
      <c r="AP490" s="56" t="s">
        <v>16</v>
      </c>
      <c r="AQ490" s="48"/>
      <c r="AR490" s="36"/>
      <c r="AS490" s="54" t="s">
        <v>11</v>
      </c>
      <c r="AT490" s="39"/>
      <c r="AU490" s="54" t="s">
        <v>16</v>
      </c>
      <c r="AV490" s="36"/>
      <c r="AW490" s="54" t="s">
        <v>11</v>
      </c>
      <c r="AX490" s="39"/>
      <c r="AY490" s="56" t="s">
        <v>16</v>
      </c>
      <c r="AZ490" s="48"/>
      <c r="BA490" s="36"/>
      <c r="BB490" s="54" t="s">
        <v>11</v>
      </c>
      <c r="BC490" s="39"/>
      <c r="BD490" s="54" t="s">
        <v>16</v>
      </c>
      <c r="BE490" s="36"/>
      <c r="BF490" s="54" t="s">
        <v>11</v>
      </c>
      <c r="BG490" s="39"/>
      <c r="BH490" s="56" t="s">
        <v>16</v>
      </c>
      <c r="BI490" s="48"/>
      <c r="BJ490" s="36"/>
      <c r="BK490" s="54" t="s">
        <v>11</v>
      </c>
      <c r="BL490" s="39"/>
      <c r="BM490" s="54" t="s">
        <v>16</v>
      </c>
      <c r="BN490" s="36"/>
      <c r="BO490" s="54" t="s">
        <v>11</v>
      </c>
      <c r="BP490" s="39"/>
      <c r="BQ490" s="56" t="s">
        <v>16</v>
      </c>
      <c r="BR490" s="48"/>
      <c r="BS490" s="36"/>
      <c r="BT490" s="54" t="s">
        <v>11</v>
      </c>
      <c r="BU490" s="39"/>
      <c r="BV490" s="54" t="s">
        <v>16</v>
      </c>
      <c r="BW490" s="36"/>
      <c r="BX490" s="54" t="s">
        <v>11</v>
      </c>
      <c r="BY490" s="39"/>
      <c r="BZ490" s="56" t="s">
        <v>16</v>
      </c>
      <c r="CA490" s="51"/>
      <c r="CB490" s="17" t="str">
        <f t="shared" si="15"/>
        <v/>
      </c>
      <c r="CC490" s="17" t="str">
        <f>IF(CB490="","",INDEX('99_職種リスト'!$A:$A,MATCH($E490,'99_職種リスト'!$B:$B,0)))</f>
        <v/>
      </c>
      <c r="CD490" s="18" t="str">
        <f>IF(CB490="","",IF(F490="○",'01_勤務時間入力'!$B$7*60,IF(SUM(H490,J490,L490,N490)&gt;0,MIN(SUM(VALUE(H490)*60,J490,VALUE(L490)*60/2,N490/2),'01_勤務時間入力'!$B$7*60,10080),MIN(SUM(MIN(SUM(VALUE(Q490)*60,S490,VALUE(U490)*60/2,W490/2),1440)*IF(OR(Y490="",Y490="　"),1,VALUE(MID(Y490,2,1)/4)),MIN(SUM(VALUE(Z490)*60,AB490,VALUE(AD490)*60/2,AF490/2),1440)*IF(OR(AH490="",AH490="　"),1,VALUE(MID(AH490,2,1)/4)),MIN(SUM(VALUE(AI490)*60,AK490,VALUE(AM490)*60/2,AO490/2),1440)*IF(OR(AQ490="",AQ490="　"),1,VALUE(MID(AQ490,2,1)/4)),MIN(SUM(VALUE(AR490)*60,AT490,VALUE(AV490)*60/2,AX490/2),1440)*IF(OR(AZ490="",AZ490="　"),1,VALUE(MID(AZ490,2,1)/4)),MIN(SUM(VALUE(BA490)*60,BC490,VALUE(BE490)*60/2,BG490/2),1440)*IF(OR(BI490="",BI490="　"),1,VALUE(MID(BI490,2,1)/4)),MIN(SUM(VALUE(BJ490)*60,BL490,VALUE(BN490)*60/2,BP490/2),1440)*IF(OR(BR490="",BR490="　"),1,VALUE(MID(BR490,2,1)/4)),MIN(SUM(VALUE(BS490)*60,BU490,VALUE(BW490)*60/2,BY490/2),1440)*IF(OR(CA490="",CA490="　"),1,VALUE(MID(CA490,2,1)/4))),'01_勤務時間入力'!$B$7*60,10080))))</f>
        <v/>
      </c>
      <c r="CE490" s="17" t="str">
        <f>IF(CB490="","",IF('01_勤務時間入力'!$I$7*60&lt;='01_勤務時間入力'!CD490,"常勤","非常勤"))</f>
        <v/>
      </c>
    </row>
    <row r="491" spans="2:83" ht="27.95" customHeight="1" x14ac:dyDescent="0.4">
      <c r="B491" s="131" t="str">
        <f t="shared" si="14"/>
        <v>475人目</v>
      </c>
      <c r="C491" s="29"/>
      <c r="D491" s="69" t="s">
        <v>14</v>
      </c>
      <c r="E491" s="31"/>
      <c r="F491" s="32"/>
      <c r="H491" s="36"/>
      <c r="I491" s="54" t="s">
        <v>11</v>
      </c>
      <c r="J491" s="39"/>
      <c r="K491" s="56" t="s">
        <v>16</v>
      </c>
      <c r="L491" s="36"/>
      <c r="M491" s="54" t="s">
        <v>11</v>
      </c>
      <c r="N491" s="39"/>
      <c r="O491" s="56" t="s">
        <v>16</v>
      </c>
      <c r="P491" s="11"/>
      <c r="Q491" s="36"/>
      <c r="R491" s="54" t="s">
        <v>11</v>
      </c>
      <c r="S491" s="39"/>
      <c r="T491" s="54" t="s">
        <v>16</v>
      </c>
      <c r="U491" s="36"/>
      <c r="V491" s="54" t="s">
        <v>11</v>
      </c>
      <c r="W491" s="39"/>
      <c r="X491" s="56" t="s">
        <v>16</v>
      </c>
      <c r="Y491" s="48"/>
      <c r="Z491" s="36"/>
      <c r="AA491" s="54" t="s">
        <v>11</v>
      </c>
      <c r="AB491" s="39"/>
      <c r="AC491" s="54" t="s">
        <v>16</v>
      </c>
      <c r="AD491" s="36"/>
      <c r="AE491" s="54" t="s">
        <v>11</v>
      </c>
      <c r="AF491" s="39"/>
      <c r="AG491" s="56" t="s">
        <v>16</v>
      </c>
      <c r="AH491" s="48"/>
      <c r="AI491" s="36"/>
      <c r="AJ491" s="54" t="s">
        <v>11</v>
      </c>
      <c r="AK491" s="39"/>
      <c r="AL491" s="54" t="s">
        <v>16</v>
      </c>
      <c r="AM491" s="36"/>
      <c r="AN491" s="54" t="s">
        <v>11</v>
      </c>
      <c r="AO491" s="39"/>
      <c r="AP491" s="56" t="s">
        <v>16</v>
      </c>
      <c r="AQ491" s="48"/>
      <c r="AR491" s="36"/>
      <c r="AS491" s="54" t="s">
        <v>11</v>
      </c>
      <c r="AT491" s="39"/>
      <c r="AU491" s="54" t="s">
        <v>16</v>
      </c>
      <c r="AV491" s="36"/>
      <c r="AW491" s="54" t="s">
        <v>11</v>
      </c>
      <c r="AX491" s="39"/>
      <c r="AY491" s="56" t="s">
        <v>16</v>
      </c>
      <c r="AZ491" s="48"/>
      <c r="BA491" s="36"/>
      <c r="BB491" s="54" t="s">
        <v>11</v>
      </c>
      <c r="BC491" s="39"/>
      <c r="BD491" s="54" t="s">
        <v>16</v>
      </c>
      <c r="BE491" s="36"/>
      <c r="BF491" s="54" t="s">
        <v>11</v>
      </c>
      <c r="BG491" s="39"/>
      <c r="BH491" s="56" t="s">
        <v>16</v>
      </c>
      <c r="BI491" s="48"/>
      <c r="BJ491" s="36"/>
      <c r="BK491" s="54" t="s">
        <v>11</v>
      </c>
      <c r="BL491" s="39"/>
      <c r="BM491" s="54" t="s">
        <v>16</v>
      </c>
      <c r="BN491" s="36"/>
      <c r="BO491" s="54" t="s">
        <v>11</v>
      </c>
      <c r="BP491" s="39"/>
      <c r="BQ491" s="56" t="s">
        <v>16</v>
      </c>
      <c r="BR491" s="48"/>
      <c r="BS491" s="36"/>
      <c r="BT491" s="54" t="s">
        <v>11</v>
      </c>
      <c r="BU491" s="39"/>
      <c r="BV491" s="54" t="s">
        <v>16</v>
      </c>
      <c r="BW491" s="36"/>
      <c r="BX491" s="54" t="s">
        <v>11</v>
      </c>
      <c r="BY491" s="39"/>
      <c r="BZ491" s="56" t="s">
        <v>16</v>
      </c>
      <c r="CA491" s="51"/>
      <c r="CB491" s="17" t="str">
        <f t="shared" si="15"/>
        <v/>
      </c>
      <c r="CC491" s="17" t="str">
        <f>IF(CB491="","",INDEX('99_職種リスト'!$A:$A,MATCH($E491,'99_職種リスト'!$B:$B,0)))</f>
        <v/>
      </c>
      <c r="CD491" s="18" t="str">
        <f>IF(CB491="","",IF(F491="○",'01_勤務時間入力'!$B$7*60,IF(SUM(H491,J491,L491,N491)&gt;0,MIN(SUM(VALUE(H491)*60,J491,VALUE(L491)*60/2,N491/2),'01_勤務時間入力'!$B$7*60,10080),MIN(SUM(MIN(SUM(VALUE(Q491)*60,S491,VALUE(U491)*60/2,W491/2),1440)*IF(OR(Y491="",Y491="　"),1,VALUE(MID(Y491,2,1)/4)),MIN(SUM(VALUE(Z491)*60,AB491,VALUE(AD491)*60/2,AF491/2),1440)*IF(OR(AH491="",AH491="　"),1,VALUE(MID(AH491,2,1)/4)),MIN(SUM(VALUE(AI491)*60,AK491,VALUE(AM491)*60/2,AO491/2),1440)*IF(OR(AQ491="",AQ491="　"),1,VALUE(MID(AQ491,2,1)/4)),MIN(SUM(VALUE(AR491)*60,AT491,VALUE(AV491)*60/2,AX491/2),1440)*IF(OR(AZ491="",AZ491="　"),1,VALUE(MID(AZ491,2,1)/4)),MIN(SUM(VALUE(BA491)*60,BC491,VALUE(BE491)*60/2,BG491/2),1440)*IF(OR(BI491="",BI491="　"),1,VALUE(MID(BI491,2,1)/4)),MIN(SUM(VALUE(BJ491)*60,BL491,VALUE(BN491)*60/2,BP491/2),1440)*IF(OR(BR491="",BR491="　"),1,VALUE(MID(BR491,2,1)/4)),MIN(SUM(VALUE(BS491)*60,BU491,VALUE(BW491)*60/2,BY491/2),1440)*IF(OR(CA491="",CA491="　"),1,VALUE(MID(CA491,2,1)/4))),'01_勤務時間入力'!$B$7*60,10080))))</f>
        <v/>
      </c>
      <c r="CE491" s="17" t="str">
        <f>IF(CB491="","",IF('01_勤務時間入力'!$I$7*60&lt;='01_勤務時間入力'!CD491,"常勤","非常勤"))</f>
        <v/>
      </c>
    </row>
    <row r="492" spans="2:83" ht="27.95" customHeight="1" x14ac:dyDescent="0.4">
      <c r="B492" s="131" t="str">
        <f t="shared" si="14"/>
        <v>476人目</v>
      </c>
      <c r="C492" s="29"/>
      <c r="D492" s="69" t="s">
        <v>14</v>
      </c>
      <c r="E492" s="31"/>
      <c r="F492" s="32"/>
      <c r="H492" s="36"/>
      <c r="I492" s="54" t="s">
        <v>11</v>
      </c>
      <c r="J492" s="39"/>
      <c r="K492" s="56" t="s">
        <v>16</v>
      </c>
      <c r="L492" s="36"/>
      <c r="M492" s="54" t="s">
        <v>11</v>
      </c>
      <c r="N492" s="39"/>
      <c r="O492" s="56" t="s">
        <v>16</v>
      </c>
      <c r="P492" s="11"/>
      <c r="Q492" s="36"/>
      <c r="R492" s="54" t="s">
        <v>11</v>
      </c>
      <c r="S492" s="39"/>
      <c r="T492" s="54" t="s">
        <v>16</v>
      </c>
      <c r="U492" s="36"/>
      <c r="V492" s="54" t="s">
        <v>11</v>
      </c>
      <c r="W492" s="39"/>
      <c r="X492" s="56" t="s">
        <v>16</v>
      </c>
      <c r="Y492" s="48"/>
      <c r="Z492" s="36"/>
      <c r="AA492" s="54" t="s">
        <v>11</v>
      </c>
      <c r="AB492" s="39"/>
      <c r="AC492" s="54" t="s">
        <v>16</v>
      </c>
      <c r="AD492" s="36"/>
      <c r="AE492" s="54" t="s">
        <v>11</v>
      </c>
      <c r="AF492" s="39"/>
      <c r="AG492" s="56" t="s">
        <v>16</v>
      </c>
      <c r="AH492" s="48"/>
      <c r="AI492" s="36"/>
      <c r="AJ492" s="54" t="s">
        <v>11</v>
      </c>
      <c r="AK492" s="39"/>
      <c r="AL492" s="54" t="s">
        <v>16</v>
      </c>
      <c r="AM492" s="36"/>
      <c r="AN492" s="54" t="s">
        <v>11</v>
      </c>
      <c r="AO492" s="39"/>
      <c r="AP492" s="56" t="s">
        <v>16</v>
      </c>
      <c r="AQ492" s="48"/>
      <c r="AR492" s="36"/>
      <c r="AS492" s="54" t="s">
        <v>11</v>
      </c>
      <c r="AT492" s="39"/>
      <c r="AU492" s="54" t="s">
        <v>16</v>
      </c>
      <c r="AV492" s="36"/>
      <c r="AW492" s="54" t="s">
        <v>11</v>
      </c>
      <c r="AX492" s="39"/>
      <c r="AY492" s="56" t="s">
        <v>16</v>
      </c>
      <c r="AZ492" s="48"/>
      <c r="BA492" s="36"/>
      <c r="BB492" s="54" t="s">
        <v>11</v>
      </c>
      <c r="BC492" s="39"/>
      <c r="BD492" s="54" t="s">
        <v>16</v>
      </c>
      <c r="BE492" s="36"/>
      <c r="BF492" s="54" t="s">
        <v>11</v>
      </c>
      <c r="BG492" s="39"/>
      <c r="BH492" s="56" t="s">
        <v>16</v>
      </c>
      <c r="BI492" s="48"/>
      <c r="BJ492" s="36"/>
      <c r="BK492" s="54" t="s">
        <v>11</v>
      </c>
      <c r="BL492" s="39"/>
      <c r="BM492" s="54" t="s">
        <v>16</v>
      </c>
      <c r="BN492" s="36"/>
      <c r="BO492" s="54" t="s">
        <v>11</v>
      </c>
      <c r="BP492" s="39"/>
      <c r="BQ492" s="56" t="s">
        <v>16</v>
      </c>
      <c r="BR492" s="48"/>
      <c r="BS492" s="36"/>
      <c r="BT492" s="54" t="s">
        <v>11</v>
      </c>
      <c r="BU492" s="39"/>
      <c r="BV492" s="54" t="s">
        <v>16</v>
      </c>
      <c r="BW492" s="36"/>
      <c r="BX492" s="54" t="s">
        <v>11</v>
      </c>
      <c r="BY492" s="39"/>
      <c r="BZ492" s="56" t="s">
        <v>16</v>
      </c>
      <c r="CA492" s="51"/>
      <c r="CB492" s="17" t="str">
        <f t="shared" si="15"/>
        <v/>
      </c>
      <c r="CC492" s="17" t="str">
        <f>IF(CB492="","",INDEX('99_職種リスト'!$A:$A,MATCH($E492,'99_職種リスト'!$B:$B,0)))</f>
        <v/>
      </c>
      <c r="CD492" s="18" t="str">
        <f>IF(CB492="","",IF(F492="○",'01_勤務時間入力'!$B$7*60,IF(SUM(H492,J492,L492,N492)&gt;0,MIN(SUM(VALUE(H492)*60,J492,VALUE(L492)*60/2,N492/2),'01_勤務時間入力'!$B$7*60,10080),MIN(SUM(MIN(SUM(VALUE(Q492)*60,S492,VALUE(U492)*60/2,W492/2),1440)*IF(OR(Y492="",Y492="　"),1,VALUE(MID(Y492,2,1)/4)),MIN(SUM(VALUE(Z492)*60,AB492,VALUE(AD492)*60/2,AF492/2),1440)*IF(OR(AH492="",AH492="　"),1,VALUE(MID(AH492,2,1)/4)),MIN(SUM(VALUE(AI492)*60,AK492,VALUE(AM492)*60/2,AO492/2),1440)*IF(OR(AQ492="",AQ492="　"),1,VALUE(MID(AQ492,2,1)/4)),MIN(SUM(VALUE(AR492)*60,AT492,VALUE(AV492)*60/2,AX492/2),1440)*IF(OR(AZ492="",AZ492="　"),1,VALUE(MID(AZ492,2,1)/4)),MIN(SUM(VALUE(BA492)*60,BC492,VALUE(BE492)*60/2,BG492/2),1440)*IF(OR(BI492="",BI492="　"),1,VALUE(MID(BI492,2,1)/4)),MIN(SUM(VALUE(BJ492)*60,BL492,VALUE(BN492)*60/2,BP492/2),1440)*IF(OR(BR492="",BR492="　"),1,VALUE(MID(BR492,2,1)/4)),MIN(SUM(VALUE(BS492)*60,BU492,VALUE(BW492)*60/2,BY492/2),1440)*IF(OR(CA492="",CA492="　"),1,VALUE(MID(CA492,2,1)/4))),'01_勤務時間入力'!$B$7*60,10080))))</f>
        <v/>
      </c>
      <c r="CE492" s="17" t="str">
        <f>IF(CB492="","",IF('01_勤務時間入力'!$I$7*60&lt;='01_勤務時間入力'!CD492,"常勤","非常勤"))</f>
        <v/>
      </c>
    </row>
    <row r="493" spans="2:83" ht="27.95" customHeight="1" x14ac:dyDescent="0.4">
      <c r="B493" s="131" t="str">
        <f t="shared" si="14"/>
        <v>477人目</v>
      </c>
      <c r="C493" s="29"/>
      <c r="D493" s="69" t="s">
        <v>14</v>
      </c>
      <c r="E493" s="31"/>
      <c r="F493" s="32"/>
      <c r="H493" s="36"/>
      <c r="I493" s="54" t="s">
        <v>11</v>
      </c>
      <c r="J493" s="39"/>
      <c r="K493" s="56" t="s">
        <v>16</v>
      </c>
      <c r="L493" s="36"/>
      <c r="M493" s="54" t="s">
        <v>11</v>
      </c>
      <c r="N493" s="39"/>
      <c r="O493" s="56" t="s">
        <v>16</v>
      </c>
      <c r="P493" s="11"/>
      <c r="Q493" s="36"/>
      <c r="R493" s="54" t="s">
        <v>11</v>
      </c>
      <c r="S493" s="39"/>
      <c r="T493" s="54" t="s">
        <v>16</v>
      </c>
      <c r="U493" s="36"/>
      <c r="V493" s="54" t="s">
        <v>11</v>
      </c>
      <c r="W493" s="39"/>
      <c r="X493" s="56" t="s">
        <v>16</v>
      </c>
      <c r="Y493" s="48"/>
      <c r="Z493" s="36"/>
      <c r="AA493" s="54" t="s">
        <v>11</v>
      </c>
      <c r="AB493" s="39"/>
      <c r="AC493" s="54" t="s">
        <v>16</v>
      </c>
      <c r="AD493" s="36"/>
      <c r="AE493" s="54" t="s">
        <v>11</v>
      </c>
      <c r="AF493" s="39"/>
      <c r="AG493" s="56" t="s">
        <v>16</v>
      </c>
      <c r="AH493" s="48"/>
      <c r="AI493" s="36"/>
      <c r="AJ493" s="54" t="s">
        <v>11</v>
      </c>
      <c r="AK493" s="39"/>
      <c r="AL493" s="54" t="s">
        <v>16</v>
      </c>
      <c r="AM493" s="36"/>
      <c r="AN493" s="54" t="s">
        <v>11</v>
      </c>
      <c r="AO493" s="39"/>
      <c r="AP493" s="56" t="s">
        <v>16</v>
      </c>
      <c r="AQ493" s="48"/>
      <c r="AR493" s="36"/>
      <c r="AS493" s="54" t="s">
        <v>11</v>
      </c>
      <c r="AT493" s="39"/>
      <c r="AU493" s="54" t="s">
        <v>16</v>
      </c>
      <c r="AV493" s="36"/>
      <c r="AW493" s="54" t="s">
        <v>11</v>
      </c>
      <c r="AX493" s="39"/>
      <c r="AY493" s="56" t="s">
        <v>16</v>
      </c>
      <c r="AZ493" s="48"/>
      <c r="BA493" s="36"/>
      <c r="BB493" s="54" t="s">
        <v>11</v>
      </c>
      <c r="BC493" s="39"/>
      <c r="BD493" s="54" t="s">
        <v>16</v>
      </c>
      <c r="BE493" s="36"/>
      <c r="BF493" s="54" t="s">
        <v>11</v>
      </c>
      <c r="BG493" s="39"/>
      <c r="BH493" s="56" t="s">
        <v>16</v>
      </c>
      <c r="BI493" s="48"/>
      <c r="BJ493" s="36"/>
      <c r="BK493" s="54" t="s">
        <v>11</v>
      </c>
      <c r="BL493" s="39"/>
      <c r="BM493" s="54" t="s">
        <v>16</v>
      </c>
      <c r="BN493" s="36"/>
      <c r="BO493" s="54" t="s">
        <v>11</v>
      </c>
      <c r="BP493" s="39"/>
      <c r="BQ493" s="56" t="s">
        <v>16</v>
      </c>
      <c r="BR493" s="48"/>
      <c r="BS493" s="36"/>
      <c r="BT493" s="54" t="s">
        <v>11</v>
      </c>
      <c r="BU493" s="39"/>
      <c r="BV493" s="54" t="s">
        <v>16</v>
      </c>
      <c r="BW493" s="36"/>
      <c r="BX493" s="54" t="s">
        <v>11</v>
      </c>
      <c r="BY493" s="39"/>
      <c r="BZ493" s="56" t="s">
        <v>16</v>
      </c>
      <c r="CA493" s="51"/>
      <c r="CB493" s="17" t="str">
        <f t="shared" si="15"/>
        <v/>
      </c>
      <c r="CC493" s="17" t="str">
        <f>IF(CB493="","",INDEX('99_職種リスト'!$A:$A,MATCH($E493,'99_職種リスト'!$B:$B,0)))</f>
        <v/>
      </c>
      <c r="CD493" s="18" t="str">
        <f>IF(CB493="","",IF(F493="○",'01_勤務時間入力'!$B$7*60,IF(SUM(H493,J493,L493,N493)&gt;0,MIN(SUM(VALUE(H493)*60,J493,VALUE(L493)*60/2,N493/2),'01_勤務時間入力'!$B$7*60,10080),MIN(SUM(MIN(SUM(VALUE(Q493)*60,S493,VALUE(U493)*60/2,W493/2),1440)*IF(OR(Y493="",Y493="　"),1,VALUE(MID(Y493,2,1)/4)),MIN(SUM(VALUE(Z493)*60,AB493,VALUE(AD493)*60/2,AF493/2),1440)*IF(OR(AH493="",AH493="　"),1,VALUE(MID(AH493,2,1)/4)),MIN(SUM(VALUE(AI493)*60,AK493,VALUE(AM493)*60/2,AO493/2),1440)*IF(OR(AQ493="",AQ493="　"),1,VALUE(MID(AQ493,2,1)/4)),MIN(SUM(VALUE(AR493)*60,AT493,VALUE(AV493)*60/2,AX493/2),1440)*IF(OR(AZ493="",AZ493="　"),1,VALUE(MID(AZ493,2,1)/4)),MIN(SUM(VALUE(BA493)*60,BC493,VALUE(BE493)*60/2,BG493/2),1440)*IF(OR(BI493="",BI493="　"),1,VALUE(MID(BI493,2,1)/4)),MIN(SUM(VALUE(BJ493)*60,BL493,VALUE(BN493)*60/2,BP493/2),1440)*IF(OR(BR493="",BR493="　"),1,VALUE(MID(BR493,2,1)/4)),MIN(SUM(VALUE(BS493)*60,BU493,VALUE(BW493)*60/2,BY493/2),1440)*IF(OR(CA493="",CA493="　"),1,VALUE(MID(CA493,2,1)/4))),'01_勤務時間入力'!$B$7*60,10080))))</f>
        <v/>
      </c>
      <c r="CE493" s="17" t="str">
        <f>IF(CB493="","",IF('01_勤務時間入力'!$I$7*60&lt;='01_勤務時間入力'!CD493,"常勤","非常勤"))</f>
        <v/>
      </c>
    </row>
    <row r="494" spans="2:83" ht="27.95" customHeight="1" x14ac:dyDescent="0.4">
      <c r="B494" s="131" t="str">
        <f t="shared" si="14"/>
        <v>478人目</v>
      </c>
      <c r="C494" s="29"/>
      <c r="D494" s="69" t="s">
        <v>14</v>
      </c>
      <c r="E494" s="31"/>
      <c r="F494" s="32"/>
      <c r="H494" s="36"/>
      <c r="I494" s="54" t="s">
        <v>11</v>
      </c>
      <c r="J494" s="39"/>
      <c r="K494" s="56" t="s">
        <v>16</v>
      </c>
      <c r="L494" s="36"/>
      <c r="M494" s="54" t="s">
        <v>11</v>
      </c>
      <c r="N494" s="39"/>
      <c r="O494" s="56" t="s">
        <v>16</v>
      </c>
      <c r="P494" s="11"/>
      <c r="Q494" s="36"/>
      <c r="R494" s="54" t="s">
        <v>11</v>
      </c>
      <c r="S494" s="39"/>
      <c r="T494" s="54" t="s">
        <v>16</v>
      </c>
      <c r="U494" s="36"/>
      <c r="V494" s="54" t="s">
        <v>11</v>
      </c>
      <c r="W494" s="39"/>
      <c r="X494" s="56" t="s">
        <v>16</v>
      </c>
      <c r="Y494" s="48"/>
      <c r="Z494" s="36"/>
      <c r="AA494" s="54" t="s">
        <v>11</v>
      </c>
      <c r="AB494" s="39"/>
      <c r="AC494" s="54" t="s">
        <v>16</v>
      </c>
      <c r="AD494" s="36"/>
      <c r="AE494" s="54" t="s">
        <v>11</v>
      </c>
      <c r="AF494" s="39"/>
      <c r="AG494" s="56" t="s">
        <v>16</v>
      </c>
      <c r="AH494" s="48"/>
      <c r="AI494" s="36"/>
      <c r="AJ494" s="54" t="s">
        <v>11</v>
      </c>
      <c r="AK494" s="39"/>
      <c r="AL494" s="54" t="s">
        <v>16</v>
      </c>
      <c r="AM494" s="36"/>
      <c r="AN494" s="54" t="s">
        <v>11</v>
      </c>
      <c r="AO494" s="39"/>
      <c r="AP494" s="56" t="s">
        <v>16</v>
      </c>
      <c r="AQ494" s="48"/>
      <c r="AR494" s="36"/>
      <c r="AS494" s="54" t="s">
        <v>11</v>
      </c>
      <c r="AT494" s="39"/>
      <c r="AU494" s="54" t="s">
        <v>16</v>
      </c>
      <c r="AV494" s="36"/>
      <c r="AW494" s="54" t="s">
        <v>11</v>
      </c>
      <c r="AX494" s="39"/>
      <c r="AY494" s="56" t="s">
        <v>16</v>
      </c>
      <c r="AZ494" s="48"/>
      <c r="BA494" s="36"/>
      <c r="BB494" s="54" t="s">
        <v>11</v>
      </c>
      <c r="BC494" s="39"/>
      <c r="BD494" s="54" t="s">
        <v>16</v>
      </c>
      <c r="BE494" s="36"/>
      <c r="BF494" s="54" t="s">
        <v>11</v>
      </c>
      <c r="BG494" s="39"/>
      <c r="BH494" s="56" t="s">
        <v>16</v>
      </c>
      <c r="BI494" s="48"/>
      <c r="BJ494" s="36"/>
      <c r="BK494" s="54" t="s">
        <v>11</v>
      </c>
      <c r="BL494" s="39"/>
      <c r="BM494" s="54" t="s">
        <v>16</v>
      </c>
      <c r="BN494" s="36"/>
      <c r="BO494" s="54" t="s">
        <v>11</v>
      </c>
      <c r="BP494" s="39"/>
      <c r="BQ494" s="56" t="s">
        <v>16</v>
      </c>
      <c r="BR494" s="48"/>
      <c r="BS494" s="36"/>
      <c r="BT494" s="54" t="s">
        <v>11</v>
      </c>
      <c r="BU494" s="39"/>
      <c r="BV494" s="54" t="s">
        <v>16</v>
      </c>
      <c r="BW494" s="36"/>
      <c r="BX494" s="54" t="s">
        <v>11</v>
      </c>
      <c r="BY494" s="39"/>
      <c r="BZ494" s="56" t="s">
        <v>16</v>
      </c>
      <c r="CA494" s="51"/>
      <c r="CB494" s="17" t="str">
        <f t="shared" si="15"/>
        <v/>
      </c>
      <c r="CC494" s="17" t="str">
        <f>IF(CB494="","",INDEX('99_職種リスト'!$A:$A,MATCH($E494,'99_職種リスト'!$B:$B,0)))</f>
        <v/>
      </c>
      <c r="CD494" s="18" t="str">
        <f>IF(CB494="","",IF(F494="○",'01_勤務時間入力'!$B$7*60,IF(SUM(H494,J494,L494,N494)&gt;0,MIN(SUM(VALUE(H494)*60,J494,VALUE(L494)*60/2,N494/2),'01_勤務時間入力'!$B$7*60,10080),MIN(SUM(MIN(SUM(VALUE(Q494)*60,S494,VALUE(U494)*60/2,W494/2),1440)*IF(OR(Y494="",Y494="　"),1,VALUE(MID(Y494,2,1)/4)),MIN(SUM(VALUE(Z494)*60,AB494,VALUE(AD494)*60/2,AF494/2),1440)*IF(OR(AH494="",AH494="　"),1,VALUE(MID(AH494,2,1)/4)),MIN(SUM(VALUE(AI494)*60,AK494,VALUE(AM494)*60/2,AO494/2),1440)*IF(OR(AQ494="",AQ494="　"),1,VALUE(MID(AQ494,2,1)/4)),MIN(SUM(VALUE(AR494)*60,AT494,VALUE(AV494)*60/2,AX494/2),1440)*IF(OR(AZ494="",AZ494="　"),1,VALUE(MID(AZ494,2,1)/4)),MIN(SUM(VALUE(BA494)*60,BC494,VALUE(BE494)*60/2,BG494/2),1440)*IF(OR(BI494="",BI494="　"),1,VALUE(MID(BI494,2,1)/4)),MIN(SUM(VALUE(BJ494)*60,BL494,VALUE(BN494)*60/2,BP494/2),1440)*IF(OR(BR494="",BR494="　"),1,VALUE(MID(BR494,2,1)/4)),MIN(SUM(VALUE(BS494)*60,BU494,VALUE(BW494)*60/2,BY494/2),1440)*IF(OR(CA494="",CA494="　"),1,VALUE(MID(CA494,2,1)/4))),'01_勤務時間入力'!$B$7*60,10080))))</f>
        <v/>
      </c>
      <c r="CE494" s="17" t="str">
        <f>IF(CB494="","",IF('01_勤務時間入力'!$I$7*60&lt;='01_勤務時間入力'!CD494,"常勤","非常勤"))</f>
        <v/>
      </c>
    </row>
    <row r="495" spans="2:83" ht="27.95" customHeight="1" x14ac:dyDescent="0.4">
      <c r="B495" s="131" t="str">
        <f t="shared" si="14"/>
        <v>479人目</v>
      </c>
      <c r="C495" s="29"/>
      <c r="D495" s="69" t="s">
        <v>14</v>
      </c>
      <c r="E495" s="31"/>
      <c r="F495" s="32"/>
      <c r="H495" s="36"/>
      <c r="I495" s="54" t="s">
        <v>11</v>
      </c>
      <c r="J495" s="39"/>
      <c r="K495" s="56" t="s">
        <v>16</v>
      </c>
      <c r="L495" s="36"/>
      <c r="M495" s="54" t="s">
        <v>11</v>
      </c>
      <c r="N495" s="39"/>
      <c r="O495" s="56" t="s">
        <v>16</v>
      </c>
      <c r="P495" s="11"/>
      <c r="Q495" s="36"/>
      <c r="R495" s="54" t="s">
        <v>11</v>
      </c>
      <c r="S495" s="39"/>
      <c r="T495" s="54" t="s">
        <v>16</v>
      </c>
      <c r="U495" s="36"/>
      <c r="V495" s="54" t="s">
        <v>11</v>
      </c>
      <c r="W495" s="39"/>
      <c r="X495" s="56" t="s">
        <v>16</v>
      </c>
      <c r="Y495" s="48"/>
      <c r="Z495" s="36"/>
      <c r="AA495" s="54" t="s">
        <v>11</v>
      </c>
      <c r="AB495" s="39"/>
      <c r="AC495" s="54" t="s">
        <v>16</v>
      </c>
      <c r="AD495" s="36"/>
      <c r="AE495" s="54" t="s">
        <v>11</v>
      </c>
      <c r="AF495" s="39"/>
      <c r="AG495" s="56" t="s">
        <v>16</v>
      </c>
      <c r="AH495" s="48"/>
      <c r="AI495" s="36"/>
      <c r="AJ495" s="54" t="s">
        <v>11</v>
      </c>
      <c r="AK495" s="39"/>
      <c r="AL495" s="54" t="s">
        <v>16</v>
      </c>
      <c r="AM495" s="36"/>
      <c r="AN495" s="54" t="s">
        <v>11</v>
      </c>
      <c r="AO495" s="39"/>
      <c r="AP495" s="56" t="s">
        <v>16</v>
      </c>
      <c r="AQ495" s="48"/>
      <c r="AR495" s="36"/>
      <c r="AS495" s="54" t="s">
        <v>11</v>
      </c>
      <c r="AT495" s="39"/>
      <c r="AU495" s="54" t="s">
        <v>16</v>
      </c>
      <c r="AV495" s="36"/>
      <c r="AW495" s="54" t="s">
        <v>11</v>
      </c>
      <c r="AX495" s="39"/>
      <c r="AY495" s="56" t="s">
        <v>16</v>
      </c>
      <c r="AZ495" s="48"/>
      <c r="BA495" s="36"/>
      <c r="BB495" s="54" t="s">
        <v>11</v>
      </c>
      <c r="BC495" s="39"/>
      <c r="BD495" s="54" t="s">
        <v>16</v>
      </c>
      <c r="BE495" s="36"/>
      <c r="BF495" s="54" t="s">
        <v>11</v>
      </c>
      <c r="BG495" s="39"/>
      <c r="BH495" s="56" t="s">
        <v>16</v>
      </c>
      <c r="BI495" s="48"/>
      <c r="BJ495" s="36"/>
      <c r="BK495" s="54" t="s">
        <v>11</v>
      </c>
      <c r="BL495" s="39"/>
      <c r="BM495" s="54" t="s">
        <v>16</v>
      </c>
      <c r="BN495" s="36"/>
      <c r="BO495" s="54" t="s">
        <v>11</v>
      </c>
      <c r="BP495" s="39"/>
      <c r="BQ495" s="56" t="s">
        <v>16</v>
      </c>
      <c r="BR495" s="48"/>
      <c r="BS495" s="36"/>
      <c r="BT495" s="54" t="s">
        <v>11</v>
      </c>
      <c r="BU495" s="39"/>
      <c r="BV495" s="54" t="s">
        <v>16</v>
      </c>
      <c r="BW495" s="36"/>
      <c r="BX495" s="54" t="s">
        <v>11</v>
      </c>
      <c r="BY495" s="39"/>
      <c r="BZ495" s="56" t="s">
        <v>16</v>
      </c>
      <c r="CA495" s="51"/>
      <c r="CB495" s="17" t="str">
        <f t="shared" si="15"/>
        <v/>
      </c>
      <c r="CC495" s="17" t="str">
        <f>IF(CB495="","",INDEX('99_職種リスト'!$A:$A,MATCH($E495,'99_職種リスト'!$B:$B,0)))</f>
        <v/>
      </c>
      <c r="CD495" s="18" t="str">
        <f>IF(CB495="","",IF(F495="○",'01_勤務時間入力'!$B$7*60,IF(SUM(H495,J495,L495,N495)&gt;0,MIN(SUM(VALUE(H495)*60,J495,VALUE(L495)*60/2,N495/2),'01_勤務時間入力'!$B$7*60,10080),MIN(SUM(MIN(SUM(VALUE(Q495)*60,S495,VALUE(U495)*60/2,W495/2),1440)*IF(OR(Y495="",Y495="　"),1,VALUE(MID(Y495,2,1)/4)),MIN(SUM(VALUE(Z495)*60,AB495,VALUE(AD495)*60/2,AF495/2),1440)*IF(OR(AH495="",AH495="　"),1,VALUE(MID(AH495,2,1)/4)),MIN(SUM(VALUE(AI495)*60,AK495,VALUE(AM495)*60/2,AO495/2),1440)*IF(OR(AQ495="",AQ495="　"),1,VALUE(MID(AQ495,2,1)/4)),MIN(SUM(VALUE(AR495)*60,AT495,VALUE(AV495)*60/2,AX495/2),1440)*IF(OR(AZ495="",AZ495="　"),1,VALUE(MID(AZ495,2,1)/4)),MIN(SUM(VALUE(BA495)*60,BC495,VALUE(BE495)*60/2,BG495/2),1440)*IF(OR(BI495="",BI495="　"),1,VALUE(MID(BI495,2,1)/4)),MIN(SUM(VALUE(BJ495)*60,BL495,VALUE(BN495)*60/2,BP495/2),1440)*IF(OR(BR495="",BR495="　"),1,VALUE(MID(BR495,2,1)/4)),MIN(SUM(VALUE(BS495)*60,BU495,VALUE(BW495)*60/2,BY495/2),1440)*IF(OR(CA495="",CA495="　"),1,VALUE(MID(CA495,2,1)/4))),'01_勤務時間入力'!$B$7*60,10080))))</f>
        <v/>
      </c>
      <c r="CE495" s="17" t="str">
        <f>IF(CB495="","",IF('01_勤務時間入力'!$I$7*60&lt;='01_勤務時間入力'!CD495,"常勤","非常勤"))</f>
        <v/>
      </c>
    </row>
    <row r="496" spans="2:83" ht="27.95" customHeight="1" x14ac:dyDescent="0.4">
      <c r="B496" s="131" t="str">
        <f t="shared" si="14"/>
        <v>480人目</v>
      </c>
      <c r="C496" s="29"/>
      <c r="D496" s="69" t="s">
        <v>14</v>
      </c>
      <c r="E496" s="31"/>
      <c r="F496" s="32"/>
      <c r="H496" s="36"/>
      <c r="I496" s="54" t="s">
        <v>11</v>
      </c>
      <c r="J496" s="39"/>
      <c r="K496" s="56" t="s">
        <v>16</v>
      </c>
      <c r="L496" s="36"/>
      <c r="M496" s="54" t="s">
        <v>11</v>
      </c>
      <c r="N496" s="39"/>
      <c r="O496" s="56" t="s">
        <v>16</v>
      </c>
      <c r="P496" s="11"/>
      <c r="Q496" s="36"/>
      <c r="R496" s="54" t="s">
        <v>11</v>
      </c>
      <c r="S496" s="39"/>
      <c r="T496" s="54" t="s">
        <v>16</v>
      </c>
      <c r="U496" s="36"/>
      <c r="V496" s="54" t="s">
        <v>11</v>
      </c>
      <c r="W496" s="39"/>
      <c r="X496" s="56" t="s">
        <v>16</v>
      </c>
      <c r="Y496" s="48"/>
      <c r="Z496" s="36"/>
      <c r="AA496" s="54" t="s">
        <v>11</v>
      </c>
      <c r="AB496" s="39"/>
      <c r="AC496" s="54" t="s">
        <v>16</v>
      </c>
      <c r="AD496" s="36"/>
      <c r="AE496" s="54" t="s">
        <v>11</v>
      </c>
      <c r="AF496" s="39"/>
      <c r="AG496" s="56" t="s">
        <v>16</v>
      </c>
      <c r="AH496" s="48"/>
      <c r="AI496" s="36"/>
      <c r="AJ496" s="54" t="s">
        <v>11</v>
      </c>
      <c r="AK496" s="39"/>
      <c r="AL496" s="54" t="s">
        <v>16</v>
      </c>
      <c r="AM496" s="36"/>
      <c r="AN496" s="54" t="s">
        <v>11</v>
      </c>
      <c r="AO496" s="39"/>
      <c r="AP496" s="56" t="s">
        <v>16</v>
      </c>
      <c r="AQ496" s="48"/>
      <c r="AR496" s="36"/>
      <c r="AS496" s="54" t="s">
        <v>11</v>
      </c>
      <c r="AT496" s="39"/>
      <c r="AU496" s="54" t="s">
        <v>16</v>
      </c>
      <c r="AV496" s="36"/>
      <c r="AW496" s="54" t="s">
        <v>11</v>
      </c>
      <c r="AX496" s="39"/>
      <c r="AY496" s="56" t="s">
        <v>16</v>
      </c>
      <c r="AZ496" s="48"/>
      <c r="BA496" s="36"/>
      <c r="BB496" s="54" t="s">
        <v>11</v>
      </c>
      <c r="BC496" s="39"/>
      <c r="BD496" s="54" t="s">
        <v>16</v>
      </c>
      <c r="BE496" s="36"/>
      <c r="BF496" s="54" t="s">
        <v>11</v>
      </c>
      <c r="BG496" s="39"/>
      <c r="BH496" s="56" t="s">
        <v>16</v>
      </c>
      <c r="BI496" s="48"/>
      <c r="BJ496" s="36"/>
      <c r="BK496" s="54" t="s">
        <v>11</v>
      </c>
      <c r="BL496" s="39"/>
      <c r="BM496" s="54" t="s">
        <v>16</v>
      </c>
      <c r="BN496" s="36"/>
      <c r="BO496" s="54" t="s">
        <v>11</v>
      </c>
      <c r="BP496" s="39"/>
      <c r="BQ496" s="56" t="s">
        <v>16</v>
      </c>
      <c r="BR496" s="48"/>
      <c r="BS496" s="36"/>
      <c r="BT496" s="54" t="s">
        <v>11</v>
      </c>
      <c r="BU496" s="39"/>
      <c r="BV496" s="54" t="s">
        <v>16</v>
      </c>
      <c r="BW496" s="36"/>
      <c r="BX496" s="54" t="s">
        <v>11</v>
      </c>
      <c r="BY496" s="39"/>
      <c r="BZ496" s="56" t="s">
        <v>16</v>
      </c>
      <c r="CA496" s="51"/>
      <c r="CB496" s="17" t="str">
        <f t="shared" si="15"/>
        <v/>
      </c>
      <c r="CC496" s="17" t="str">
        <f>IF(CB496="","",INDEX('99_職種リスト'!$A:$A,MATCH($E496,'99_職種リスト'!$B:$B,0)))</f>
        <v/>
      </c>
      <c r="CD496" s="18" t="str">
        <f>IF(CB496="","",IF(F496="○",'01_勤務時間入力'!$B$7*60,IF(SUM(H496,J496,L496,N496)&gt;0,MIN(SUM(VALUE(H496)*60,J496,VALUE(L496)*60/2,N496/2),'01_勤務時間入力'!$B$7*60,10080),MIN(SUM(MIN(SUM(VALUE(Q496)*60,S496,VALUE(U496)*60/2,W496/2),1440)*IF(OR(Y496="",Y496="　"),1,VALUE(MID(Y496,2,1)/4)),MIN(SUM(VALUE(Z496)*60,AB496,VALUE(AD496)*60/2,AF496/2),1440)*IF(OR(AH496="",AH496="　"),1,VALUE(MID(AH496,2,1)/4)),MIN(SUM(VALUE(AI496)*60,AK496,VALUE(AM496)*60/2,AO496/2),1440)*IF(OR(AQ496="",AQ496="　"),1,VALUE(MID(AQ496,2,1)/4)),MIN(SUM(VALUE(AR496)*60,AT496,VALUE(AV496)*60/2,AX496/2),1440)*IF(OR(AZ496="",AZ496="　"),1,VALUE(MID(AZ496,2,1)/4)),MIN(SUM(VALUE(BA496)*60,BC496,VALUE(BE496)*60/2,BG496/2),1440)*IF(OR(BI496="",BI496="　"),1,VALUE(MID(BI496,2,1)/4)),MIN(SUM(VALUE(BJ496)*60,BL496,VALUE(BN496)*60/2,BP496/2),1440)*IF(OR(BR496="",BR496="　"),1,VALUE(MID(BR496,2,1)/4)),MIN(SUM(VALUE(BS496)*60,BU496,VALUE(BW496)*60/2,BY496/2),1440)*IF(OR(CA496="",CA496="　"),1,VALUE(MID(CA496,2,1)/4))),'01_勤務時間入力'!$B$7*60,10080))))</f>
        <v/>
      </c>
      <c r="CE496" s="17" t="str">
        <f>IF(CB496="","",IF('01_勤務時間入力'!$I$7*60&lt;='01_勤務時間入力'!CD496,"常勤","非常勤"))</f>
        <v/>
      </c>
    </row>
    <row r="497" spans="2:83" ht="27.95" customHeight="1" x14ac:dyDescent="0.4">
      <c r="B497" s="131" t="str">
        <f t="shared" si="14"/>
        <v>481人目</v>
      </c>
      <c r="C497" s="29"/>
      <c r="D497" s="69" t="s">
        <v>14</v>
      </c>
      <c r="E497" s="31"/>
      <c r="F497" s="32"/>
      <c r="H497" s="36"/>
      <c r="I497" s="54" t="s">
        <v>11</v>
      </c>
      <c r="J497" s="39"/>
      <c r="K497" s="56" t="s">
        <v>16</v>
      </c>
      <c r="L497" s="36"/>
      <c r="M497" s="54" t="s">
        <v>11</v>
      </c>
      <c r="N497" s="39"/>
      <c r="O497" s="56" t="s">
        <v>16</v>
      </c>
      <c r="P497" s="11"/>
      <c r="Q497" s="36"/>
      <c r="R497" s="54" t="s">
        <v>11</v>
      </c>
      <c r="S497" s="39"/>
      <c r="T497" s="54" t="s">
        <v>16</v>
      </c>
      <c r="U497" s="36"/>
      <c r="V497" s="54" t="s">
        <v>11</v>
      </c>
      <c r="W497" s="39"/>
      <c r="X497" s="56" t="s">
        <v>16</v>
      </c>
      <c r="Y497" s="48"/>
      <c r="Z497" s="36"/>
      <c r="AA497" s="54" t="s">
        <v>11</v>
      </c>
      <c r="AB497" s="39"/>
      <c r="AC497" s="54" t="s">
        <v>16</v>
      </c>
      <c r="AD497" s="36"/>
      <c r="AE497" s="54" t="s">
        <v>11</v>
      </c>
      <c r="AF497" s="39"/>
      <c r="AG497" s="56" t="s">
        <v>16</v>
      </c>
      <c r="AH497" s="48"/>
      <c r="AI497" s="36"/>
      <c r="AJ497" s="54" t="s">
        <v>11</v>
      </c>
      <c r="AK497" s="39"/>
      <c r="AL497" s="54" t="s">
        <v>16</v>
      </c>
      <c r="AM497" s="36"/>
      <c r="AN497" s="54" t="s">
        <v>11</v>
      </c>
      <c r="AO497" s="39"/>
      <c r="AP497" s="56" t="s">
        <v>16</v>
      </c>
      <c r="AQ497" s="48"/>
      <c r="AR497" s="36"/>
      <c r="AS497" s="54" t="s">
        <v>11</v>
      </c>
      <c r="AT497" s="39"/>
      <c r="AU497" s="54" t="s">
        <v>16</v>
      </c>
      <c r="AV497" s="36"/>
      <c r="AW497" s="54" t="s">
        <v>11</v>
      </c>
      <c r="AX497" s="39"/>
      <c r="AY497" s="56" t="s">
        <v>16</v>
      </c>
      <c r="AZ497" s="48"/>
      <c r="BA497" s="36"/>
      <c r="BB497" s="54" t="s">
        <v>11</v>
      </c>
      <c r="BC497" s="39"/>
      <c r="BD497" s="54" t="s">
        <v>16</v>
      </c>
      <c r="BE497" s="36"/>
      <c r="BF497" s="54" t="s">
        <v>11</v>
      </c>
      <c r="BG497" s="39"/>
      <c r="BH497" s="56" t="s">
        <v>16</v>
      </c>
      <c r="BI497" s="48"/>
      <c r="BJ497" s="36"/>
      <c r="BK497" s="54" t="s">
        <v>11</v>
      </c>
      <c r="BL497" s="39"/>
      <c r="BM497" s="54" t="s">
        <v>16</v>
      </c>
      <c r="BN497" s="36"/>
      <c r="BO497" s="54" t="s">
        <v>11</v>
      </c>
      <c r="BP497" s="39"/>
      <c r="BQ497" s="56" t="s">
        <v>16</v>
      </c>
      <c r="BR497" s="48"/>
      <c r="BS497" s="36"/>
      <c r="BT497" s="54" t="s">
        <v>11</v>
      </c>
      <c r="BU497" s="39"/>
      <c r="BV497" s="54" t="s">
        <v>16</v>
      </c>
      <c r="BW497" s="36"/>
      <c r="BX497" s="54" t="s">
        <v>11</v>
      </c>
      <c r="BY497" s="39"/>
      <c r="BZ497" s="56" t="s">
        <v>16</v>
      </c>
      <c r="CA497" s="51"/>
      <c r="CB497" s="17" t="str">
        <f t="shared" si="15"/>
        <v/>
      </c>
      <c r="CC497" s="17" t="str">
        <f>IF(CB497="","",INDEX('99_職種リスト'!$A:$A,MATCH($E497,'99_職種リスト'!$B:$B,0)))</f>
        <v/>
      </c>
      <c r="CD497" s="18" t="str">
        <f>IF(CB497="","",IF(F497="○",'01_勤務時間入力'!$B$7*60,IF(SUM(H497,J497,L497,N497)&gt;0,MIN(SUM(VALUE(H497)*60,J497,VALUE(L497)*60/2,N497/2),'01_勤務時間入力'!$B$7*60,10080),MIN(SUM(MIN(SUM(VALUE(Q497)*60,S497,VALUE(U497)*60/2,W497/2),1440)*IF(OR(Y497="",Y497="　"),1,VALUE(MID(Y497,2,1)/4)),MIN(SUM(VALUE(Z497)*60,AB497,VALUE(AD497)*60/2,AF497/2),1440)*IF(OR(AH497="",AH497="　"),1,VALUE(MID(AH497,2,1)/4)),MIN(SUM(VALUE(AI497)*60,AK497,VALUE(AM497)*60/2,AO497/2),1440)*IF(OR(AQ497="",AQ497="　"),1,VALUE(MID(AQ497,2,1)/4)),MIN(SUM(VALUE(AR497)*60,AT497,VALUE(AV497)*60/2,AX497/2),1440)*IF(OR(AZ497="",AZ497="　"),1,VALUE(MID(AZ497,2,1)/4)),MIN(SUM(VALUE(BA497)*60,BC497,VALUE(BE497)*60/2,BG497/2),1440)*IF(OR(BI497="",BI497="　"),1,VALUE(MID(BI497,2,1)/4)),MIN(SUM(VALUE(BJ497)*60,BL497,VALUE(BN497)*60/2,BP497/2),1440)*IF(OR(BR497="",BR497="　"),1,VALUE(MID(BR497,2,1)/4)),MIN(SUM(VALUE(BS497)*60,BU497,VALUE(BW497)*60/2,BY497/2),1440)*IF(OR(CA497="",CA497="　"),1,VALUE(MID(CA497,2,1)/4))),'01_勤務時間入力'!$B$7*60,10080))))</f>
        <v/>
      </c>
      <c r="CE497" s="17" t="str">
        <f>IF(CB497="","",IF('01_勤務時間入力'!$I$7*60&lt;='01_勤務時間入力'!CD497,"常勤","非常勤"))</f>
        <v/>
      </c>
    </row>
    <row r="498" spans="2:83" ht="27.95" customHeight="1" x14ac:dyDescent="0.4">
      <c r="B498" s="131" t="str">
        <f t="shared" si="14"/>
        <v>482人目</v>
      </c>
      <c r="C498" s="29"/>
      <c r="D498" s="69" t="s">
        <v>14</v>
      </c>
      <c r="E498" s="31"/>
      <c r="F498" s="32"/>
      <c r="H498" s="36"/>
      <c r="I498" s="54" t="s">
        <v>11</v>
      </c>
      <c r="J498" s="39"/>
      <c r="K498" s="56" t="s">
        <v>16</v>
      </c>
      <c r="L498" s="36"/>
      <c r="M498" s="54" t="s">
        <v>11</v>
      </c>
      <c r="N498" s="39"/>
      <c r="O498" s="56" t="s">
        <v>16</v>
      </c>
      <c r="P498" s="11"/>
      <c r="Q498" s="36"/>
      <c r="R498" s="54" t="s">
        <v>11</v>
      </c>
      <c r="S498" s="39"/>
      <c r="T498" s="54" t="s">
        <v>16</v>
      </c>
      <c r="U498" s="36"/>
      <c r="V498" s="54" t="s">
        <v>11</v>
      </c>
      <c r="W498" s="39"/>
      <c r="X498" s="56" t="s">
        <v>16</v>
      </c>
      <c r="Y498" s="48"/>
      <c r="Z498" s="36"/>
      <c r="AA498" s="54" t="s">
        <v>11</v>
      </c>
      <c r="AB498" s="39"/>
      <c r="AC498" s="54" t="s">
        <v>16</v>
      </c>
      <c r="AD498" s="36"/>
      <c r="AE498" s="54" t="s">
        <v>11</v>
      </c>
      <c r="AF498" s="39"/>
      <c r="AG498" s="56" t="s">
        <v>16</v>
      </c>
      <c r="AH498" s="48"/>
      <c r="AI498" s="36"/>
      <c r="AJ498" s="54" t="s">
        <v>11</v>
      </c>
      <c r="AK498" s="39"/>
      <c r="AL498" s="54" t="s">
        <v>16</v>
      </c>
      <c r="AM498" s="36"/>
      <c r="AN498" s="54" t="s">
        <v>11</v>
      </c>
      <c r="AO498" s="39"/>
      <c r="AP498" s="56" t="s">
        <v>16</v>
      </c>
      <c r="AQ498" s="48"/>
      <c r="AR498" s="36"/>
      <c r="AS498" s="54" t="s">
        <v>11</v>
      </c>
      <c r="AT498" s="39"/>
      <c r="AU498" s="54" t="s">
        <v>16</v>
      </c>
      <c r="AV498" s="36"/>
      <c r="AW498" s="54" t="s">
        <v>11</v>
      </c>
      <c r="AX498" s="39"/>
      <c r="AY498" s="56" t="s">
        <v>16</v>
      </c>
      <c r="AZ498" s="48"/>
      <c r="BA498" s="36"/>
      <c r="BB498" s="54" t="s">
        <v>11</v>
      </c>
      <c r="BC498" s="39"/>
      <c r="BD498" s="54" t="s">
        <v>16</v>
      </c>
      <c r="BE498" s="36"/>
      <c r="BF498" s="54" t="s">
        <v>11</v>
      </c>
      <c r="BG498" s="39"/>
      <c r="BH498" s="56" t="s">
        <v>16</v>
      </c>
      <c r="BI498" s="48"/>
      <c r="BJ498" s="36"/>
      <c r="BK498" s="54" t="s">
        <v>11</v>
      </c>
      <c r="BL498" s="39"/>
      <c r="BM498" s="54" t="s">
        <v>16</v>
      </c>
      <c r="BN498" s="36"/>
      <c r="BO498" s="54" t="s">
        <v>11</v>
      </c>
      <c r="BP498" s="39"/>
      <c r="BQ498" s="56" t="s">
        <v>16</v>
      </c>
      <c r="BR498" s="48"/>
      <c r="BS498" s="36"/>
      <c r="BT498" s="54" t="s">
        <v>11</v>
      </c>
      <c r="BU498" s="39"/>
      <c r="BV498" s="54" t="s">
        <v>16</v>
      </c>
      <c r="BW498" s="36"/>
      <c r="BX498" s="54" t="s">
        <v>11</v>
      </c>
      <c r="BY498" s="39"/>
      <c r="BZ498" s="56" t="s">
        <v>16</v>
      </c>
      <c r="CA498" s="51"/>
      <c r="CB498" s="17" t="str">
        <f t="shared" si="15"/>
        <v/>
      </c>
      <c r="CC498" s="17" t="str">
        <f>IF(CB498="","",INDEX('99_職種リスト'!$A:$A,MATCH($E498,'99_職種リスト'!$B:$B,0)))</f>
        <v/>
      </c>
      <c r="CD498" s="18" t="str">
        <f>IF(CB498="","",IF(F498="○",'01_勤務時間入力'!$B$7*60,IF(SUM(H498,J498,L498,N498)&gt;0,MIN(SUM(VALUE(H498)*60,J498,VALUE(L498)*60/2,N498/2),'01_勤務時間入力'!$B$7*60,10080),MIN(SUM(MIN(SUM(VALUE(Q498)*60,S498,VALUE(U498)*60/2,W498/2),1440)*IF(OR(Y498="",Y498="　"),1,VALUE(MID(Y498,2,1)/4)),MIN(SUM(VALUE(Z498)*60,AB498,VALUE(AD498)*60/2,AF498/2),1440)*IF(OR(AH498="",AH498="　"),1,VALUE(MID(AH498,2,1)/4)),MIN(SUM(VALUE(AI498)*60,AK498,VALUE(AM498)*60/2,AO498/2),1440)*IF(OR(AQ498="",AQ498="　"),1,VALUE(MID(AQ498,2,1)/4)),MIN(SUM(VALUE(AR498)*60,AT498,VALUE(AV498)*60/2,AX498/2),1440)*IF(OR(AZ498="",AZ498="　"),1,VALUE(MID(AZ498,2,1)/4)),MIN(SUM(VALUE(BA498)*60,BC498,VALUE(BE498)*60/2,BG498/2),1440)*IF(OR(BI498="",BI498="　"),1,VALUE(MID(BI498,2,1)/4)),MIN(SUM(VALUE(BJ498)*60,BL498,VALUE(BN498)*60/2,BP498/2),1440)*IF(OR(BR498="",BR498="　"),1,VALUE(MID(BR498,2,1)/4)),MIN(SUM(VALUE(BS498)*60,BU498,VALUE(BW498)*60/2,BY498/2),1440)*IF(OR(CA498="",CA498="　"),1,VALUE(MID(CA498,2,1)/4))),'01_勤務時間入力'!$B$7*60,10080))))</f>
        <v/>
      </c>
      <c r="CE498" s="17" t="str">
        <f>IF(CB498="","",IF('01_勤務時間入力'!$I$7*60&lt;='01_勤務時間入力'!CD498,"常勤","非常勤"))</f>
        <v/>
      </c>
    </row>
    <row r="499" spans="2:83" ht="27.95" customHeight="1" x14ac:dyDescent="0.4">
      <c r="B499" s="131" t="str">
        <f t="shared" si="14"/>
        <v>483人目</v>
      </c>
      <c r="C499" s="29"/>
      <c r="D499" s="69" t="s">
        <v>14</v>
      </c>
      <c r="E499" s="31"/>
      <c r="F499" s="32"/>
      <c r="H499" s="36"/>
      <c r="I499" s="54" t="s">
        <v>11</v>
      </c>
      <c r="J499" s="39"/>
      <c r="K499" s="56" t="s">
        <v>16</v>
      </c>
      <c r="L499" s="36"/>
      <c r="M499" s="54" t="s">
        <v>11</v>
      </c>
      <c r="N499" s="39"/>
      <c r="O499" s="56" t="s">
        <v>16</v>
      </c>
      <c r="P499" s="11"/>
      <c r="Q499" s="36"/>
      <c r="R499" s="54" t="s">
        <v>11</v>
      </c>
      <c r="S499" s="39"/>
      <c r="T499" s="54" t="s">
        <v>16</v>
      </c>
      <c r="U499" s="36"/>
      <c r="V499" s="54" t="s">
        <v>11</v>
      </c>
      <c r="W499" s="39"/>
      <c r="X499" s="56" t="s">
        <v>16</v>
      </c>
      <c r="Y499" s="48"/>
      <c r="Z499" s="36"/>
      <c r="AA499" s="54" t="s">
        <v>11</v>
      </c>
      <c r="AB499" s="39"/>
      <c r="AC499" s="54" t="s">
        <v>16</v>
      </c>
      <c r="AD499" s="36"/>
      <c r="AE499" s="54" t="s">
        <v>11</v>
      </c>
      <c r="AF499" s="39"/>
      <c r="AG499" s="56" t="s">
        <v>16</v>
      </c>
      <c r="AH499" s="48"/>
      <c r="AI499" s="36"/>
      <c r="AJ499" s="54" t="s">
        <v>11</v>
      </c>
      <c r="AK499" s="39"/>
      <c r="AL499" s="54" t="s">
        <v>16</v>
      </c>
      <c r="AM499" s="36"/>
      <c r="AN499" s="54" t="s">
        <v>11</v>
      </c>
      <c r="AO499" s="39"/>
      <c r="AP499" s="56" t="s">
        <v>16</v>
      </c>
      <c r="AQ499" s="48"/>
      <c r="AR499" s="36"/>
      <c r="AS499" s="54" t="s">
        <v>11</v>
      </c>
      <c r="AT499" s="39"/>
      <c r="AU499" s="54" t="s">
        <v>16</v>
      </c>
      <c r="AV499" s="36"/>
      <c r="AW499" s="54" t="s">
        <v>11</v>
      </c>
      <c r="AX499" s="39"/>
      <c r="AY499" s="56" t="s">
        <v>16</v>
      </c>
      <c r="AZ499" s="48"/>
      <c r="BA499" s="36"/>
      <c r="BB499" s="54" t="s">
        <v>11</v>
      </c>
      <c r="BC499" s="39"/>
      <c r="BD499" s="54" t="s">
        <v>16</v>
      </c>
      <c r="BE499" s="36"/>
      <c r="BF499" s="54" t="s">
        <v>11</v>
      </c>
      <c r="BG499" s="39"/>
      <c r="BH499" s="56" t="s">
        <v>16</v>
      </c>
      <c r="BI499" s="48"/>
      <c r="BJ499" s="36"/>
      <c r="BK499" s="54" t="s">
        <v>11</v>
      </c>
      <c r="BL499" s="39"/>
      <c r="BM499" s="54" t="s">
        <v>16</v>
      </c>
      <c r="BN499" s="36"/>
      <c r="BO499" s="54" t="s">
        <v>11</v>
      </c>
      <c r="BP499" s="39"/>
      <c r="BQ499" s="56" t="s">
        <v>16</v>
      </c>
      <c r="BR499" s="48"/>
      <c r="BS499" s="36"/>
      <c r="BT499" s="54" t="s">
        <v>11</v>
      </c>
      <c r="BU499" s="39"/>
      <c r="BV499" s="54" t="s">
        <v>16</v>
      </c>
      <c r="BW499" s="36"/>
      <c r="BX499" s="54" t="s">
        <v>11</v>
      </c>
      <c r="BY499" s="39"/>
      <c r="BZ499" s="56" t="s">
        <v>16</v>
      </c>
      <c r="CA499" s="51"/>
      <c r="CB499" s="17" t="str">
        <f t="shared" si="15"/>
        <v/>
      </c>
      <c r="CC499" s="17" t="str">
        <f>IF(CB499="","",INDEX('99_職種リスト'!$A:$A,MATCH($E499,'99_職種リスト'!$B:$B,0)))</f>
        <v/>
      </c>
      <c r="CD499" s="18" t="str">
        <f>IF(CB499="","",IF(F499="○",'01_勤務時間入力'!$B$7*60,IF(SUM(H499,J499,L499,N499)&gt;0,MIN(SUM(VALUE(H499)*60,J499,VALUE(L499)*60/2,N499/2),'01_勤務時間入力'!$B$7*60,10080),MIN(SUM(MIN(SUM(VALUE(Q499)*60,S499,VALUE(U499)*60/2,W499/2),1440)*IF(OR(Y499="",Y499="　"),1,VALUE(MID(Y499,2,1)/4)),MIN(SUM(VALUE(Z499)*60,AB499,VALUE(AD499)*60/2,AF499/2),1440)*IF(OR(AH499="",AH499="　"),1,VALUE(MID(AH499,2,1)/4)),MIN(SUM(VALUE(AI499)*60,AK499,VALUE(AM499)*60/2,AO499/2),1440)*IF(OR(AQ499="",AQ499="　"),1,VALUE(MID(AQ499,2,1)/4)),MIN(SUM(VALUE(AR499)*60,AT499,VALUE(AV499)*60/2,AX499/2),1440)*IF(OR(AZ499="",AZ499="　"),1,VALUE(MID(AZ499,2,1)/4)),MIN(SUM(VALUE(BA499)*60,BC499,VALUE(BE499)*60/2,BG499/2),1440)*IF(OR(BI499="",BI499="　"),1,VALUE(MID(BI499,2,1)/4)),MIN(SUM(VALUE(BJ499)*60,BL499,VALUE(BN499)*60/2,BP499/2),1440)*IF(OR(BR499="",BR499="　"),1,VALUE(MID(BR499,2,1)/4)),MIN(SUM(VALUE(BS499)*60,BU499,VALUE(BW499)*60/2,BY499/2),1440)*IF(OR(CA499="",CA499="　"),1,VALUE(MID(CA499,2,1)/4))),'01_勤務時間入力'!$B$7*60,10080))))</f>
        <v/>
      </c>
      <c r="CE499" s="17" t="str">
        <f>IF(CB499="","",IF('01_勤務時間入力'!$I$7*60&lt;='01_勤務時間入力'!CD499,"常勤","非常勤"))</f>
        <v/>
      </c>
    </row>
    <row r="500" spans="2:83" ht="27.95" customHeight="1" x14ac:dyDescent="0.4">
      <c r="B500" s="131" t="str">
        <f t="shared" si="14"/>
        <v>484人目</v>
      </c>
      <c r="C500" s="29"/>
      <c r="D500" s="69" t="s">
        <v>14</v>
      </c>
      <c r="E500" s="31"/>
      <c r="F500" s="32"/>
      <c r="H500" s="36"/>
      <c r="I500" s="54" t="s">
        <v>11</v>
      </c>
      <c r="J500" s="39"/>
      <c r="K500" s="56" t="s">
        <v>16</v>
      </c>
      <c r="L500" s="36"/>
      <c r="M500" s="54" t="s">
        <v>11</v>
      </c>
      <c r="N500" s="39"/>
      <c r="O500" s="56" t="s">
        <v>16</v>
      </c>
      <c r="P500" s="11"/>
      <c r="Q500" s="36"/>
      <c r="R500" s="54" t="s">
        <v>11</v>
      </c>
      <c r="S500" s="39"/>
      <c r="T500" s="54" t="s">
        <v>16</v>
      </c>
      <c r="U500" s="36"/>
      <c r="V500" s="54" t="s">
        <v>11</v>
      </c>
      <c r="W500" s="39"/>
      <c r="X500" s="56" t="s">
        <v>16</v>
      </c>
      <c r="Y500" s="48"/>
      <c r="Z500" s="36"/>
      <c r="AA500" s="54" t="s">
        <v>11</v>
      </c>
      <c r="AB500" s="39"/>
      <c r="AC500" s="54" t="s">
        <v>16</v>
      </c>
      <c r="AD500" s="36"/>
      <c r="AE500" s="54" t="s">
        <v>11</v>
      </c>
      <c r="AF500" s="39"/>
      <c r="AG500" s="56" t="s">
        <v>16</v>
      </c>
      <c r="AH500" s="48"/>
      <c r="AI500" s="36"/>
      <c r="AJ500" s="54" t="s">
        <v>11</v>
      </c>
      <c r="AK500" s="39"/>
      <c r="AL500" s="54" t="s">
        <v>16</v>
      </c>
      <c r="AM500" s="36"/>
      <c r="AN500" s="54" t="s">
        <v>11</v>
      </c>
      <c r="AO500" s="39"/>
      <c r="AP500" s="56" t="s">
        <v>16</v>
      </c>
      <c r="AQ500" s="48"/>
      <c r="AR500" s="36"/>
      <c r="AS500" s="54" t="s">
        <v>11</v>
      </c>
      <c r="AT500" s="39"/>
      <c r="AU500" s="54" t="s">
        <v>16</v>
      </c>
      <c r="AV500" s="36"/>
      <c r="AW500" s="54" t="s">
        <v>11</v>
      </c>
      <c r="AX500" s="39"/>
      <c r="AY500" s="56" t="s">
        <v>16</v>
      </c>
      <c r="AZ500" s="48"/>
      <c r="BA500" s="36"/>
      <c r="BB500" s="54" t="s">
        <v>11</v>
      </c>
      <c r="BC500" s="39"/>
      <c r="BD500" s="54" t="s">
        <v>16</v>
      </c>
      <c r="BE500" s="36"/>
      <c r="BF500" s="54" t="s">
        <v>11</v>
      </c>
      <c r="BG500" s="39"/>
      <c r="BH500" s="56" t="s">
        <v>16</v>
      </c>
      <c r="BI500" s="48"/>
      <c r="BJ500" s="36"/>
      <c r="BK500" s="54" t="s">
        <v>11</v>
      </c>
      <c r="BL500" s="39"/>
      <c r="BM500" s="54" t="s">
        <v>16</v>
      </c>
      <c r="BN500" s="36"/>
      <c r="BO500" s="54" t="s">
        <v>11</v>
      </c>
      <c r="BP500" s="39"/>
      <c r="BQ500" s="56" t="s">
        <v>16</v>
      </c>
      <c r="BR500" s="48"/>
      <c r="BS500" s="36"/>
      <c r="BT500" s="54" t="s">
        <v>11</v>
      </c>
      <c r="BU500" s="39"/>
      <c r="BV500" s="54" t="s">
        <v>16</v>
      </c>
      <c r="BW500" s="36"/>
      <c r="BX500" s="54" t="s">
        <v>11</v>
      </c>
      <c r="BY500" s="39"/>
      <c r="BZ500" s="56" t="s">
        <v>16</v>
      </c>
      <c r="CA500" s="51"/>
      <c r="CB500" s="17" t="str">
        <f t="shared" si="15"/>
        <v/>
      </c>
      <c r="CC500" s="17" t="str">
        <f>IF(CB500="","",INDEX('99_職種リスト'!$A:$A,MATCH($E500,'99_職種リスト'!$B:$B,0)))</f>
        <v/>
      </c>
      <c r="CD500" s="18" t="str">
        <f>IF(CB500="","",IF(F500="○",'01_勤務時間入力'!$B$7*60,IF(SUM(H500,J500,L500,N500)&gt;0,MIN(SUM(VALUE(H500)*60,J500,VALUE(L500)*60/2,N500/2),'01_勤務時間入力'!$B$7*60,10080),MIN(SUM(MIN(SUM(VALUE(Q500)*60,S500,VALUE(U500)*60/2,W500/2),1440)*IF(OR(Y500="",Y500="　"),1,VALUE(MID(Y500,2,1)/4)),MIN(SUM(VALUE(Z500)*60,AB500,VALUE(AD500)*60/2,AF500/2),1440)*IF(OR(AH500="",AH500="　"),1,VALUE(MID(AH500,2,1)/4)),MIN(SUM(VALUE(AI500)*60,AK500,VALUE(AM500)*60/2,AO500/2),1440)*IF(OR(AQ500="",AQ500="　"),1,VALUE(MID(AQ500,2,1)/4)),MIN(SUM(VALUE(AR500)*60,AT500,VALUE(AV500)*60/2,AX500/2),1440)*IF(OR(AZ500="",AZ500="　"),1,VALUE(MID(AZ500,2,1)/4)),MIN(SUM(VALUE(BA500)*60,BC500,VALUE(BE500)*60/2,BG500/2),1440)*IF(OR(BI500="",BI500="　"),1,VALUE(MID(BI500,2,1)/4)),MIN(SUM(VALUE(BJ500)*60,BL500,VALUE(BN500)*60/2,BP500/2),1440)*IF(OR(BR500="",BR500="　"),1,VALUE(MID(BR500,2,1)/4)),MIN(SUM(VALUE(BS500)*60,BU500,VALUE(BW500)*60/2,BY500/2),1440)*IF(OR(CA500="",CA500="　"),1,VALUE(MID(CA500,2,1)/4))),'01_勤務時間入力'!$B$7*60,10080))))</f>
        <v/>
      </c>
      <c r="CE500" s="17" t="str">
        <f>IF(CB500="","",IF('01_勤務時間入力'!$I$7*60&lt;='01_勤務時間入力'!CD500,"常勤","非常勤"))</f>
        <v/>
      </c>
    </row>
    <row r="501" spans="2:83" ht="27.95" customHeight="1" x14ac:dyDescent="0.4">
      <c r="B501" s="131" t="str">
        <f t="shared" si="14"/>
        <v>485人目</v>
      </c>
      <c r="C501" s="29"/>
      <c r="D501" s="69" t="s">
        <v>14</v>
      </c>
      <c r="E501" s="31"/>
      <c r="F501" s="32"/>
      <c r="H501" s="36"/>
      <c r="I501" s="54" t="s">
        <v>11</v>
      </c>
      <c r="J501" s="39"/>
      <c r="K501" s="56" t="s">
        <v>16</v>
      </c>
      <c r="L501" s="36"/>
      <c r="M501" s="54" t="s">
        <v>11</v>
      </c>
      <c r="N501" s="39"/>
      <c r="O501" s="56" t="s">
        <v>16</v>
      </c>
      <c r="P501" s="11"/>
      <c r="Q501" s="36"/>
      <c r="R501" s="54" t="s">
        <v>11</v>
      </c>
      <c r="S501" s="39"/>
      <c r="T501" s="54" t="s">
        <v>16</v>
      </c>
      <c r="U501" s="36"/>
      <c r="V501" s="54" t="s">
        <v>11</v>
      </c>
      <c r="W501" s="39"/>
      <c r="X501" s="56" t="s">
        <v>16</v>
      </c>
      <c r="Y501" s="48"/>
      <c r="Z501" s="36"/>
      <c r="AA501" s="54" t="s">
        <v>11</v>
      </c>
      <c r="AB501" s="39"/>
      <c r="AC501" s="54" t="s">
        <v>16</v>
      </c>
      <c r="AD501" s="36"/>
      <c r="AE501" s="54" t="s">
        <v>11</v>
      </c>
      <c r="AF501" s="39"/>
      <c r="AG501" s="56" t="s">
        <v>16</v>
      </c>
      <c r="AH501" s="48"/>
      <c r="AI501" s="36"/>
      <c r="AJ501" s="54" t="s">
        <v>11</v>
      </c>
      <c r="AK501" s="39"/>
      <c r="AL501" s="54" t="s">
        <v>16</v>
      </c>
      <c r="AM501" s="36"/>
      <c r="AN501" s="54" t="s">
        <v>11</v>
      </c>
      <c r="AO501" s="39"/>
      <c r="AP501" s="56" t="s">
        <v>16</v>
      </c>
      <c r="AQ501" s="48"/>
      <c r="AR501" s="36"/>
      <c r="AS501" s="54" t="s">
        <v>11</v>
      </c>
      <c r="AT501" s="39"/>
      <c r="AU501" s="54" t="s">
        <v>16</v>
      </c>
      <c r="AV501" s="36"/>
      <c r="AW501" s="54" t="s">
        <v>11</v>
      </c>
      <c r="AX501" s="39"/>
      <c r="AY501" s="56" t="s">
        <v>16</v>
      </c>
      <c r="AZ501" s="48"/>
      <c r="BA501" s="36"/>
      <c r="BB501" s="54" t="s">
        <v>11</v>
      </c>
      <c r="BC501" s="39"/>
      <c r="BD501" s="54" t="s">
        <v>16</v>
      </c>
      <c r="BE501" s="36"/>
      <c r="BF501" s="54" t="s">
        <v>11</v>
      </c>
      <c r="BG501" s="39"/>
      <c r="BH501" s="56" t="s">
        <v>16</v>
      </c>
      <c r="BI501" s="48"/>
      <c r="BJ501" s="36"/>
      <c r="BK501" s="54" t="s">
        <v>11</v>
      </c>
      <c r="BL501" s="39"/>
      <c r="BM501" s="54" t="s">
        <v>16</v>
      </c>
      <c r="BN501" s="36"/>
      <c r="BO501" s="54" t="s">
        <v>11</v>
      </c>
      <c r="BP501" s="39"/>
      <c r="BQ501" s="56" t="s">
        <v>16</v>
      </c>
      <c r="BR501" s="48"/>
      <c r="BS501" s="36"/>
      <c r="BT501" s="54" t="s">
        <v>11</v>
      </c>
      <c r="BU501" s="39"/>
      <c r="BV501" s="54" t="s">
        <v>16</v>
      </c>
      <c r="BW501" s="36"/>
      <c r="BX501" s="54" t="s">
        <v>11</v>
      </c>
      <c r="BY501" s="39"/>
      <c r="BZ501" s="56" t="s">
        <v>16</v>
      </c>
      <c r="CA501" s="51"/>
      <c r="CB501" s="17" t="str">
        <f t="shared" si="15"/>
        <v/>
      </c>
      <c r="CC501" s="17" t="str">
        <f>IF(CB501="","",INDEX('99_職種リスト'!$A:$A,MATCH($E501,'99_職種リスト'!$B:$B,0)))</f>
        <v/>
      </c>
      <c r="CD501" s="18" t="str">
        <f>IF(CB501="","",IF(F501="○",'01_勤務時間入力'!$B$7*60,IF(SUM(H501,J501,L501,N501)&gt;0,MIN(SUM(VALUE(H501)*60,J501,VALUE(L501)*60/2,N501/2),'01_勤務時間入力'!$B$7*60,10080),MIN(SUM(MIN(SUM(VALUE(Q501)*60,S501,VALUE(U501)*60/2,W501/2),1440)*IF(OR(Y501="",Y501="　"),1,VALUE(MID(Y501,2,1)/4)),MIN(SUM(VALUE(Z501)*60,AB501,VALUE(AD501)*60/2,AF501/2),1440)*IF(OR(AH501="",AH501="　"),1,VALUE(MID(AH501,2,1)/4)),MIN(SUM(VALUE(AI501)*60,AK501,VALUE(AM501)*60/2,AO501/2),1440)*IF(OR(AQ501="",AQ501="　"),1,VALUE(MID(AQ501,2,1)/4)),MIN(SUM(VALUE(AR501)*60,AT501,VALUE(AV501)*60/2,AX501/2),1440)*IF(OR(AZ501="",AZ501="　"),1,VALUE(MID(AZ501,2,1)/4)),MIN(SUM(VALUE(BA501)*60,BC501,VALUE(BE501)*60/2,BG501/2),1440)*IF(OR(BI501="",BI501="　"),1,VALUE(MID(BI501,2,1)/4)),MIN(SUM(VALUE(BJ501)*60,BL501,VALUE(BN501)*60/2,BP501/2),1440)*IF(OR(BR501="",BR501="　"),1,VALUE(MID(BR501,2,1)/4)),MIN(SUM(VALUE(BS501)*60,BU501,VALUE(BW501)*60/2,BY501/2),1440)*IF(OR(CA501="",CA501="　"),1,VALUE(MID(CA501,2,1)/4))),'01_勤務時間入力'!$B$7*60,10080))))</f>
        <v/>
      </c>
      <c r="CE501" s="17" t="str">
        <f>IF(CB501="","",IF('01_勤務時間入力'!$I$7*60&lt;='01_勤務時間入力'!CD501,"常勤","非常勤"))</f>
        <v/>
      </c>
    </row>
    <row r="502" spans="2:83" ht="27.95" customHeight="1" x14ac:dyDescent="0.4">
      <c r="B502" s="131" t="str">
        <f t="shared" si="14"/>
        <v>486人目</v>
      </c>
      <c r="C502" s="29"/>
      <c r="D502" s="69" t="s">
        <v>14</v>
      </c>
      <c r="E502" s="31"/>
      <c r="F502" s="32"/>
      <c r="H502" s="36"/>
      <c r="I502" s="54" t="s">
        <v>11</v>
      </c>
      <c r="J502" s="39"/>
      <c r="K502" s="56" t="s">
        <v>16</v>
      </c>
      <c r="L502" s="36"/>
      <c r="M502" s="54" t="s">
        <v>11</v>
      </c>
      <c r="N502" s="39"/>
      <c r="O502" s="56" t="s">
        <v>16</v>
      </c>
      <c r="P502" s="11"/>
      <c r="Q502" s="36"/>
      <c r="R502" s="54" t="s">
        <v>11</v>
      </c>
      <c r="S502" s="39"/>
      <c r="T502" s="54" t="s">
        <v>16</v>
      </c>
      <c r="U502" s="36"/>
      <c r="V502" s="54" t="s">
        <v>11</v>
      </c>
      <c r="W502" s="39"/>
      <c r="X502" s="56" t="s">
        <v>16</v>
      </c>
      <c r="Y502" s="48"/>
      <c r="Z502" s="36"/>
      <c r="AA502" s="54" t="s">
        <v>11</v>
      </c>
      <c r="AB502" s="39"/>
      <c r="AC502" s="54" t="s">
        <v>16</v>
      </c>
      <c r="AD502" s="36"/>
      <c r="AE502" s="54" t="s">
        <v>11</v>
      </c>
      <c r="AF502" s="39"/>
      <c r="AG502" s="56" t="s">
        <v>16</v>
      </c>
      <c r="AH502" s="48"/>
      <c r="AI502" s="36"/>
      <c r="AJ502" s="54" t="s">
        <v>11</v>
      </c>
      <c r="AK502" s="39"/>
      <c r="AL502" s="54" t="s">
        <v>16</v>
      </c>
      <c r="AM502" s="36"/>
      <c r="AN502" s="54" t="s">
        <v>11</v>
      </c>
      <c r="AO502" s="39"/>
      <c r="AP502" s="56" t="s">
        <v>16</v>
      </c>
      <c r="AQ502" s="48"/>
      <c r="AR502" s="36"/>
      <c r="AS502" s="54" t="s">
        <v>11</v>
      </c>
      <c r="AT502" s="39"/>
      <c r="AU502" s="54" t="s">
        <v>16</v>
      </c>
      <c r="AV502" s="36"/>
      <c r="AW502" s="54" t="s">
        <v>11</v>
      </c>
      <c r="AX502" s="39"/>
      <c r="AY502" s="56" t="s">
        <v>16</v>
      </c>
      <c r="AZ502" s="48"/>
      <c r="BA502" s="36"/>
      <c r="BB502" s="54" t="s">
        <v>11</v>
      </c>
      <c r="BC502" s="39"/>
      <c r="BD502" s="54" t="s">
        <v>16</v>
      </c>
      <c r="BE502" s="36"/>
      <c r="BF502" s="54" t="s">
        <v>11</v>
      </c>
      <c r="BG502" s="39"/>
      <c r="BH502" s="56" t="s">
        <v>16</v>
      </c>
      <c r="BI502" s="48"/>
      <c r="BJ502" s="36"/>
      <c r="BK502" s="54" t="s">
        <v>11</v>
      </c>
      <c r="BL502" s="39"/>
      <c r="BM502" s="54" t="s">
        <v>16</v>
      </c>
      <c r="BN502" s="36"/>
      <c r="BO502" s="54" t="s">
        <v>11</v>
      </c>
      <c r="BP502" s="39"/>
      <c r="BQ502" s="56" t="s">
        <v>16</v>
      </c>
      <c r="BR502" s="48"/>
      <c r="BS502" s="36"/>
      <c r="BT502" s="54" t="s">
        <v>11</v>
      </c>
      <c r="BU502" s="39"/>
      <c r="BV502" s="54" t="s">
        <v>16</v>
      </c>
      <c r="BW502" s="36"/>
      <c r="BX502" s="54" t="s">
        <v>11</v>
      </c>
      <c r="BY502" s="39"/>
      <c r="BZ502" s="56" t="s">
        <v>16</v>
      </c>
      <c r="CA502" s="51"/>
      <c r="CB502" s="17" t="str">
        <f t="shared" si="15"/>
        <v/>
      </c>
      <c r="CC502" s="17" t="str">
        <f>IF(CB502="","",INDEX('99_職種リスト'!$A:$A,MATCH($E502,'99_職種リスト'!$B:$B,0)))</f>
        <v/>
      </c>
      <c r="CD502" s="18" t="str">
        <f>IF(CB502="","",IF(F502="○",'01_勤務時間入力'!$B$7*60,IF(SUM(H502,J502,L502,N502)&gt;0,MIN(SUM(VALUE(H502)*60,J502,VALUE(L502)*60/2,N502/2),'01_勤務時間入力'!$B$7*60,10080),MIN(SUM(MIN(SUM(VALUE(Q502)*60,S502,VALUE(U502)*60/2,W502/2),1440)*IF(OR(Y502="",Y502="　"),1,VALUE(MID(Y502,2,1)/4)),MIN(SUM(VALUE(Z502)*60,AB502,VALUE(AD502)*60/2,AF502/2),1440)*IF(OR(AH502="",AH502="　"),1,VALUE(MID(AH502,2,1)/4)),MIN(SUM(VALUE(AI502)*60,AK502,VALUE(AM502)*60/2,AO502/2),1440)*IF(OR(AQ502="",AQ502="　"),1,VALUE(MID(AQ502,2,1)/4)),MIN(SUM(VALUE(AR502)*60,AT502,VALUE(AV502)*60/2,AX502/2),1440)*IF(OR(AZ502="",AZ502="　"),1,VALUE(MID(AZ502,2,1)/4)),MIN(SUM(VALUE(BA502)*60,BC502,VALUE(BE502)*60/2,BG502/2),1440)*IF(OR(BI502="",BI502="　"),1,VALUE(MID(BI502,2,1)/4)),MIN(SUM(VALUE(BJ502)*60,BL502,VALUE(BN502)*60/2,BP502/2),1440)*IF(OR(BR502="",BR502="　"),1,VALUE(MID(BR502,2,1)/4)),MIN(SUM(VALUE(BS502)*60,BU502,VALUE(BW502)*60/2,BY502/2),1440)*IF(OR(CA502="",CA502="　"),1,VALUE(MID(CA502,2,1)/4))),'01_勤務時間入力'!$B$7*60,10080))))</f>
        <v/>
      </c>
      <c r="CE502" s="17" t="str">
        <f>IF(CB502="","",IF('01_勤務時間入力'!$I$7*60&lt;='01_勤務時間入力'!CD502,"常勤","非常勤"))</f>
        <v/>
      </c>
    </row>
    <row r="503" spans="2:83" ht="27.95" customHeight="1" x14ac:dyDescent="0.4">
      <c r="B503" s="131" t="str">
        <f t="shared" si="14"/>
        <v>487人目</v>
      </c>
      <c r="C503" s="29"/>
      <c r="D503" s="69" t="s">
        <v>14</v>
      </c>
      <c r="E503" s="31"/>
      <c r="F503" s="32"/>
      <c r="H503" s="36"/>
      <c r="I503" s="54" t="s">
        <v>11</v>
      </c>
      <c r="J503" s="39"/>
      <c r="K503" s="56" t="s">
        <v>16</v>
      </c>
      <c r="L503" s="36"/>
      <c r="M503" s="54" t="s">
        <v>11</v>
      </c>
      <c r="N503" s="39"/>
      <c r="O503" s="56" t="s">
        <v>16</v>
      </c>
      <c r="P503" s="11"/>
      <c r="Q503" s="36"/>
      <c r="R503" s="54" t="s">
        <v>11</v>
      </c>
      <c r="S503" s="39"/>
      <c r="T503" s="54" t="s">
        <v>16</v>
      </c>
      <c r="U503" s="36"/>
      <c r="V503" s="54" t="s">
        <v>11</v>
      </c>
      <c r="W503" s="39"/>
      <c r="X503" s="56" t="s">
        <v>16</v>
      </c>
      <c r="Y503" s="48"/>
      <c r="Z503" s="36"/>
      <c r="AA503" s="54" t="s">
        <v>11</v>
      </c>
      <c r="AB503" s="39"/>
      <c r="AC503" s="54" t="s">
        <v>16</v>
      </c>
      <c r="AD503" s="36"/>
      <c r="AE503" s="54" t="s">
        <v>11</v>
      </c>
      <c r="AF503" s="39"/>
      <c r="AG503" s="56" t="s">
        <v>16</v>
      </c>
      <c r="AH503" s="48"/>
      <c r="AI503" s="36"/>
      <c r="AJ503" s="54" t="s">
        <v>11</v>
      </c>
      <c r="AK503" s="39"/>
      <c r="AL503" s="54" t="s">
        <v>16</v>
      </c>
      <c r="AM503" s="36"/>
      <c r="AN503" s="54" t="s">
        <v>11</v>
      </c>
      <c r="AO503" s="39"/>
      <c r="AP503" s="56" t="s">
        <v>16</v>
      </c>
      <c r="AQ503" s="48"/>
      <c r="AR503" s="36"/>
      <c r="AS503" s="54" t="s">
        <v>11</v>
      </c>
      <c r="AT503" s="39"/>
      <c r="AU503" s="54" t="s">
        <v>16</v>
      </c>
      <c r="AV503" s="36"/>
      <c r="AW503" s="54" t="s">
        <v>11</v>
      </c>
      <c r="AX503" s="39"/>
      <c r="AY503" s="56" t="s">
        <v>16</v>
      </c>
      <c r="AZ503" s="48"/>
      <c r="BA503" s="36"/>
      <c r="BB503" s="54" t="s">
        <v>11</v>
      </c>
      <c r="BC503" s="39"/>
      <c r="BD503" s="54" t="s">
        <v>16</v>
      </c>
      <c r="BE503" s="36"/>
      <c r="BF503" s="54" t="s">
        <v>11</v>
      </c>
      <c r="BG503" s="39"/>
      <c r="BH503" s="56" t="s">
        <v>16</v>
      </c>
      <c r="BI503" s="48"/>
      <c r="BJ503" s="36"/>
      <c r="BK503" s="54" t="s">
        <v>11</v>
      </c>
      <c r="BL503" s="39"/>
      <c r="BM503" s="54" t="s">
        <v>16</v>
      </c>
      <c r="BN503" s="36"/>
      <c r="BO503" s="54" t="s">
        <v>11</v>
      </c>
      <c r="BP503" s="39"/>
      <c r="BQ503" s="56" t="s">
        <v>16</v>
      </c>
      <c r="BR503" s="48"/>
      <c r="BS503" s="36"/>
      <c r="BT503" s="54" t="s">
        <v>11</v>
      </c>
      <c r="BU503" s="39"/>
      <c r="BV503" s="54" t="s">
        <v>16</v>
      </c>
      <c r="BW503" s="36"/>
      <c r="BX503" s="54" t="s">
        <v>11</v>
      </c>
      <c r="BY503" s="39"/>
      <c r="BZ503" s="56" t="s">
        <v>16</v>
      </c>
      <c r="CA503" s="51"/>
      <c r="CB503" s="17" t="str">
        <f t="shared" si="15"/>
        <v/>
      </c>
      <c r="CC503" s="17" t="str">
        <f>IF(CB503="","",INDEX('99_職種リスト'!$A:$A,MATCH($E503,'99_職種リスト'!$B:$B,0)))</f>
        <v/>
      </c>
      <c r="CD503" s="18" t="str">
        <f>IF(CB503="","",IF(F503="○",'01_勤務時間入力'!$B$7*60,IF(SUM(H503,J503,L503,N503)&gt;0,MIN(SUM(VALUE(H503)*60,J503,VALUE(L503)*60/2,N503/2),'01_勤務時間入力'!$B$7*60,10080),MIN(SUM(MIN(SUM(VALUE(Q503)*60,S503,VALUE(U503)*60/2,W503/2),1440)*IF(OR(Y503="",Y503="　"),1,VALUE(MID(Y503,2,1)/4)),MIN(SUM(VALUE(Z503)*60,AB503,VALUE(AD503)*60/2,AF503/2),1440)*IF(OR(AH503="",AH503="　"),1,VALUE(MID(AH503,2,1)/4)),MIN(SUM(VALUE(AI503)*60,AK503,VALUE(AM503)*60/2,AO503/2),1440)*IF(OR(AQ503="",AQ503="　"),1,VALUE(MID(AQ503,2,1)/4)),MIN(SUM(VALUE(AR503)*60,AT503,VALUE(AV503)*60/2,AX503/2),1440)*IF(OR(AZ503="",AZ503="　"),1,VALUE(MID(AZ503,2,1)/4)),MIN(SUM(VALUE(BA503)*60,BC503,VALUE(BE503)*60/2,BG503/2),1440)*IF(OR(BI503="",BI503="　"),1,VALUE(MID(BI503,2,1)/4)),MIN(SUM(VALUE(BJ503)*60,BL503,VALUE(BN503)*60/2,BP503/2),1440)*IF(OR(BR503="",BR503="　"),1,VALUE(MID(BR503,2,1)/4)),MIN(SUM(VALUE(BS503)*60,BU503,VALUE(BW503)*60/2,BY503/2),1440)*IF(OR(CA503="",CA503="　"),1,VALUE(MID(CA503,2,1)/4))),'01_勤務時間入力'!$B$7*60,10080))))</f>
        <v/>
      </c>
      <c r="CE503" s="17" t="str">
        <f>IF(CB503="","",IF('01_勤務時間入力'!$I$7*60&lt;='01_勤務時間入力'!CD503,"常勤","非常勤"))</f>
        <v/>
      </c>
    </row>
    <row r="504" spans="2:83" ht="27.95" customHeight="1" x14ac:dyDescent="0.4">
      <c r="B504" s="131" t="str">
        <f t="shared" si="14"/>
        <v>488人目</v>
      </c>
      <c r="C504" s="29"/>
      <c r="D504" s="69" t="s">
        <v>14</v>
      </c>
      <c r="E504" s="31"/>
      <c r="F504" s="32"/>
      <c r="H504" s="36"/>
      <c r="I504" s="54" t="s">
        <v>11</v>
      </c>
      <c r="J504" s="39"/>
      <c r="K504" s="56" t="s">
        <v>16</v>
      </c>
      <c r="L504" s="36"/>
      <c r="M504" s="54" t="s">
        <v>11</v>
      </c>
      <c r="N504" s="39"/>
      <c r="O504" s="56" t="s">
        <v>16</v>
      </c>
      <c r="P504" s="11"/>
      <c r="Q504" s="36"/>
      <c r="R504" s="54" t="s">
        <v>11</v>
      </c>
      <c r="S504" s="39"/>
      <c r="T504" s="54" t="s">
        <v>16</v>
      </c>
      <c r="U504" s="36"/>
      <c r="V504" s="54" t="s">
        <v>11</v>
      </c>
      <c r="W504" s="39"/>
      <c r="X504" s="56" t="s">
        <v>16</v>
      </c>
      <c r="Y504" s="48"/>
      <c r="Z504" s="36"/>
      <c r="AA504" s="54" t="s">
        <v>11</v>
      </c>
      <c r="AB504" s="39"/>
      <c r="AC504" s="54" t="s">
        <v>16</v>
      </c>
      <c r="AD504" s="36"/>
      <c r="AE504" s="54" t="s">
        <v>11</v>
      </c>
      <c r="AF504" s="39"/>
      <c r="AG504" s="56" t="s">
        <v>16</v>
      </c>
      <c r="AH504" s="48"/>
      <c r="AI504" s="36"/>
      <c r="AJ504" s="54" t="s">
        <v>11</v>
      </c>
      <c r="AK504" s="39"/>
      <c r="AL504" s="54" t="s">
        <v>16</v>
      </c>
      <c r="AM504" s="36"/>
      <c r="AN504" s="54" t="s">
        <v>11</v>
      </c>
      <c r="AO504" s="39"/>
      <c r="AP504" s="56" t="s">
        <v>16</v>
      </c>
      <c r="AQ504" s="48"/>
      <c r="AR504" s="36"/>
      <c r="AS504" s="54" t="s">
        <v>11</v>
      </c>
      <c r="AT504" s="39"/>
      <c r="AU504" s="54" t="s">
        <v>16</v>
      </c>
      <c r="AV504" s="36"/>
      <c r="AW504" s="54" t="s">
        <v>11</v>
      </c>
      <c r="AX504" s="39"/>
      <c r="AY504" s="56" t="s">
        <v>16</v>
      </c>
      <c r="AZ504" s="48"/>
      <c r="BA504" s="36"/>
      <c r="BB504" s="54" t="s">
        <v>11</v>
      </c>
      <c r="BC504" s="39"/>
      <c r="BD504" s="54" t="s">
        <v>16</v>
      </c>
      <c r="BE504" s="36"/>
      <c r="BF504" s="54" t="s">
        <v>11</v>
      </c>
      <c r="BG504" s="39"/>
      <c r="BH504" s="56" t="s">
        <v>16</v>
      </c>
      <c r="BI504" s="48"/>
      <c r="BJ504" s="36"/>
      <c r="BK504" s="54" t="s">
        <v>11</v>
      </c>
      <c r="BL504" s="39"/>
      <c r="BM504" s="54" t="s">
        <v>16</v>
      </c>
      <c r="BN504" s="36"/>
      <c r="BO504" s="54" t="s">
        <v>11</v>
      </c>
      <c r="BP504" s="39"/>
      <c r="BQ504" s="56" t="s">
        <v>16</v>
      </c>
      <c r="BR504" s="48"/>
      <c r="BS504" s="36"/>
      <c r="BT504" s="54" t="s">
        <v>11</v>
      </c>
      <c r="BU504" s="39"/>
      <c r="BV504" s="54" t="s">
        <v>16</v>
      </c>
      <c r="BW504" s="36"/>
      <c r="BX504" s="54" t="s">
        <v>11</v>
      </c>
      <c r="BY504" s="39"/>
      <c r="BZ504" s="56" t="s">
        <v>16</v>
      </c>
      <c r="CA504" s="51"/>
      <c r="CB504" s="17" t="str">
        <f t="shared" si="15"/>
        <v/>
      </c>
      <c r="CC504" s="17" t="str">
        <f>IF(CB504="","",INDEX('99_職種リスト'!$A:$A,MATCH($E504,'99_職種リスト'!$B:$B,0)))</f>
        <v/>
      </c>
      <c r="CD504" s="18" t="str">
        <f>IF(CB504="","",IF(F504="○",'01_勤務時間入力'!$B$7*60,IF(SUM(H504,J504,L504,N504)&gt;0,MIN(SUM(VALUE(H504)*60,J504,VALUE(L504)*60/2,N504/2),'01_勤務時間入力'!$B$7*60,10080),MIN(SUM(MIN(SUM(VALUE(Q504)*60,S504,VALUE(U504)*60/2,W504/2),1440)*IF(OR(Y504="",Y504="　"),1,VALUE(MID(Y504,2,1)/4)),MIN(SUM(VALUE(Z504)*60,AB504,VALUE(AD504)*60/2,AF504/2),1440)*IF(OR(AH504="",AH504="　"),1,VALUE(MID(AH504,2,1)/4)),MIN(SUM(VALUE(AI504)*60,AK504,VALUE(AM504)*60/2,AO504/2),1440)*IF(OR(AQ504="",AQ504="　"),1,VALUE(MID(AQ504,2,1)/4)),MIN(SUM(VALUE(AR504)*60,AT504,VALUE(AV504)*60/2,AX504/2),1440)*IF(OR(AZ504="",AZ504="　"),1,VALUE(MID(AZ504,2,1)/4)),MIN(SUM(VALUE(BA504)*60,BC504,VALUE(BE504)*60/2,BG504/2),1440)*IF(OR(BI504="",BI504="　"),1,VALUE(MID(BI504,2,1)/4)),MIN(SUM(VALUE(BJ504)*60,BL504,VALUE(BN504)*60/2,BP504/2),1440)*IF(OR(BR504="",BR504="　"),1,VALUE(MID(BR504,2,1)/4)),MIN(SUM(VALUE(BS504)*60,BU504,VALUE(BW504)*60/2,BY504/2),1440)*IF(OR(CA504="",CA504="　"),1,VALUE(MID(CA504,2,1)/4))),'01_勤務時間入力'!$B$7*60,10080))))</f>
        <v/>
      </c>
      <c r="CE504" s="17" t="str">
        <f>IF(CB504="","",IF('01_勤務時間入力'!$I$7*60&lt;='01_勤務時間入力'!CD504,"常勤","非常勤"))</f>
        <v/>
      </c>
    </row>
    <row r="505" spans="2:83" ht="27.95" customHeight="1" x14ac:dyDescent="0.4">
      <c r="B505" s="131" t="str">
        <f t="shared" si="14"/>
        <v>489人目</v>
      </c>
      <c r="C505" s="29"/>
      <c r="D505" s="69" t="s">
        <v>14</v>
      </c>
      <c r="E505" s="31"/>
      <c r="F505" s="32"/>
      <c r="H505" s="36"/>
      <c r="I505" s="54" t="s">
        <v>11</v>
      </c>
      <c r="J505" s="39"/>
      <c r="K505" s="56" t="s">
        <v>16</v>
      </c>
      <c r="L505" s="36"/>
      <c r="M505" s="54" t="s">
        <v>11</v>
      </c>
      <c r="N505" s="39"/>
      <c r="O505" s="56" t="s">
        <v>16</v>
      </c>
      <c r="P505" s="11"/>
      <c r="Q505" s="36"/>
      <c r="R505" s="54" t="s">
        <v>11</v>
      </c>
      <c r="S505" s="39"/>
      <c r="T505" s="54" t="s">
        <v>16</v>
      </c>
      <c r="U505" s="36"/>
      <c r="V505" s="54" t="s">
        <v>11</v>
      </c>
      <c r="W505" s="39"/>
      <c r="X505" s="56" t="s">
        <v>16</v>
      </c>
      <c r="Y505" s="48"/>
      <c r="Z505" s="36"/>
      <c r="AA505" s="54" t="s">
        <v>11</v>
      </c>
      <c r="AB505" s="39"/>
      <c r="AC505" s="54" t="s">
        <v>16</v>
      </c>
      <c r="AD505" s="36"/>
      <c r="AE505" s="54" t="s">
        <v>11</v>
      </c>
      <c r="AF505" s="39"/>
      <c r="AG505" s="56" t="s">
        <v>16</v>
      </c>
      <c r="AH505" s="48"/>
      <c r="AI505" s="36"/>
      <c r="AJ505" s="54" t="s">
        <v>11</v>
      </c>
      <c r="AK505" s="39"/>
      <c r="AL505" s="54" t="s">
        <v>16</v>
      </c>
      <c r="AM505" s="36"/>
      <c r="AN505" s="54" t="s">
        <v>11</v>
      </c>
      <c r="AO505" s="39"/>
      <c r="AP505" s="56" t="s">
        <v>16</v>
      </c>
      <c r="AQ505" s="48"/>
      <c r="AR505" s="36"/>
      <c r="AS505" s="54" t="s">
        <v>11</v>
      </c>
      <c r="AT505" s="39"/>
      <c r="AU505" s="54" t="s">
        <v>16</v>
      </c>
      <c r="AV505" s="36"/>
      <c r="AW505" s="54" t="s">
        <v>11</v>
      </c>
      <c r="AX505" s="39"/>
      <c r="AY505" s="56" t="s">
        <v>16</v>
      </c>
      <c r="AZ505" s="48"/>
      <c r="BA505" s="36"/>
      <c r="BB505" s="54" t="s">
        <v>11</v>
      </c>
      <c r="BC505" s="39"/>
      <c r="BD505" s="54" t="s">
        <v>16</v>
      </c>
      <c r="BE505" s="36"/>
      <c r="BF505" s="54" t="s">
        <v>11</v>
      </c>
      <c r="BG505" s="39"/>
      <c r="BH505" s="56" t="s">
        <v>16</v>
      </c>
      <c r="BI505" s="48"/>
      <c r="BJ505" s="36"/>
      <c r="BK505" s="54" t="s">
        <v>11</v>
      </c>
      <c r="BL505" s="39"/>
      <c r="BM505" s="54" t="s">
        <v>16</v>
      </c>
      <c r="BN505" s="36"/>
      <c r="BO505" s="54" t="s">
        <v>11</v>
      </c>
      <c r="BP505" s="39"/>
      <c r="BQ505" s="56" t="s">
        <v>16</v>
      </c>
      <c r="BR505" s="48"/>
      <c r="BS505" s="36"/>
      <c r="BT505" s="54" t="s">
        <v>11</v>
      </c>
      <c r="BU505" s="39"/>
      <c r="BV505" s="54" t="s">
        <v>16</v>
      </c>
      <c r="BW505" s="36"/>
      <c r="BX505" s="54" t="s">
        <v>11</v>
      </c>
      <c r="BY505" s="39"/>
      <c r="BZ505" s="56" t="s">
        <v>16</v>
      </c>
      <c r="CA505" s="51"/>
      <c r="CB505" s="17" t="str">
        <f t="shared" si="15"/>
        <v/>
      </c>
      <c r="CC505" s="17" t="str">
        <f>IF(CB505="","",INDEX('99_職種リスト'!$A:$A,MATCH($E505,'99_職種リスト'!$B:$B,0)))</f>
        <v/>
      </c>
      <c r="CD505" s="18" t="str">
        <f>IF(CB505="","",IF(F505="○",'01_勤務時間入力'!$B$7*60,IF(SUM(H505,J505,L505,N505)&gt;0,MIN(SUM(VALUE(H505)*60,J505,VALUE(L505)*60/2,N505/2),'01_勤務時間入力'!$B$7*60,10080),MIN(SUM(MIN(SUM(VALUE(Q505)*60,S505,VALUE(U505)*60/2,W505/2),1440)*IF(OR(Y505="",Y505="　"),1,VALUE(MID(Y505,2,1)/4)),MIN(SUM(VALUE(Z505)*60,AB505,VALUE(AD505)*60/2,AF505/2),1440)*IF(OR(AH505="",AH505="　"),1,VALUE(MID(AH505,2,1)/4)),MIN(SUM(VALUE(AI505)*60,AK505,VALUE(AM505)*60/2,AO505/2),1440)*IF(OR(AQ505="",AQ505="　"),1,VALUE(MID(AQ505,2,1)/4)),MIN(SUM(VALUE(AR505)*60,AT505,VALUE(AV505)*60/2,AX505/2),1440)*IF(OR(AZ505="",AZ505="　"),1,VALUE(MID(AZ505,2,1)/4)),MIN(SUM(VALUE(BA505)*60,BC505,VALUE(BE505)*60/2,BG505/2),1440)*IF(OR(BI505="",BI505="　"),1,VALUE(MID(BI505,2,1)/4)),MIN(SUM(VALUE(BJ505)*60,BL505,VALUE(BN505)*60/2,BP505/2),1440)*IF(OR(BR505="",BR505="　"),1,VALUE(MID(BR505,2,1)/4)),MIN(SUM(VALUE(BS505)*60,BU505,VALUE(BW505)*60/2,BY505/2),1440)*IF(OR(CA505="",CA505="　"),1,VALUE(MID(CA505,2,1)/4))),'01_勤務時間入力'!$B$7*60,10080))))</f>
        <v/>
      </c>
      <c r="CE505" s="17" t="str">
        <f>IF(CB505="","",IF('01_勤務時間入力'!$I$7*60&lt;='01_勤務時間入力'!CD505,"常勤","非常勤"))</f>
        <v/>
      </c>
    </row>
    <row r="506" spans="2:83" ht="27.95" customHeight="1" x14ac:dyDescent="0.4">
      <c r="B506" s="131" t="str">
        <f t="shared" si="14"/>
        <v>490人目</v>
      </c>
      <c r="C506" s="29"/>
      <c r="D506" s="69" t="s">
        <v>14</v>
      </c>
      <c r="E506" s="31"/>
      <c r="F506" s="32"/>
      <c r="H506" s="36"/>
      <c r="I506" s="54" t="s">
        <v>11</v>
      </c>
      <c r="J506" s="39"/>
      <c r="K506" s="56" t="s">
        <v>16</v>
      </c>
      <c r="L506" s="36"/>
      <c r="M506" s="54" t="s">
        <v>11</v>
      </c>
      <c r="N506" s="39"/>
      <c r="O506" s="56" t="s">
        <v>16</v>
      </c>
      <c r="P506" s="11"/>
      <c r="Q506" s="36"/>
      <c r="R506" s="54" t="s">
        <v>11</v>
      </c>
      <c r="S506" s="39"/>
      <c r="T506" s="54" t="s">
        <v>16</v>
      </c>
      <c r="U506" s="36"/>
      <c r="V506" s="54" t="s">
        <v>11</v>
      </c>
      <c r="W506" s="39"/>
      <c r="X506" s="56" t="s">
        <v>16</v>
      </c>
      <c r="Y506" s="48"/>
      <c r="Z506" s="36"/>
      <c r="AA506" s="54" t="s">
        <v>11</v>
      </c>
      <c r="AB506" s="39"/>
      <c r="AC506" s="54" t="s">
        <v>16</v>
      </c>
      <c r="AD506" s="36"/>
      <c r="AE506" s="54" t="s">
        <v>11</v>
      </c>
      <c r="AF506" s="39"/>
      <c r="AG506" s="56" t="s">
        <v>16</v>
      </c>
      <c r="AH506" s="48"/>
      <c r="AI506" s="36"/>
      <c r="AJ506" s="54" t="s">
        <v>11</v>
      </c>
      <c r="AK506" s="39"/>
      <c r="AL506" s="54" t="s">
        <v>16</v>
      </c>
      <c r="AM506" s="36"/>
      <c r="AN506" s="54" t="s">
        <v>11</v>
      </c>
      <c r="AO506" s="39"/>
      <c r="AP506" s="56" t="s">
        <v>16</v>
      </c>
      <c r="AQ506" s="48"/>
      <c r="AR506" s="36"/>
      <c r="AS506" s="54" t="s">
        <v>11</v>
      </c>
      <c r="AT506" s="39"/>
      <c r="AU506" s="54" t="s">
        <v>16</v>
      </c>
      <c r="AV506" s="36"/>
      <c r="AW506" s="54" t="s">
        <v>11</v>
      </c>
      <c r="AX506" s="39"/>
      <c r="AY506" s="56" t="s">
        <v>16</v>
      </c>
      <c r="AZ506" s="48"/>
      <c r="BA506" s="36"/>
      <c r="BB506" s="54" t="s">
        <v>11</v>
      </c>
      <c r="BC506" s="39"/>
      <c r="BD506" s="54" t="s">
        <v>16</v>
      </c>
      <c r="BE506" s="36"/>
      <c r="BF506" s="54" t="s">
        <v>11</v>
      </c>
      <c r="BG506" s="39"/>
      <c r="BH506" s="56" t="s">
        <v>16</v>
      </c>
      <c r="BI506" s="48"/>
      <c r="BJ506" s="36"/>
      <c r="BK506" s="54" t="s">
        <v>11</v>
      </c>
      <c r="BL506" s="39"/>
      <c r="BM506" s="54" t="s">
        <v>16</v>
      </c>
      <c r="BN506" s="36"/>
      <c r="BO506" s="54" t="s">
        <v>11</v>
      </c>
      <c r="BP506" s="39"/>
      <c r="BQ506" s="56" t="s">
        <v>16</v>
      </c>
      <c r="BR506" s="48"/>
      <c r="BS506" s="36"/>
      <c r="BT506" s="54" t="s">
        <v>11</v>
      </c>
      <c r="BU506" s="39"/>
      <c r="BV506" s="54" t="s">
        <v>16</v>
      </c>
      <c r="BW506" s="36"/>
      <c r="BX506" s="54" t="s">
        <v>11</v>
      </c>
      <c r="BY506" s="39"/>
      <c r="BZ506" s="56" t="s">
        <v>16</v>
      </c>
      <c r="CA506" s="51"/>
      <c r="CB506" s="17" t="str">
        <f t="shared" si="15"/>
        <v/>
      </c>
      <c r="CC506" s="17" t="str">
        <f>IF(CB506="","",INDEX('99_職種リスト'!$A:$A,MATCH($E506,'99_職種リスト'!$B:$B,0)))</f>
        <v/>
      </c>
      <c r="CD506" s="18" t="str">
        <f>IF(CB506="","",IF(F506="○",'01_勤務時間入力'!$B$7*60,IF(SUM(H506,J506,L506,N506)&gt;0,MIN(SUM(VALUE(H506)*60,J506,VALUE(L506)*60/2,N506/2),'01_勤務時間入力'!$B$7*60,10080),MIN(SUM(MIN(SUM(VALUE(Q506)*60,S506,VALUE(U506)*60/2,W506/2),1440)*IF(OR(Y506="",Y506="　"),1,VALUE(MID(Y506,2,1)/4)),MIN(SUM(VALUE(Z506)*60,AB506,VALUE(AD506)*60/2,AF506/2),1440)*IF(OR(AH506="",AH506="　"),1,VALUE(MID(AH506,2,1)/4)),MIN(SUM(VALUE(AI506)*60,AK506,VALUE(AM506)*60/2,AO506/2),1440)*IF(OR(AQ506="",AQ506="　"),1,VALUE(MID(AQ506,2,1)/4)),MIN(SUM(VALUE(AR506)*60,AT506,VALUE(AV506)*60/2,AX506/2),1440)*IF(OR(AZ506="",AZ506="　"),1,VALUE(MID(AZ506,2,1)/4)),MIN(SUM(VALUE(BA506)*60,BC506,VALUE(BE506)*60/2,BG506/2),1440)*IF(OR(BI506="",BI506="　"),1,VALUE(MID(BI506,2,1)/4)),MIN(SUM(VALUE(BJ506)*60,BL506,VALUE(BN506)*60/2,BP506/2),1440)*IF(OR(BR506="",BR506="　"),1,VALUE(MID(BR506,2,1)/4)),MIN(SUM(VALUE(BS506)*60,BU506,VALUE(BW506)*60/2,BY506/2),1440)*IF(OR(CA506="",CA506="　"),1,VALUE(MID(CA506,2,1)/4))),'01_勤務時間入力'!$B$7*60,10080))))</f>
        <v/>
      </c>
      <c r="CE506" s="17" t="str">
        <f>IF(CB506="","",IF('01_勤務時間入力'!$I$7*60&lt;='01_勤務時間入力'!CD506,"常勤","非常勤"))</f>
        <v/>
      </c>
    </row>
    <row r="507" spans="2:83" ht="27.95" customHeight="1" x14ac:dyDescent="0.4">
      <c r="B507" s="131" t="str">
        <f t="shared" si="14"/>
        <v>491人目</v>
      </c>
      <c r="C507" s="29"/>
      <c r="D507" s="69" t="s">
        <v>14</v>
      </c>
      <c r="E507" s="31"/>
      <c r="F507" s="32"/>
      <c r="H507" s="36"/>
      <c r="I507" s="54" t="s">
        <v>11</v>
      </c>
      <c r="J507" s="39"/>
      <c r="K507" s="56" t="s">
        <v>16</v>
      </c>
      <c r="L507" s="36"/>
      <c r="M507" s="54" t="s">
        <v>11</v>
      </c>
      <c r="N507" s="39"/>
      <c r="O507" s="56" t="s">
        <v>16</v>
      </c>
      <c r="P507" s="11"/>
      <c r="Q507" s="36"/>
      <c r="R507" s="54" t="s">
        <v>11</v>
      </c>
      <c r="S507" s="39"/>
      <c r="T507" s="54" t="s">
        <v>16</v>
      </c>
      <c r="U507" s="36"/>
      <c r="V507" s="54" t="s">
        <v>11</v>
      </c>
      <c r="W507" s="39"/>
      <c r="X507" s="56" t="s">
        <v>16</v>
      </c>
      <c r="Y507" s="48"/>
      <c r="Z507" s="36"/>
      <c r="AA507" s="54" t="s">
        <v>11</v>
      </c>
      <c r="AB507" s="39"/>
      <c r="AC507" s="54" t="s">
        <v>16</v>
      </c>
      <c r="AD507" s="36"/>
      <c r="AE507" s="54" t="s">
        <v>11</v>
      </c>
      <c r="AF507" s="39"/>
      <c r="AG507" s="56" t="s">
        <v>16</v>
      </c>
      <c r="AH507" s="48"/>
      <c r="AI507" s="36"/>
      <c r="AJ507" s="54" t="s">
        <v>11</v>
      </c>
      <c r="AK507" s="39"/>
      <c r="AL507" s="54" t="s">
        <v>16</v>
      </c>
      <c r="AM507" s="36"/>
      <c r="AN507" s="54" t="s">
        <v>11</v>
      </c>
      <c r="AO507" s="39"/>
      <c r="AP507" s="56" t="s">
        <v>16</v>
      </c>
      <c r="AQ507" s="48"/>
      <c r="AR507" s="36"/>
      <c r="AS507" s="54" t="s">
        <v>11</v>
      </c>
      <c r="AT507" s="39"/>
      <c r="AU507" s="54" t="s">
        <v>16</v>
      </c>
      <c r="AV507" s="36"/>
      <c r="AW507" s="54" t="s">
        <v>11</v>
      </c>
      <c r="AX507" s="39"/>
      <c r="AY507" s="56" t="s">
        <v>16</v>
      </c>
      <c r="AZ507" s="48"/>
      <c r="BA507" s="36"/>
      <c r="BB507" s="54" t="s">
        <v>11</v>
      </c>
      <c r="BC507" s="39"/>
      <c r="BD507" s="54" t="s">
        <v>16</v>
      </c>
      <c r="BE507" s="36"/>
      <c r="BF507" s="54" t="s">
        <v>11</v>
      </c>
      <c r="BG507" s="39"/>
      <c r="BH507" s="56" t="s">
        <v>16</v>
      </c>
      <c r="BI507" s="48"/>
      <c r="BJ507" s="36"/>
      <c r="BK507" s="54" t="s">
        <v>11</v>
      </c>
      <c r="BL507" s="39"/>
      <c r="BM507" s="54" t="s">
        <v>16</v>
      </c>
      <c r="BN507" s="36"/>
      <c r="BO507" s="54" t="s">
        <v>11</v>
      </c>
      <c r="BP507" s="39"/>
      <c r="BQ507" s="56" t="s">
        <v>16</v>
      </c>
      <c r="BR507" s="48"/>
      <c r="BS507" s="36"/>
      <c r="BT507" s="54" t="s">
        <v>11</v>
      </c>
      <c r="BU507" s="39"/>
      <c r="BV507" s="54" t="s">
        <v>16</v>
      </c>
      <c r="BW507" s="36"/>
      <c r="BX507" s="54" t="s">
        <v>11</v>
      </c>
      <c r="BY507" s="39"/>
      <c r="BZ507" s="56" t="s">
        <v>16</v>
      </c>
      <c r="CA507" s="51"/>
      <c r="CB507" s="17" t="str">
        <f t="shared" si="15"/>
        <v/>
      </c>
      <c r="CC507" s="17" t="str">
        <f>IF(CB507="","",INDEX('99_職種リスト'!$A:$A,MATCH($E507,'99_職種リスト'!$B:$B,0)))</f>
        <v/>
      </c>
      <c r="CD507" s="18" t="str">
        <f>IF(CB507="","",IF(F507="○",'01_勤務時間入力'!$B$7*60,IF(SUM(H507,J507,L507,N507)&gt;0,MIN(SUM(VALUE(H507)*60,J507,VALUE(L507)*60/2,N507/2),'01_勤務時間入力'!$B$7*60,10080),MIN(SUM(MIN(SUM(VALUE(Q507)*60,S507,VALUE(U507)*60/2,W507/2),1440)*IF(OR(Y507="",Y507="　"),1,VALUE(MID(Y507,2,1)/4)),MIN(SUM(VALUE(Z507)*60,AB507,VALUE(AD507)*60/2,AF507/2),1440)*IF(OR(AH507="",AH507="　"),1,VALUE(MID(AH507,2,1)/4)),MIN(SUM(VALUE(AI507)*60,AK507,VALUE(AM507)*60/2,AO507/2),1440)*IF(OR(AQ507="",AQ507="　"),1,VALUE(MID(AQ507,2,1)/4)),MIN(SUM(VALUE(AR507)*60,AT507,VALUE(AV507)*60/2,AX507/2),1440)*IF(OR(AZ507="",AZ507="　"),1,VALUE(MID(AZ507,2,1)/4)),MIN(SUM(VALUE(BA507)*60,BC507,VALUE(BE507)*60/2,BG507/2),1440)*IF(OR(BI507="",BI507="　"),1,VALUE(MID(BI507,2,1)/4)),MIN(SUM(VALUE(BJ507)*60,BL507,VALUE(BN507)*60/2,BP507/2),1440)*IF(OR(BR507="",BR507="　"),1,VALUE(MID(BR507,2,1)/4)),MIN(SUM(VALUE(BS507)*60,BU507,VALUE(BW507)*60/2,BY507/2),1440)*IF(OR(CA507="",CA507="　"),1,VALUE(MID(CA507,2,1)/4))),'01_勤務時間入力'!$B$7*60,10080))))</f>
        <v/>
      </c>
      <c r="CE507" s="17" t="str">
        <f>IF(CB507="","",IF('01_勤務時間入力'!$I$7*60&lt;='01_勤務時間入力'!CD507,"常勤","非常勤"))</f>
        <v/>
      </c>
    </row>
    <row r="508" spans="2:83" ht="27.95" customHeight="1" x14ac:dyDescent="0.4">
      <c r="B508" s="131" t="str">
        <f t="shared" si="14"/>
        <v>492人目</v>
      </c>
      <c r="C508" s="29"/>
      <c r="D508" s="69" t="s">
        <v>14</v>
      </c>
      <c r="E508" s="31"/>
      <c r="F508" s="32"/>
      <c r="H508" s="36"/>
      <c r="I508" s="54" t="s">
        <v>11</v>
      </c>
      <c r="J508" s="39"/>
      <c r="K508" s="56" t="s">
        <v>16</v>
      </c>
      <c r="L508" s="36"/>
      <c r="M508" s="54" t="s">
        <v>11</v>
      </c>
      <c r="N508" s="39"/>
      <c r="O508" s="56" t="s">
        <v>16</v>
      </c>
      <c r="P508" s="11"/>
      <c r="Q508" s="36"/>
      <c r="R508" s="54" t="s">
        <v>11</v>
      </c>
      <c r="S508" s="39"/>
      <c r="T508" s="54" t="s">
        <v>16</v>
      </c>
      <c r="U508" s="36"/>
      <c r="V508" s="54" t="s">
        <v>11</v>
      </c>
      <c r="W508" s="39"/>
      <c r="X508" s="56" t="s">
        <v>16</v>
      </c>
      <c r="Y508" s="48"/>
      <c r="Z508" s="36"/>
      <c r="AA508" s="54" t="s">
        <v>11</v>
      </c>
      <c r="AB508" s="39"/>
      <c r="AC508" s="54" t="s">
        <v>16</v>
      </c>
      <c r="AD508" s="36"/>
      <c r="AE508" s="54" t="s">
        <v>11</v>
      </c>
      <c r="AF508" s="39"/>
      <c r="AG508" s="56" t="s">
        <v>16</v>
      </c>
      <c r="AH508" s="48"/>
      <c r="AI508" s="36"/>
      <c r="AJ508" s="54" t="s">
        <v>11</v>
      </c>
      <c r="AK508" s="39"/>
      <c r="AL508" s="54" t="s">
        <v>16</v>
      </c>
      <c r="AM508" s="36"/>
      <c r="AN508" s="54" t="s">
        <v>11</v>
      </c>
      <c r="AO508" s="39"/>
      <c r="AP508" s="56" t="s">
        <v>16</v>
      </c>
      <c r="AQ508" s="48"/>
      <c r="AR508" s="36"/>
      <c r="AS508" s="54" t="s">
        <v>11</v>
      </c>
      <c r="AT508" s="39"/>
      <c r="AU508" s="54" t="s">
        <v>16</v>
      </c>
      <c r="AV508" s="36"/>
      <c r="AW508" s="54" t="s">
        <v>11</v>
      </c>
      <c r="AX508" s="39"/>
      <c r="AY508" s="56" t="s">
        <v>16</v>
      </c>
      <c r="AZ508" s="48"/>
      <c r="BA508" s="36"/>
      <c r="BB508" s="54" t="s">
        <v>11</v>
      </c>
      <c r="BC508" s="39"/>
      <c r="BD508" s="54" t="s">
        <v>16</v>
      </c>
      <c r="BE508" s="36"/>
      <c r="BF508" s="54" t="s">
        <v>11</v>
      </c>
      <c r="BG508" s="39"/>
      <c r="BH508" s="56" t="s">
        <v>16</v>
      </c>
      <c r="BI508" s="48"/>
      <c r="BJ508" s="36"/>
      <c r="BK508" s="54" t="s">
        <v>11</v>
      </c>
      <c r="BL508" s="39"/>
      <c r="BM508" s="54" t="s">
        <v>16</v>
      </c>
      <c r="BN508" s="36"/>
      <c r="BO508" s="54" t="s">
        <v>11</v>
      </c>
      <c r="BP508" s="39"/>
      <c r="BQ508" s="56" t="s">
        <v>16</v>
      </c>
      <c r="BR508" s="48"/>
      <c r="BS508" s="36"/>
      <c r="BT508" s="54" t="s">
        <v>11</v>
      </c>
      <c r="BU508" s="39"/>
      <c r="BV508" s="54" t="s">
        <v>16</v>
      </c>
      <c r="BW508" s="36"/>
      <c r="BX508" s="54" t="s">
        <v>11</v>
      </c>
      <c r="BY508" s="39"/>
      <c r="BZ508" s="56" t="s">
        <v>16</v>
      </c>
      <c r="CA508" s="51"/>
      <c r="CB508" s="17" t="str">
        <f t="shared" si="15"/>
        <v/>
      </c>
      <c r="CC508" s="17" t="str">
        <f>IF(CB508="","",INDEX('99_職種リスト'!$A:$A,MATCH($E508,'99_職種リスト'!$B:$B,0)))</f>
        <v/>
      </c>
      <c r="CD508" s="18" t="str">
        <f>IF(CB508="","",IF(F508="○",'01_勤務時間入力'!$B$7*60,IF(SUM(H508,J508,L508,N508)&gt;0,MIN(SUM(VALUE(H508)*60,J508,VALUE(L508)*60/2,N508/2),'01_勤務時間入力'!$B$7*60,10080),MIN(SUM(MIN(SUM(VALUE(Q508)*60,S508,VALUE(U508)*60/2,W508/2),1440)*IF(OR(Y508="",Y508="　"),1,VALUE(MID(Y508,2,1)/4)),MIN(SUM(VALUE(Z508)*60,AB508,VALUE(AD508)*60/2,AF508/2),1440)*IF(OR(AH508="",AH508="　"),1,VALUE(MID(AH508,2,1)/4)),MIN(SUM(VALUE(AI508)*60,AK508,VALUE(AM508)*60/2,AO508/2),1440)*IF(OR(AQ508="",AQ508="　"),1,VALUE(MID(AQ508,2,1)/4)),MIN(SUM(VALUE(AR508)*60,AT508,VALUE(AV508)*60/2,AX508/2),1440)*IF(OR(AZ508="",AZ508="　"),1,VALUE(MID(AZ508,2,1)/4)),MIN(SUM(VALUE(BA508)*60,BC508,VALUE(BE508)*60/2,BG508/2),1440)*IF(OR(BI508="",BI508="　"),1,VALUE(MID(BI508,2,1)/4)),MIN(SUM(VALUE(BJ508)*60,BL508,VALUE(BN508)*60/2,BP508/2),1440)*IF(OR(BR508="",BR508="　"),1,VALUE(MID(BR508,2,1)/4)),MIN(SUM(VALUE(BS508)*60,BU508,VALUE(BW508)*60/2,BY508/2),1440)*IF(OR(CA508="",CA508="　"),1,VALUE(MID(CA508,2,1)/4))),'01_勤務時間入力'!$B$7*60,10080))))</f>
        <v/>
      </c>
      <c r="CE508" s="17" t="str">
        <f>IF(CB508="","",IF('01_勤務時間入力'!$I$7*60&lt;='01_勤務時間入力'!CD508,"常勤","非常勤"))</f>
        <v/>
      </c>
    </row>
    <row r="509" spans="2:83" ht="27.95" customHeight="1" x14ac:dyDescent="0.4">
      <c r="B509" s="131" t="str">
        <f t="shared" si="14"/>
        <v>493人目</v>
      </c>
      <c r="C509" s="29"/>
      <c r="D509" s="69" t="s">
        <v>14</v>
      </c>
      <c r="E509" s="31"/>
      <c r="F509" s="32"/>
      <c r="H509" s="36"/>
      <c r="I509" s="54" t="s">
        <v>11</v>
      </c>
      <c r="J509" s="39"/>
      <c r="K509" s="56" t="s">
        <v>16</v>
      </c>
      <c r="L509" s="36"/>
      <c r="M509" s="54" t="s">
        <v>11</v>
      </c>
      <c r="N509" s="39"/>
      <c r="O509" s="56" t="s">
        <v>16</v>
      </c>
      <c r="P509" s="11"/>
      <c r="Q509" s="36"/>
      <c r="R509" s="54" t="s">
        <v>11</v>
      </c>
      <c r="S509" s="39"/>
      <c r="T509" s="54" t="s">
        <v>16</v>
      </c>
      <c r="U509" s="36"/>
      <c r="V509" s="54" t="s">
        <v>11</v>
      </c>
      <c r="W509" s="39"/>
      <c r="X509" s="56" t="s">
        <v>16</v>
      </c>
      <c r="Y509" s="48"/>
      <c r="Z509" s="36"/>
      <c r="AA509" s="54" t="s">
        <v>11</v>
      </c>
      <c r="AB509" s="39"/>
      <c r="AC509" s="54" t="s">
        <v>16</v>
      </c>
      <c r="AD509" s="36"/>
      <c r="AE509" s="54" t="s">
        <v>11</v>
      </c>
      <c r="AF509" s="39"/>
      <c r="AG509" s="56" t="s">
        <v>16</v>
      </c>
      <c r="AH509" s="48"/>
      <c r="AI509" s="36"/>
      <c r="AJ509" s="54" t="s">
        <v>11</v>
      </c>
      <c r="AK509" s="39"/>
      <c r="AL509" s="54" t="s">
        <v>16</v>
      </c>
      <c r="AM509" s="36"/>
      <c r="AN509" s="54" t="s">
        <v>11</v>
      </c>
      <c r="AO509" s="39"/>
      <c r="AP509" s="56" t="s">
        <v>16</v>
      </c>
      <c r="AQ509" s="48"/>
      <c r="AR509" s="36"/>
      <c r="AS509" s="54" t="s">
        <v>11</v>
      </c>
      <c r="AT509" s="39"/>
      <c r="AU509" s="54" t="s">
        <v>16</v>
      </c>
      <c r="AV509" s="36"/>
      <c r="AW509" s="54" t="s">
        <v>11</v>
      </c>
      <c r="AX509" s="39"/>
      <c r="AY509" s="56" t="s">
        <v>16</v>
      </c>
      <c r="AZ509" s="48"/>
      <c r="BA509" s="36"/>
      <c r="BB509" s="54" t="s">
        <v>11</v>
      </c>
      <c r="BC509" s="39"/>
      <c r="BD509" s="54" t="s">
        <v>16</v>
      </c>
      <c r="BE509" s="36"/>
      <c r="BF509" s="54" t="s">
        <v>11</v>
      </c>
      <c r="BG509" s="39"/>
      <c r="BH509" s="56" t="s">
        <v>16</v>
      </c>
      <c r="BI509" s="48"/>
      <c r="BJ509" s="36"/>
      <c r="BK509" s="54" t="s">
        <v>11</v>
      </c>
      <c r="BL509" s="39"/>
      <c r="BM509" s="54" t="s">
        <v>16</v>
      </c>
      <c r="BN509" s="36"/>
      <c r="BO509" s="54" t="s">
        <v>11</v>
      </c>
      <c r="BP509" s="39"/>
      <c r="BQ509" s="56" t="s">
        <v>16</v>
      </c>
      <c r="BR509" s="48"/>
      <c r="BS509" s="36"/>
      <c r="BT509" s="54" t="s">
        <v>11</v>
      </c>
      <c r="BU509" s="39"/>
      <c r="BV509" s="54" t="s">
        <v>16</v>
      </c>
      <c r="BW509" s="36"/>
      <c r="BX509" s="54" t="s">
        <v>11</v>
      </c>
      <c r="BY509" s="39"/>
      <c r="BZ509" s="56" t="s">
        <v>16</v>
      </c>
      <c r="CA509" s="51"/>
      <c r="CB509" s="17" t="str">
        <f t="shared" si="15"/>
        <v/>
      </c>
      <c r="CC509" s="17" t="str">
        <f>IF(CB509="","",INDEX('99_職種リスト'!$A:$A,MATCH($E509,'99_職種リスト'!$B:$B,0)))</f>
        <v/>
      </c>
      <c r="CD509" s="18" t="str">
        <f>IF(CB509="","",IF(F509="○",'01_勤務時間入力'!$B$7*60,IF(SUM(H509,J509,L509,N509)&gt;0,MIN(SUM(VALUE(H509)*60,J509,VALUE(L509)*60/2,N509/2),'01_勤務時間入力'!$B$7*60,10080),MIN(SUM(MIN(SUM(VALUE(Q509)*60,S509,VALUE(U509)*60/2,W509/2),1440)*IF(OR(Y509="",Y509="　"),1,VALUE(MID(Y509,2,1)/4)),MIN(SUM(VALUE(Z509)*60,AB509,VALUE(AD509)*60/2,AF509/2),1440)*IF(OR(AH509="",AH509="　"),1,VALUE(MID(AH509,2,1)/4)),MIN(SUM(VALUE(AI509)*60,AK509,VALUE(AM509)*60/2,AO509/2),1440)*IF(OR(AQ509="",AQ509="　"),1,VALUE(MID(AQ509,2,1)/4)),MIN(SUM(VALUE(AR509)*60,AT509,VALUE(AV509)*60/2,AX509/2),1440)*IF(OR(AZ509="",AZ509="　"),1,VALUE(MID(AZ509,2,1)/4)),MIN(SUM(VALUE(BA509)*60,BC509,VALUE(BE509)*60/2,BG509/2),1440)*IF(OR(BI509="",BI509="　"),1,VALUE(MID(BI509,2,1)/4)),MIN(SUM(VALUE(BJ509)*60,BL509,VALUE(BN509)*60/2,BP509/2),1440)*IF(OR(BR509="",BR509="　"),1,VALUE(MID(BR509,2,1)/4)),MIN(SUM(VALUE(BS509)*60,BU509,VALUE(BW509)*60/2,BY509/2),1440)*IF(OR(CA509="",CA509="　"),1,VALUE(MID(CA509,2,1)/4))),'01_勤務時間入力'!$B$7*60,10080))))</f>
        <v/>
      </c>
      <c r="CE509" s="17" t="str">
        <f>IF(CB509="","",IF('01_勤務時間入力'!$I$7*60&lt;='01_勤務時間入力'!CD509,"常勤","非常勤"))</f>
        <v/>
      </c>
    </row>
    <row r="510" spans="2:83" ht="27.95" customHeight="1" x14ac:dyDescent="0.4">
      <c r="B510" s="131" t="str">
        <f t="shared" si="14"/>
        <v>494人目</v>
      </c>
      <c r="C510" s="29"/>
      <c r="D510" s="69" t="s">
        <v>14</v>
      </c>
      <c r="E510" s="31"/>
      <c r="F510" s="32"/>
      <c r="H510" s="36"/>
      <c r="I510" s="54" t="s">
        <v>11</v>
      </c>
      <c r="J510" s="39"/>
      <c r="K510" s="56" t="s">
        <v>16</v>
      </c>
      <c r="L510" s="36"/>
      <c r="M510" s="54" t="s">
        <v>11</v>
      </c>
      <c r="N510" s="39"/>
      <c r="O510" s="56" t="s">
        <v>16</v>
      </c>
      <c r="P510" s="11"/>
      <c r="Q510" s="36"/>
      <c r="R510" s="54" t="s">
        <v>11</v>
      </c>
      <c r="S510" s="39"/>
      <c r="T510" s="54" t="s">
        <v>16</v>
      </c>
      <c r="U510" s="36"/>
      <c r="V510" s="54" t="s">
        <v>11</v>
      </c>
      <c r="W510" s="39"/>
      <c r="X510" s="56" t="s">
        <v>16</v>
      </c>
      <c r="Y510" s="48"/>
      <c r="Z510" s="36"/>
      <c r="AA510" s="54" t="s">
        <v>11</v>
      </c>
      <c r="AB510" s="39"/>
      <c r="AC510" s="54" t="s">
        <v>16</v>
      </c>
      <c r="AD510" s="36"/>
      <c r="AE510" s="54" t="s">
        <v>11</v>
      </c>
      <c r="AF510" s="39"/>
      <c r="AG510" s="56" t="s">
        <v>16</v>
      </c>
      <c r="AH510" s="48"/>
      <c r="AI510" s="36"/>
      <c r="AJ510" s="54" t="s">
        <v>11</v>
      </c>
      <c r="AK510" s="39"/>
      <c r="AL510" s="54" t="s">
        <v>16</v>
      </c>
      <c r="AM510" s="36"/>
      <c r="AN510" s="54" t="s">
        <v>11</v>
      </c>
      <c r="AO510" s="39"/>
      <c r="AP510" s="56" t="s">
        <v>16</v>
      </c>
      <c r="AQ510" s="48"/>
      <c r="AR510" s="36"/>
      <c r="AS510" s="54" t="s">
        <v>11</v>
      </c>
      <c r="AT510" s="39"/>
      <c r="AU510" s="54" t="s">
        <v>16</v>
      </c>
      <c r="AV510" s="36"/>
      <c r="AW510" s="54" t="s">
        <v>11</v>
      </c>
      <c r="AX510" s="39"/>
      <c r="AY510" s="56" t="s">
        <v>16</v>
      </c>
      <c r="AZ510" s="48"/>
      <c r="BA510" s="36"/>
      <c r="BB510" s="54" t="s">
        <v>11</v>
      </c>
      <c r="BC510" s="39"/>
      <c r="BD510" s="54" t="s">
        <v>16</v>
      </c>
      <c r="BE510" s="36"/>
      <c r="BF510" s="54" t="s">
        <v>11</v>
      </c>
      <c r="BG510" s="39"/>
      <c r="BH510" s="56" t="s">
        <v>16</v>
      </c>
      <c r="BI510" s="48"/>
      <c r="BJ510" s="36"/>
      <c r="BK510" s="54" t="s">
        <v>11</v>
      </c>
      <c r="BL510" s="39"/>
      <c r="BM510" s="54" t="s">
        <v>16</v>
      </c>
      <c r="BN510" s="36"/>
      <c r="BO510" s="54" t="s">
        <v>11</v>
      </c>
      <c r="BP510" s="39"/>
      <c r="BQ510" s="56" t="s">
        <v>16</v>
      </c>
      <c r="BR510" s="48"/>
      <c r="BS510" s="36"/>
      <c r="BT510" s="54" t="s">
        <v>11</v>
      </c>
      <c r="BU510" s="39"/>
      <c r="BV510" s="54" t="s">
        <v>16</v>
      </c>
      <c r="BW510" s="36"/>
      <c r="BX510" s="54" t="s">
        <v>11</v>
      </c>
      <c r="BY510" s="39"/>
      <c r="BZ510" s="56" t="s">
        <v>16</v>
      </c>
      <c r="CA510" s="51"/>
      <c r="CB510" s="17" t="str">
        <f t="shared" si="15"/>
        <v/>
      </c>
      <c r="CC510" s="17" t="str">
        <f>IF(CB510="","",INDEX('99_職種リスト'!$A:$A,MATCH($E510,'99_職種リスト'!$B:$B,0)))</f>
        <v/>
      </c>
      <c r="CD510" s="18" t="str">
        <f>IF(CB510="","",IF(F510="○",'01_勤務時間入力'!$B$7*60,IF(SUM(H510,J510,L510,N510)&gt;0,MIN(SUM(VALUE(H510)*60,J510,VALUE(L510)*60/2,N510/2),'01_勤務時間入力'!$B$7*60,10080),MIN(SUM(MIN(SUM(VALUE(Q510)*60,S510,VALUE(U510)*60/2,W510/2),1440)*IF(OR(Y510="",Y510="　"),1,VALUE(MID(Y510,2,1)/4)),MIN(SUM(VALUE(Z510)*60,AB510,VALUE(AD510)*60/2,AF510/2),1440)*IF(OR(AH510="",AH510="　"),1,VALUE(MID(AH510,2,1)/4)),MIN(SUM(VALUE(AI510)*60,AK510,VALUE(AM510)*60/2,AO510/2),1440)*IF(OR(AQ510="",AQ510="　"),1,VALUE(MID(AQ510,2,1)/4)),MIN(SUM(VALUE(AR510)*60,AT510,VALUE(AV510)*60/2,AX510/2),1440)*IF(OR(AZ510="",AZ510="　"),1,VALUE(MID(AZ510,2,1)/4)),MIN(SUM(VALUE(BA510)*60,BC510,VALUE(BE510)*60/2,BG510/2),1440)*IF(OR(BI510="",BI510="　"),1,VALUE(MID(BI510,2,1)/4)),MIN(SUM(VALUE(BJ510)*60,BL510,VALUE(BN510)*60/2,BP510/2),1440)*IF(OR(BR510="",BR510="　"),1,VALUE(MID(BR510,2,1)/4)),MIN(SUM(VALUE(BS510)*60,BU510,VALUE(BW510)*60/2,BY510/2),1440)*IF(OR(CA510="",CA510="　"),1,VALUE(MID(CA510,2,1)/4))),'01_勤務時間入力'!$B$7*60,10080))))</f>
        <v/>
      </c>
      <c r="CE510" s="17" t="str">
        <f>IF(CB510="","",IF('01_勤務時間入力'!$I$7*60&lt;='01_勤務時間入力'!CD510,"常勤","非常勤"))</f>
        <v/>
      </c>
    </row>
    <row r="511" spans="2:83" ht="27.95" customHeight="1" x14ac:dyDescent="0.4">
      <c r="B511" s="131" t="str">
        <f t="shared" si="14"/>
        <v>495人目</v>
      </c>
      <c r="C511" s="29"/>
      <c r="D511" s="69" t="s">
        <v>14</v>
      </c>
      <c r="E511" s="31"/>
      <c r="F511" s="32"/>
      <c r="H511" s="36"/>
      <c r="I511" s="54" t="s">
        <v>11</v>
      </c>
      <c r="J511" s="39"/>
      <c r="K511" s="56" t="s">
        <v>16</v>
      </c>
      <c r="L511" s="36"/>
      <c r="M511" s="54" t="s">
        <v>11</v>
      </c>
      <c r="N511" s="39"/>
      <c r="O511" s="56" t="s">
        <v>16</v>
      </c>
      <c r="P511" s="11"/>
      <c r="Q511" s="36"/>
      <c r="R511" s="54" t="s">
        <v>11</v>
      </c>
      <c r="S511" s="39"/>
      <c r="T511" s="54" t="s">
        <v>16</v>
      </c>
      <c r="U511" s="36"/>
      <c r="V511" s="54" t="s">
        <v>11</v>
      </c>
      <c r="W511" s="39"/>
      <c r="X511" s="56" t="s">
        <v>16</v>
      </c>
      <c r="Y511" s="48"/>
      <c r="Z511" s="36"/>
      <c r="AA511" s="54" t="s">
        <v>11</v>
      </c>
      <c r="AB511" s="39"/>
      <c r="AC511" s="54" t="s">
        <v>16</v>
      </c>
      <c r="AD511" s="36"/>
      <c r="AE511" s="54" t="s">
        <v>11</v>
      </c>
      <c r="AF511" s="39"/>
      <c r="AG511" s="56" t="s">
        <v>16</v>
      </c>
      <c r="AH511" s="48"/>
      <c r="AI511" s="36"/>
      <c r="AJ511" s="54" t="s">
        <v>11</v>
      </c>
      <c r="AK511" s="39"/>
      <c r="AL511" s="54" t="s">
        <v>16</v>
      </c>
      <c r="AM511" s="36"/>
      <c r="AN511" s="54" t="s">
        <v>11</v>
      </c>
      <c r="AO511" s="39"/>
      <c r="AP511" s="56" t="s">
        <v>16</v>
      </c>
      <c r="AQ511" s="48"/>
      <c r="AR511" s="36"/>
      <c r="AS511" s="54" t="s">
        <v>11</v>
      </c>
      <c r="AT511" s="39"/>
      <c r="AU511" s="54" t="s">
        <v>16</v>
      </c>
      <c r="AV511" s="36"/>
      <c r="AW511" s="54" t="s">
        <v>11</v>
      </c>
      <c r="AX511" s="39"/>
      <c r="AY511" s="56" t="s">
        <v>16</v>
      </c>
      <c r="AZ511" s="48"/>
      <c r="BA511" s="36"/>
      <c r="BB511" s="54" t="s">
        <v>11</v>
      </c>
      <c r="BC511" s="39"/>
      <c r="BD511" s="54" t="s">
        <v>16</v>
      </c>
      <c r="BE511" s="36"/>
      <c r="BF511" s="54" t="s">
        <v>11</v>
      </c>
      <c r="BG511" s="39"/>
      <c r="BH511" s="56" t="s">
        <v>16</v>
      </c>
      <c r="BI511" s="48"/>
      <c r="BJ511" s="36"/>
      <c r="BK511" s="54" t="s">
        <v>11</v>
      </c>
      <c r="BL511" s="39"/>
      <c r="BM511" s="54" t="s">
        <v>16</v>
      </c>
      <c r="BN511" s="36"/>
      <c r="BO511" s="54" t="s">
        <v>11</v>
      </c>
      <c r="BP511" s="39"/>
      <c r="BQ511" s="56" t="s">
        <v>16</v>
      </c>
      <c r="BR511" s="48"/>
      <c r="BS511" s="36"/>
      <c r="BT511" s="54" t="s">
        <v>11</v>
      </c>
      <c r="BU511" s="39"/>
      <c r="BV511" s="54" t="s">
        <v>16</v>
      </c>
      <c r="BW511" s="36"/>
      <c r="BX511" s="54" t="s">
        <v>11</v>
      </c>
      <c r="BY511" s="39"/>
      <c r="BZ511" s="56" t="s">
        <v>16</v>
      </c>
      <c r="CA511" s="51"/>
      <c r="CB511" s="17" t="str">
        <f t="shared" si="15"/>
        <v/>
      </c>
      <c r="CC511" s="17" t="str">
        <f>IF(CB511="","",INDEX('99_職種リスト'!$A:$A,MATCH($E511,'99_職種リスト'!$B:$B,0)))</f>
        <v/>
      </c>
      <c r="CD511" s="18" t="str">
        <f>IF(CB511="","",IF(F511="○",'01_勤務時間入力'!$B$7*60,IF(SUM(H511,J511,L511,N511)&gt;0,MIN(SUM(VALUE(H511)*60,J511,VALUE(L511)*60/2,N511/2),'01_勤務時間入力'!$B$7*60,10080),MIN(SUM(MIN(SUM(VALUE(Q511)*60,S511,VALUE(U511)*60/2,W511/2),1440)*IF(OR(Y511="",Y511="　"),1,VALUE(MID(Y511,2,1)/4)),MIN(SUM(VALUE(Z511)*60,AB511,VALUE(AD511)*60/2,AF511/2),1440)*IF(OR(AH511="",AH511="　"),1,VALUE(MID(AH511,2,1)/4)),MIN(SUM(VALUE(AI511)*60,AK511,VALUE(AM511)*60/2,AO511/2),1440)*IF(OR(AQ511="",AQ511="　"),1,VALUE(MID(AQ511,2,1)/4)),MIN(SUM(VALUE(AR511)*60,AT511,VALUE(AV511)*60/2,AX511/2),1440)*IF(OR(AZ511="",AZ511="　"),1,VALUE(MID(AZ511,2,1)/4)),MIN(SUM(VALUE(BA511)*60,BC511,VALUE(BE511)*60/2,BG511/2),1440)*IF(OR(BI511="",BI511="　"),1,VALUE(MID(BI511,2,1)/4)),MIN(SUM(VALUE(BJ511)*60,BL511,VALUE(BN511)*60/2,BP511/2),1440)*IF(OR(BR511="",BR511="　"),1,VALUE(MID(BR511,2,1)/4)),MIN(SUM(VALUE(BS511)*60,BU511,VALUE(BW511)*60/2,BY511/2),1440)*IF(OR(CA511="",CA511="　"),1,VALUE(MID(CA511,2,1)/4))),'01_勤務時間入力'!$B$7*60,10080))))</f>
        <v/>
      </c>
      <c r="CE511" s="17" t="str">
        <f>IF(CB511="","",IF('01_勤務時間入力'!$I$7*60&lt;='01_勤務時間入力'!CD511,"常勤","非常勤"))</f>
        <v/>
      </c>
    </row>
    <row r="512" spans="2:83" ht="27.95" customHeight="1" x14ac:dyDescent="0.4">
      <c r="B512" s="131" t="str">
        <f t="shared" si="14"/>
        <v>496人目</v>
      </c>
      <c r="C512" s="29"/>
      <c r="D512" s="69" t="s">
        <v>14</v>
      </c>
      <c r="E512" s="31"/>
      <c r="F512" s="32"/>
      <c r="H512" s="36"/>
      <c r="I512" s="54" t="s">
        <v>11</v>
      </c>
      <c r="J512" s="39"/>
      <c r="K512" s="56" t="s">
        <v>16</v>
      </c>
      <c r="L512" s="36"/>
      <c r="M512" s="54" t="s">
        <v>11</v>
      </c>
      <c r="N512" s="39"/>
      <c r="O512" s="56" t="s">
        <v>16</v>
      </c>
      <c r="P512" s="11"/>
      <c r="Q512" s="36"/>
      <c r="R512" s="54" t="s">
        <v>11</v>
      </c>
      <c r="S512" s="39"/>
      <c r="T512" s="54" t="s">
        <v>16</v>
      </c>
      <c r="U512" s="36"/>
      <c r="V512" s="54" t="s">
        <v>11</v>
      </c>
      <c r="W512" s="39"/>
      <c r="X512" s="56" t="s">
        <v>16</v>
      </c>
      <c r="Y512" s="48"/>
      <c r="Z512" s="36"/>
      <c r="AA512" s="54" t="s">
        <v>11</v>
      </c>
      <c r="AB512" s="39"/>
      <c r="AC512" s="54" t="s">
        <v>16</v>
      </c>
      <c r="AD512" s="36"/>
      <c r="AE512" s="54" t="s">
        <v>11</v>
      </c>
      <c r="AF512" s="39"/>
      <c r="AG512" s="56" t="s">
        <v>16</v>
      </c>
      <c r="AH512" s="48"/>
      <c r="AI512" s="36"/>
      <c r="AJ512" s="54" t="s">
        <v>11</v>
      </c>
      <c r="AK512" s="39"/>
      <c r="AL512" s="54" t="s">
        <v>16</v>
      </c>
      <c r="AM512" s="36"/>
      <c r="AN512" s="54" t="s">
        <v>11</v>
      </c>
      <c r="AO512" s="39"/>
      <c r="AP512" s="56" t="s">
        <v>16</v>
      </c>
      <c r="AQ512" s="48"/>
      <c r="AR512" s="36"/>
      <c r="AS512" s="54" t="s">
        <v>11</v>
      </c>
      <c r="AT512" s="39"/>
      <c r="AU512" s="54" t="s">
        <v>16</v>
      </c>
      <c r="AV512" s="36"/>
      <c r="AW512" s="54" t="s">
        <v>11</v>
      </c>
      <c r="AX512" s="39"/>
      <c r="AY512" s="56" t="s">
        <v>16</v>
      </c>
      <c r="AZ512" s="48"/>
      <c r="BA512" s="36"/>
      <c r="BB512" s="54" t="s">
        <v>11</v>
      </c>
      <c r="BC512" s="39"/>
      <c r="BD512" s="54" t="s">
        <v>16</v>
      </c>
      <c r="BE512" s="36"/>
      <c r="BF512" s="54" t="s">
        <v>11</v>
      </c>
      <c r="BG512" s="39"/>
      <c r="BH512" s="56" t="s">
        <v>16</v>
      </c>
      <c r="BI512" s="48"/>
      <c r="BJ512" s="36"/>
      <c r="BK512" s="54" t="s">
        <v>11</v>
      </c>
      <c r="BL512" s="39"/>
      <c r="BM512" s="54" t="s">
        <v>16</v>
      </c>
      <c r="BN512" s="36"/>
      <c r="BO512" s="54" t="s">
        <v>11</v>
      </c>
      <c r="BP512" s="39"/>
      <c r="BQ512" s="56" t="s">
        <v>16</v>
      </c>
      <c r="BR512" s="48"/>
      <c r="BS512" s="36"/>
      <c r="BT512" s="54" t="s">
        <v>11</v>
      </c>
      <c r="BU512" s="39"/>
      <c r="BV512" s="54" t="s">
        <v>16</v>
      </c>
      <c r="BW512" s="36"/>
      <c r="BX512" s="54" t="s">
        <v>11</v>
      </c>
      <c r="BY512" s="39"/>
      <c r="BZ512" s="56" t="s">
        <v>16</v>
      </c>
      <c r="CA512" s="51"/>
      <c r="CB512" s="17" t="str">
        <f t="shared" si="15"/>
        <v/>
      </c>
      <c r="CC512" s="17" t="str">
        <f>IF(CB512="","",INDEX('99_職種リスト'!$A:$A,MATCH($E512,'99_職種リスト'!$B:$B,0)))</f>
        <v/>
      </c>
      <c r="CD512" s="18" t="str">
        <f>IF(CB512="","",IF(F512="○",'01_勤務時間入力'!$B$7*60,IF(SUM(H512,J512,L512,N512)&gt;0,MIN(SUM(VALUE(H512)*60,J512,VALUE(L512)*60/2,N512/2),'01_勤務時間入力'!$B$7*60,10080),MIN(SUM(MIN(SUM(VALUE(Q512)*60,S512,VALUE(U512)*60/2,W512/2),1440)*IF(OR(Y512="",Y512="　"),1,VALUE(MID(Y512,2,1)/4)),MIN(SUM(VALUE(Z512)*60,AB512,VALUE(AD512)*60/2,AF512/2),1440)*IF(OR(AH512="",AH512="　"),1,VALUE(MID(AH512,2,1)/4)),MIN(SUM(VALUE(AI512)*60,AK512,VALUE(AM512)*60/2,AO512/2),1440)*IF(OR(AQ512="",AQ512="　"),1,VALUE(MID(AQ512,2,1)/4)),MIN(SUM(VALUE(AR512)*60,AT512,VALUE(AV512)*60/2,AX512/2),1440)*IF(OR(AZ512="",AZ512="　"),1,VALUE(MID(AZ512,2,1)/4)),MIN(SUM(VALUE(BA512)*60,BC512,VALUE(BE512)*60/2,BG512/2),1440)*IF(OR(BI512="",BI512="　"),1,VALUE(MID(BI512,2,1)/4)),MIN(SUM(VALUE(BJ512)*60,BL512,VALUE(BN512)*60/2,BP512/2),1440)*IF(OR(BR512="",BR512="　"),1,VALUE(MID(BR512,2,1)/4)),MIN(SUM(VALUE(BS512)*60,BU512,VALUE(BW512)*60/2,BY512/2),1440)*IF(OR(CA512="",CA512="　"),1,VALUE(MID(CA512,2,1)/4))),'01_勤務時間入力'!$B$7*60,10080))))</f>
        <v/>
      </c>
      <c r="CE512" s="17" t="str">
        <f>IF(CB512="","",IF('01_勤務時間入力'!$I$7*60&lt;='01_勤務時間入力'!CD512,"常勤","非常勤"))</f>
        <v/>
      </c>
    </row>
    <row r="513" spans="2:83" ht="27.95" customHeight="1" x14ac:dyDescent="0.4">
      <c r="B513" s="131" t="str">
        <f t="shared" si="14"/>
        <v>497人目</v>
      </c>
      <c r="C513" s="29"/>
      <c r="D513" s="69" t="s">
        <v>14</v>
      </c>
      <c r="E513" s="31"/>
      <c r="F513" s="32"/>
      <c r="H513" s="36"/>
      <c r="I513" s="54" t="s">
        <v>11</v>
      </c>
      <c r="J513" s="39"/>
      <c r="K513" s="56" t="s">
        <v>16</v>
      </c>
      <c r="L513" s="36"/>
      <c r="M513" s="54" t="s">
        <v>11</v>
      </c>
      <c r="N513" s="39"/>
      <c r="O513" s="56" t="s">
        <v>16</v>
      </c>
      <c r="P513" s="11"/>
      <c r="Q513" s="36"/>
      <c r="R513" s="54" t="s">
        <v>11</v>
      </c>
      <c r="S513" s="39"/>
      <c r="T513" s="54" t="s">
        <v>16</v>
      </c>
      <c r="U513" s="36"/>
      <c r="V513" s="54" t="s">
        <v>11</v>
      </c>
      <c r="W513" s="39"/>
      <c r="X513" s="56" t="s">
        <v>16</v>
      </c>
      <c r="Y513" s="48"/>
      <c r="Z513" s="36"/>
      <c r="AA513" s="54" t="s">
        <v>11</v>
      </c>
      <c r="AB513" s="39"/>
      <c r="AC513" s="54" t="s">
        <v>16</v>
      </c>
      <c r="AD513" s="36"/>
      <c r="AE513" s="54" t="s">
        <v>11</v>
      </c>
      <c r="AF513" s="39"/>
      <c r="AG513" s="56" t="s">
        <v>16</v>
      </c>
      <c r="AH513" s="48"/>
      <c r="AI513" s="36"/>
      <c r="AJ513" s="54" t="s">
        <v>11</v>
      </c>
      <c r="AK513" s="39"/>
      <c r="AL513" s="54" t="s">
        <v>16</v>
      </c>
      <c r="AM513" s="36"/>
      <c r="AN513" s="54" t="s">
        <v>11</v>
      </c>
      <c r="AO513" s="39"/>
      <c r="AP513" s="56" t="s">
        <v>16</v>
      </c>
      <c r="AQ513" s="48"/>
      <c r="AR513" s="36"/>
      <c r="AS513" s="54" t="s">
        <v>11</v>
      </c>
      <c r="AT513" s="39"/>
      <c r="AU513" s="54" t="s">
        <v>16</v>
      </c>
      <c r="AV513" s="36"/>
      <c r="AW513" s="54" t="s">
        <v>11</v>
      </c>
      <c r="AX513" s="39"/>
      <c r="AY513" s="56" t="s">
        <v>16</v>
      </c>
      <c r="AZ513" s="48"/>
      <c r="BA513" s="36"/>
      <c r="BB513" s="54" t="s">
        <v>11</v>
      </c>
      <c r="BC513" s="39"/>
      <c r="BD513" s="54" t="s">
        <v>16</v>
      </c>
      <c r="BE513" s="36"/>
      <c r="BF513" s="54" t="s">
        <v>11</v>
      </c>
      <c r="BG513" s="39"/>
      <c r="BH513" s="56" t="s">
        <v>16</v>
      </c>
      <c r="BI513" s="48"/>
      <c r="BJ513" s="36"/>
      <c r="BK513" s="54" t="s">
        <v>11</v>
      </c>
      <c r="BL513" s="39"/>
      <c r="BM513" s="54" t="s">
        <v>16</v>
      </c>
      <c r="BN513" s="36"/>
      <c r="BO513" s="54" t="s">
        <v>11</v>
      </c>
      <c r="BP513" s="39"/>
      <c r="BQ513" s="56" t="s">
        <v>16</v>
      </c>
      <c r="BR513" s="48"/>
      <c r="BS513" s="36"/>
      <c r="BT513" s="54" t="s">
        <v>11</v>
      </c>
      <c r="BU513" s="39"/>
      <c r="BV513" s="54" t="s">
        <v>16</v>
      </c>
      <c r="BW513" s="36"/>
      <c r="BX513" s="54" t="s">
        <v>11</v>
      </c>
      <c r="BY513" s="39"/>
      <c r="BZ513" s="56" t="s">
        <v>16</v>
      </c>
      <c r="CA513" s="51"/>
      <c r="CB513" s="17" t="str">
        <f t="shared" si="15"/>
        <v/>
      </c>
      <c r="CC513" s="17" t="str">
        <f>IF(CB513="","",INDEX('99_職種リスト'!$A:$A,MATCH($E513,'99_職種リスト'!$B:$B,0)))</f>
        <v/>
      </c>
      <c r="CD513" s="18" t="str">
        <f>IF(CB513="","",IF(F513="○",'01_勤務時間入力'!$B$7*60,IF(SUM(H513,J513,L513,N513)&gt;0,MIN(SUM(VALUE(H513)*60,J513,VALUE(L513)*60/2,N513/2),'01_勤務時間入力'!$B$7*60,10080),MIN(SUM(MIN(SUM(VALUE(Q513)*60,S513,VALUE(U513)*60/2,W513/2),1440)*IF(OR(Y513="",Y513="　"),1,VALUE(MID(Y513,2,1)/4)),MIN(SUM(VALUE(Z513)*60,AB513,VALUE(AD513)*60/2,AF513/2),1440)*IF(OR(AH513="",AH513="　"),1,VALUE(MID(AH513,2,1)/4)),MIN(SUM(VALUE(AI513)*60,AK513,VALUE(AM513)*60/2,AO513/2),1440)*IF(OR(AQ513="",AQ513="　"),1,VALUE(MID(AQ513,2,1)/4)),MIN(SUM(VALUE(AR513)*60,AT513,VALUE(AV513)*60/2,AX513/2),1440)*IF(OR(AZ513="",AZ513="　"),1,VALUE(MID(AZ513,2,1)/4)),MIN(SUM(VALUE(BA513)*60,BC513,VALUE(BE513)*60/2,BG513/2),1440)*IF(OR(BI513="",BI513="　"),1,VALUE(MID(BI513,2,1)/4)),MIN(SUM(VALUE(BJ513)*60,BL513,VALUE(BN513)*60/2,BP513/2),1440)*IF(OR(BR513="",BR513="　"),1,VALUE(MID(BR513,2,1)/4)),MIN(SUM(VALUE(BS513)*60,BU513,VALUE(BW513)*60/2,BY513/2),1440)*IF(OR(CA513="",CA513="　"),1,VALUE(MID(CA513,2,1)/4))),'01_勤務時間入力'!$B$7*60,10080))))</f>
        <v/>
      </c>
      <c r="CE513" s="17" t="str">
        <f>IF(CB513="","",IF('01_勤務時間入力'!$I$7*60&lt;='01_勤務時間入力'!CD513,"常勤","非常勤"))</f>
        <v/>
      </c>
    </row>
    <row r="514" spans="2:83" ht="27.95" customHeight="1" x14ac:dyDescent="0.4">
      <c r="B514" s="131" t="str">
        <f t="shared" si="14"/>
        <v>498人目</v>
      </c>
      <c r="C514" s="29"/>
      <c r="D514" s="69" t="s">
        <v>14</v>
      </c>
      <c r="E514" s="31"/>
      <c r="F514" s="32"/>
      <c r="H514" s="36"/>
      <c r="I514" s="54" t="s">
        <v>11</v>
      </c>
      <c r="J514" s="39"/>
      <c r="K514" s="56" t="s">
        <v>16</v>
      </c>
      <c r="L514" s="36"/>
      <c r="M514" s="54" t="s">
        <v>11</v>
      </c>
      <c r="N514" s="39"/>
      <c r="O514" s="56" t="s">
        <v>16</v>
      </c>
      <c r="P514" s="11"/>
      <c r="Q514" s="36"/>
      <c r="R514" s="54" t="s">
        <v>11</v>
      </c>
      <c r="S514" s="39"/>
      <c r="T514" s="54" t="s">
        <v>16</v>
      </c>
      <c r="U514" s="36"/>
      <c r="V514" s="54" t="s">
        <v>11</v>
      </c>
      <c r="W514" s="39"/>
      <c r="X514" s="56" t="s">
        <v>16</v>
      </c>
      <c r="Y514" s="48"/>
      <c r="Z514" s="36"/>
      <c r="AA514" s="54" t="s">
        <v>11</v>
      </c>
      <c r="AB514" s="39"/>
      <c r="AC514" s="54" t="s">
        <v>16</v>
      </c>
      <c r="AD514" s="36"/>
      <c r="AE514" s="54" t="s">
        <v>11</v>
      </c>
      <c r="AF514" s="39"/>
      <c r="AG514" s="56" t="s">
        <v>16</v>
      </c>
      <c r="AH514" s="48"/>
      <c r="AI514" s="36"/>
      <c r="AJ514" s="54" t="s">
        <v>11</v>
      </c>
      <c r="AK514" s="39"/>
      <c r="AL514" s="54" t="s">
        <v>16</v>
      </c>
      <c r="AM514" s="36"/>
      <c r="AN514" s="54" t="s">
        <v>11</v>
      </c>
      <c r="AO514" s="39"/>
      <c r="AP514" s="56" t="s">
        <v>16</v>
      </c>
      <c r="AQ514" s="48"/>
      <c r="AR514" s="36"/>
      <c r="AS514" s="54" t="s">
        <v>11</v>
      </c>
      <c r="AT514" s="39"/>
      <c r="AU514" s="54" t="s">
        <v>16</v>
      </c>
      <c r="AV514" s="36"/>
      <c r="AW514" s="54" t="s">
        <v>11</v>
      </c>
      <c r="AX514" s="39"/>
      <c r="AY514" s="56" t="s">
        <v>16</v>
      </c>
      <c r="AZ514" s="48"/>
      <c r="BA514" s="36"/>
      <c r="BB514" s="54" t="s">
        <v>11</v>
      </c>
      <c r="BC514" s="39"/>
      <c r="BD514" s="54" t="s">
        <v>16</v>
      </c>
      <c r="BE514" s="36"/>
      <c r="BF514" s="54" t="s">
        <v>11</v>
      </c>
      <c r="BG514" s="39"/>
      <c r="BH514" s="56" t="s">
        <v>16</v>
      </c>
      <c r="BI514" s="48"/>
      <c r="BJ514" s="36"/>
      <c r="BK514" s="54" t="s">
        <v>11</v>
      </c>
      <c r="BL514" s="39"/>
      <c r="BM514" s="54" t="s">
        <v>16</v>
      </c>
      <c r="BN514" s="36"/>
      <c r="BO514" s="54" t="s">
        <v>11</v>
      </c>
      <c r="BP514" s="39"/>
      <c r="BQ514" s="56" t="s">
        <v>16</v>
      </c>
      <c r="BR514" s="48"/>
      <c r="BS514" s="36"/>
      <c r="BT514" s="54" t="s">
        <v>11</v>
      </c>
      <c r="BU514" s="39"/>
      <c r="BV514" s="54" t="s">
        <v>16</v>
      </c>
      <c r="BW514" s="36"/>
      <c r="BX514" s="54" t="s">
        <v>11</v>
      </c>
      <c r="BY514" s="39"/>
      <c r="BZ514" s="56" t="s">
        <v>16</v>
      </c>
      <c r="CA514" s="51"/>
      <c r="CB514" s="17" t="str">
        <f t="shared" si="15"/>
        <v/>
      </c>
      <c r="CC514" s="17" t="str">
        <f>IF(CB514="","",INDEX('99_職種リスト'!$A:$A,MATCH($E514,'99_職種リスト'!$B:$B,0)))</f>
        <v/>
      </c>
      <c r="CD514" s="18" t="str">
        <f>IF(CB514="","",IF(F514="○",'01_勤務時間入力'!$B$7*60,IF(SUM(H514,J514,L514,N514)&gt;0,MIN(SUM(VALUE(H514)*60,J514,VALUE(L514)*60/2,N514/2),'01_勤務時間入力'!$B$7*60,10080),MIN(SUM(MIN(SUM(VALUE(Q514)*60,S514,VALUE(U514)*60/2,W514/2),1440)*IF(OR(Y514="",Y514="　"),1,VALUE(MID(Y514,2,1)/4)),MIN(SUM(VALUE(Z514)*60,AB514,VALUE(AD514)*60/2,AF514/2),1440)*IF(OR(AH514="",AH514="　"),1,VALUE(MID(AH514,2,1)/4)),MIN(SUM(VALUE(AI514)*60,AK514,VALUE(AM514)*60/2,AO514/2),1440)*IF(OR(AQ514="",AQ514="　"),1,VALUE(MID(AQ514,2,1)/4)),MIN(SUM(VALUE(AR514)*60,AT514,VALUE(AV514)*60/2,AX514/2),1440)*IF(OR(AZ514="",AZ514="　"),1,VALUE(MID(AZ514,2,1)/4)),MIN(SUM(VALUE(BA514)*60,BC514,VALUE(BE514)*60/2,BG514/2),1440)*IF(OR(BI514="",BI514="　"),1,VALUE(MID(BI514,2,1)/4)),MIN(SUM(VALUE(BJ514)*60,BL514,VALUE(BN514)*60/2,BP514/2),1440)*IF(OR(BR514="",BR514="　"),1,VALUE(MID(BR514,2,1)/4)),MIN(SUM(VALUE(BS514)*60,BU514,VALUE(BW514)*60/2,BY514/2),1440)*IF(OR(CA514="",CA514="　"),1,VALUE(MID(CA514,2,1)/4))),'01_勤務時間入力'!$B$7*60,10080))))</f>
        <v/>
      </c>
      <c r="CE514" s="17" t="str">
        <f>IF(CB514="","",IF('01_勤務時間入力'!$I$7*60&lt;='01_勤務時間入力'!CD514,"常勤","非常勤"))</f>
        <v/>
      </c>
    </row>
    <row r="515" spans="2:83" ht="27.95" customHeight="1" x14ac:dyDescent="0.4">
      <c r="B515" s="131" t="str">
        <f t="shared" si="14"/>
        <v>499人目</v>
      </c>
      <c r="C515" s="29"/>
      <c r="D515" s="69" t="s">
        <v>14</v>
      </c>
      <c r="E515" s="31"/>
      <c r="F515" s="32"/>
      <c r="H515" s="36"/>
      <c r="I515" s="54" t="s">
        <v>11</v>
      </c>
      <c r="J515" s="39"/>
      <c r="K515" s="56" t="s">
        <v>16</v>
      </c>
      <c r="L515" s="36"/>
      <c r="M515" s="54" t="s">
        <v>11</v>
      </c>
      <c r="N515" s="39"/>
      <c r="O515" s="56" t="s">
        <v>16</v>
      </c>
      <c r="P515" s="11"/>
      <c r="Q515" s="36"/>
      <c r="R515" s="54" t="s">
        <v>11</v>
      </c>
      <c r="S515" s="39"/>
      <c r="T515" s="54" t="s">
        <v>16</v>
      </c>
      <c r="U515" s="36"/>
      <c r="V515" s="54" t="s">
        <v>11</v>
      </c>
      <c r="W515" s="39"/>
      <c r="X515" s="56" t="s">
        <v>16</v>
      </c>
      <c r="Y515" s="48"/>
      <c r="Z515" s="36"/>
      <c r="AA515" s="54" t="s">
        <v>11</v>
      </c>
      <c r="AB515" s="39"/>
      <c r="AC515" s="54" t="s">
        <v>16</v>
      </c>
      <c r="AD515" s="36"/>
      <c r="AE515" s="54" t="s">
        <v>11</v>
      </c>
      <c r="AF515" s="39"/>
      <c r="AG515" s="56" t="s">
        <v>16</v>
      </c>
      <c r="AH515" s="48"/>
      <c r="AI515" s="36"/>
      <c r="AJ515" s="54" t="s">
        <v>11</v>
      </c>
      <c r="AK515" s="39"/>
      <c r="AL515" s="54" t="s">
        <v>16</v>
      </c>
      <c r="AM515" s="36"/>
      <c r="AN515" s="54" t="s">
        <v>11</v>
      </c>
      <c r="AO515" s="39"/>
      <c r="AP515" s="56" t="s">
        <v>16</v>
      </c>
      <c r="AQ515" s="48"/>
      <c r="AR515" s="36"/>
      <c r="AS515" s="54" t="s">
        <v>11</v>
      </c>
      <c r="AT515" s="39"/>
      <c r="AU515" s="54" t="s">
        <v>16</v>
      </c>
      <c r="AV515" s="36"/>
      <c r="AW515" s="54" t="s">
        <v>11</v>
      </c>
      <c r="AX515" s="39"/>
      <c r="AY515" s="56" t="s">
        <v>16</v>
      </c>
      <c r="AZ515" s="48"/>
      <c r="BA515" s="36"/>
      <c r="BB515" s="54" t="s">
        <v>11</v>
      </c>
      <c r="BC515" s="39"/>
      <c r="BD515" s="54" t="s">
        <v>16</v>
      </c>
      <c r="BE515" s="36"/>
      <c r="BF515" s="54" t="s">
        <v>11</v>
      </c>
      <c r="BG515" s="39"/>
      <c r="BH515" s="56" t="s">
        <v>16</v>
      </c>
      <c r="BI515" s="48"/>
      <c r="BJ515" s="36"/>
      <c r="BK515" s="54" t="s">
        <v>11</v>
      </c>
      <c r="BL515" s="39"/>
      <c r="BM515" s="54" t="s">
        <v>16</v>
      </c>
      <c r="BN515" s="36"/>
      <c r="BO515" s="54" t="s">
        <v>11</v>
      </c>
      <c r="BP515" s="39"/>
      <c r="BQ515" s="56" t="s">
        <v>16</v>
      </c>
      <c r="BR515" s="48"/>
      <c r="BS515" s="36"/>
      <c r="BT515" s="54" t="s">
        <v>11</v>
      </c>
      <c r="BU515" s="39"/>
      <c r="BV515" s="54" t="s">
        <v>16</v>
      </c>
      <c r="BW515" s="36"/>
      <c r="BX515" s="54" t="s">
        <v>11</v>
      </c>
      <c r="BY515" s="39"/>
      <c r="BZ515" s="56" t="s">
        <v>16</v>
      </c>
      <c r="CA515" s="51"/>
      <c r="CB515" s="17" t="str">
        <f t="shared" si="15"/>
        <v/>
      </c>
      <c r="CC515" s="17" t="str">
        <f>IF(CB515="","",INDEX('99_職種リスト'!$A:$A,MATCH($E515,'99_職種リスト'!$B:$B,0)))</f>
        <v/>
      </c>
      <c r="CD515" s="18" t="str">
        <f>IF(CB515="","",IF(F515="○",'01_勤務時間入力'!$B$7*60,IF(SUM(H515,J515,L515,N515)&gt;0,MIN(SUM(VALUE(H515)*60,J515,VALUE(L515)*60/2,N515/2),'01_勤務時間入力'!$B$7*60,10080),MIN(SUM(MIN(SUM(VALUE(Q515)*60,S515,VALUE(U515)*60/2,W515/2),1440)*IF(OR(Y515="",Y515="　"),1,VALUE(MID(Y515,2,1)/4)),MIN(SUM(VALUE(Z515)*60,AB515,VALUE(AD515)*60/2,AF515/2),1440)*IF(OR(AH515="",AH515="　"),1,VALUE(MID(AH515,2,1)/4)),MIN(SUM(VALUE(AI515)*60,AK515,VALUE(AM515)*60/2,AO515/2),1440)*IF(OR(AQ515="",AQ515="　"),1,VALUE(MID(AQ515,2,1)/4)),MIN(SUM(VALUE(AR515)*60,AT515,VALUE(AV515)*60/2,AX515/2),1440)*IF(OR(AZ515="",AZ515="　"),1,VALUE(MID(AZ515,2,1)/4)),MIN(SUM(VALUE(BA515)*60,BC515,VALUE(BE515)*60/2,BG515/2),1440)*IF(OR(BI515="",BI515="　"),1,VALUE(MID(BI515,2,1)/4)),MIN(SUM(VALUE(BJ515)*60,BL515,VALUE(BN515)*60/2,BP515/2),1440)*IF(OR(BR515="",BR515="　"),1,VALUE(MID(BR515,2,1)/4)),MIN(SUM(VALUE(BS515)*60,BU515,VALUE(BW515)*60/2,BY515/2),1440)*IF(OR(CA515="",CA515="　"),1,VALUE(MID(CA515,2,1)/4))),'01_勤務時間入力'!$B$7*60,10080))))</f>
        <v/>
      </c>
      <c r="CE515" s="17" t="str">
        <f>IF(CB515="","",IF('01_勤務時間入力'!$I$7*60&lt;='01_勤務時間入力'!CD515,"常勤","非常勤"))</f>
        <v/>
      </c>
    </row>
    <row r="516" spans="2:83" ht="27.95" customHeight="1" x14ac:dyDescent="0.4">
      <c r="B516" s="131" t="str">
        <f t="shared" si="14"/>
        <v>500人目</v>
      </c>
      <c r="C516" s="29"/>
      <c r="D516" s="69" t="s">
        <v>14</v>
      </c>
      <c r="E516" s="31"/>
      <c r="F516" s="32"/>
      <c r="H516" s="36"/>
      <c r="I516" s="54" t="s">
        <v>11</v>
      </c>
      <c r="J516" s="39"/>
      <c r="K516" s="56" t="s">
        <v>16</v>
      </c>
      <c r="L516" s="36"/>
      <c r="M516" s="54" t="s">
        <v>11</v>
      </c>
      <c r="N516" s="39"/>
      <c r="O516" s="56" t="s">
        <v>16</v>
      </c>
      <c r="P516" s="11"/>
      <c r="Q516" s="36"/>
      <c r="R516" s="54" t="s">
        <v>11</v>
      </c>
      <c r="S516" s="39"/>
      <c r="T516" s="54" t="s">
        <v>16</v>
      </c>
      <c r="U516" s="36"/>
      <c r="V516" s="54" t="s">
        <v>11</v>
      </c>
      <c r="W516" s="39"/>
      <c r="X516" s="56" t="s">
        <v>16</v>
      </c>
      <c r="Y516" s="48"/>
      <c r="Z516" s="36"/>
      <c r="AA516" s="54" t="s">
        <v>11</v>
      </c>
      <c r="AB516" s="39"/>
      <c r="AC516" s="54" t="s">
        <v>16</v>
      </c>
      <c r="AD516" s="36"/>
      <c r="AE516" s="54" t="s">
        <v>11</v>
      </c>
      <c r="AF516" s="39"/>
      <c r="AG516" s="56" t="s">
        <v>16</v>
      </c>
      <c r="AH516" s="48"/>
      <c r="AI516" s="36"/>
      <c r="AJ516" s="54" t="s">
        <v>11</v>
      </c>
      <c r="AK516" s="39"/>
      <c r="AL516" s="54" t="s">
        <v>16</v>
      </c>
      <c r="AM516" s="36"/>
      <c r="AN516" s="54" t="s">
        <v>11</v>
      </c>
      <c r="AO516" s="39"/>
      <c r="AP516" s="56" t="s">
        <v>16</v>
      </c>
      <c r="AQ516" s="48"/>
      <c r="AR516" s="36"/>
      <c r="AS516" s="54" t="s">
        <v>11</v>
      </c>
      <c r="AT516" s="39"/>
      <c r="AU516" s="54" t="s">
        <v>16</v>
      </c>
      <c r="AV516" s="36"/>
      <c r="AW516" s="54" t="s">
        <v>11</v>
      </c>
      <c r="AX516" s="39"/>
      <c r="AY516" s="56" t="s">
        <v>16</v>
      </c>
      <c r="AZ516" s="48"/>
      <c r="BA516" s="36"/>
      <c r="BB516" s="54" t="s">
        <v>11</v>
      </c>
      <c r="BC516" s="39"/>
      <c r="BD516" s="54" t="s">
        <v>16</v>
      </c>
      <c r="BE516" s="36"/>
      <c r="BF516" s="54" t="s">
        <v>11</v>
      </c>
      <c r="BG516" s="39"/>
      <c r="BH516" s="56" t="s">
        <v>16</v>
      </c>
      <c r="BI516" s="48"/>
      <c r="BJ516" s="36"/>
      <c r="BK516" s="54" t="s">
        <v>11</v>
      </c>
      <c r="BL516" s="39"/>
      <c r="BM516" s="54" t="s">
        <v>16</v>
      </c>
      <c r="BN516" s="36"/>
      <c r="BO516" s="54" t="s">
        <v>11</v>
      </c>
      <c r="BP516" s="39"/>
      <c r="BQ516" s="56" t="s">
        <v>16</v>
      </c>
      <c r="BR516" s="48"/>
      <c r="BS516" s="36"/>
      <c r="BT516" s="54" t="s">
        <v>11</v>
      </c>
      <c r="BU516" s="39"/>
      <c r="BV516" s="54" t="s">
        <v>16</v>
      </c>
      <c r="BW516" s="36"/>
      <c r="BX516" s="54" t="s">
        <v>11</v>
      </c>
      <c r="BY516" s="39"/>
      <c r="BZ516" s="56" t="s">
        <v>16</v>
      </c>
      <c r="CA516" s="51"/>
      <c r="CB516" s="17" t="str">
        <f t="shared" si="15"/>
        <v/>
      </c>
      <c r="CC516" s="17" t="str">
        <f>IF(CB516="","",INDEX('99_職種リスト'!$A:$A,MATCH($E516,'99_職種リスト'!$B:$B,0)))</f>
        <v/>
      </c>
      <c r="CD516" s="18" t="str">
        <f>IF(CB516="","",IF(F516="○",'01_勤務時間入力'!$B$7*60,IF(SUM(H516,J516,L516,N516)&gt;0,MIN(SUM(VALUE(H516)*60,J516,VALUE(L516)*60/2,N516/2),'01_勤務時間入力'!$B$7*60,10080),MIN(SUM(MIN(SUM(VALUE(Q516)*60,S516,VALUE(U516)*60/2,W516/2),1440)*IF(OR(Y516="",Y516="　"),1,VALUE(MID(Y516,2,1)/4)),MIN(SUM(VALUE(Z516)*60,AB516,VALUE(AD516)*60/2,AF516/2),1440)*IF(OR(AH516="",AH516="　"),1,VALUE(MID(AH516,2,1)/4)),MIN(SUM(VALUE(AI516)*60,AK516,VALUE(AM516)*60/2,AO516/2),1440)*IF(OR(AQ516="",AQ516="　"),1,VALUE(MID(AQ516,2,1)/4)),MIN(SUM(VALUE(AR516)*60,AT516,VALUE(AV516)*60/2,AX516/2),1440)*IF(OR(AZ516="",AZ516="　"),1,VALUE(MID(AZ516,2,1)/4)),MIN(SUM(VALUE(BA516)*60,BC516,VALUE(BE516)*60/2,BG516/2),1440)*IF(OR(BI516="",BI516="　"),1,VALUE(MID(BI516,2,1)/4)),MIN(SUM(VALUE(BJ516)*60,BL516,VALUE(BN516)*60/2,BP516/2),1440)*IF(OR(BR516="",BR516="　"),1,VALUE(MID(BR516,2,1)/4)),MIN(SUM(VALUE(BS516)*60,BU516,VALUE(BW516)*60/2,BY516/2),1440)*IF(OR(CA516="",CA516="　"),1,VALUE(MID(CA516,2,1)/4))),'01_勤務時間入力'!$B$7*60,10080))))</f>
        <v/>
      </c>
      <c r="CE516" s="17" t="str">
        <f>IF(CB516="","",IF('01_勤務時間入力'!$I$7*60&lt;='01_勤務時間入力'!CD516,"常勤","非常勤"))</f>
        <v/>
      </c>
    </row>
    <row r="517" spans="2:83" ht="27.95" customHeight="1" x14ac:dyDescent="0.4">
      <c r="B517" s="131" t="str">
        <f t="shared" si="14"/>
        <v>501人目</v>
      </c>
      <c r="C517" s="29"/>
      <c r="D517" s="69" t="s">
        <v>14</v>
      </c>
      <c r="E517" s="31"/>
      <c r="F517" s="32"/>
      <c r="H517" s="36"/>
      <c r="I517" s="54" t="s">
        <v>11</v>
      </c>
      <c r="J517" s="39"/>
      <c r="K517" s="56" t="s">
        <v>16</v>
      </c>
      <c r="L517" s="36"/>
      <c r="M517" s="54" t="s">
        <v>11</v>
      </c>
      <c r="N517" s="39"/>
      <c r="O517" s="56" t="s">
        <v>16</v>
      </c>
      <c r="P517" s="11"/>
      <c r="Q517" s="36"/>
      <c r="R517" s="54" t="s">
        <v>11</v>
      </c>
      <c r="S517" s="39"/>
      <c r="T517" s="54" t="s">
        <v>16</v>
      </c>
      <c r="U517" s="36"/>
      <c r="V517" s="54" t="s">
        <v>11</v>
      </c>
      <c r="W517" s="39"/>
      <c r="X517" s="56" t="s">
        <v>16</v>
      </c>
      <c r="Y517" s="48"/>
      <c r="Z517" s="36"/>
      <c r="AA517" s="54" t="s">
        <v>11</v>
      </c>
      <c r="AB517" s="39"/>
      <c r="AC517" s="54" t="s">
        <v>16</v>
      </c>
      <c r="AD517" s="36"/>
      <c r="AE517" s="54" t="s">
        <v>11</v>
      </c>
      <c r="AF517" s="39"/>
      <c r="AG517" s="56" t="s">
        <v>16</v>
      </c>
      <c r="AH517" s="48"/>
      <c r="AI517" s="36"/>
      <c r="AJ517" s="54" t="s">
        <v>11</v>
      </c>
      <c r="AK517" s="39"/>
      <c r="AL517" s="54" t="s">
        <v>16</v>
      </c>
      <c r="AM517" s="36"/>
      <c r="AN517" s="54" t="s">
        <v>11</v>
      </c>
      <c r="AO517" s="39"/>
      <c r="AP517" s="56" t="s">
        <v>16</v>
      </c>
      <c r="AQ517" s="48"/>
      <c r="AR517" s="36"/>
      <c r="AS517" s="54" t="s">
        <v>11</v>
      </c>
      <c r="AT517" s="39"/>
      <c r="AU517" s="54" t="s">
        <v>16</v>
      </c>
      <c r="AV517" s="36"/>
      <c r="AW517" s="54" t="s">
        <v>11</v>
      </c>
      <c r="AX517" s="39"/>
      <c r="AY517" s="56" t="s">
        <v>16</v>
      </c>
      <c r="AZ517" s="48"/>
      <c r="BA517" s="36"/>
      <c r="BB517" s="54" t="s">
        <v>11</v>
      </c>
      <c r="BC517" s="39"/>
      <c r="BD517" s="54" t="s">
        <v>16</v>
      </c>
      <c r="BE517" s="36"/>
      <c r="BF517" s="54" t="s">
        <v>11</v>
      </c>
      <c r="BG517" s="39"/>
      <c r="BH517" s="56" t="s">
        <v>16</v>
      </c>
      <c r="BI517" s="48"/>
      <c r="BJ517" s="36"/>
      <c r="BK517" s="54" t="s">
        <v>11</v>
      </c>
      <c r="BL517" s="39"/>
      <c r="BM517" s="54" t="s">
        <v>16</v>
      </c>
      <c r="BN517" s="36"/>
      <c r="BO517" s="54" t="s">
        <v>11</v>
      </c>
      <c r="BP517" s="39"/>
      <c r="BQ517" s="56" t="s">
        <v>16</v>
      </c>
      <c r="BR517" s="48"/>
      <c r="BS517" s="36"/>
      <c r="BT517" s="54" t="s">
        <v>11</v>
      </c>
      <c r="BU517" s="39"/>
      <c r="BV517" s="54" t="s">
        <v>16</v>
      </c>
      <c r="BW517" s="36"/>
      <c r="BX517" s="54" t="s">
        <v>11</v>
      </c>
      <c r="BY517" s="39"/>
      <c r="BZ517" s="56" t="s">
        <v>16</v>
      </c>
      <c r="CA517" s="51"/>
      <c r="CB517" s="17" t="str">
        <f t="shared" si="15"/>
        <v/>
      </c>
      <c r="CC517" s="17" t="str">
        <f>IF(CB517="","",INDEX('99_職種リスト'!$A:$A,MATCH($E517,'99_職種リスト'!$B:$B,0)))</f>
        <v/>
      </c>
      <c r="CD517" s="18" t="str">
        <f>IF(CB517="","",IF(F517="○",'01_勤務時間入力'!$B$7*60,IF(SUM(H517,J517,L517,N517)&gt;0,MIN(SUM(VALUE(H517)*60,J517,VALUE(L517)*60/2,N517/2),'01_勤務時間入力'!$B$7*60,10080),MIN(SUM(MIN(SUM(VALUE(Q517)*60,S517,VALUE(U517)*60/2,W517/2),1440)*IF(OR(Y517="",Y517="　"),1,VALUE(MID(Y517,2,1)/4)),MIN(SUM(VALUE(Z517)*60,AB517,VALUE(AD517)*60/2,AF517/2),1440)*IF(OR(AH517="",AH517="　"),1,VALUE(MID(AH517,2,1)/4)),MIN(SUM(VALUE(AI517)*60,AK517,VALUE(AM517)*60/2,AO517/2),1440)*IF(OR(AQ517="",AQ517="　"),1,VALUE(MID(AQ517,2,1)/4)),MIN(SUM(VALUE(AR517)*60,AT517,VALUE(AV517)*60/2,AX517/2),1440)*IF(OR(AZ517="",AZ517="　"),1,VALUE(MID(AZ517,2,1)/4)),MIN(SUM(VALUE(BA517)*60,BC517,VALUE(BE517)*60/2,BG517/2),1440)*IF(OR(BI517="",BI517="　"),1,VALUE(MID(BI517,2,1)/4)),MIN(SUM(VALUE(BJ517)*60,BL517,VALUE(BN517)*60/2,BP517/2),1440)*IF(OR(BR517="",BR517="　"),1,VALUE(MID(BR517,2,1)/4)),MIN(SUM(VALUE(BS517)*60,BU517,VALUE(BW517)*60/2,BY517/2),1440)*IF(OR(CA517="",CA517="　"),1,VALUE(MID(CA517,2,1)/4))),'01_勤務時間入力'!$B$7*60,10080))))</f>
        <v/>
      </c>
      <c r="CE517" s="17" t="str">
        <f>IF(CB517="","",IF('01_勤務時間入力'!$I$7*60&lt;='01_勤務時間入力'!CD517,"常勤","非常勤"))</f>
        <v/>
      </c>
    </row>
    <row r="518" spans="2:83" ht="27.95" customHeight="1" x14ac:dyDescent="0.4">
      <c r="B518" s="131" t="str">
        <f t="shared" si="14"/>
        <v>502人目</v>
      </c>
      <c r="C518" s="29"/>
      <c r="D518" s="69" t="s">
        <v>14</v>
      </c>
      <c r="E518" s="31"/>
      <c r="F518" s="32"/>
      <c r="H518" s="36"/>
      <c r="I518" s="54" t="s">
        <v>11</v>
      </c>
      <c r="J518" s="39"/>
      <c r="K518" s="56" t="s">
        <v>16</v>
      </c>
      <c r="L518" s="36"/>
      <c r="M518" s="54" t="s">
        <v>11</v>
      </c>
      <c r="N518" s="39"/>
      <c r="O518" s="56" t="s">
        <v>16</v>
      </c>
      <c r="P518" s="11"/>
      <c r="Q518" s="36"/>
      <c r="R518" s="54" t="s">
        <v>11</v>
      </c>
      <c r="S518" s="39"/>
      <c r="T518" s="54" t="s">
        <v>16</v>
      </c>
      <c r="U518" s="36"/>
      <c r="V518" s="54" t="s">
        <v>11</v>
      </c>
      <c r="W518" s="39"/>
      <c r="X518" s="56" t="s">
        <v>16</v>
      </c>
      <c r="Y518" s="48"/>
      <c r="Z518" s="36"/>
      <c r="AA518" s="54" t="s">
        <v>11</v>
      </c>
      <c r="AB518" s="39"/>
      <c r="AC518" s="54" t="s">
        <v>16</v>
      </c>
      <c r="AD518" s="36"/>
      <c r="AE518" s="54" t="s">
        <v>11</v>
      </c>
      <c r="AF518" s="39"/>
      <c r="AG518" s="56" t="s">
        <v>16</v>
      </c>
      <c r="AH518" s="48"/>
      <c r="AI518" s="36"/>
      <c r="AJ518" s="54" t="s">
        <v>11</v>
      </c>
      <c r="AK518" s="39"/>
      <c r="AL518" s="54" t="s">
        <v>16</v>
      </c>
      <c r="AM518" s="36"/>
      <c r="AN518" s="54" t="s">
        <v>11</v>
      </c>
      <c r="AO518" s="39"/>
      <c r="AP518" s="56" t="s">
        <v>16</v>
      </c>
      <c r="AQ518" s="48"/>
      <c r="AR518" s="36"/>
      <c r="AS518" s="54" t="s">
        <v>11</v>
      </c>
      <c r="AT518" s="39"/>
      <c r="AU518" s="54" t="s">
        <v>16</v>
      </c>
      <c r="AV518" s="36"/>
      <c r="AW518" s="54" t="s">
        <v>11</v>
      </c>
      <c r="AX518" s="39"/>
      <c r="AY518" s="56" t="s">
        <v>16</v>
      </c>
      <c r="AZ518" s="48"/>
      <c r="BA518" s="36"/>
      <c r="BB518" s="54" t="s">
        <v>11</v>
      </c>
      <c r="BC518" s="39"/>
      <c r="BD518" s="54" t="s">
        <v>16</v>
      </c>
      <c r="BE518" s="36"/>
      <c r="BF518" s="54" t="s">
        <v>11</v>
      </c>
      <c r="BG518" s="39"/>
      <c r="BH518" s="56" t="s">
        <v>16</v>
      </c>
      <c r="BI518" s="48"/>
      <c r="BJ518" s="36"/>
      <c r="BK518" s="54" t="s">
        <v>11</v>
      </c>
      <c r="BL518" s="39"/>
      <c r="BM518" s="54" t="s">
        <v>16</v>
      </c>
      <c r="BN518" s="36"/>
      <c r="BO518" s="54" t="s">
        <v>11</v>
      </c>
      <c r="BP518" s="39"/>
      <c r="BQ518" s="56" t="s">
        <v>16</v>
      </c>
      <c r="BR518" s="48"/>
      <c r="BS518" s="36"/>
      <c r="BT518" s="54" t="s">
        <v>11</v>
      </c>
      <c r="BU518" s="39"/>
      <c r="BV518" s="54" t="s">
        <v>16</v>
      </c>
      <c r="BW518" s="36"/>
      <c r="BX518" s="54" t="s">
        <v>11</v>
      </c>
      <c r="BY518" s="39"/>
      <c r="BZ518" s="56" t="s">
        <v>16</v>
      </c>
      <c r="CA518" s="51"/>
      <c r="CB518" s="17" t="str">
        <f t="shared" si="15"/>
        <v/>
      </c>
      <c r="CC518" s="17" t="str">
        <f>IF(CB518="","",INDEX('99_職種リスト'!$A:$A,MATCH($E518,'99_職種リスト'!$B:$B,0)))</f>
        <v/>
      </c>
      <c r="CD518" s="18" t="str">
        <f>IF(CB518="","",IF(F518="○",'01_勤務時間入力'!$B$7*60,IF(SUM(H518,J518,L518,N518)&gt;0,MIN(SUM(VALUE(H518)*60,J518,VALUE(L518)*60/2,N518/2),'01_勤務時間入力'!$B$7*60,10080),MIN(SUM(MIN(SUM(VALUE(Q518)*60,S518,VALUE(U518)*60/2,W518/2),1440)*IF(OR(Y518="",Y518="　"),1,VALUE(MID(Y518,2,1)/4)),MIN(SUM(VALUE(Z518)*60,AB518,VALUE(AD518)*60/2,AF518/2),1440)*IF(OR(AH518="",AH518="　"),1,VALUE(MID(AH518,2,1)/4)),MIN(SUM(VALUE(AI518)*60,AK518,VALUE(AM518)*60/2,AO518/2),1440)*IF(OR(AQ518="",AQ518="　"),1,VALUE(MID(AQ518,2,1)/4)),MIN(SUM(VALUE(AR518)*60,AT518,VALUE(AV518)*60/2,AX518/2),1440)*IF(OR(AZ518="",AZ518="　"),1,VALUE(MID(AZ518,2,1)/4)),MIN(SUM(VALUE(BA518)*60,BC518,VALUE(BE518)*60/2,BG518/2),1440)*IF(OR(BI518="",BI518="　"),1,VALUE(MID(BI518,2,1)/4)),MIN(SUM(VALUE(BJ518)*60,BL518,VALUE(BN518)*60/2,BP518/2),1440)*IF(OR(BR518="",BR518="　"),1,VALUE(MID(BR518,2,1)/4)),MIN(SUM(VALUE(BS518)*60,BU518,VALUE(BW518)*60/2,BY518/2),1440)*IF(OR(CA518="",CA518="　"),1,VALUE(MID(CA518,2,1)/4))),'01_勤務時間入力'!$B$7*60,10080))))</f>
        <v/>
      </c>
      <c r="CE518" s="17" t="str">
        <f>IF(CB518="","",IF('01_勤務時間入力'!$I$7*60&lt;='01_勤務時間入力'!CD518,"常勤","非常勤"))</f>
        <v/>
      </c>
    </row>
    <row r="519" spans="2:83" ht="27.95" customHeight="1" x14ac:dyDescent="0.4">
      <c r="B519" s="131" t="str">
        <f t="shared" si="14"/>
        <v>503人目</v>
      </c>
      <c r="C519" s="29"/>
      <c r="D519" s="69" t="s">
        <v>14</v>
      </c>
      <c r="E519" s="31"/>
      <c r="F519" s="32"/>
      <c r="H519" s="36"/>
      <c r="I519" s="54" t="s">
        <v>11</v>
      </c>
      <c r="J519" s="39"/>
      <c r="K519" s="56" t="s">
        <v>16</v>
      </c>
      <c r="L519" s="36"/>
      <c r="M519" s="54" t="s">
        <v>11</v>
      </c>
      <c r="N519" s="39"/>
      <c r="O519" s="56" t="s">
        <v>16</v>
      </c>
      <c r="P519" s="11"/>
      <c r="Q519" s="36"/>
      <c r="R519" s="54" t="s">
        <v>11</v>
      </c>
      <c r="S519" s="39"/>
      <c r="T519" s="54" t="s">
        <v>16</v>
      </c>
      <c r="U519" s="36"/>
      <c r="V519" s="54" t="s">
        <v>11</v>
      </c>
      <c r="W519" s="39"/>
      <c r="X519" s="56" t="s">
        <v>16</v>
      </c>
      <c r="Y519" s="48"/>
      <c r="Z519" s="36"/>
      <c r="AA519" s="54" t="s">
        <v>11</v>
      </c>
      <c r="AB519" s="39"/>
      <c r="AC519" s="54" t="s">
        <v>16</v>
      </c>
      <c r="AD519" s="36"/>
      <c r="AE519" s="54" t="s">
        <v>11</v>
      </c>
      <c r="AF519" s="39"/>
      <c r="AG519" s="56" t="s">
        <v>16</v>
      </c>
      <c r="AH519" s="48"/>
      <c r="AI519" s="36"/>
      <c r="AJ519" s="54" t="s">
        <v>11</v>
      </c>
      <c r="AK519" s="39"/>
      <c r="AL519" s="54" t="s">
        <v>16</v>
      </c>
      <c r="AM519" s="36"/>
      <c r="AN519" s="54" t="s">
        <v>11</v>
      </c>
      <c r="AO519" s="39"/>
      <c r="AP519" s="56" t="s">
        <v>16</v>
      </c>
      <c r="AQ519" s="48"/>
      <c r="AR519" s="36"/>
      <c r="AS519" s="54" t="s">
        <v>11</v>
      </c>
      <c r="AT519" s="39"/>
      <c r="AU519" s="54" t="s">
        <v>16</v>
      </c>
      <c r="AV519" s="36"/>
      <c r="AW519" s="54" t="s">
        <v>11</v>
      </c>
      <c r="AX519" s="39"/>
      <c r="AY519" s="56" t="s">
        <v>16</v>
      </c>
      <c r="AZ519" s="48"/>
      <c r="BA519" s="36"/>
      <c r="BB519" s="54" t="s">
        <v>11</v>
      </c>
      <c r="BC519" s="39"/>
      <c r="BD519" s="54" t="s">
        <v>16</v>
      </c>
      <c r="BE519" s="36"/>
      <c r="BF519" s="54" t="s">
        <v>11</v>
      </c>
      <c r="BG519" s="39"/>
      <c r="BH519" s="56" t="s">
        <v>16</v>
      </c>
      <c r="BI519" s="48"/>
      <c r="BJ519" s="36"/>
      <c r="BK519" s="54" t="s">
        <v>11</v>
      </c>
      <c r="BL519" s="39"/>
      <c r="BM519" s="54" t="s">
        <v>16</v>
      </c>
      <c r="BN519" s="36"/>
      <c r="BO519" s="54" t="s">
        <v>11</v>
      </c>
      <c r="BP519" s="39"/>
      <c r="BQ519" s="56" t="s">
        <v>16</v>
      </c>
      <c r="BR519" s="48"/>
      <c r="BS519" s="36"/>
      <c r="BT519" s="54" t="s">
        <v>11</v>
      </c>
      <c r="BU519" s="39"/>
      <c r="BV519" s="54" t="s">
        <v>16</v>
      </c>
      <c r="BW519" s="36"/>
      <c r="BX519" s="54" t="s">
        <v>11</v>
      </c>
      <c r="BY519" s="39"/>
      <c r="BZ519" s="56" t="s">
        <v>16</v>
      </c>
      <c r="CA519" s="51"/>
      <c r="CB519" s="17" t="str">
        <f t="shared" si="15"/>
        <v/>
      </c>
      <c r="CC519" s="17" t="str">
        <f>IF(CB519="","",INDEX('99_職種リスト'!$A:$A,MATCH($E519,'99_職種リスト'!$B:$B,0)))</f>
        <v/>
      </c>
      <c r="CD519" s="18" t="str">
        <f>IF(CB519="","",IF(F519="○",'01_勤務時間入力'!$B$7*60,IF(SUM(H519,J519,L519,N519)&gt;0,MIN(SUM(VALUE(H519)*60,J519,VALUE(L519)*60/2,N519/2),'01_勤務時間入力'!$B$7*60,10080),MIN(SUM(MIN(SUM(VALUE(Q519)*60,S519,VALUE(U519)*60/2,W519/2),1440)*IF(OR(Y519="",Y519="　"),1,VALUE(MID(Y519,2,1)/4)),MIN(SUM(VALUE(Z519)*60,AB519,VALUE(AD519)*60/2,AF519/2),1440)*IF(OR(AH519="",AH519="　"),1,VALUE(MID(AH519,2,1)/4)),MIN(SUM(VALUE(AI519)*60,AK519,VALUE(AM519)*60/2,AO519/2),1440)*IF(OR(AQ519="",AQ519="　"),1,VALUE(MID(AQ519,2,1)/4)),MIN(SUM(VALUE(AR519)*60,AT519,VALUE(AV519)*60/2,AX519/2),1440)*IF(OR(AZ519="",AZ519="　"),1,VALUE(MID(AZ519,2,1)/4)),MIN(SUM(VALUE(BA519)*60,BC519,VALUE(BE519)*60/2,BG519/2),1440)*IF(OR(BI519="",BI519="　"),1,VALUE(MID(BI519,2,1)/4)),MIN(SUM(VALUE(BJ519)*60,BL519,VALUE(BN519)*60/2,BP519/2),1440)*IF(OR(BR519="",BR519="　"),1,VALUE(MID(BR519,2,1)/4)),MIN(SUM(VALUE(BS519)*60,BU519,VALUE(BW519)*60/2,BY519/2),1440)*IF(OR(CA519="",CA519="　"),1,VALUE(MID(CA519,2,1)/4))),'01_勤務時間入力'!$B$7*60,10080))))</f>
        <v/>
      </c>
      <c r="CE519" s="17" t="str">
        <f>IF(CB519="","",IF('01_勤務時間入力'!$I$7*60&lt;='01_勤務時間入力'!CD519,"常勤","非常勤"))</f>
        <v/>
      </c>
    </row>
    <row r="520" spans="2:83" ht="27.95" customHeight="1" x14ac:dyDescent="0.4">
      <c r="B520" s="131" t="str">
        <f t="shared" si="14"/>
        <v>504人目</v>
      </c>
      <c r="C520" s="29"/>
      <c r="D520" s="69" t="s">
        <v>14</v>
      </c>
      <c r="E520" s="31"/>
      <c r="F520" s="32"/>
      <c r="H520" s="36"/>
      <c r="I520" s="54" t="s">
        <v>11</v>
      </c>
      <c r="J520" s="39"/>
      <c r="K520" s="56" t="s">
        <v>16</v>
      </c>
      <c r="L520" s="36"/>
      <c r="M520" s="54" t="s">
        <v>11</v>
      </c>
      <c r="N520" s="39"/>
      <c r="O520" s="56" t="s">
        <v>16</v>
      </c>
      <c r="P520" s="11"/>
      <c r="Q520" s="36"/>
      <c r="R520" s="54" t="s">
        <v>11</v>
      </c>
      <c r="S520" s="39"/>
      <c r="T520" s="54" t="s">
        <v>16</v>
      </c>
      <c r="U520" s="36"/>
      <c r="V520" s="54" t="s">
        <v>11</v>
      </c>
      <c r="W520" s="39"/>
      <c r="X520" s="56" t="s">
        <v>16</v>
      </c>
      <c r="Y520" s="48"/>
      <c r="Z520" s="36"/>
      <c r="AA520" s="54" t="s">
        <v>11</v>
      </c>
      <c r="AB520" s="39"/>
      <c r="AC520" s="54" t="s">
        <v>16</v>
      </c>
      <c r="AD520" s="36"/>
      <c r="AE520" s="54" t="s">
        <v>11</v>
      </c>
      <c r="AF520" s="39"/>
      <c r="AG520" s="56" t="s">
        <v>16</v>
      </c>
      <c r="AH520" s="48"/>
      <c r="AI520" s="36"/>
      <c r="AJ520" s="54" t="s">
        <v>11</v>
      </c>
      <c r="AK520" s="39"/>
      <c r="AL520" s="54" t="s">
        <v>16</v>
      </c>
      <c r="AM520" s="36"/>
      <c r="AN520" s="54" t="s">
        <v>11</v>
      </c>
      <c r="AO520" s="39"/>
      <c r="AP520" s="56" t="s">
        <v>16</v>
      </c>
      <c r="AQ520" s="48"/>
      <c r="AR520" s="36"/>
      <c r="AS520" s="54" t="s">
        <v>11</v>
      </c>
      <c r="AT520" s="39"/>
      <c r="AU520" s="54" t="s">
        <v>16</v>
      </c>
      <c r="AV520" s="36"/>
      <c r="AW520" s="54" t="s">
        <v>11</v>
      </c>
      <c r="AX520" s="39"/>
      <c r="AY520" s="56" t="s">
        <v>16</v>
      </c>
      <c r="AZ520" s="48"/>
      <c r="BA520" s="36"/>
      <c r="BB520" s="54" t="s">
        <v>11</v>
      </c>
      <c r="BC520" s="39"/>
      <c r="BD520" s="54" t="s">
        <v>16</v>
      </c>
      <c r="BE520" s="36"/>
      <c r="BF520" s="54" t="s">
        <v>11</v>
      </c>
      <c r="BG520" s="39"/>
      <c r="BH520" s="56" t="s">
        <v>16</v>
      </c>
      <c r="BI520" s="48"/>
      <c r="BJ520" s="36"/>
      <c r="BK520" s="54" t="s">
        <v>11</v>
      </c>
      <c r="BL520" s="39"/>
      <c r="BM520" s="54" t="s">
        <v>16</v>
      </c>
      <c r="BN520" s="36"/>
      <c r="BO520" s="54" t="s">
        <v>11</v>
      </c>
      <c r="BP520" s="39"/>
      <c r="BQ520" s="56" t="s">
        <v>16</v>
      </c>
      <c r="BR520" s="48"/>
      <c r="BS520" s="36"/>
      <c r="BT520" s="54" t="s">
        <v>11</v>
      </c>
      <c r="BU520" s="39"/>
      <c r="BV520" s="54" t="s">
        <v>16</v>
      </c>
      <c r="BW520" s="36"/>
      <c r="BX520" s="54" t="s">
        <v>11</v>
      </c>
      <c r="BY520" s="39"/>
      <c r="BZ520" s="56" t="s">
        <v>16</v>
      </c>
      <c r="CA520" s="51"/>
      <c r="CB520" s="17" t="str">
        <f t="shared" si="15"/>
        <v/>
      </c>
      <c r="CC520" s="17" t="str">
        <f>IF(CB520="","",INDEX('99_職種リスト'!$A:$A,MATCH($E520,'99_職種リスト'!$B:$B,0)))</f>
        <v/>
      </c>
      <c r="CD520" s="18" t="str">
        <f>IF(CB520="","",IF(F520="○",'01_勤務時間入力'!$B$7*60,IF(SUM(H520,J520,L520,N520)&gt;0,MIN(SUM(VALUE(H520)*60,J520,VALUE(L520)*60/2,N520/2),'01_勤務時間入力'!$B$7*60,10080),MIN(SUM(MIN(SUM(VALUE(Q520)*60,S520,VALUE(U520)*60/2,W520/2),1440)*IF(OR(Y520="",Y520="　"),1,VALUE(MID(Y520,2,1)/4)),MIN(SUM(VALUE(Z520)*60,AB520,VALUE(AD520)*60/2,AF520/2),1440)*IF(OR(AH520="",AH520="　"),1,VALUE(MID(AH520,2,1)/4)),MIN(SUM(VALUE(AI520)*60,AK520,VALUE(AM520)*60/2,AO520/2),1440)*IF(OR(AQ520="",AQ520="　"),1,VALUE(MID(AQ520,2,1)/4)),MIN(SUM(VALUE(AR520)*60,AT520,VALUE(AV520)*60/2,AX520/2),1440)*IF(OR(AZ520="",AZ520="　"),1,VALUE(MID(AZ520,2,1)/4)),MIN(SUM(VALUE(BA520)*60,BC520,VALUE(BE520)*60/2,BG520/2),1440)*IF(OR(BI520="",BI520="　"),1,VALUE(MID(BI520,2,1)/4)),MIN(SUM(VALUE(BJ520)*60,BL520,VALUE(BN520)*60/2,BP520/2),1440)*IF(OR(BR520="",BR520="　"),1,VALUE(MID(BR520,2,1)/4)),MIN(SUM(VALUE(BS520)*60,BU520,VALUE(BW520)*60/2,BY520/2),1440)*IF(OR(CA520="",CA520="　"),1,VALUE(MID(CA520,2,1)/4))),'01_勤務時間入力'!$B$7*60,10080))))</f>
        <v/>
      </c>
      <c r="CE520" s="17" t="str">
        <f>IF(CB520="","",IF('01_勤務時間入力'!$I$7*60&lt;='01_勤務時間入力'!CD520,"常勤","非常勤"))</f>
        <v/>
      </c>
    </row>
    <row r="521" spans="2:83" ht="27.95" customHeight="1" x14ac:dyDescent="0.4">
      <c r="B521" s="131" t="str">
        <f t="shared" si="14"/>
        <v>505人目</v>
      </c>
      <c r="C521" s="29"/>
      <c r="D521" s="69" t="s">
        <v>14</v>
      </c>
      <c r="E521" s="31"/>
      <c r="F521" s="32"/>
      <c r="H521" s="36"/>
      <c r="I521" s="54" t="s">
        <v>11</v>
      </c>
      <c r="J521" s="39"/>
      <c r="K521" s="56" t="s">
        <v>16</v>
      </c>
      <c r="L521" s="36"/>
      <c r="M521" s="54" t="s">
        <v>11</v>
      </c>
      <c r="N521" s="39"/>
      <c r="O521" s="56" t="s">
        <v>16</v>
      </c>
      <c r="P521" s="11"/>
      <c r="Q521" s="36"/>
      <c r="R521" s="54" t="s">
        <v>11</v>
      </c>
      <c r="S521" s="39"/>
      <c r="T521" s="54" t="s">
        <v>16</v>
      </c>
      <c r="U521" s="36"/>
      <c r="V521" s="54" t="s">
        <v>11</v>
      </c>
      <c r="W521" s="39"/>
      <c r="X521" s="56" t="s">
        <v>16</v>
      </c>
      <c r="Y521" s="48"/>
      <c r="Z521" s="36"/>
      <c r="AA521" s="54" t="s">
        <v>11</v>
      </c>
      <c r="AB521" s="39"/>
      <c r="AC521" s="54" t="s">
        <v>16</v>
      </c>
      <c r="AD521" s="36"/>
      <c r="AE521" s="54" t="s">
        <v>11</v>
      </c>
      <c r="AF521" s="39"/>
      <c r="AG521" s="56" t="s">
        <v>16</v>
      </c>
      <c r="AH521" s="48"/>
      <c r="AI521" s="36"/>
      <c r="AJ521" s="54" t="s">
        <v>11</v>
      </c>
      <c r="AK521" s="39"/>
      <c r="AL521" s="54" t="s">
        <v>16</v>
      </c>
      <c r="AM521" s="36"/>
      <c r="AN521" s="54" t="s">
        <v>11</v>
      </c>
      <c r="AO521" s="39"/>
      <c r="AP521" s="56" t="s">
        <v>16</v>
      </c>
      <c r="AQ521" s="48"/>
      <c r="AR521" s="36"/>
      <c r="AS521" s="54" t="s">
        <v>11</v>
      </c>
      <c r="AT521" s="39"/>
      <c r="AU521" s="54" t="s">
        <v>16</v>
      </c>
      <c r="AV521" s="36"/>
      <c r="AW521" s="54" t="s">
        <v>11</v>
      </c>
      <c r="AX521" s="39"/>
      <c r="AY521" s="56" t="s">
        <v>16</v>
      </c>
      <c r="AZ521" s="48"/>
      <c r="BA521" s="36"/>
      <c r="BB521" s="54" t="s">
        <v>11</v>
      </c>
      <c r="BC521" s="39"/>
      <c r="BD521" s="54" t="s">
        <v>16</v>
      </c>
      <c r="BE521" s="36"/>
      <c r="BF521" s="54" t="s">
        <v>11</v>
      </c>
      <c r="BG521" s="39"/>
      <c r="BH521" s="56" t="s">
        <v>16</v>
      </c>
      <c r="BI521" s="48"/>
      <c r="BJ521" s="36"/>
      <c r="BK521" s="54" t="s">
        <v>11</v>
      </c>
      <c r="BL521" s="39"/>
      <c r="BM521" s="54" t="s">
        <v>16</v>
      </c>
      <c r="BN521" s="36"/>
      <c r="BO521" s="54" t="s">
        <v>11</v>
      </c>
      <c r="BP521" s="39"/>
      <c r="BQ521" s="56" t="s">
        <v>16</v>
      </c>
      <c r="BR521" s="48"/>
      <c r="BS521" s="36"/>
      <c r="BT521" s="54" t="s">
        <v>11</v>
      </c>
      <c r="BU521" s="39"/>
      <c r="BV521" s="54" t="s">
        <v>16</v>
      </c>
      <c r="BW521" s="36"/>
      <c r="BX521" s="54" t="s">
        <v>11</v>
      </c>
      <c r="BY521" s="39"/>
      <c r="BZ521" s="56" t="s">
        <v>16</v>
      </c>
      <c r="CA521" s="51"/>
      <c r="CB521" s="17" t="str">
        <f t="shared" si="15"/>
        <v/>
      </c>
      <c r="CC521" s="17" t="str">
        <f>IF(CB521="","",INDEX('99_職種リスト'!$A:$A,MATCH($E521,'99_職種リスト'!$B:$B,0)))</f>
        <v/>
      </c>
      <c r="CD521" s="18" t="str">
        <f>IF(CB521="","",IF(F521="○",'01_勤務時間入力'!$B$7*60,IF(SUM(H521,J521,L521,N521)&gt;0,MIN(SUM(VALUE(H521)*60,J521,VALUE(L521)*60/2,N521/2),'01_勤務時間入力'!$B$7*60,10080),MIN(SUM(MIN(SUM(VALUE(Q521)*60,S521,VALUE(U521)*60/2,W521/2),1440)*IF(OR(Y521="",Y521="　"),1,VALUE(MID(Y521,2,1)/4)),MIN(SUM(VALUE(Z521)*60,AB521,VALUE(AD521)*60/2,AF521/2),1440)*IF(OR(AH521="",AH521="　"),1,VALUE(MID(AH521,2,1)/4)),MIN(SUM(VALUE(AI521)*60,AK521,VALUE(AM521)*60/2,AO521/2),1440)*IF(OR(AQ521="",AQ521="　"),1,VALUE(MID(AQ521,2,1)/4)),MIN(SUM(VALUE(AR521)*60,AT521,VALUE(AV521)*60/2,AX521/2),1440)*IF(OR(AZ521="",AZ521="　"),1,VALUE(MID(AZ521,2,1)/4)),MIN(SUM(VALUE(BA521)*60,BC521,VALUE(BE521)*60/2,BG521/2),1440)*IF(OR(BI521="",BI521="　"),1,VALUE(MID(BI521,2,1)/4)),MIN(SUM(VALUE(BJ521)*60,BL521,VALUE(BN521)*60/2,BP521/2),1440)*IF(OR(BR521="",BR521="　"),1,VALUE(MID(BR521,2,1)/4)),MIN(SUM(VALUE(BS521)*60,BU521,VALUE(BW521)*60/2,BY521/2),1440)*IF(OR(CA521="",CA521="　"),1,VALUE(MID(CA521,2,1)/4))),'01_勤務時間入力'!$B$7*60,10080))))</f>
        <v/>
      </c>
      <c r="CE521" s="17" t="str">
        <f>IF(CB521="","",IF('01_勤務時間入力'!$I$7*60&lt;='01_勤務時間入力'!CD521,"常勤","非常勤"))</f>
        <v/>
      </c>
    </row>
    <row r="522" spans="2:83" ht="27.95" customHeight="1" x14ac:dyDescent="0.4">
      <c r="B522" s="131" t="str">
        <f t="shared" si="14"/>
        <v>506人目</v>
      </c>
      <c r="C522" s="29"/>
      <c r="D522" s="69" t="s">
        <v>14</v>
      </c>
      <c r="E522" s="31"/>
      <c r="F522" s="32"/>
      <c r="H522" s="36"/>
      <c r="I522" s="54" t="s">
        <v>11</v>
      </c>
      <c r="J522" s="39"/>
      <c r="K522" s="56" t="s">
        <v>16</v>
      </c>
      <c r="L522" s="36"/>
      <c r="M522" s="54" t="s">
        <v>11</v>
      </c>
      <c r="N522" s="39"/>
      <c r="O522" s="56" t="s">
        <v>16</v>
      </c>
      <c r="P522" s="11"/>
      <c r="Q522" s="36"/>
      <c r="R522" s="54" t="s">
        <v>11</v>
      </c>
      <c r="S522" s="39"/>
      <c r="T522" s="54" t="s">
        <v>16</v>
      </c>
      <c r="U522" s="36"/>
      <c r="V522" s="54" t="s">
        <v>11</v>
      </c>
      <c r="W522" s="39"/>
      <c r="X522" s="56" t="s">
        <v>16</v>
      </c>
      <c r="Y522" s="48"/>
      <c r="Z522" s="36"/>
      <c r="AA522" s="54" t="s">
        <v>11</v>
      </c>
      <c r="AB522" s="39"/>
      <c r="AC522" s="54" t="s">
        <v>16</v>
      </c>
      <c r="AD522" s="36"/>
      <c r="AE522" s="54" t="s">
        <v>11</v>
      </c>
      <c r="AF522" s="39"/>
      <c r="AG522" s="56" t="s">
        <v>16</v>
      </c>
      <c r="AH522" s="48"/>
      <c r="AI522" s="36"/>
      <c r="AJ522" s="54" t="s">
        <v>11</v>
      </c>
      <c r="AK522" s="39"/>
      <c r="AL522" s="54" t="s">
        <v>16</v>
      </c>
      <c r="AM522" s="36"/>
      <c r="AN522" s="54" t="s">
        <v>11</v>
      </c>
      <c r="AO522" s="39"/>
      <c r="AP522" s="56" t="s">
        <v>16</v>
      </c>
      <c r="AQ522" s="48"/>
      <c r="AR522" s="36"/>
      <c r="AS522" s="54" t="s">
        <v>11</v>
      </c>
      <c r="AT522" s="39"/>
      <c r="AU522" s="54" t="s">
        <v>16</v>
      </c>
      <c r="AV522" s="36"/>
      <c r="AW522" s="54" t="s">
        <v>11</v>
      </c>
      <c r="AX522" s="39"/>
      <c r="AY522" s="56" t="s">
        <v>16</v>
      </c>
      <c r="AZ522" s="48"/>
      <c r="BA522" s="36"/>
      <c r="BB522" s="54" t="s">
        <v>11</v>
      </c>
      <c r="BC522" s="39"/>
      <c r="BD522" s="54" t="s">
        <v>16</v>
      </c>
      <c r="BE522" s="36"/>
      <c r="BF522" s="54" t="s">
        <v>11</v>
      </c>
      <c r="BG522" s="39"/>
      <c r="BH522" s="56" t="s">
        <v>16</v>
      </c>
      <c r="BI522" s="48"/>
      <c r="BJ522" s="36"/>
      <c r="BK522" s="54" t="s">
        <v>11</v>
      </c>
      <c r="BL522" s="39"/>
      <c r="BM522" s="54" t="s">
        <v>16</v>
      </c>
      <c r="BN522" s="36"/>
      <c r="BO522" s="54" t="s">
        <v>11</v>
      </c>
      <c r="BP522" s="39"/>
      <c r="BQ522" s="56" t="s">
        <v>16</v>
      </c>
      <c r="BR522" s="48"/>
      <c r="BS522" s="36"/>
      <c r="BT522" s="54" t="s">
        <v>11</v>
      </c>
      <c r="BU522" s="39"/>
      <c r="BV522" s="54" t="s">
        <v>16</v>
      </c>
      <c r="BW522" s="36"/>
      <c r="BX522" s="54" t="s">
        <v>11</v>
      </c>
      <c r="BY522" s="39"/>
      <c r="BZ522" s="56" t="s">
        <v>16</v>
      </c>
      <c r="CA522" s="51"/>
      <c r="CB522" s="17" t="str">
        <f t="shared" si="15"/>
        <v/>
      </c>
      <c r="CC522" s="17" t="str">
        <f>IF(CB522="","",INDEX('99_職種リスト'!$A:$A,MATCH($E522,'99_職種リスト'!$B:$B,0)))</f>
        <v/>
      </c>
      <c r="CD522" s="18" t="str">
        <f>IF(CB522="","",IF(F522="○",'01_勤務時間入力'!$B$7*60,IF(SUM(H522,J522,L522,N522)&gt;0,MIN(SUM(VALUE(H522)*60,J522,VALUE(L522)*60/2,N522/2),'01_勤務時間入力'!$B$7*60,10080),MIN(SUM(MIN(SUM(VALUE(Q522)*60,S522,VALUE(U522)*60/2,W522/2),1440)*IF(OR(Y522="",Y522="　"),1,VALUE(MID(Y522,2,1)/4)),MIN(SUM(VALUE(Z522)*60,AB522,VALUE(AD522)*60/2,AF522/2),1440)*IF(OR(AH522="",AH522="　"),1,VALUE(MID(AH522,2,1)/4)),MIN(SUM(VALUE(AI522)*60,AK522,VALUE(AM522)*60/2,AO522/2),1440)*IF(OR(AQ522="",AQ522="　"),1,VALUE(MID(AQ522,2,1)/4)),MIN(SUM(VALUE(AR522)*60,AT522,VALUE(AV522)*60/2,AX522/2),1440)*IF(OR(AZ522="",AZ522="　"),1,VALUE(MID(AZ522,2,1)/4)),MIN(SUM(VALUE(BA522)*60,BC522,VALUE(BE522)*60/2,BG522/2),1440)*IF(OR(BI522="",BI522="　"),1,VALUE(MID(BI522,2,1)/4)),MIN(SUM(VALUE(BJ522)*60,BL522,VALUE(BN522)*60/2,BP522/2),1440)*IF(OR(BR522="",BR522="　"),1,VALUE(MID(BR522,2,1)/4)),MIN(SUM(VALUE(BS522)*60,BU522,VALUE(BW522)*60/2,BY522/2),1440)*IF(OR(CA522="",CA522="　"),1,VALUE(MID(CA522,2,1)/4))),'01_勤務時間入力'!$B$7*60,10080))))</f>
        <v/>
      </c>
      <c r="CE522" s="17" t="str">
        <f>IF(CB522="","",IF('01_勤務時間入力'!$I$7*60&lt;='01_勤務時間入力'!CD522,"常勤","非常勤"))</f>
        <v/>
      </c>
    </row>
    <row r="523" spans="2:83" ht="27.95" customHeight="1" x14ac:dyDescent="0.4">
      <c r="B523" s="131" t="str">
        <f t="shared" si="14"/>
        <v>507人目</v>
      </c>
      <c r="C523" s="29"/>
      <c r="D523" s="69" t="s">
        <v>14</v>
      </c>
      <c r="E523" s="31"/>
      <c r="F523" s="32"/>
      <c r="H523" s="36"/>
      <c r="I523" s="54" t="s">
        <v>11</v>
      </c>
      <c r="J523" s="39"/>
      <c r="K523" s="56" t="s">
        <v>16</v>
      </c>
      <c r="L523" s="36"/>
      <c r="M523" s="54" t="s">
        <v>11</v>
      </c>
      <c r="N523" s="39"/>
      <c r="O523" s="56" t="s">
        <v>16</v>
      </c>
      <c r="P523" s="11"/>
      <c r="Q523" s="36"/>
      <c r="R523" s="54" t="s">
        <v>11</v>
      </c>
      <c r="S523" s="39"/>
      <c r="T523" s="54" t="s">
        <v>16</v>
      </c>
      <c r="U523" s="36"/>
      <c r="V523" s="54" t="s">
        <v>11</v>
      </c>
      <c r="W523" s="39"/>
      <c r="X523" s="56" t="s">
        <v>16</v>
      </c>
      <c r="Y523" s="48"/>
      <c r="Z523" s="36"/>
      <c r="AA523" s="54" t="s">
        <v>11</v>
      </c>
      <c r="AB523" s="39"/>
      <c r="AC523" s="54" t="s">
        <v>16</v>
      </c>
      <c r="AD523" s="36"/>
      <c r="AE523" s="54" t="s">
        <v>11</v>
      </c>
      <c r="AF523" s="39"/>
      <c r="AG523" s="56" t="s">
        <v>16</v>
      </c>
      <c r="AH523" s="48"/>
      <c r="AI523" s="36"/>
      <c r="AJ523" s="54" t="s">
        <v>11</v>
      </c>
      <c r="AK523" s="39"/>
      <c r="AL523" s="54" t="s">
        <v>16</v>
      </c>
      <c r="AM523" s="36"/>
      <c r="AN523" s="54" t="s">
        <v>11</v>
      </c>
      <c r="AO523" s="39"/>
      <c r="AP523" s="56" t="s">
        <v>16</v>
      </c>
      <c r="AQ523" s="48"/>
      <c r="AR523" s="36"/>
      <c r="AS523" s="54" t="s">
        <v>11</v>
      </c>
      <c r="AT523" s="39"/>
      <c r="AU523" s="54" t="s">
        <v>16</v>
      </c>
      <c r="AV523" s="36"/>
      <c r="AW523" s="54" t="s">
        <v>11</v>
      </c>
      <c r="AX523" s="39"/>
      <c r="AY523" s="56" t="s">
        <v>16</v>
      </c>
      <c r="AZ523" s="48"/>
      <c r="BA523" s="36"/>
      <c r="BB523" s="54" t="s">
        <v>11</v>
      </c>
      <c r="BC523" s="39"/>
      <c r="BD523" s="54" t="s">
        <v>16</v>
      </c>
      <c r="BE523" s="36"/>
      <c r="BF523" s="54" t="s">
        <v>11</v>
      </c>
      <c r="BG523" s="39"/>
      <c r="BH523" s="56" t="s">
        <v>16</v>
      </c>
      <c r="BI523" s="48"/>
      <c r="BJ523" s="36"/>
      <c r="BK523" s="54" t="s">
        <v>11</v>
      </c>
      <c r="BL523" s="39"/>
      <c r="BM523" s="54" t="s">
        <v>16</v>
      </c>
      <c r="BN523" s="36"/>
      <c r="BO523" s="54" t="s">
        <v>11</v>
      </c>
      <c r="BP523" s="39"/>
      <c r="BQ523" s="56" t="s">
        <v>16</v>
      </c>
      <c r="BR523" s="48"/>
      <c r="BS523" s="36"/>
      <c r="BT523" s="54" t="s">
        <v>11</v>
      </c>
      <c r="BU523" s="39"/>
      <c r="BV523" s="54" t="s">
        <v>16</v>
      </c>
      <c r="BW523" s="36"/>
      <c r="BX523" s="54" t="s">
        <v>11</v>
      </c>
      <c r="BY523" s="39"/>
      <c r="BZ523" s="56" t="s">
        <v>16</v>
      </c>
      <c r="CA523" s="51"/>
      <c r="CB523" s="17" t="str">
        <f t="shared" si="15"/>
        <v/>
      </c>
      <c r="CC523" s="17" t="str">
        <f>IF(CB523="","",INDEX('99_職種リスト'!$A:$A,MATCH($E523,'99_職種リスト'!$B:$B,0)))</f>
        <v/>
      </c>
      <c r="CD523" s="18" t="str">
        <f>IF(CB523="","",IF(F523="○",'01_勤務時間入力'!$B$7*60,IF(SUM(H523,J523,L523,N523)&gt;0,MIN(SUM(VALUE(H523)*60,J523,VALUE(L523)*60/2,N523/2),'01_勤務時間入力'!$B$7*60,10080),MIN(SUM(MIN(SUM(VALUE(Q523)*60,S523,VALUE(U523)*60/2,W523/2),1440)*IF(OR(Y523="",Y523="　"),1,VALUE(MID(Y523,2,1)/4)),MIN(SUM(VALUE(Z523)*60,AB523,VALUE(AD523)*60/2,AF523/2),1440)*IF(OR(AH523="",AH523="　"),1,VALUE(MID(AH523,2,1)/4)),MIN(SUM(VALUE(AI523)*60,AK523,VALUE(AM523)*60/2,AO523/2),1440)*IF(OR(AQ523="",AQ523="　"),1,VALUE(MID(AQ523,2,1)/4)),MIN(SUM(VALUE(AR523)*60,AT523,VALUE(AV523)*60/2,AX523/2),1440)*IF(OR(AZ523="",AZ523="　"),1,VALUE(MID(AZ523,2,1)/4)),MIN(SUM(VALUE(BA523)*60,BC523,VALUE(BE523)*60/2,BG523/2),1440)*IF(OR(BI523="",BI523="　"),1,VALUE(MID(BI523,2,1)/4)),MIN(SUM(VALUE(BJ523)*60,BL523,VALUE(BN523)*60/2,BP523/2),1440)*IF(OR(BR523="",BR523="　"),1,VALUE(MID(BR523,2,1)/4)),MIN(SUM(VALUE(BS523)*60,BU523,VALUE(BW523)*60/2,BY523/2),1440)*IF(OR(CA523="",CA523="　"),1,VALUE(MID(CA523,2,1)/4))),'01_勤務時間入力'!$B$7*60,10080))))</f>
        <v/>
      </c>
      <c r="CE523" s="17" t="str">
        <f>IF(CB523="","",IF('01_勤務時間入力'!$I$7*60&lt;='01_勤務時間入力'!CD523,"常勤","非常勤"))</f>
        <v/>
      </c>
    </row>
    <row r="524" spans="2:83" ht="27.95" customHeight="1" x14ac:dyDescent="0.4">
      <c r="B524" s="131" t="str">
        <f t="shared" si="14"/>
        <v>508人目</v>
      </c>
      <c r="C524" s="29"/>
      <c r="D524" s="69" t="s">
        <v>14</v>
      </c>
      <c r="E524" s="31"/>
      <c r="F524" s="32"/>
      <c r="H524" s="36"/>
      <c r="I524" s="54" t="s">
        <v>11</v>
      </c>
      <c r="J524" s="39"/>
      <c r="K524" s="56" t="s">
        <v>16</v>
      </c>
      <c r="L524" s="36"/>
      <c r="M524" s="54" t="s">
        <v>11</v>
      </c>
      <c r="N524" s="39"/>
      <c r="O524" s="56" t="s">
        <v>16</v>
      </c>
      <c r="P524" s="11"/>
      <c r="Q524" s="36"/>
      <c r="R524" s="54" t="s">
        <v>11</v>
      </c>
      <c r="S524" s="39"/>
      <c r="T524" s="54" t="s">
        <v>16</v>
      </c>
      <c r="U524" s="36"/>
      <c r="V524" s="54" t="s">
        <v>11</v>
      </c>
      <c r="W524" s="39"/>
      <c r="X524" s="56" t="s">
        <v>16</v>
      </c>
      <c r="Y524" s="48"/>
      <c r="Z524" s="36"/>
      <c r="AA524" s="54" t="s">
        <v>11</v>
      </c>
      <c r="AB524" s="39"/>
      <c r="AC524" s="54" t="s">
        <v>16</v>
      </c>
      <c r="AD524" s="36"/>
      <c r="AE524" s="54" t="s">
        <v>11</v>
      </c>
      <c r="AF524" s="39"/>
      <c r="AG524" s="56" t="s">
        <v>16</v>
      </c>
      <c r="AH524" s="48"/>
      <c r="AI524" s="36"/>
      <c r="AJ524" s="54" t="s">
        <v>11</v>
      </c>
      <c r="AK524" s="39"/>
      <c r="AL524" s="54" t="s">
        <v>16</v>
      </c>
      <c r="AM524" s="36"/>
      <c r="AN524" s="54" t="s">
        <v>11</v>
      </c>
      <c r="AO524" s="39"/>
      <c r="AP524" s="56" t="s">
        <v>16</v>
      </c>
      <c r="AQ524" s="48"/>
      <c r="AR524" s="36"/>
      <c r="AS524" s="54" t="s">
        <v>11</v>
      </c>
      <c r="AT524" s="39"/>
      <c r="AU524" s="54" t="s">
        <v>16</v>
      </c>
      <c r="AV524" s="36"/>
      <c r="AW524" s="54" t="s">
        <v>11</v>
      </c>
      <c r="AX524" s="39"/>
      <c r="AY524" s="56" t="s">
        <v>16</v>
      </c>
      <c r="AZ524" s="48"/>
      <c r="BA524" s="36"/>
      <c r="BB524" s="54" t="s">
        <v>11</v>
      </c>
      <c r="BC524" s="39"/>
      <c r="BD524" s="54" t="s">
        <v>16</v>
      </c>
      <c r="BE524" s="36"/>
      <c r="BF524" s="54" t="s">
        <v>11</v>
      </c>
      <c r="BG524" s="39"/>
      <c r="BH524" s="56" t="s">
        <v>16</v>
      </c>
      <c r="BI524" s="48"/>
      <c r="BJ524" s="36"/>
      <c r="BK524" s="54" t="s">
        <v>11</v>
      </c>
      <c r="BL524" s="39"/>
      <c r="BM524" s="54" t="s">
        <v>16</v>
      </c>
      <c r="BN524" s="36"/>
      <c r="BO524" s="54" t="s">
        <v>11</v>
      </c>
      <c r="BP524" s="39"/>
      <c r="BQ524" s="56" t="s">
        <v>16</v>
      </c>
      <c r="BR524" s="48"/>
      <c r="BS524" s="36"/>
      <c r="BT524" s="54" t="s">
        <v>11</v>
      </c>
      <c r="BU524" s="39"/>
      <c r="BV524" s="54" t="s">
        <v>16</v>
      </c>
      <c r="BW524" s="36"/>
      <c r="BX524" s="54" t="s">
        <v>11</v>
      </c>
      <c r="BY524" s="39"/>
      <c r="BZ524" s="56" t="s">
        <v>16</v>
      </c>
      <c r="CA524" s="51"/>
      <c r="CB524" s="17" t="str">
        <f t="shared" si="15"/>
        <v/>
      </c>
      <c r="CC524" s="17" t="str">
        <f>IF(CB524="","",INDEX('99_職種リスト'!$A:$A,MATCH($E524,'99_職種リスト'!$B:$B,0)))</f>
        <v/>
      </c>
      <c r="CD524" s="18" t="str">
        <f>IF(CB524="","",IF(F524="○",'01_勤務時間入力'!$B$7*60,IF(SUM(H524,J524,L524,N524)&gt;0,MIN(SUM(VALUE(H524)*60,J524,VALUE(L524)*60/2,N524/2),'01_勤務時間入力'!$B$7*60,10080),MIN(SUM(MIN(SUM(VALUE(Q524)*60,S524,VALUE(U524)*60/2,W524/2),1440)*IF(OR(Y524="",Y524="　"),1,VALUE(MID(Y524,2,1)/4)),MIN(SUM(VALUE(Z524)*60,AB524,VALUE(AD524)*60/2,AF524/2),1440)*IF(OR(AH524="",AH524="　"),1,VALUE(MID(AH524,2,1)/4)),MIN(SUM(VALUE(AI524)*60,AK524,VALUE(AM524)*60/2,AO524/2),1440)*IF(OR(AQ524="",AQ524="　"),1,VALUE(MID(AQ524,2,1)/4)),MIN(SUM(VALUE(AR524)*60,AT524,VALUE(AV524)*60/2,AX524/2),1440)*IF(OR(AZ524="",AZ524="　"),1,VALUE(MID(AZ524,2,1)/4)),MIN(SUM(VALUE(BA524)*60,BC524,VALUE(BE524)*60/2,BG524/2),1440)*IF(OR(BI524="",BI524="　"),1,VALUE(MID(BI524,2,1)/4)),MIN(SUM(VALUE(BJ524)*60,BL524,VALUE(BN524)*60/2,BP524/2),1440)*IF(OR(BR524="",BR524="　"),1,VALUE(MID(BR524,2,1)/4)),MIN(SUM(VALUE(BS524)*60,BU524,VALUE(BW524)*60/2,BY524/2),1440)*IF(OR(CA524="",CA524="　"),1,VALUE(MID(CA524,2,1)/4))),'01_勤務時間入力'!$B$7*60,10080))))</f>
        <v/>
      </c>
      <c r="CE524" s="17" t="str">
        <f>IF(CB524="","",IF('01_勤務時間入力'!$I$7*60&lt;='01_勤務時間入力'!CD524,"常勤","非常勤"))</f>
        <v/>
      </c>
    </row>
    <row r="525" spans="2:83" ht="27.95" customHeight="1" x14ac:dyDescent="0.4">
      <c r="B525" s="131" t="str">
        <f t="shared" si="14"/>
        <v>509人目</v>
      </c>
      <c r="C525" s="29"/>
      <c r="D525" s="69" t="s">
        <v>14</v>
      </c>
      <c r="E525" s="31"/>
      <c r="F525" s="32"/>
      <c r="H525" s="36"/>
      <c r="I525" s="54" t="s">
        <v>11</v>
      </c>
      <c r="J525" s="39"/>
      <c r="K525" s="56" t="s">
        <v>16</v>
      </c>
      <c r="L525" s="36"/>
      <c r="M525" s="54" t="s">
        <v>11</v>
      </c>
      <c r="N525" s="39"/>
      <c r="O525" s="56" t="s">
        <v>16</v>
      </c>
      <c r="P525" s="11"/>
      <c r="Q525" s="36"/>
      <c r="R525" s="54" t="s">
        <v>11</v>
      </c>
      <c r="S525" s="39"/>
      <c r="T525" s="54" t="s">
        <v>16</v>
      </c>
      <c r="U525" s="36"/>
      <c r="V525" s="54" t="s">
        <v>11</v>
      </c>
      <c r="W525" s="39"/>
      <c r="X525" s="56" t="s">
        <v>16</v>
      </c>
      <c r="Y525" s="48"/>
      <c r="Z525" s="36"/>
      <c r="AA525" s="54" t="s">
        <v>11</v>
      </c>
      <c r="AB525" s="39"/>
      <c r="AC525" s="54" t="s">
        <v>16</v>
      </c>
      <c r="AD525" s="36"/>
      <c r="AE525" s="54" t="s">
        <v>11</v>
      </c>
      <c r="AF525" s="39"/>
      <c r="AG525" s="56" t="s">
        <v>16</v>
      </c>
      <c r="AH525" s="48"/>
      <c r="AI525" s="36"/>
      <c r="AJ525" s="54" t="s">
        <v>11</v>
      </c>
      <c r="AK525" s="39"/>
      <c r="AL525" s="54" t="s">
        <v>16</v>
      </c>
      <c r="AM525" s="36"/>
      <c r="AN525" s="54" t="s">
        <v>11</v>
      </c>
      <c r="AO525" s="39"/>
      <c r="AP525" s="56" t="s">
        <v>16</v>
      </c>
      <c r="AQ525" s="48"/>
      <c r="AR525" s="36"/>
      <c r="AS525" s="54" t="s">
        <v>11</v>
      </c>
      <c r="AT525" s="39"/>
      <c r="AU525" s="54" t="s">
        <v>16</v>
      </c>
      <c r="AV525" s="36"/>
      <c r="AW525" s="54" t="s">
        <v>11</v>
      </c>
      <c r="AX525" s="39"/>
      <c r="AY525" s="56" t="s">
        <v>16</v>
      </c>
      <c r="AZ525" s="48"/>
      <c r="BA525" s="36"/>
      <c r="BB525" s="54" t="s">
        <v>11</v>
      </c>
      <c r="BC525" s="39"/>
      <c r="BD525" s="54" t="s">
        <v>16</v>
      </c>
      <c r="BE525" s="36"/>
      <c r="BF525" s="54" t="s">
        <v>11</v>
      </c>
      <c r="BG525" s="39"/>
      <c r="BH525" s="56" t="s">
        <v>16</v>
      </c>
      <c r="BI525" s="48"/>
      <c r="BJ525" s="36"/>
      <c r="BK525" s="54" t="s">
        <v>11</v>
      </c>
      <c r="BL525" s="39"/>
      <c r="BM525" s="54" t="s">
        <v>16</v>
      </c>
      <c r="BN525" s="36"/>
      <c r="BO525" s="54" t="s">
        <v>11</v>
      </c>
      <c r="BP525" s="39"/>
      <c r="BQ525" s="56" t="s">
        <v>16</v>
      </c>
      <c r="BR525" s="48"/>
      <c r="BS525" s="36"/>
      <c r="BT525" s="54" t="s">
        <v>11</v>
      </c>
      <c r="BU525" s="39"/>
      <c r="BV525" s="54" t="s">
        <v>16</v>
      </c>
      <c r="BW525" s="36"/>
      <c r="BX525" s="54" t="s">
        <v>11</v>
      </c>
      <c r="BY525" s="39"/>
      <c r="BZ525" s="56" t="s">
        <v>16</v>
      </c>
      <c r="CA525" s="51"/>
      <c r="CB525" s="17" t="str">
        <f t="shared" si="15"/>
        <v/>
      </c>
      <c r="CC525" s="17" t="str">
        <f>IF(CB525="","",INDEX('99_職種リスト'!$A:$A,MATCH($E525,'99_職種リスト'!$B:$B,0)))</f>
        <v/>
      </c>
      <c r="CD525" s="18" t="str">
        <f>IF(CB525="","",IF(F525="○",'01_勤務時間入力'!$B$7*60,IF(SUM(H525,J525,L525,N525)&gt;0,MIN(SUM(VALUE(H525)*60,J525,VALUE(L525)*60/2,N525/2),'01_勤務時間入力'!$B$7*60,10080),MIN(SUM(MIN(SUM(VALUE(Q525)*60,S525,VALUE(U525)*60/2,W525/2),1440)*IF(OR(Y525="",Y525="　"),1,VALUE(MID(Y525,2,1)/4)),MIN(SUM(VALUE(Z525)*60,AB525,VALUE(AD525)*60/2,AF525/2),1440)*IF(OR(AH525="",AH525="　"),1,VALUE(MID(AH525,2,1)/4)),MIN(SUM(VALUE(AI525)*60,AK525,VALUE(AM525)*60/2,AO525/2),1440)*IF(OR(AQ525="",AQ525="　"),1,VALUE(MID(AQ525,2,1)/4)),MIN(SUM(VALUE(AR525)*60,AT525,VALUE(AV525)*60/2,AX525/2),1440)*IF(OR(AZ525="",AZ525="　"),1,VALUE(MID(AZ525,2,1)/4)),MIN(SUM(VALUE(BA525)*60,BC525,VALUE(BE525)*60/2,BG525/2),1440)*IF(OR(BI525="",BI525="　"),1,VALUE(MID(BI525,2,1)/4)),MIN(SUM(VALUE(BJ525)*60,BL525,VALUE(BN525)*60/2,BP525/2),1440)*IF(OR(BR525="",BR525="　"),1,VALUE(MID(BR525,2,1)/4)),MIN(SUM(VALUE(BS525)*60,BU525,VALUE(BW525)*60/2,BY525/2),1440)*IF(OR(CA525="",CA525="　"),1,VALUE(MID(CA525,2,1)/4))),'01_勤務時間入力'!$B$7*60,10080))))</f>
        <v/>
      </c>
      <c r="CE525" s="17" t="str">
        <f>IF(CB525="","",IF('01_勤務時間入力'!$I$7*60&lt;='01_勤務時間入力'!CD525,"常勤","非常勤"))</f>
        <v/>
      </c>
    </row>
    <row r="526" spans="2:83" ht="27.95" customHeight="1" x14ac:dyDescent="0.4">
      <c r="B526" s="131" t="str">
        <f t="shared" si="14"/>
        <v>510人目</v>
      </c>
      <c r="C526" s="29"/>
      <c r="D526" s="69" t="s">
        <v>14</v>
      </c>
      <c r="E526" s="31"/>
      <c r="F526" s="32"/>
      <c r="H526" s="36"/>
      <c r="I526" s="54" t="s">
        <v>11</v>
      </c>
      <c r="J526" s="39"/>
      <c r="K526" s="56" t="s">
        <v>16</v>
      </c>
      <c r="L526" s="36"/>
      <c r="M526" s="54" t="s">
        <v>11</v>
      </c>
      <c r="N526" s="39"/>
      <c r="O526" s="56" t="s">
        <v>16</v>
      </c>
      <c r="P526" s="11"/>
      <c r="Q526" s="36"/>
      <c r="R526" s="54" t="s">
        <v>11</v>
      </c>
      <c r="S526" s="39"/>
      <c r="T526" s="54" t="s">
        <v>16</v>
      </c>
      <c r="U526" s="36"/>
      <c r="V526" s="54" t="s">
        <v>11</v>
      </c>
      <c r="W526" s="39"/>
      <c r="X526" s="56" t="s">
        <v>16</v>
      </c>
      <c r="Y526" s="48"/>
      <c r="Z526" s="36"/>
      <c r="AA526" s="54" t="s">
        <v>11</v>
      </c>
      <c r="AB526" s="39"/>
      <c r="AC526" s="54" t="s">
        <v>16</v>
      </c>
      <c r="AD526" s="36"/>
      <c r="AE526" s="54" t="s">
        <v>11</v>
      </c>
      <c r="AF526" s="39"/>
      <c r="AG526" s="56" t="s">
        <v>16</v>
      </c>
      <c r="AH526" s="48"/>
      <c r="AI526" s="36"/>
      <c r="AJ526" s="54" t="s">
        <v>11</v>
      </c>
      <c r="AK526" s="39"/>
      <c r="AL526" s="54" t="s">
        <v>16</v>
      </c>
      <c r="AM526" s="36"/>
      <c r="AN526" s="54" t="s">
        <v>11</v>
      </c>
      <c r="AO526" s="39"/>
      <c r="AP526" s="56" t="s">
        <v>16</v>
      </c>
      <c r="AQ526" s="48"/>
      <c r="AR526" s="36"/>
      <c r="AS526" s="54" t="s">
        <v>11</v>
      </c>
      <c r="AT526" s="39"/>
      <c r="AU526" s="54" t="s">
        <v>16</v>
      </c>
      <c r="AV526" s="36"/>
      <c r="AW526" s="54" t="s">
        <v>11</v>
      </c>
      <c r="AX526" s="39"/>
      <c r="AY526" s="56" t="s">
        <v>16</v>
      </c>
      <c r="AZ526" s="48"/>
      <c r="BA526" s="36"/>
      <c r="BB526" s="54" t="s">
        <v>11</v>
      </c>
      <c r="BC526" s="39"/>
      <c r="BD526" s="54" t="s">
        <v>16</v>
      </c>
      <c r="BE526" s="36"/>
      <c r="BF526" s="54" t="s">
        <v>11</v>
      </c>
      <c r="BG526" s="39"/>
      <c r="BH526" s="56" t="s">
        <v>16</v>
      </c>
      <c r="BI526" s="48"/>
      <c r="BJ526" s="36"/>
      <c r="BK526" s="54" t="s">
        <v>11</v>
      </c>
      <c r="BL526" s="39"/>
      <c r="BM526" s="54" t="s">
        <v>16</v>
      </c>
      <c r="BN526" s="36"/>
      <c r="BO526" s="54" t="s">
        <v>11</v>
      </c>
      <c r="BP526" s="39"/>
      <c r="BQ526" s="56" t="s">
        <v>16</v>
      </c>
      <c r="BR526" s="48"/>
      <c r="BS526" s="36"/>
      <c r="BT526" s="54" t="s">
        <v>11</v>
      </c>
      <c r="BU526" s="39"/>
      <c r="BV526" s="54" t="s">
        <v>16</v>
      </c>
      <c r="BW526" s="36"/>
      <c r="BX526" s="54" t="s">
        <v>11</v>
      </c>
      <c r="BY526" s="39"/>
      <c r="BZ526" s="56" t="s">
        <v>16</v>
      </c>
      <c r="CA526" s="51"/>
      <c r="CB526" s="17" t="str">
        <f t="shared" si="15"/>
        <v/>
      </c>
      <c r="CC526" s="17" t="str">
        <f>IF(CB526="","",INDEX('99_職種リスト'!$A:$A,MATCH($E526,'99_職種リスト'!$B:$B,0)))</f>
        <v/>
      </c>
      <c r="CD526" s="18" t="str">
        <f>IF(CB526="","",IF(F526="○",'01_勤務時間入力'!$B$7*60,IF(SUM(H526,J526,L526,N526)&gt;0,MIN(SUM(VALUE(H526)*60,J526,VALUE(L526)*60/2,N526/2),'01_勤務時間入力'!$B$7*60,10080),MIN(SUM(MIN(SUM(VALUE(Q526)*60,S526,VALUE(U526)*60/2,W526/2),1440)*IF(OR(Y526="",Y526="　"),1,VALUE(MID(Y526,2,1)/4)),MIN(SUM(VALUE(Z526)*60,AB526,VALUE(AD526)*60/2,AF526/2),1440)*IF(OR(AH526="",AH526="　"),1,VALUE(MID(AH526,2,1)/4)),MIN(SUM(VALUE(AI526)*60,AK526,VALUE(AM526)*60/2,AO526/2),1440)*IF(OR(AQ526="",AQ526="　"),1,VALUE(MID(AQ526,2,1)/4)),MIN(SUM(VALUE(AR526)*60,AT526,VALUE(AV526)*60/2,AX526/2),1440)*IF(OR(AZ526="",AZ526="　"),1,VALUE(MID(AZ526,2,1)/4)),MIN(SUM(VALUE(BA526)*60,BC526,VALUE(BE526)*60/2,BG526/2),1440)*IF(OR(BI526="",BI526="　"),1,VALUE(MID(BI526,2,1)/4)),MIN(SUM(VALUE(BJ526)*60,BL526,VALUE(BN526)*60/2,BP526/2),1440)*IF(OR(BR526="",BR526="　"),1,VALUE(MID(BR526,2,1)/4)),MIN(SUM(VALUE(BS526)*60,BU526,VALUE(BW526)*60/2,BY526/2),1440)*IF(OR(CA526="",CA526="　"),1,VALUE(MID(CA526,2,1)/4))),'01_勤務時間入力'!$B$7*60,10080))))</f>
        <v/>
      </c>
      <c r="CE526" s="17" t="str">
        <f>IF(CB526="","",IF('01_勤務時間入力'!$I$7*60&lt;='01_勤務時間入力'!CD526,"常勤","非常勤"))</f>
        <v/>
      </c>
    </row>
    <row r="527" spans="2:83" ht="27.95" customHeight="1" x14ac:dyDescent="0.4">
      <c r="B527" s="131" t="str">
        <f t="shared" si="14"/>
        <v>511人目</v>
      </c>
      <c r="C527" s="29"/>
      <c r="D527" s="69" t="s">
        <v>14</v>
      </c>
      <c r="E527" s="31"/>
      <c r="F527" s="32"/>
      <c r="H527" s="36"/>
      <c r="I527" s="54" t="s">
        <v>11</v>
      </c>
      <c r="J527" s="39"/>
      <c r="K527" s="56" t="s">
        <v>16</v>
      </c>
      <c r="L527" s="36"/>
      <c r="M527" s="54" t="s">
        <v>11</v>
      </c>
      <c r="N527" s="39"/>
      <c r="O527" s="56" t="s">
        <v>16</v>
      </c>
      <c r="P527" s="11"/>
      <c r="Q527" s="36"/>
      <c r="R527" s="54" t="s">
        <v>11</v>
      </c>
      <c r="S527" s="39"/>
      <c r="T527" s="54" t="s">
        <v>16</v>
      </c>
      <c r="U527" s="36"/>
      <c r="V527" s="54" t="s">
        <v>11</v>
      </c>
      <c r="W527" s="39"/>
      <c r="X527" s="56" t="s">
        <v>16</v>
      </c>
      <c r="Y527" s="48"/>
      <c r="Z527" s="36"/>
      <c r="AA527" s="54" t="s">
        <v>11</v>
      </c>
      <c r="AB527" s="39"/>
      <c r="AC527" s="54" t="s">
        <v>16</v>
      </c>
      <c r="AD527" s="36"/>
      <c r="AE527" s="54" t="s">
        <v>11</v>
      </c>
      <c r="AF527" s="39"/>
      <c r="AG527" s="56" t="s">
        <v>16</v>
      </c>
      <c r="AH527" s="48"/>
      <c r="AI527" s="36"/>
      <c r="AJ527" s="54" t="s">
        <v>11</v>
      </c>
      <c r="AK527" s="39"/>
      <c r="AL527" s="54" t="s">
        <v>16</v>
      </c>
      <c r="AM527" s="36"/>
      <c r="AN527" s="54" t="s">
        <v>11</v>
      </c>
      <c r="AO527" s="39"/>
      <c r="AP527" s="56" t="s">
        <v>16</v>
      </c>
      <c r="AQ527" s="48"/>
      <c r="AR527" s="36"/>
      <c r="AS527" s="54" t="s">
        <v>11</v>
      </c>
      <c r="AT527" s="39"/>
      <c r="AU527" s="54" t="s">
        <v>16</v>
      </c>
      <c r="AV527" s="36"/>
      <c r="AW527" s="54" t="s">
        <v>11</v>
      </c>
      <c r="AX527" s="39"/>
      <c r="AY527" s="56" t="s">
        <v>16</v>
      </c>
      <c r="AZ527" s="48"/>
      <c r="BA527" s="36"/>
      <c r="BB527" s="54" t="s">
        <v>11</v>
      </c>
      <c r="BC527" s="39"/>
      <c r="BD527" s="54" t="s">
        <v>16</v>
      </c>
      <c r="BE527" s="36"/>
      <c r="BF527" s="54" t="s">
        <v>11</v>
      </c>
      <c r="BG527" s="39"/>
      <c r="BH527" s="56" t="s">
        <v>16</v>
      </c>
      <c r="BI527" s="48"/>
      <c r="BJ527" s="36"/>
      <c r="BK527" s="54" t="s">
        <v>11</v>
      </c>
      <c r="BL527" s="39"/>
      <c r="BM527" s="54" t="s">
        <v>16</v>
      </c>
      <c r="BN527" s="36"/>
      <c r="BO527" s="54" t="s">
        <v>11</v>
      </c>
      <c r="BP527" s="39"/>
      <c r="BQ527" s="56" t="s">
        <v>16</v>
      </c>
      <c r="BR527" s="48"/>
      <c r="BS527" s="36"/>
      <c r="BT527" s="54" t="s">
        <v>11</v>
      </c>
      <c r="BU527" s="39"/>
      <c r="BV527" s="54" t="s">
        <v>16</v>
      </c>
      <c r="BW527" s="36"/>
      <c r="BX527" s="54" t="s">
        <v>11</v>
      </c>
      <c r="BY527" s="39"/>
      <c r="BZ527" s="56" t="s">
        <v>16</v>
      </c>
      <c r="CA527" s="51"/>
      <c r="CB527" s="17" t="str">
        <f t="shared" si="15"/>
        <v/>
      </c>
      <c r="CC527" s="17" t="str">
        <f>IF(CB527="","",INDEX('99_職種リスト'!$A:$A,MATCH($E527,'99_職種リスト'!$B:$B,0)))</f>
        <v/>
      </c>
      <c r="CD527" s="18" t="str">
        <f>IF(CB527="","",IF(F527="○",'01_勤務時間入力'!$B$7*60,IF(SUM(H527,J527,L527,N527)&gt;0,MIN(SUM(VALUE(H527)*60,J527,VALUE(L527)*60/2,N527/2),'01_勤務時間入力'!$B$7*60,10080),MIN(SUM(MIN(SUM(VALUE(Q527)*60,S527,VALUE(U527)*60/2,W527/2),1440)*IF(OR(Y527="",Y527="　"),1,VALUE(MID(Y527,2,1)/4)),MIN(SUM(VALUE(Z527)*60,AB527,VALUE(AD527)*60/2,AF527/2),1440)*IF(OR(AH527="",AH527="　"),1,VALUE(MID(AH527,2,1)/4)),MIN(SUM(VALUE(AI527)*60,AK527,VALUE(AM527)*60/2,AO527/2),1440)*IF(OR(AQ527="",AQ527="　"),1,VALUE(MID(AQ527,2,1)/4)),MIN(SUM(VALUE(AR527)*60,AT527,VALUE(AV527)*60/2,AX527/2),1440)*IF(OR(AZ527="",AZ527="　"),1,VALUE(MID(AZ527,2,1)/4)),MIN(SUM(VALUE(BA527)*60,BC527,VALUE(BE527)*60/2,BG527/2),1440)*IF(OR(BI527="",BI527="　"),1,VALUE(MID(BI527,2,1)/4)),MIN(SUM(VALUE(BJ527)*60,BL527,VALUE(BN527)*60/2,BP527/2),1440)*IF(OR(BR527="",BR527="　"),1,VALUE(MID(BR527,2,1)/4)),MIN(SUM(VALUE(BS527)*60,BU527,VALUE(BW527)*60/2,BY527/2),1440)*IF(OR(CA527="",CA527="　"),1,VALUE(MID(CA527,2,1)/4))),'01_勤務時間入力'!$B$7*60,10080))))</f>
        <v/>
      </c>
      <c r="CE527" s="17" t="str">
        <f>IF(CB527="","",IF('01_勤務時間入力'!$I$7*60&lt;='01_勤務時間入力'!CD527,"常勤","非常勤"))</f>
        <v/>
      </c>
    </row>
    <row r="528" spans="2:83" ht="27.95" customHeight="1" x14ac:dyDescent="0.4">
      <c r="B528" s="131" t="str">
        <f t="shared" si="14"/>
        <v>512人目</v>
      </c>
      <c r="C528" s="29"/>
      <c r="D528" s="69" t="s">
        <v>14</v>
      </c>
      <c r="E528" s="31"/>
      <c r="F528" s="32"/>
      <c r="H528" s="36"/>
      <c r="I528" s="54" t="s">
        <v>11</v>
      </c>
      <c r="J528" s="39"/>
      <c r="K528" s="56" t="s">
        <v>16</v>
      </c>
      <c r="L528" s="36"/>
      <c r="M528" s="54" t="s">
        <v>11</v>
      </c>
      <c r="N528" s="39"/>
      <c r="O528" s="56" t="s">
        <v>16</v>
      </c>
      <c r="P528" s="11"/>
      <c r="Q528" s="36"/>
      <c r="R528" s="54" t="s">
        <v>11</v>
      </c>
      <c r="S528" s="39"/>
      <c r="T528" s="54" t="s">
        <v>16</v>
      </c>
      <c r="U528" s="36"/>
      <c r="V528" s="54" t="s">
        <v>11</v>
      </c>
      <c r="W528" s="39"/>
      <c r="X528" s="56" t="s">
        <v>16</v>
      </c>
      <c r="Y528" s="48"/>
      <c r="Z528" s="36"/>
      <c r="AA528" s="54" t="s">
        <v>11</v>
      </c>
      <c r="AB528" s="39"/>
      <c r="AC528" s="54" t="s">
        <v>16</v>
      </c>
      <c r="AD528" s="36"/>
      <c r="AE528" s="54" t="s">
        <v>11</v>
      </c>
      <c r="AF528" s="39"/>
      <c r="AG528" s="56" t="s">
        <v>16</v>
      </c>
      <c r="AH528" s="48"/>
      <c r="AI528" s="36"/>
      <c r="AJ528" s="54" t="s">
        <v>11</v>
      </c>
      <c r="AK528" s="39"/>
      <c r="AL528" s="54" t="s">
        <v>16</v>
      </c>
      <c r="AM528" s="36"/>
      <c r="AN528" s="54" t="s">
        <v>11</v>
      </c>
      <c r="AO528" s="39"/>
      <c r="AP528" s="56" t="s">
        <v>16</v>
      </c>
      <c r="AQ528" s="48"/>
      <c r="AR528" s="36"/>
      <c r="AS528" s="54" t="s">
        <v>11</v>
      </c>
      <c r="AT528" s="39"/>
      <c r="AU528" s="54" t="s">
        <v>16</v>
      </c>
      <c r="AV528" s="36"/>
      <c r="AW528" s="54" t="s">
        <v>11</v>
      </c>
      <c r="AX528" s="39"/>
      <c r="AY528" s="56" t="s">
        <v>16</v>
      </c>
      <c r="AZ528" s="48"/>
      <c r="BA528" s="36"/>
      <c r="BB528" s="54" t="s">
        <v>11</v>
      </c>
      <c r="BC528" s="39"/>
      <c r="BD528" s="54" t="s">
        <v>16</v>
      </c>
      <c r="BE528" s="36"/>
      <c r="BF528" s="54" t="s">
        <v>11</v>
      </c>
      <c r="BG528" s="39"/>
      <c r="BH528" s="56" t="s">
        <v>16</v>
      </c>
      <c r="BI528" s="48"/>
      <c r="BJ528" s="36"/>
      <c r="BK528" s="54" t="s">
        <v>11</v>
      </c>
      <c r="BL528" s="39"/>
      <c r="BM528" s="54" t="s">
        <v>16</v>
      </c>
      <c r="BN528" s="36"/>
      <c r="BO528" s="54" t="s">
        <v>11</v>
      </c>
      <c r="BP528" s="39"/>
      <c r="BQ528" s="56" t="s">
        <v>16</v>
      </c>
      <c r="BR528" s="48"/>
      <c r="BS528" s="36"/>
      <c r="BT528" s="54" t="s">
        <v>11</v>
      </c>
      <c r="BU528" s="39"/>
      <c r="BV528" s="54" t="s">
        <v>16</v>
      </c>
      <c r="BW528" s="36"/>
      <c r="BX528" s="54" t="s">
        <v>11</v>
      </c>
      <c r="BY528" s="39"/>
      <c r="BZ528" s="56" t="s">
        <v>16</v>
      </c>
      <c r="CA528" s="51"/>
      <c r="CB528" s="17" t="str">
        <f t="shared" si="15"/>
        <v/>
      </c>
      <c r="CC528" s="17" t="str">
        <f>IF(CB528="","",INDEX('99_職種リスト'!$A:$A,MATCH($E528,'99_職種リスト'!$B:$B,0)))</f>
        <v/>
      </c>
      <c r="CD528" s="18" t="str">
        <f>IF(CB528="","",IF(F528="○",'01_勤務時間入力'!$B$7*60,IF(SUM(H528,J528,L528,N528)&gt;0,MIN(SUM(VALUE(H528)*60,J528,VALUE(L528)*60/2,N528/2),'01_勤務時間入力'!$B$7*60,10080),MIN(SUM(MIN(SUM(VALUE(Q528)*60,S528,VALUE(U528)*60/2,W528/2),1440)*IF(OR(Y528="",Y528="　"),1,VALUE(MID(Y528,2,1)/4)),MIN(SUM(VALUE(Z528)*60,AB528,VALUE(AD528)*60/2,AF528/2),1440)*IF(OR(AH528="",AH528="　"),1,VALUE(MID(AH528,2,1)/4)),MIN(SUM(VALUE(AI528)*60,AK528,VALUE(AM528)*60/2,AO528/2),1440)*IF(OR(AQ528="",AQ528="　"),1,VALUE(MID(AQ528,2,1)/4)),MIN(SUM(VALUE(AR528)*60,AT528,VALUE(AV528)*60/2,AX528/2),1440)*IF(OR(AZ528="",AZ528="　"),1,VALUE(MID(AZ528,2,1)/4)),MIN(SUM(VALUE(BA528)*60,BC528,VALUE(BE528)*60/2,BG528/2),1440)*IF(OR(BI528="",BI528="　"),1,VALUE(MID(BI528,2,1)/4)),MIN(SUM(VALUE(BJ528)*60,BL528,VALUE(BN528)*60/2,BP528/2),1440)*IF(OR(BR528="",BR528="　"),1,VALUE(MID(BR528,2,1)/4)),MIN(SUM(VALUE(BS528)*60,BU528,VALUE(BW528)*60/2,BY528/2),1440)*IF(OR(CA528="",CA528="　"),1,VALUE(MID(CA528,2,1)/4))),'01_勤務時間入力'!$B$7*60,10080))))</f>
        <v/>
      </c>
      <c r="CE528" s="17" t="str">
        <f>IF(CB528="","",IF('01_勤務時間入力'!$I$7*60&lt;='01_勤務時間入力'!CD528,"常勤","非常勤"))</f>
        <v/>
      </c>
    </row>
    <row r="529" spans="2:83" ht="27.95" customHeight="1" x14ac:dyDescent="0.4">
      <c r="B529" s="131" t="str">
        <f t="shared" si="14"/>
        <v>513人目</v>
      </c>
      <c r="C529" s="29"/>
      <c r="D529" s="69" t="s">
        <v>14</v>
      </c>
      <c r="E529" s="31"/>
      <c r="F529" s="32"/>
      <c r="H529" s="36"/>
      <c r="I529" s="54" t="s">
        <v>11</v>
      </c>
      <c r="J529" s="39"/>
      <c r="K529" s="56" t="s">
        <v>16</v>
      </c>
      <c r="L529" s="36"/>
      <c r="M529" s="54" t="s">
        <v>11</v>
      </c>
      <c r="N529" s="39"/>
      <c r="O529" s="56" t="s">
        <v>16</v>
      </c>
      <c r="P529" s="11"/>
      <c r="Q529" s="36"/>
      <c r="R529" s="54" t="s">
        <v>11</v>
      </c>
      <c r="S529" s="39"/>
      <c r="T529" s="54" t="s">
        <v>16</v>
      </c>
      <c r="U529" s="36"/>
      <c r="V529" s="54" t="s">
        <v>11</v>
      </c>
      <c r="W529" s="39"/>
      <c r="X529" s="56" t="s">
        <v>16</v>
      </c>
      <c r="Y529" s="48"/>
      <c r="Z529" s="36"/>
      <c r="AA529" s="54" t="s">
        <v>11</v>
      </c>
      <c r="AB529" s="39"/>
      <c r="AC529" s="54" t="s">
        <v>16</v>
      </c>
      <c r="AD529" s="36"/>
      <c r="AE529" s="54" t="s">
        <v>11</v>
      </c>
      <c r="AF529" s="39"/>
      <c r="AG529" s="56" t="s">
        <v>16</v>
      </c>
      <c r="AH529" s="48"/>
      <c r="AI529" s="36"/>
      <c r="AJ529" s="54" t="s">
        <v>11</v>
      </c>
      <c r="AK529" s="39"/>
      <c r="AL529" s="54" t="s">
        <v>16</v>
      </c>
      <c r="AM529" s="36"/>
      <c r="AN529" s="54" t="s">
        <v>11</v>
      </c>
      <c r="AO529" s="39"/>
      <c r="AP529" s="56" t="s">
        <v>16</v>
      </c>
      <c r="AQ529" s="48"/>
      <c r="AR529" s="36"/>
      <c r="AS529" s="54" t="s">
        <v>11</v>
      </c>
      <c r="AT529" s="39"/>
      <c r="AU529" s="54" t="s">
        <v>16</v>
      </c>
      <c r="AV529" s="36"/>
      <c r="AW529" s="54" t="s">
        <v>11</v>
      </c>
      <c r="AX529" s="39"/>
      <c r="AY529" s="56" t="s">
        <v>16</v>
      </c>
      <c r="AZ529" s="48"/>
      <c r="BA529" s="36"/>
      <c r="BB529" s="54" t="s">
        <v>11</v>
      </c>
      <c r="BC529" s="39"/>
      <c r="BD529" s="54" t="s">
        <v>16</v>
      </c>
      <c r="BE529" s="36"/>
      <c r="BF529" s="54" t="s">
        <v>11</v>
      </c>
      <c r="BG529" s="39"/>
      <c r="BH529" s="56" t="s">
        <v>16</v>
      </c>
      <c r="BI529" s="48"/>
      <c r="BJ529" s="36"/>
      <c r="BK529" s="54" t="s">
        <v>11</v>
      </c>
      <c r="BL529" s="39"/>
      <c r="BM529" s="54" t="s">
        <v>16</v>
      </c>
      <c r="BN529" s="36"/>
      <c r="BO529" s="54" t="s">
        <v>11</v>
      </c>
      <c r="BP529" s="39"/>
      <c r="BQ529" s="56" t="s">
        <v>16</v>
      </c>
      <c r="BR529" s="48"/>
      <c r="BS529" s="36"/>
      <c r="BT529" s="54" t="s">
        <v>11</v>
      </c>
      <c r="BU529" s="39"/>
      <c r="BV529" s="54" t="s">
        <v>16</v>
      </c>
      <c r="BW529" s="36"/>
      <c r="BX529" s="54" t="s">
        <v>11</v>
      </c>
      <c r="BY529" s="39"/>
      <c r="BZ529" s="56" t="s">
        <v>16</v>
      </c>
      <c r="CA529" s="51"/>
      <c r="CB529" s="17" t="str">
        <f t="shared" si="15"/>
        <v/>
      </c>
      <c r="CC529" s="17" t="str">
        <f>IF(CB529="","",INDEX('99_職種リスト'!$A:$A,MATCH($E529,'99_職種リスト'!$B:$B,0)))</f>
        <v/>
      </c>
      <c r="CD529" s="18" t="str">
        <f>IF(CB529="","",IF(F529="○",'01_勤務時間入力'!$B$7*60,IF(SUM(H529,J529,L529,N529)&gt;0,MIN(SUM(VALUE(H529)*60,J529,VALUE(L529)*60/2,N529/2),'01_勤務時間入力'!$B$7*60,10080),MIN(SUM(MIN(SUM(VALUE(Q529)*60,S529,VALUE(U529)*60/2,W529/2),1440)*IF(OR(Y529="",Y529="　"),1,VALUE(MID(Y529,2,1)/4)),MIN(SUM(VALUE(Z529)*60,AB529,VALUE(AD529)*60/2,AF529/2),1440)*IF(OR(AH529="",AH529="　"),1,VALUE(MID(AH529,2,1)/4)),MIN(SUM(VALUE(AI529)*60,AK529,VALUE(AM529)*60/2,AO529/2),1440)*IF(OR(AQ529="",AQ529="　"),1,VALUE(MID(AQ529,2,1)/4)),MIN(SUM(VALUE(AR529)*60,AT529,VALUE(AV529)*60/2,AX529/2),1440)*IF(OR(AZ529="",AZ529="　"),1,VALUE(MID(AZ529,2,1)/4)),MIN(SUM(VALUE(BA529)*60,BC529,VALUE(BE529)*60/2,BG529/2),1440)*IF(OR(BI529="",BI529="　"),1,VALUE(MID(BI529,2,1)/4)),MIN(SUM(VALUE(BJ529)*60,BL529,VALUE(BN529)*60/2,BP529/2),1440)*IF(OR(BR529="",BR529="　"),1,VALUE(MID(BR529,2,1)/4)),MIN(SUM(VALUE(BS529)*60,BU529,VALUE(BW529)*60/2,BY529/2),1440)*IF(OR(CA529="",CA529="　"),1,VALUE(MID(CA529,2,1)/4))),'01_勤務時間入力'!$B$7*60,10080))))</f>
        <v/>
      </c>
      <c r="CE529" s="17" t="str">
        <f>IF(CB529="","",IF('01_勤務時間入力'!$I$7*60&lt;='01_勤務時間入力'!CD529,"常勤","非常勤"))</f>
        <v/>
      </c>
    </row>
    <row r="530" spans="2:83" ht="27.95" customHeight="1" x14ac:dyDescent="0.4">
      <c r="B530" s="131" t="str">
        <f t="shared" ref="B530:B593" si="16">CONCATENATE(ROW()-16,"人目")</f>
        <v>514人目</v>
      </c>
      <c r="C530" s="29"/>
      <c r="D530" s="69" t="s">
        <v>14</v>
      </c>
      <c r="E530" s="31"/>
      <c r="F530" s="32"/>
      <c r="H530" s="36"/>
      <c r="I530" s="54" t="s">
        <v>11</v>
      </c>
      <c r="J530" s="39"/>
      <c r="K530" s="56" t="s">
        <v>16</v>
      </c>
      <c r="L530" s="36"/>
      <c r="M530" s="54" t="s">
        <v>11</v>
      </c>
      <c r="N530" s="39"/>
      <c r="O530" s="56" t="s">
        <v>16</v>
      </c>
      <c r="P530" s="11"/>
      <c r="Q530" s="36"/>
      <c r="R530" s="54" t="s">
        <v>11</v>
      </c>
      <c r="S530" s="39"/>
      <c r="T530" s="54" t="s">
        <v>16</v>
      </c>
      <c r="U530" s="36"/>
      <c r="V530" s="54" t="s">
        <v>11</v>
      </c>
      <c r="W530" s="39"/>
      <c r="X530" s="56" t="s">
        <v>16</v>
      </c>
      <c r="Y530" s="48"/>
      <c r="Z530" s="36"/>
      <c r="AA530" s="54" t="s">
        <v>11</v>
      </c>
      <c r="AB530" s="39"/>
      <c r="AC530" s="54" t="s">
        <v>16</v>
      </c>
      <c r="AD530" s="36"/>
      <c r="AE530" s="54" t="s">
        <v>11</v>
      </c>
      <c r="AF530" s="39"/>
      <c r="AG530" s="56" t="s">
        <v>16</v>
      </c>
      <c r="AH530" s="48"/>
      <c r="AI530" s="36"/>
      <c r="AJ530" s="54" t="s">
        <v>11</v>
      </c>
      <c r="AK530" s="39"/>
      <c r="AL530" s="54" t="s">
        <v>16</v>
      </c>
      <c r="AM530" s="36"/>
      <c r="AN530" s="54" t="s">
        <v>11</v>
      </c>
      <c r="AO530" s="39"/>
      <c r="AP530" s="56" t="s">
        <v>16</v>
      </c>
      <c r="AQ530" s="48"/>
      <c r="AR530" s="36"/>
      <c r="AS530" s="54" t="s">
        <v>11</v>
      </c>
      <c r="AT530" s="39"/>
      <c r="AU530" s="54" t="s">
        <v>16</v>
      </c>
      <c r="AV530" s="36"/>
      <c r="AW530" s="54" t="s">
        <v>11</v>
      </c>
      <c r="AX530" s="39"/>
      <c r="AY530" s="56" t="s">
        <v>16</v>
      </c>
      <c r="AZ530" s="48"/>
      <c r="BA530" s="36"/>
      <c r="BB530" s="54" t="s">
        <v>11</v>
      </c>
      <c r="BC530" s="39"/>
      <c r="BD530" s="54" t="s">
        <v>16</v>
      </c>
      <c r="BE530" s="36"/>
      <c r="BF530" s="54" t="s">
        <v>11</v>
      </c>
      <c r="BG530" s="39"/>
      <c r="BH530" s="56" t="s">
        <v>16</v>
      </c>
      <c r="BI530" s="48"/>
      <c r="BJ530" s="36"/>
      <c r="BK530" s="54" t="s">
        <v>11</v>
      </c>
      <c r="BL530" s="39"/>
      <c r="BM530" s="54" t="s">
        <v>16</v>
      </c>
      <c r="BN530" s="36"/>
      <c r="BO530" s="54" t="s">
        <v>11</v>
      </c>
      <c r="BP530" s="39"/>
      <c r="BQ530" s="56" t="s">
        <v>16</v>
      </c>
      <c r="BR530" s="48"/>
      <c r="BS530" s="36"/>
      <c r="BT530" s="54" t="s">
        <v>11</v>
      </c>
      <c r="BU530" s="39"/>
      <c r="BV530" s="54" t="s">
        <v>16</v>
      </c>
      <c r="BW530" s="36"/>
      <c r="BX530" s="54" t="s">
        <v>11</v>
      </c>
      <c r="BY530" s="39"/>
      <c r="BZ530" s="56" t="s">
        <v>16</v>
      </c>
      <c r="CA530" s="51"/>
      <c r="CB530" s="17" t="str">
        <f t="shared" ref="CB530:CB593" si="17">IF(AND(E530&lt;&gt;"",OR(F530="○",SUM(H530,J530,L530,N530,Q530,S530,U530,W530,Z530,AB530,AD530,AF530,AI530,AK530,AM530,AO530,AR530,AT530,AV530,AX530,BA530,BC530,BE530,BG530,BJ530,BL530,BN530,BP530,BS530,BU530,BW530,BY530)&gt;0)),"入力あり","")</f>
        <v/>
      </c>
      <c r="CC530" s="17" t="str">
        <f>IF(CB530="","",INDEX('99_職種リスト'!$A:$A,MATCH($E530,'99_職種リスト'!$B:$B,0)))</f>
        <v/>
      </c>
      <c r="CD530" s="18" t="str">
        <f>IF(CB530="","",IF(F530="○",'01_勤務時間入力'!$B$7*60,IF(SUM(H530,J530,L530,N530)&gt;0,MIN(SUM(VALUE(H530)*60,J530,VALUE(L530)*60/2,N530/2),'01_勤務時間入力'!$B$7*60,10080),MIN(SUM(MIN(SUM(VALUE(Q530)*60,S530,VALUE(U530)*60/2,W530/2),1440)*IF(OR(Y530="",Y530="　"),1,VALUE(MID(Y530,2,1)/4)),MIN(SUM(VALUE(Z530)*60,AB530,VALUE(AD530)*60/2,AF530/2),1440)*IF(OR(AH530="",AH530="　"),1,VALUE(MID(AH530,2,1)/4)),MIN(SUM(VALUE(AI530)*60,AK530,VALUE(AM530)*60/2,AO530/2),1440)*IF(OR(AQ530="",AQ530="　"),1,VALUE(MID(AQ530,2,1)/4)),MIN(SUM(VALUE(AR530)*60,AT530,VALUE(AV530)*60/2,AX530/2),1440)*IF(OR(AZ530="",AZ530="　"),1,VALUE(MID(AZ530,2,1)/4)),MIN(SUM(VALUE(BA530)*60,BC530,VALUE(BE530)*60/2,BG530/2),1440)*IF(OR(BI530="",BI530="　"),1,VALUE(MID(BI530,2,1)/4)),MIN(SUM(VALUE(BJ530)*60,BL530,VALUE(BN530)*60/2,BP530/2),1440)*IF(OR(BR530="",BR530="　"),1,VALUE(MID(BR530,2,1)/4)),MIN(SUM(VALUE(BS530)*60,BU530,VALUE(BW530)*60/2,BY530/2),1440)*IF(OR(CA530="",CA530="　"),1,VALUE(MID(CA530,2,1)/4))),'01_勤務時間入力'!$B$7*60,10080))))</f>
        <v/>
      </c>
      <c r="CE530" s="17" t="str">
        <f>IF(CB530="","",IF('01_勤務時間入力'!$I$7*60&lt;='01_勤務時間入力'!CD530,"常勤","非常勤"))</f>
        <v/>
      </c>
    </row>
    <row r="531" spans="2:83" ht="27.95" customHeight="1" x14ac:dyDescent="0.4">
      <c r="B531" s="131" t="str">
        <f t="shared" si="16"/>
        <v>515人目</v>
      </c>
      <c r="C531" s="29"/>
      <c r="D531" s="69" t="s">
        <v>14</v>
      </c>
      <c r="E531" s="31"/>
      <c r="F531" s="32"/>
      <c r="H531" s="36"/>
      <c r="I531" s="54" t="s">
        <v>11</v>
      </c>
      <c r="J531" s="39"/>
      <c r="K531" s="56" t="s">
        <v>16</v>
      </c>
      <c r="L531" s="36"/>
      <c r="M531" s="54" t="s">
        <v>11</v>
      </c>
      <c r="N531" s="39"/>
      <c r="O531" s="56" t="s">
        <v>16</v>
      </c>
      <c r="P531" s="11"/>
      <c r="Q531" s="36"/>
      <c r="R531" s="54" t="s">
        <v>11</v>
      </c>
      <c r="S531" s="39"/>
      <c r="T531" s="54" t="s">
        <v>16</v>
      </c>
      <c r="U531" s="36"/>
      <c r="V531" s="54" t="s">
        <v>11</v>
      </c>
      <c r="W531" s="39"/>
      <c r="X531" s="56" t="s">
        <v>16</v>
      </c>
      <c r="Y531" s="48"/>
      <c r="Z531" s="36"/>
      <c r="AA531" s="54" t="s">
        <v>11</v>
      </c>
      <c r="AB531" s="39"/>
      <c r="AC531" s="54" t="s">
        <v>16</v>
      </c>
      <c r="AD531" s="36"/>
      <c r="AE531" s="54" t="s">
        <v>11</v>
      </c>
      <c r="AF531" s="39"/>
      <c r="AG531" s="56" t="s">
        <v>16</v>
      </c>
      <c r="AH531" s="48"/>
      <c r="AI531" s="36"/>
      <c r="AJ531" s="54" t="s">
        <v>11</v>
      </c>
      <c r="AK531" s="39"/>
      <c r="AL531" s="54" t="s">
        <v>16</v>
      </c>
      <c r="AM531" s="36"/>
      <c r="AN531" s="54" t="s">
        <v>11</v>
      </c>
      <c r="AO531" s="39"/>
      <c r="AP531" s="56" t="s">
        <v>16</v>
      </c>
      <c r="AQ531" s="48"/>
      <c r="AR531" s="36"/>
      <c r="AS531" s="54" t="s">
        <v>11</v>
      </c>
      <c r="AT531" s="39"/>
      <c r="AU531" s="54" t="s">
        <v>16</v>
      </c>
      <c r="AV531" s="36"/>
      <c r="AW531" s="54" t="s">
        <v>11</v>
      </c>
      <c r="AX531" s="39"/>
      <c r="AY531" s="56" t="s">
        <v>16</v>
      </c>
      <c r="AZ531" s="48"/>
      <c r="BA531" s="36"/>
      <c r="BB531" s="54" t="s">
        <v>11</v>
      </c>
      <c r="BC531" s="39"/>
      <c r="BD531" s="54" t="s">
        <v>16</v>
      </c>
      <c r="BE531" s="36"/>
      <c r="BF531" s="54" t="s">
        <v>11</v>
      </c>
      <c r="BG531" s="39"/>
      <c r="BH531" s="56" t="s">
        <v>16</v>
      </c>
      <c r="BI531" s="48"/>
      <c r="BJ531" s="36"/>
      <c r="BK531" s="54" t="s">
        <v>11</v>
      </c>
      <c r="BL531" s="39"/>
      <c r="BM531" s="54" t="s">
        <v>16</v>
      </c>
      <c r="BN531" s="36"/>
      <c r="BO531" s="54" t="s">
        <v>11</v>
      </c>
      <c r="BP531" s="39"/>
      <c r="BQ531" s="56" t="s">
        <v>16</v>
      </c>
      <c r="BR531" s="48"/>
      <c r="BS531" s="36"/>
      <c r="BT531" s="54" t="s">
        <v>11</v>
      </c>
      <c r="BU531" s="39"/>
      <c r="BV531" s="54" t="s">
        <v>16</v>
      </c>
      <c r="BW531" s="36"/>
      <c r="BX531" s="54" t="s">
        <v>11</v>
      </c>
      <c r="BY531" s="39"/>
      <c r="BZ531" s="56" t="s">
        <v>16</v>
      </c>
      <c r="CA531" s="51"/>
      <c r="CB531" s="17" t="str">
        <f t="shared" si="17"/>
        <v/>
      </c>
      <c r="CC531" s="17" t="str">
        <f>IF(CB531="","",INDEX('99_職種リスト'!$A:$A,MATCH($E531,'99_職種リスト'!$B:$B,0)))</f>
        <v/>
      </c>
      <c r="CD531" s="18" t="str">
        <f>IF(CB531="","",IF(F531="○",'01_勤務時間入力'!$B$7*60,IF(SUM(H531,J531,L531,N531)&gt;0,MIN(SUM(VALUE(H531)*60,J531,VALUE(L531)*60/2,N531/2),'01_勤務時間入力'!$B$7*60,10080),MIN(SUM(MIN(SUM(VALUE(Q531)*60,S531,VALUE(U531)*60/2,W531/2),1440)*IF(OR(Y531="",Y531="　"),1,VALUE(MID(Y531,2,1)/4)),MIN(SUM(VALUE(Z531)*60,AB531,VALUE(AD531)*60/2,AF531/2),1440)*IF(OR(AH531="",AH531="　"),1,VALUE(MID(AH531,2,1)/4)),MIN(SUM(VALUE(AI531)*60,AK531,VALUE(AM531)*60/2,AO531/2),1440)*IF(OR(AQ531="",AQ531="　"),1,VALUE(MID(AQ531,2,1)/4)),MIN(SUM(VALUE(AR531)*60,AT531,VALUE(AV531)*60/2,AX531/2),1440)*IF(OR(AZ531="",AZ531="　"),1,VALUE(MID(AZ531,2,1)/4)),MIN(SUM(VALUE(BA531)*60,BC531,VALUE(BE531)*60/2,BG531/2),1440)*IF(OR(BI531="",BI531="　"),1,VALUE(MID(BI531,2,1)/4)),MIN(SUM(VALUE(BJ531)*60,BL531,VALUE(BN531)*60/2,BP531/2),1440)*IF(OR(BR531="",BR531="　"),1,VALUE(MID(BR531,2,1)/4)),MIN(SUM(VALUE(BS531)*60,BU531,VALUE(BW531)*60/2,BY531/2),1440)*IF(OR(CA531="",CA531="　"),1,VALUE(MID(CA531,2,1)/4))),'01_勤務時間入力'!$B$7*60,10080))))</f>
        <v/>
      </c>
      <c r="CE531" s="17" t="str">
        <f>IF(CB531="","",IF('01_勤務時間入力'!$I$7*60&lt;='01_勤務時間入力'!CD531,"常勤","非常勤"))</f>
        <v/>
      </c>
    </row>
    <row r="532" spans="2:83" ht="27.95" customHeight="1" x14ac:dyDescent="0.4">
      <c r="B532" s="131" t="str">
        <f t="shared" si="16"/>
        <v>516人目</v>
      </c>
      <c r="C532" s="29"/>
      <c r="D532" s="69" t="s">
        <v>14</v>
      </c>
      <c r="E532" s="31"/>
      <c r="F532" s="32"/>
      <c r="H532" s="36"/>
      <c r="I532" s="54" t="s">
        <v>11</v>
      </c>
      <c r="J532" s="39"/>
      <c r="K532" s="56" t="s">
        <v>16</v>
      </c>
      <c r="L532" s="36"/>
      <c r="M532" s="54" t="s">
        <v>11</v>
      </c>
      <c r="N532" s="39"/>
      <c r="O532" s="56" t="s">
        <v>16</v>
      </c>
      <c r="P532" s="11"/>
      <c r="Q532" s="36"/>
      <c r="R532" s="54" t="s">
        <v>11</v>
      </c>
      <c r="S532" s="39"/>
      <c r="T532" s="54" t="s">
        <v>16</v>
      </c>
      <c r="U532" s="36"/>
      <c r="V532" s="54" t="s">
        <v>11</v>
      </c>
      <c r="W532" s="39"/>
      <c r="X532" s="56" t="s">
        <v>16</v>
      </c>
      <c r="Y532" s="48"/>
      <c r="Z532" s="36"/>
      <c r="AA532" s="54" t="s">
        <v>11</v>
      </c>
      <c r="AB532" s="39"/>
      <c r="AC532" s="54" t="s">
        <v>16</v>
      </c>
      <c r="AD532" s="36"/>
      <c r="AE532" s="54" t="s">
        <v>11</v>
      </c>
      <c r="AF532" s="39"/>
      <c r="AG532" s="56" t="s">
        <v>16</v>
      </c>
      <c r="AH532" s="48"/>
      <c r="AI532" s="36"/>
      <c r="AJ532" s="54" t="s">
        <v>11</v>
      </c>
      <c r="AK532" s="39"/>
      <c r="AL532" s="54" t="s">
        <v>16</v>
      </c>
      <c r="AM532" s="36"/>
      <c r="AN532" s="54" t="s">
        <v>11</v>
      </c>
      <c r="AO532" s="39"/>
      <c r="AP532" s="56" t="s">
        <v>16</v>
      </c>
      <c r="AQ532" s="48"/>
      <c r="AR532" s="36"/>
      <c r="AS532" s="54" t="s">
        <v>11</v>
      </c>
      <c r="AT532" s="39"/>
      <c r="AU532" s="54" t="s">
        <v>16</v>
      </c>
      <c r="AV532" s="36"/>
      <c r="AW532" s="54" t="s">
        <v>11</v>
      </c>
      <c r="AX532" s="39"/>
      <c r="AY532" s="56" t="s">
        <v>16</v>
      </c>
      <c r="AZ532" s="48"/>
      <c r="BA532" s="36"/>
      <c r="BB532" s="54" t="s">
        <v>11</v>
      </c>
      <c r="BC532" s="39"/>
      <c r="BD532" s="54" t="s">
        <v>16</v>
      </c>
      <c r="BE532" s="36"/>
      <c r="BF532" s="54" t="s">
        <v>11</v>
      </c>
      <c r="BG532" s="39"/>
      <c r="BH532" s="56" t="s">
        <v>16</v>
      </c>
      <c r="BI532" s="48"/>
      <c r="BJ532" s="36"/>
      <c r="BK532" s="54" t="s">
        <v>11</v>
      </c>
      <c r="BL532" s="39"/>
      <c r="BM532" s="54" t="s">
        <v>16</v>
      </c>
      <c r="BN532" s="36"/>
      <c r="BO532" s="54" t="s">
        <v>11</v>
      </c>
      <c r="BP532" s="39"/>
      <c r="BQ532" s="56" t="s">
        <v>16</v>
      </c>
      <c r="BR532" s="48"/>
      <c r="BS532" s="36"/>
      <c r="BT532" s="54" t="s">
        <v>11</v>
      </c>
      <c r="BU532" s="39"/>
      <c r="BV532" s="54" t="s">
        <v>16</v>
      </c>
      <c r="BW532" s="36"/>
      <c r="BX532" s="54" t="s">
        <v>11</v>
      </c>
      <c r="BY532" s="39"/>
      <c r="BZ532" s="56" t="s">
        <v>16</v>
      </c>
      <c r="CA532" s="51"/>
      <c r="CB532" s="17" t="str">
        <f t="shared" si="17"/>
        <v/>
      </c>
      <c r="CC532" s="17" t="str">
        <f>IF(CB532="","",INDEX('99_職種リスト'!$A:$A,MATCH($E532,'99_職種リスト'!$B:$B,0)))</f>
        <v/>
      </c>
      <c r="CD532" s="18" t="str">
        <f>IF(CB532="","",IF(F532="○",'01_勤務時間入力'!$B$7*60,IF(SUM(H532,J532,L532,N532)&gt;0,MIN(SUM(VALUE(H532)*60,J532,VALUE(L532)*60/2,N532/2),'01_勤務時間入力'!$B$7*60,10080),MIN(SUM(MIN(SUM(VALUE(Q532)*60,S532,VALUE(U532)*60/2,W532/2),1440)*IF(OR(Y532="",Y532="　"),1,VALUE(MID(Y532,2,1)/4)),MIN(SUM(VALUE(Z532)*60,AB532,VALUE(AD532)*60/2,AF532/2),1440)*IF(OR(AH532="",AH532="　"),1,VALUE(MID(AH532,2,1)/4)),MIN(SUM(VALUE(AI532)*60,AK532,VALUE(AM532)*60/2,AO532/2),1440)*IF(OR(AQ532="",AQ532="　"),1,VALUE(MID(AQ532,2,1)/4)),MIN(SUM(VALUE(AR532)*60,AT532,VALUE(AV532)*60/2,AX532/2),1440)*IF(OR(AZ532="",AZ532="　"),1,VALUE(MID(AZ532,2,1)/4)),MIN(SUM(VALUE(BA532)*60,BC532,VALUE(BE532)*60/2,BG532/2),1440)*IF(OR(BI532="",BI532="　"),1,VALUE(MID(BI532,2,1)/4)),MIN(SUM(VALUE(BJ532)*60,BL532,VALUE(BN532)*60/2,BP532/2),1440)*IF(OR(BR532="",BR532="　"),1,VALUE(MID(BR532,2,1)/4)),MIN(SUM(VALUE(BS532)*60,BU532,VALUE(BW532)*60/2,BY532/2),1440)*IF(OR(CA532="",CA532="　"),1,VALUE(MID(CA532,2,1)/4))),'01_勤務時間入力'!$B$7*60,10080))))</f>
        <v/>
      </c>
      <c r="CE532" s="17" t="str">
        <f>IF(CB532="","",IF('01_勤務時間入力'!$I$7*60&lt;='01_勤務時間入力'!CD532,"常勤","非常勤"))</f>
        <v/>
      </c>
    </row>
    <row r="533" spans="2:83" ht="27.95" customHeight="1" x14ac:dyDescent="0.4">
      <c r="B533" s="131" t="str">
        <f t="shared" si="16"/>
        <v>517人目</v>
      </c>
      <c r="C533" s="29"/>
      <c r="D533" s="69" t="s">
        <v>14</v>
      </c>
      <c r="E533" s="31"/>
      <c r="F533" s="32"/>
      <c r="H533" s="36"/>
      <c r="I533" s="54" t="s">
        <v>11</v>
      </c>
      <c r="J533" s="39"/>
      <c r="K533" s="56" t="s">
        <v>16</v>
      </c>
      <c r="L533" s="36"/>
      <c r="M533" s="54" t="s">
        <v>11</v>
      </c>
      <c r="N533" s="39"/>
      <c r="O533" s="56" t="s">
        <v>16</v>
      </c>
      <c r="P533" s="11"/>
      <c r="Q533" s="36"/>
      <c r="R533" s="54" t="s">
        <v>11</v>
      </c>
      <c r="S533" s="39"/>
      <c r="T533" s="54" t="s">
        <v>16</v>
      </c>
      <c r="U533" s="36"/>
      <c r="V533" s="54" t="s">
        <v>11</v>
      </c>
      <c r="W533" s="39"/>
      <c r="X533" s="56" t="s">
        <v>16</v>
      </c>
      <c r="Y533" s="48"/>
      <c r="Z533" s="36"/>
      <c r="AA533" s="54" t="s">
        <v>11</v>
      </c>
      <c r="AB533" s="39"/>
      <c r="AC533" s="54" t="s">
        <v>16</v>
      </c>
      <c r="AD533" s="36"/>
      <c r="AE533" s="54" t="s">
        <v>11</v>
      </c>
      <c r="AF533" s="39"/>
      <c r="AG533" s="56" t="s">
        <v>16</v>
      </c>
      <c r="AH533" s="48"/>
      <c r="AI533" s="36"/>
      <c r="AJ533" s="54" t="s">
        <v>11</v>
      </c>
      <c r="AK533" s="39"/>
      <c r="AL533" s="54" t="s">
        <v>16</v>
      </c>
      <c r="AM533" s="36"/>
      <c r="AN533" s="54" t="s">
        <v>11</v>
      </c>
      <c r="AO533" s="39"/>
      <c r="AP533" s="56" t="s">
        <v>16</v>
      </c>
      <c r="AQ533" s="48"/>
      <c r="AR533" s="36"/>
      <c r="AS533" s="54" t="s">
        <v>11</v>
      </c>
      <c r="AT533" s="39"/>
      <c r="AU533" s="54" t="s">
        <v>16</v>
      </c>
      <c r="AV533" s="36"/>
      <c r="AW533" s="54" t="s">
        <v>11</v>
      </c>
      <c r="AX533" s="39"/>
      <c r="AY533" s="56" t="s">
        <v>16</v>
      </c>
      <c r="AZ533" s="48"/>
      <c r="BA533" s="36"/>
      <c r="BB533" s="54" t="s">
        <v>11</v>
      </c>
      <c r="BC533" s="39"/>
      <c r="BD533" s="54" t="s">
        <v>16</v>
      </c>
      <c r="BE533" s="36"/>
      <c r="BF533" s="54" t="s">
        <v>11</v>
      </c>
      <c r="BG533" s="39"/>
      <c r="BH533" s="56" t="s">
        <v>16</v>
      </c>
      <c r="BI533" s="48"/>
      <c r="BJ533" s="36"/>
      <c r="BK533" s="54" t="s">
        <v>11</v>
      </c>
      <c r="BL533" s="39"/>
      <c r="BM533" s="54" t="s">
        <v>16</v>
      </c>
      <c r="BN533" s="36"/>
      <c r="BO533" s="54" t="s">
        <v>11</v>
      </c>
      <c r="BP533" s="39"/>
      <c r="BQ533" s="56" t="s">
        <v>16</v>
      </c>
      <c r="BR533" s="48"/>
      <c r="BS533" s="36"/>
      <c r="BT533" s="54" t="s">
        <v>11</v>
      </c>
      <c r="BU533" s="39"/>
      <c r="BV533" s="54" t="s">
        <v>16</v>
      </c>
      <c r="BW533" s="36"/>
      <c r="BX533" s="54" t="s">
        <v>11</v>
      </c>
      <c r="BY533" s="39"/>
      <c r="BZ533" s="56" t="s">
        <v>16</v>
      </c>
      <c r="CA533" s="51"/>
      <c r="CB533" s="17" t="str">
        <f t="shared" si="17"/>
        <v/>
      </c>
      <c r="CC533" s="17" t="str">
        <f>IF(CB533="","",INDEX('99_職種リスト'!$A:$A,MATCH($E533,'99_職種リスト'!$B:$B,0)))</f>
        <v/>
      </c>
      <c r="CD533" s="18" t="str">
        <f>IF(CB533="","",IF(F533="○",'01_勤務時間入力'!$B$7*60,IF(SUM(H533,J533,L533,N533)&gt;0,MIN(SUM(VALUE(H533)*60,J533,VALUE(L533)*60/2,N533/2),'01_勤務時間入力'!$B$7*60,10080),MIN(SUM(MIN(SUM(VALUE(Q533)*60,S533,VALUE(U533)*60/2,W533/2),1440)*IF(OR(Y533="",Y533="　"),1,VALUE(MID(Y533,2,1)/4)),MIN(SUM(VALUE(Z533)*60,AB533,VALUE(AD533)*60/2,AF533/2),1440)*IF(OR(AH533="",AH533="　"),1,VALUE(MID(AH533,2,1)/4)),MIN(SUM(VALUE(AI533)*60,AK533,VALUE(AM533)*60/2,AO533/2),1440)*IF(OR(AQ533="",AQ533="　"),1,VALUE(MID(AQ533,2,1)/4)),MIN(SUM(VALUE(AR533)*60,AT533,VALUE(AV533)*60/2,AX533/2),1440)*IF(OR(AZ533="",AZ533="　"),1,VALUE(MID(AZ533,2,1)/4)),MIN(SUM(VALUE(BA533)*60,BC533,VALUE(BE533)*60/2,BG533/2),1440)*IF(OR(BI533="",BI533="　"),1,VALUE(MID(BI533,2,1)/4)),MIN(SUM(VALUE(BJ533)*60,BL533,VALUE(BN533)*60/2,BP533/2),1440)*IF(OR(BR533="",BR533="　"),1,VALUE(MID(BR533,2,1)/4)),MIN(SUM(VALUE(BS533)*60,BU533,VALUE(BW533)*60/2,BY533/2),1440)*IF(OR(CA533="",CA533="　"),1,VALUE(MID(CA533,2,1)/4))),'01_勤務時間入力'!$B$7*60,10080))))</f>
        <v/>
      </c>
      <c r="CE533" s="17" t="str">
        <f>IF(CB533="","",IF('01_勤務時間入力'!$I$7*60&lt;='01_勤務時間入力'!CD533,"常勤","非常勤"))</f>
        <v/>
      </c>
    </row>
    <row r="534" spans="2:83" ht="27.95" customHeight="1" x14ac:dyDescent="0.4">
      <c r="B534" s="131" t="str">
        <f t="shared" si="16"/>
        <v>518人目</v>
      </c>
      <c r="C534" s="29"/>
      <c r="D534" s="69" t="s">
        <v>14</v>
      </c>
      <c r="E534" s="31"/>
      <c r="F534" s="32"/>
      <c r="H534" s="36"/>
      <c r="I534" s="54" t="s">
        <v>11</v>
      </c>
      <c r="J534" s="39"/>
      <c r="K534" s="56" t="s">
        <v>16</v>
      </c>
      <c r="L534" s="36"/>
      <c r="M534" s="54" t="s">
        <v>11</v>
      </c>
      <c r="N534" s="39"/>
      <c r="O534" s="56" t="s">
        <v>16</v>
      </c>
      <c r="P534" s="11"/>
      <c r="Q534" s="36"/>
      <c r="R534" s="54" t="s">
        <v>11</v>
      </c>
      <c r="S534" s="39"/>
      <c r="T534" s="54" t="s">
        <v>16</v>
      </c>
      <c r="U534" s="36"/>
      <c r="V534" s="54" t="s">
        <v>11</v>
      </c>
      <c r="W534" s="39"/>
      <c r="X534" s="56" t="s">
        <v>16</v>
      </c>
      <c r="Y534" s="48"/>
      <c r="Z534" s="36"/>
      <c r="AA534" s="54" t="s">
        <v>11</v>
      </c>
      <c r="AB534" s="39"/>
      <c r="AC534" s="54" t="s">
        <v>16</v>
      </c>
      <c r="AD534" s="36"/>
      <c r="AE534" s="54" t="s">
        <v>11</v>
      </c>
      <c r="AF534" s="39"/>
      <c r="AG534" s="56" t="s">
        <v>16</v>
      </c>
      <c r="AH534" s="48"/>
      <c r="AI534" s="36"/>
      <c r="AJ534" s="54" t="s">
        <v>11</v>
      </c>
      <c r="AK534" s="39"/>
      <c r="AL534" s="54" t="s">
        <v>16</v>
      </c>
      <c r="AM534" s="36"/>
      <c r="AN534" s="54" t="s">
        <v>11</v>
      </c>
      <c r="AO534" s="39"/>
      <c r="AP534" s="56" t="s">
        <v>16</v>
      </c>
      <c r="AQ534" s="48"/>
      <c r="AR534" s="36"/>
      <c r="AS534" s="54" t="s">
        <v>11</v>
      </c>
      <c r="AT534" s="39"/>
      <c r="AU534" s="54" t="s">
        <v>16</v>
      </c>
      <c r="AV534" s="36"/>
      <c r="AW534" s="54" t="s">
        <v>11</v>
      </c>
      <c r="AX534" s="39"/>
      <c r="AY534" s="56" t="s">
        <v>16</v>
      </c>
      <c r="AZ534" s="48"/>
      <c r="BA534" s="36"/>
      <c r="BB534" s="54" t="s">
        <v>11</v>
      </c>
      <c r="BC534" s="39"/>
      <c r="BD534" s="54" t="s">
        <v>16</v>
      </c>
      <c r="BE534" s="36"/>
      <c r="BF534" s="54" t="s">
        <v>11</v>
      </c>
      <c r="BG534" s="39"/>
      <c r="BH534" s="56" t="s">
        <v>16</v>
      </c>
      <c r="BI534" s="48"/>
      <c r="BJ534" s="36"/>
      <c r="BK534" s="54" t="s">
        <v>11</v>
      </c>
      <c r="BL534" s="39"/>
      <c r="BM534" s="54" t="s">
        <v>16</v>
      </c>
      <c r="BN534" s="36"/>
      <c r="BO534" s="54" t="s">
        <v>11</v>
      </c>
      <c r="BP534" s="39"/>
      <c r="BQ534" s="56" t="s">
        <v>16</v>
      </c>
      <c r="BR534" s="48"/>
      <c r="BS534" s="36"/>
      <c r="BT534" s="54" t="s">
        <v>11</v>
      </c>
      <c r="BU534" s="39"/>
      <c r="BV534" s="54" t="s">
        <v>16</v>
      </c>
      <c r="BW534" s="36"/>
      <c r="BX534" s="54" t="s">
        <v>11</v>
      </c>
      <c r="BY534" s="39"/>
      <c r="BZ534" s="56" t="s">
        <v>16</v>
      </c>
      <c r="CA534" s="51"/>
      <c r="CB534" s="17" t="str">
        <f t="shared" si="17"/>
        <v/>
      </c>
      <c r="CC534" s="17" t="str">
        <f>IF(CB534="","",INDEX('99_職種リスト'!$A:$A,MATCH($E534,'99_職種リスト'!$B:$B,0)))</f>
        <v/>
      </c>
      <c r="CD534" s="18" t="str">
        <f>IF(CB534="","",IF(F534="○",'01_勤務時間入力'!$B$7*60,IF(SUM(H534,J534,L534,N534)&gt;0,MIN(SUM(VALUE(H534)*60,J534,VALUE(L534)*60/2,N534/2),'01_勤務時間入力'!$B$7*60,10080),MIN(SUM(MIN(SUM(VALUE(Q534)*60,S534,VALUE(U534)*60/2,W534/2),1440)*IF(OR(Y534="",Y534="　"),1,VALUE(MID(Y534,2,1)/4)),MIN(SUM(VALUE(Z534)*60,AB534,VALUE(AD534)*60/2,AF534/2),1440)*IF(OR(AH534="",AH534="　"),1,VALUE(MID(AH534,2,1)/4)),MIN(SUM(VALUE(AI534)*60,AK534,VALUE(AM534)*60/2,AO534/2),1440)*IF(OR(AQ534="",AQ534="　"),1,VALUE(MID(AQ534,2,1)/4)),MIN(SUM(VALUE(AR534)*60,AT534,VALUE(AV534)*60/2,AX534/2),1440)*IF(OR(AZ534="",AZ534="　"),1,VALUE(MID(AZ534,2,1)/4)),MIN(SUM(VALUE(BA534)*60,BC534,VALUE(BE534)*60/2,BG534/2),1440)*IF(OR(BI534="",BI534="　"),1,VALUE(MID(BI534,2,1)/4)),MIN(SUM(VALUE(BJ534)*60,BL534,VALUE(BN534)*60/2,BP534/2),1440)*IF(OR(BR534="",BR534="　"),1,VALUE(MID(BR534,2,1)/4)),MIN(SUM(VALUE(BS534)*60,BU534,VALUE(BW534)*60/2,BY534/2),1440)*IF(OR(CA534="",CA534="　"),1,VALUE(MID(CA534,2,1)/4))),'01_勤務時間入力'!$B$7*60,10080))))</f>
        <v/>
      </c>
      <c r="CE534" s="17" t="str">
        <f>IF(CB534="","",IF('01_勤務時間入力'!$I$7*60&lt;='01_勤務時間入力'!CD534,"常勤","非常勤"))</f>
        <v/>
      </c>
    </row>
    <row r="535" spans="2:83" ht="27.95" customHeight="1" x14ac:dyDescent="0.4">
      <c r="B535" s="131" t="str">
        <f t="shared" si="16"/>
        <v>519人目</v>
      </c>
      <c r="C535" s="29"/>
      <c r="D535" s="69" t="s">
        <v>14</v>
      </c>
      <c r="E535" s="31"/>
      <c r="F535" s="32"/>
      <c r="H535" s="36"/>
      <c r="I535" s="54" t="s">
        <v>11</v>
      </c>
      <c r="J535" s="39"/>
      <c r="K535" s="56" t="s">
        <v>16</v>
      </c>
      <c r="L535" s="36"/>
      <c r="M535" s="54" t="s">
        <v>11</v>
      </c>
      <c r="N535" s="39"/>
      <c r="O535" s="56" t="s">
        <v>16</v>
      </c>
      <c r="P535" s="11"/>
      <c r="Q535" s="36"/>
      <c r="R535" s="54" t="s">
        <v>11</v>
      </c>
      <c r="S535" s="39"/>
      <c r="T535" s="54" t="s">
        <v>16</v>
      </c>
      <c r="U535" s="36"/>
      <c r="V535" s="54" t="s">
        <v>11</v>
      </c>
      <c r="W535" s="39"/>
      <c r="X535" s="56" t="s">
        <v>16</v>
      </c>
      <c r="Y535" s="48"/>
      <c r="Z535" s="36"/>
      <c r="AA535" s="54" t="s">
        <v>11</v>
      </c>
      <c r="AB535" s="39"/>
      <c r="AC535" s="54" t="s">
        <v>16</v>
      </c>
      <c r="AD535" s="36"/>
      <c r="AE535" s="54" t="s">
        <v>11</v>
      </c>
      <c r="AF535" s="39"/>
      <c r="AG535" s="56" t="s">
        <v>16</v>
      </c>
      <c r="AH535" s="48"/>
      <c r="AI535" s="36"/>
      <c r="AJ535" s="54" t="s">
        <v>11</v>
      </c>
      <c r="AK535" s="39"/>
      <c r="AL535" s="54" t="s">
        <v>16</v>
      </c>
      <c r="AM535" s="36"/>
      <c r="AN535" s="54" t="s">
        <v>11</v>
      </c>
      <c r="AO535" s="39"/>
      <c r="AP535" s="56" t="s">
        <v>16</v>
      </c>
      <c r="AQ535" s="48"/>
      <c r="AR535" s="36"/>
      <c r="AS535" s="54" t="s">
        <v>11</v>
      </c>
      <c r="AT535" s="39"/>
      <c r="AU535" s="54" t="s">
        <v>16</v>
      </c>
      <c r="AV535" s="36"/>
      <c r="AW535" s="54" t="s">
        <v>11</v>
      </c>
      <c r="AX535" s="39"/>
      <c r="AY535" s="56" t="s">
        <v>16</v>
      </c>
      <c r="AZ535" s="48"/>
      <c r="BA535" s="36"/>
      <c r="BB535" s="54" t="s">
        <v>11</v>
      </c>
      <c r="BC535" s="39"/>
      <c r="BD535" s="54" t="s">
        <v>16</v>
      </c>
      <c r="BE535" s="36"/>
      <c r="BF535" s="54" t="s">
        <v>11</v>
      </c>
      <c r="BG535" s="39"/>
      <c r="BH535" s="56" t="s">
        <v>16</v>
      </c>
      <c r="BI535" s="48"/>
      <c r="BJ535" s="36"/>
      <c r="BK535" s="54" t="s">
        <v>11</v>
      </c>
      <c r="BL535" s="39"/>
      <c r="BM535" s="54" t="s">
        <v>16</v>
      </c>
      <c r="BN535" s="36"/>
      <c r="BO535" s="54" t="s">
        <v>11</v>
      </c>
      <c r="BP535" s="39"/>
      <c r="BQ535" s="56" t="s">
        <v>16</v>
      </c>
      <c r="BR535" s="48"/>
      <c r="BS535" s="36"/>
      <c r="BT535" s="54" t="s">
        <v>11</v>
      </c>
      <c r="BU535" s="39"/>
      <c r="BV535" s="54" t="s">
        <v>16</v>
      </c>
      <c r="BW535" s="36"/>
      <c r="BX535" s="54" t="s">
        <v>11</v>
      </c>
      <c r="BY535" s="39"/>
      <c r="BZ535" s="56" t="s">
        <v>16</v>
      </c>
      <c r="CA535" s="51"/>
      <c r="CB535" s="17" t="str">
        <f t="shared" si="17"/>
        <v/>
      </c>
      <c r="CC535" s="17" t="str">
        <f>IF(CB535="","",INDEX('99_職種リスト'!$A:$A,MATCH($E535,'99_職種リスト'!$B:$B,0)))</f>
        <v/>
      </c>
      <c r="CD535" s="18" t="str">
        <f>IF(CB535="","",IF(F535="○",'01_勤務時間入力'!$B$7*60,IF(SUM(H535,J535,L535,N535)&gt;0,MIN(SUM(VALUE(H535)*60,J535,VALUE(L535)*60/2,N535/2),'01_勤務時間入力'!$B$7*60,10080),MIN(SUM(MIN(SUM(VALUE(Q535)*60,S535,VALUE(U535)*60/2,W535/2),1440)*IF(OR(Y535="",Y535="　"),1,VALUE(MID(Y535,2,1)/4)),MIN(SUM(VALUE(Z535)*60,AB535,VALUE(AD535)*60/2,AF535/2),1440)*IF(OR(AH535="",AH535="　"),1,VALUE(MID(AH535,2,1)/4)),MIN(SUM(VALUE(AI535)*60,AK535,VALUE(AM535)*60/2,AO535/2),1440)*IF(OR(AQ535="",AQ535="　"),1,VALUE(MID(AQ535,2,1)/4)),MIN(SUM(VALUE(AR535)*60,AT535,VALUE(AV535)*60/2,AX535/2),1440)*IF(OR(AZ535="",AZ535="　"),1,VALUE(MID(AZ535,2,1)/4)),MIN(SUM(VALUE(BA535)*60,BC535,VALUE(BE535)*60/2,BG535/2),1440)*IF(OR(BI535="",BI535="　"),1,VALUE(MID(BI535,2,1)/4)),MIN(SUM(VALUE(BJ535)*60,BL535,VALUE(BN535)*60/2,BP535/2),1440)*IF(OR(BR535="",BR535="　"),1,VALUE(MID(BR535,2,1)/4)),MIN(SUM(VALUE(BS535)*60,BU535,VALUE(BW535)*60/2,BY535/2),1440)*IF(OR(CA535="",CA535="　"),1,VALUE(MID(CA535,2,1)/4))),'01_勤務時間入力'!$B$7*60,10080))))</f>
        <v/>
      </c>
      <c r="CE535" s="17" t="str">
        <f>IF(CB535="","",IF('01_勤務時間入力'!$I$7*60&lt;='01_勤務時間入力'!CD535,"常勤","非常勤"))</f>
        <v/>
      </c>
    </row>
    <row r="536" spans="2:83" ht="27.95" customHeight="1" x14ac:dyDescent="0.4">
      <c r="B536" s="131" t="str">
        <f t="shared" si="16"/>
        <v>520人目</v>
      </c>
      <c r="C536" s="29"/>
      <c r="D536" s="69" t="s">
        <v>14</v>
      </c>
      <c r="E536" s="31"/>
      <c r="F536" s="32"/>
      <c r="H536" s="36"/>
      <c r="I536" s="54" t="s">
        <v>11</v>
      </c>
      <c r="J536" s="39"/>
      <c r="K536" s="56" t="s">
        <v>16</v>
      </c>
      <c r="L536" s="36"/>
      <c r="M536" s="54" t="s">
        <v>11</v>
      </c>
      <c r="N536" s="39"/>
      <c r="O536" s="56" t="s">
        <v>16</v>
      </c>
      <c r="P536" s="11"/>
      <c r="Q536" s="36"/>
      <c r="R536" s="54" t="s">
        <v>11</v>
      </c>
      <c r="S536" s="39"/>
      <c r="T536" s="54" t="s">
        <v>16</v>
      </c>
      <c r="U536" s="36"/>
      <c r="V536" s="54" t="s">
        <v>11</v>
      </c>
      <c r="W536" s="39"/>
      <c r="X536" s="56" t="s">
        <v>16</v>
      </c>
      <c r="Y536" s="48"/>
      <c r="Z536" s="36"/>
      <c r="AA536" s="54" t="s">
        <v>11</v>
      </c>
      <c r="AB536" s="39"/>
      <c r="AC536" s="54" t="s">
        <v>16</v>
      </c>
      <c r="AD536" s="36"/>
      <c r="AE536" s="54" t="s">
        <v>11</v>
      </c>
      <c r="AF536" s="39"/>
      <c r="AG536" s="56" t="s">
        <v>16</v>
      </c>
      <c r="AH536" s="48"/>
      <c r="AI536" s="36"/>
      <c r="AJ536" s="54" t="s">
        <v>11</v>
      </c>
      <c r="AK536" s="39"/>
      <c r="AL536" s="54" t="s">
        <v>16</v>
      </c>
      <c r="AM536" s="36"/>
      <c r="AN536" s="54" t="s">
        <v>11</v>
      </c>
      <c r="AO536" s="39"/>
      <c r="AP536" s="56" t="s">
        <v>16</v>
      </c>
      <c r="AQ536" s="48"/>
      <c r="AR536" s="36"/>
      <c r="AS536" s="54" t="s">
        <v>11</v>
      </c>
      <c r="AT536" s="39"/>
      <c r="AU536" s="54" t="s">
        <v>16</v>
      </c>
      <c r="AV536" s="36"/>
      <c r="AW536" s="54" t="s">
        <v>11</v>
      </c>
      <c r="AX536" s="39"/>
      <c r="AY536" s="56" t="s">
        <v>16</v>
      </c>
      <c r="AZ536" s="48"/>
      <c r="BA536" s="36"/>
      <c r="BB536" s="54" t="s">
        <v>11</v>
      </c>
      <c r="BC536" s="39"/>
      <c r="BD536" s="54" t="s">
        <v>16</v>
      </c>
      <c r="BE536" s="36"/>
      <c r="BF536" s="54" t="s">
        <v>11</v>
      </c>
      <c r="BG536" s="39"/>
      <c r="BH536" s="56" t="s">
        <v>16</v>
      </c>
      <c r="BI536" s="48"/>
      <c r="BJ536" s="36"/>
      <c r="BK536" s="54" t="s">
        <v>11</v>
      </c>
      <c r="BL536" s="39"/>
      <c r="BM536" s="54" t="s">
        <v>16</v>
      </c>
      <c r="BN536" s="36"/>
      <c r="BO536" s="54" t="s">
        <v>11</v>
      </c>
      <c r="BP536" s="39"/>
      <c r="BQ536" s="56" t="s">
        <v>16</v>
      </c>
      <c r="BR536" s="48"/>
      <c r="BS536" s="36"/>
      <c r="BT536" s="54" t="s">
        <v>11</v>
      </c>
      <c r="BU536" s="39"/>
      <c r="BV536" s="54" t="s">
        <v>16</v>
      </c>
      <c r="BW536" s="36"/>
      <c r="BX536" s="54" t="s">
        <v>11</v>
      </c>
      <c r="BY536" s="39"/>
      <c r="BZ536" s="56" t="s">
        <v>16</v>
      </c>
      <c r="CA536" s="51"/>
      <c r="CB536" s="17" t="str">
        <f t="shared" si="17"/>
        <v/>
      </c>
      <c r="CC536" s="17" t="str">
        <f>IF(CB536="","",INDEX('99_職種リスト'!$A:$A,MATCH($E536,'99_職種リスト'!$B:$B,0)))</f>
        <v/>
      </c>
      <c r="CD536" s="18" t="str">
        <f>IF(CB536="","",IF(F536="○",'01_勤務時間入力'!$B$7*60,IF(SUM(H536,J536,L536,N536)&gt;0,MIN(SUM(VALUE(H536)*60,J536,VALUE(L536)*60/2,N536/2),'01_勤務時間入力'!$B$7*60,10080),MIN(SUM(MIN(SUM(VALUE(Q536)*60,S536,VALUE(U536)*60/2,W536/2),1440)*IF(OR(Y536="",Y536="　"),1,VALUE(MID(Y536,2,1)/4)),MIN(SUM(VALUE(Z536)*60,AB536,VALUE(AD536)*60/2,AF536/2),1440)*IF(OR(AH536="",AH536="　"),1,VALUE(MID(AH536,2,1)/4)),MIN(SUM(VALUE(AI536)*60,AK536,VALUE(AM536)*60/2,AO536/2),1440)*IF(OR(AQ536="",AQ536="　"),1,VALUE(MID(AQ536,2,1)/4)),MIN(SUM(VALUE(AR536)*60,AT536,VALUE(AV536)*60/2,AX536/2),1440)*IF(OR(AZ536="",AZ536="　"),1,VALUE(MID(AZ536,2,1)/4)),MIN(SUM(VALUE(BA536)*60,BC536,VALUE(BE536)*60/2,BG536/2),1440)*IF(OR(BI536="",BI536="　"),1,VALUE(MID(BI536,2,1)/4)),MIN(SUM(VALUE(BJ536)*60,BL536,VALUE(BN536)*60/2,BP536/2),1440)*IF(OR(BR536="",BR536="　"),1,VALUE(MID(BR536,2,1)/4)),MIN(SUM(VALUE(BS536)*60,BU536,VALUE(BW536)*60/2,BY536/2),1440)*IF(OR(CA536="",CA536="　"),1,VALUE(MID(CA536,2,1)/4))),'01_勤務時間入力'!$B$7*60,10080))))</f>
        <v/>
      </c>
      <c r="CE536" s="17" t="str">
        <f>IF(CB536="","",IF('01_勤務時間入力'!$I$7*60&lt;='01_勤務時間入力'!CD536,"常勤","非常勤"))</f>
        <v/>
      </c>
    </row>
    <row r="537" spans="2:83" ht="27.95" customHeight="1" x14ac:dyDescent="0.4">
      <c r="B537" s="131" t="str">
        <f t="shared" si="16"/>
        <v>521人目</v>
      </c>
      <c r="C537" s="29"/>
      <c r="D537" s="69" t="s">
        <v>14</v>
      </c>
      <c r="E537" s="31"/>
      <c r="F537" s="32"/>
      <c r="H537" s="36"/>
      <c r="I537" s="54" t="s">
        <v>11</v>
      </c>
      <c r="J537" s="39"/>
      <c r="K537" s="56" t="s">
        <v>16</v>
      </c>
      <c r="L537" s="36"/>
      <c r="M537" s="54" t="s">
        <v>11</v>
      </c>
      <c r="N537" s="39"/>
      <c r="O537" s="56" t="s">
        <v>16</v>
      </c>
      <c r="P537" s="11"/>
      <c r="Q537" s="36"/>
      <c r="R537" s="54" t="s">
        <v>11</v>
      </c>
      <c r="S537" s="39"/>
      <c r="T537" s="54" t="s">
        <v>16</v>
      </c>
      <c r="U537" s="36"/>
      <c r="V537" s="54" t="s">
        <v>11</v>
      </c>
      <c r="W537" s="39"/>
      <c r="X537" s="56" t="s">
        <v>16</v>
      </c>
      <c r="Y537" s="48"/>
      <c r="Z537" s="36"/>
      <c r="AA537" s="54" t="s">
        <v>11</v>
      </c>
      <c r="AB537" s="39"/>
      <c r="AC537" s="54" t="s">
        <v>16</v>
      </c>
      <c r="AD537" s="36"/>
      <c r="AE537" s="54" t="s">
        <v>11</v>
      </c>
      <c r="AF537" s="39"/>
      <c r="AG537" s="56" t="s">
        <v>16</v>
      </c>
      <c r="AH537" s="48"/>
      <c r="AI537" s="36"/>
      <c r="AJ537" s="54" t="s">
        <v>11</v>
      </c>
      <c r="AK537" s="39"/>
      <c r="AL537" s="54" t="s">
        <v>16</v>
      </c>
      <c r="AM537" s="36"/>
      <c r="AN537" s="54" t="s">
        <v>11</v>
      </c>
      <c r="AO537" s="39"/>
      <c r="AP537" s="56" t="s">
        <v>16</v>
      </c>
      <c r="AQ537" s="48"/>
      <c r="AR537" s="36"/>
      <c r="AS537" s="54" t="s">
        <v>11</v>
      </c>
      <c r="AT537" s="39"/>
      <c r="AU537" s="54" t="s">
        <v>16</v>
      </c>
      <c r="AV537" s="36"/>
      <c r="AW537" s="54" t="s">
        <v>11</v>
      </c>
      <c r="AX537" s="39"/>
      <c r="AY537" s="56" t="s">
        <v>16</v>
      </c>
      <c r="AZ537" s="48"/>
      <c r="BA537" s="36"/>
      <c r="BB537" s="54" t="s">
        <v>11</v>
      </c>
      <c r="BC537" s="39"/>
      <c r="BD537" s="54" t="s">
        <v>16</v>
      </c>
      <c r="BE537" s="36"/>
      <c r="BF537" s="54" t="s">
        <v>11</v>
      </c>
      <c r="BG537" s="39"/>
      <c r="BH537" s="56" t="s">
        <v>16</v>
      </c>
      <c r="BI537" s="48"/>
      <c r="BJ537" s="36"/>
      <c r="BK537" s="54" t="s">
        <v>11</v>
      </c>
      <c r="BL537" s="39"/>
      <c r="BM537" s="54" t="s">
        <v>16</v>
      </c>
      <c r="BN537" s="36"/>
      <c r="BO537" s="54" t="s">
        <v>11</v>
      </c>
      <c r="BP537" s="39"/>
      <c r="BQ537" s="56" t="s">
        <v>16</v>
      </c>
      <c r="BR537" s="48"/>
      <c r="BS537" s="36"/>
      <c r="BT537" s="54" t="s">
        <v>11</v>
      </c>
      <c r="BU537" s="39"/>
      <c r="BV537" s="54" t="s">
        <v>16</v>
      </c>
      <c r="BW537" s="36"/>
      <c r="BX537" s="54" t="s">
        <v>11</v>
      </c>
      <c r="BY537" s="39"/>
      <c r="BZ537" s="56" t="s">
        <v>16</v>
      </c>
      <c r="CA537" s="51"/>
      <c r="CB537" s="17" t="str">
        <f t="shared" si="17"/>
        <v/>
      </c>
      <c r="CC537" s="17" t="str">
        <f>IF(CB537="","",INDEX('99_職種リスト'!$A:$A,MATCH($E537,'99_職種リスト'!$B:$B,0)))</f>
        <v/>
      </c>
      <c r="CD537" s="18" t="str">
        <f>IF(CB537="","",IF(F537="○",'01_勤務時間入力'!$B$7*60,IF(SUM(H537,J537,L537,N537)&gt;0,MIN(SUM(VALUE(H537)*60,J537,VALUE(L537)*60/2,N537/2),'01_勤務時間入力'!$B$7*60,10080),MIN(SUM(MIN(SUM(VALUE(Q537)*60,S537,VALUE(U537)*60/2,W537/2),1440)*IF(OR(Y537="",Y537="　"),1,VALUE(MID(Y537,2,1)/4)),MIN(SUM(VALUE(Z537)*60,AB537,VALUE(AD537)*60/2,AF537/2),1440)*IF(OR(AH537="",AH537="　"),1,VALUE(MID(AH537,2,1)/4)),MIN(SUM(VALUE(AI537)*60,AK537,VALUE(AM537)*60/2,AO537/2),1440)*IF(OR(AQ537="",AQ537="　"),1,VALUE(MID(AQ537,2,1)/4)),MIN(SUM(VALUE(AR537)*60,AT537,VALUE(AV537)*60/2,AX537/2),1440)*IF(OR(AZ537="",AZ537="　"),1,VALUE(MID(AZ537,2,1)/4)),MIN(SUM(VALUE(BA537)*60,BC537,VALUE(BE537)*60/2,BG537/2),1440)*IF(OR(BI537="",BI537="　"),1,VALUE(MID(BI537,2,1)/4)),MIN(SUM(VALUE(BJ537)*60,BL537,VALUE(BN537)*60/2,BP537/2),1440)*IF(OR(BR537="",BR537="　"),1,VALUE(MID(BR537,2,1)/4)),MIN(SUM(VALUE(BS537)*60,BU537,VALUE(BW537)*60/2,BY537/2),1440)*IF(OR(CA537="",CA537="　"),1,VALUE(MID(CA537,2,1)/4))),'01_勤務時間入力'!$B$7*60,10080))))</f>
        <v/>
      </c>
      <c r="CE537" s="17" t="str">
        <f>IF(CB537="","",IF('01_勤務時間入力'!$I$7*60&lt;='01_勤務時間入力'!CD537,"常勤","非常勤"))</f>
        <v/>
      </c>
    </row>
    <row r="538" spans="2:83" ht="27.95" customHeight="1" x14ac:dyDescent="0.4">
      <c r="B538" s="131" t="str">
        <f t="shared" si="16"/>
        <v>522人目</v>
      </c>
      <c r="C538" s="29"/>
      <c r="D538" s="69" t="s">
        <v>14</v>
      </c>
      <c r="E538" s="31"/>
      <c r="F538" s="32"/>
      <c r="H538" s="36"/>
      <c r="I538" s="54" t="s">
        <v>11</v>
      </c>
      <c r="J538" s="39"/>
      <c r="K538" s="56" t="s">
        <v>16</v>
      </c>
      <c r="L538" s="36"/>
      <c r="M538" s="54" t="s">
        <v>11</v>
      </c>
      <c r="N538" s="39"/>
      <c r="O538" s="56" t="s">
        <v>16</v>
      </c>
      <c r="P538" s="11"/>
      <c r="Q538" s="36"/>
      <c r="R538" s="54" t="s">
        <v>11</v>
      </c>
      <c r="S538" s="39"/>
      <c r="T538" s="54" t="s">
        <v>16</v>
      </c>
      <c r="U538" s="36"/>
      <c r="V538" s="54" t="s">
        <v>11</v>
      </c>
      <c r="W538" s="39"/>
      <c r="X538" s="56" t="s">
        <v>16</v>
      </c>
      <c r="Y538" s="48"/>
      <c r="Z538" s="36"/>
      <c r="AA538" s="54" t="s">
        <v>11</v>
      </c>
      <c r="AB538" s="39"/>
      <c r="AC538" s="54" t="s">
        <v>16</v>
      </c>
      <c r="AD538" s="36"/>
      <c r="AE538" s="54" t="s">
        <v>11</v>
      </c>
      <c r="AF538" s="39"/>
      <c r="AG538" s="56" t="s">
        <v>16</v>
      </c>
      <c r="AH538" s="48"/>
      <c r="AI538" s="36"/>
      <c r="AJ538" s="54" t="s">
        <v>11</v>
      </c>
      <c r="AK538" s="39"/>
      <c r="AL538" s="54" t="s">
        <v>16</v>
      </c>
      <c r="AM538" s="36"/>
      <c r="AN538" s="54" t="s">
        <v>11</v>
      </c>
      <c r="AO538" s="39"/>
      <c r="AP538" s="56" t="s">
        <v>16</v>
      </c>
      <c r="AQ538" s="48"/>
      <c r="AR538" s="36"/>
      <c r="AS538" s="54" t="s">
        <v>11</v>
      </c>
      <c r="AT538" s="39"/>
      <c r="AU538" s="54" t="s">
        <v>16</v>
      </c>
      <c r="AV538" s="36"/>
      <c r="AW538" s="54" t="s">
        <v>11</v>
      </c>
      <c r="AX538" s="39"/>
      <c r="AY538" s="56" t="s">
        <v>16</v>
      </c>
      <c r="AZ538" s="48"/>
      <c r="BA538" s="36"/>
      <c r="BB538" s="54" t="s">
        <v>11</v>
      </c>
      <c r="BC538" s="39"/>
      <c r="BD538" s="54" t="s">
        <v>16</v>
      </c>
      <c r="BE538" s="36"/>
      <c r="BF538" s="54" t="s">
        <v>11</v>
      </c>
      <c r="BG538" s="39"/>
      <c r="BH538" s="56" t="s">
        <v>16</v>
      </c>
      <c r="BI538" s="48"/>
      <c r="BJ538" s="36"/>
      <c r="BK538" s="54" t="s">
        <v>11</v>
      </c>
      <c r="BL538" s="39"/>
      <c r="BM538" s="54" t="s">
        <v>16</v>
      </c>
      <c r="BN538" s="36"/>
      <c r="BO538" s="54" t="s">
        <v>11</v>
      </c>
      <c r="BP538" s="39"/>
      <c r="BQ538" s="56" t="s">
        <v>16</v>
      </c>
      <c r="BR538" s="48"/>
      <c r="BS538" s="36"/>
      <c r="BT538" s="54" t="s">
        <v>11</v>
      </c>
      <c r="BU538" s="39"/>
      <c r="BV538" s="54" t="s">
        <v>16</v>
      </c>
      <c r="BW538" s="36"/>
      <c r="BX538" s="54" t="s">
        <v>11</v>
      </c>
      <c r="BY538" s="39"/>
      <c r="BZ538" s="56" t="s">
        <v>16</v>
      </c>
      <c r="CA538" s="51"/>
      <c r="CB538" s="17" t="str">
        <f t="shared" si="17"/>
        <v/>
      </c>
      <c r="CC538" s="17" t="str">
        <f>IF(CB538="","",INDEX('99_職種リスト'!$A:$A,MATCH($E538,'99_職種リスト'!$B:$B,0)))</f>
        <v/>
      </c>
      <c r="CD538" s="18" t="str">
        <f>IF(CB538="","",IF(F538="○",'01_勤務時間入力'!$B$7*60,IF(SUM(H538,J538,L538,N538)&gt;0,MIN(SUM(VALUE(H538)*60,J538,VALUE(L538)*60/2,N538/2),'01_勤務時間入力'!$B$7*60,10080),MIN(SUM(MIN(SUM(VALUE(Q538)*60,S538,VALUE(U538)*60/2,W538/2),1440)*IF(OR(Y538="",Y538="　"),1,VALUE(MID(Y538,2,1)/4)),MIN(SUM(VALUE(Z538)*60,AB538,VALUE(AD538)*60/2,AF538/2),1440)*IF(OR(AH538="",AH538="　"),1,VALUE(MID(AH538,2,1)/4)),MIN(SUM(VALUE(AI538)*60,AK538,VALUE(AM538)*60/2,AO538/2),1440)*IF(OR(AQ538="",AQ538="　"),1,VALUE(MID(AQ538,2,1)/4)),MIN(SUM(VALUE(AR538)*60,AT538,VALUE(AV538)*60/2,AX538/2),1440)*IF(OR(AZ538="",AZ538="　"),1,VALUE(MID(AZ538,2,1)/4)),MIN(SUM(VALUE(BA538)*60,BC538,VALUE(BE538)*60/2,BG538/2),1440)*IF(OR(BI538="",BI538="　"),1,VALUE(MID(BI538,2,1)/4)),MIN(SUM(VALUE(BJ538)*60,BL538,VALUE(BN538)*60/2,BP538/2),1440)*IF(OR(BR538="",BR538="　"),1,VALUE(MID(BR538,2,1)/4)),MIN(SUM(VALUE(BS538)*60,BU538,VALUE(BW538)*60/2,BY538/2),1440)*IF(OR(CA538="",CA538="　"),1,VALUE(MID(CA538,2,1)/4))),'01_勤務時間入力'!$B$7*60,10080))))</f>
        <v/>
      </c>
      <c r="CE538" s="17" t="str">
        <f>IF(CB538="","",IF('01_勤務時間入力'!$I$7*60&lt;='01_勤務時間入力'!CD538,"常勤","非常勤"))</f>
        <v/>
      </c>
    </row>
    <row r="539" spans="2:83" ht="27.95" customHeight="1" x14ac:dyDescent="0.4">
      <c r="B539" s="131" t="str">
        <f t="shared" si="16"/>
        <v>523人目</v>
      </c>
      <c r="C539" s="29"/>
      <c r="D539" s="69" t="s">
        <v>14</v>
      </c>
      <c r="E539" s="31"/>
      <c r="F539" s="32"/>
      <c r="H539" s="36"/>
      <c r="I539" s="54" t="s">
        <v>11</v>
      </c>
      <c r="J539" s="39"/>
      <c r="K539" s="56" t="s">
        <v>16</v>
      </c>
      <c r="L539" s="36"/>
      <c r="M539" s="54" t="s">
        <v>11</v>
      </c>
      <c r="N539" s="39"/>
      <c r="O539" s="56" t="s">
        <v>16</v>
      </c>
      <c r="P539" s="11"/>
      <c r="Q539" s="36"/>
      <c r="R539" s="54" t="s">
        <v>11</v>
      </c>
      <c r="S539" s="39"/>
      <c r="T539" s="54" t="s">
        <v>16</v>
      </c>
      <c r="U539" s="36"/>
      <c r="V539" s="54" t="s">
        <v>11</v>
      </c>
      <c r="W539" s="39"/>
      <c r="X539" s="56" t="s">
        <v>16</v>
      </c>
      <c r="Y539" s="48"/>
      <c r="Z539" s="36"/>
      <c r="AA539" s="54" t="s">
        <v>11</v>
      </c>
      <c r="AB539" s="39"/>
      <c r="AC539" s="54" t="s">
        <v>16</v>
      </c>
      <c r="AD539" s="36"/>
      <c r="AE539" s="54" t="s">
        <v>11</v>
      </c>
      <c r="AF539" s="39"/>
      <c r="AG539" s="56" t="s">
        <v>16</v>
      </c>
      <c r="AH539" s="48"/>
      <c r="AI539" s="36"/>
      <c r="AJ539" s="54" t="s">
        <v>11</v>
      </c>
      <c r="AK539" s="39"/>
      <c r="AL539" s="54" t="s">
        <v>16</v>
      </c>
      <c r="AM539" s="36"/>
      <c r="AN539" s="54" t="s">
        <v>11</v>
      </c>
      <c r="AO539" s="39"/>
      <c r="AP539" s="56" t="s">
        <v>16</v>
      </c>
      <c r="AQ539" s="48"/>
      <c r="AR539" s="36"/>
      <c r="AS539" s="54" t="s">
        <v>11</v>
      </c>
      <c r="AT539" s="39"/>
      <c r="AU539" s="54" t="s">
        <v>16</v>
      </c>
      <c r="AV539" s="36"/>
      <c r="AW539" s="54" t="s">
        <v>11</v>
      </c>
      <c r="AX539" s="39"/>
      <c r="AY539" s="56" t="s">
        <v>16</v>
      </c>
      <c r="AZ539" s="48"/>
      <c r="BA539" s="36"/>
      <c r="BB539" s="54" t="s">
        <v>11</v>
      </c>
      <c r="BC539" s="39"/>
      <c r="BD539" s="54" t="s">
        <v>16</v>
      </c>
      <c r="BE539" s="36"/>
      <c r="BF539" s="54" t="s">
        <v>11</v>
      </c>
      <c r="BG539" s="39"/>
      <c r="BH539" s="56" t="s">
        <v>16</v>
      </c>
      <c r="BI539" s="48"/>
      <c r="BJ539" s="36"/>
      <c r="BK539" s="54" t="s">
        <v>11</v>
      </c>
      <c r="BL539" s="39"/>
      <c r="BM539" s="54" t="s">
        <v>16</v>
      </c>
      <c r="BN539" s="36"/>
      <c r="BO539" s="54" t="s">
        <v>11</v>
      </c>
      <c r="BP539" s="39"/>
      <c r="BQ539" s="56" t="s">
        <v>16</v>
      </c>
      <c r="BR539" s="48"/>
      <c r="BS539" s="36"/>
      <c r="BT539" s="54" t="s">
        <v>11</v>
      </c>
      <c r="BU539" s="39"/>
      <c r="BV539" s="54" t="s">
        <v>16</v>
      </c>
      <c r="BW539" s="36"/>
      <c r="BX539" s="54" t="s">
        <v>11</v>
      </c>
      <c r="BY539" s="39"/>
      <c r="BZ539" s="56" t="s">
        <v>16</v>
      </c>
      <c r="CA539" s="51"/>
      <c r="CB539" s="17" t="str">
        <f t="shared" si="17"/>
        <v/>
      </c>
      <c r="CC539" s="17" t="str">
        <f>IF(CB539="","",INDEX('99_職種リスト'!$A:$A,MATCH($E539,'99_職種リスト'!$B:$B,0)))</f>
        <v/>
      </c>
      <c r="CD539" s="18" t="str">
        <f>IF(CB539="","",IF(F539="○",'01_勤務時間入力'!$B$7*60,IF(SUM(H539,J539,L539,N539)&gt;0,MIN(SUM(VALUE(H539)*60,J539,VALUE(L539)*60/2,N539/2),'01_勤務時間入力'!$B$7*60,10080),MIN(SUM(MIN(SUM(VALUE(Q539)*60,S539,VALUE(U539)*60/2,W539/2),1440)*IF(OR(Y539="",Y539="　"),1,VALUE(MID(Y539,2,1)/4)),MIN(SUM(VALUE(Z539)*60,AB539,VALUE(AD539)*60/2,AF539/2),1440)*IF(OR(AH539="",AH539="　"),1,VALUE(MID(AH539,2,1)/4)),MIN(SUM(VALUE(AI539)*60,AK539,VALUE(AM539)*60/2,AO539/2),1440)*IF(OR(AQ539="",AQ539="　"),1,VALUE(MID(AQ539,2,1)/4)),MIN(SUM(VALUE(AR539)*60,AT539,VALUE(AV539)*60/2,AX539/2),1440)*IF(OR(AZ539="",AZ539="　"),1,VALUE(MID(AZ539,2,1)/4)),MIN(SUM(VALUE(BA539)*60,BC539,VALUE(BE539)*60/2,BG539/2),1440)*IF(OR(BI539="",BI539="　"),1,VALUE(MID(BI539,2,1)/4)),MIN(SUM(VALUE(BJ539)*60,BL539,VALUE(BN539)*60/2,BP539/2),1440)*IF(OR(BR539="",BR539="　"),1,VALUE(MID(BR539,2,1)/4)),MIN(SUM(VALUE(BS539)*60,BU539,VALUE(BW539)*60/2,BY539/2),1440)*IF(OR(CA539="",CA539="　"),1,VALUE(MID(CA539,2,1)/4))),'01_勤務時間入力'!$B$7*60,10080))))</f>
        <v/>
      </c>
      <c r="CE539" s="17" t="str">
        <f>IF(CB539="","",IF('01_勤務時間入力'!$I$7*60&lt;='01_勤務時間入力'!CD539,"常勤","非常勤"))</f>
        <v/>
      </c>
    </row>
    <row r="540" spans="2:83" ht="27.95" customHeight="1" x14ac:dyDescent="0.4">
      <c r="B540" s="131" t="str">
        <f t="shared" si="16"/>
        <v>524人目</v>
      </c>
      <c r="C540" s="29"/>
      <c r="D540" s="69" t="s">
        <v>14</v>
      </c>
      <c r="E540" s="31"/>
      <c r="F540" s="32"/>
      <c r="H540" s="36"/>
      <c r="I540" s="54" t="s">
        <v>11</v>
      </c>
      <c r="J540" s="39"/>
      <c r="K540" s="56" t="s">
        <v>16</v>
      </c>
      <c r="L540" s="36"/>
      <c r="M540" s="54" t="s">
        <v>11</v>
      </c>
      <c r="N540" s="39"/>
      <c r="O540" s="56" t="s">
        <v>16</v>
      </c>
      <c r="P540" s="11"/>
      <c r="Q540" s="36"/>
      <c r="R540" s="54" t="s">
        <v>11</v>
      </c>
      <c r="S540" s="39"/>
      <c r="T540" s="54" t="s">
        <v>16</v>
      </c>
      <c r="U540" s="36"/>
      <c r="V540" s="54" t="s">
        <v>11</v>
      </c>
      <c r="W540" s="39"/>
      <c r="X540" s="56" t="s">
        <v>16</v>
      </c>
      <c r="Y540" s="48"/>
      <c r="Z540" s="36"/>
      <c r="AA540" s="54" t="s">
        <v>11</v>
      </c>
      <c r="AB540" s="39"/>
      <c r="AC540" s="54" t="s">
        <v>16</v>
      </c>
      <c r="AD540" s="36"/>
      <c r="AE540" s="54" t="s">
        <v>11</v>
      </c>
      <c r="AF540" s="39"/>
      <c r="AG540" s="56" t="s">
        <v>16</v>
      </c>
      <c r="AH540" s="48"/>
      <c r="AI540" s="36"/>
      <c r="AJ540" s="54" t="s">
        <v>11</v>
      </c>
      <c r="AK540" s="39"/>
      <c r="AL540" s="54" t="s">
        <v>16</v>
      </c>
      <c r="AM540" s="36"/>
      <c r="AN540" s="54" t="s">
        <v>11</v>
      </c>
      <c r="AO540" s="39"/>
      <c r="AP540" s="56" t="s">
        <v>16</v>
      </c>
      <c r="AQ540" s="48"/>
      <c r="AR540" s="36"/>
      <c r="AS540" s="54" t="s">
        <v>11</v>
      </c>
      <c r="AT540" s="39"/>
      <c r="AU540" s="54" t="s">
        <v>16</v>
      </c>
      <c r="AV540" s="36"/>
      <c r="AW540" s="54" t="s">
        <v>11</v>
      </c>
      <c r="AX540" s="39"/>
      <c r="AY540" s="56" t="s">
        <v>16</v>
      </c>
      <c r="AZ540" s="48"/>
      <c r="BA540" s="36"/>
      <c r="BB540" s="54" t="s">
        <v>11</v>
      </c>
      <c r="BC540" s="39"/>
      <c r="BD540" s="54" t="s">
        <v>16</v>
      </c>
      <c r="BE540" s="36"/>
      <c r="BF540" s="54" t="s">
        <v>11</v>
      </c>
      <c r="BG540" s="39"/>
      <c r="BH540" s="56" t="s">
        <v>16</v>
      </c>
      <c r="BI540" s="48"/>
      <c r="BJ540" s="36"/>
      <c r="BK540" s="54" t="s">
        <v>11</v>
      </c>
      <c r="BL540" s="39"/>
      <c r="BM540" s="54" t="s">
        <v>16</v>
      </c>
      <c r="BN540" s="36"/>
      <c r="BO540" s="54" t="s">
        <v>11</v>
      </c>
      <c r="BP540" s="39"/>
      <c r="BQ540" s="56" t="s">
        <v>16</v>
      </c>
      <c r="BR540" s="48"/>
      <c r="BS540" s="36"/>
      <c r="BT540" s="54" t="s">
        <v>11</v>
      </c>
      <c r="BU540" s="39"/>
      <c r="BV540" s="54" t="s">
        <v>16</v>
      </c>
      <c r="BW540" s="36"/>
      <c r="BX540" s="54" t="s">
        <v>11</v>
      </c>
      <c r="BY540" s="39"/>
      <c r="BZ540" s="56" t="s">
        <v>16</v>
      </c>
      <c r="CA540" s="51"/>
      <c r="CB540" s="17" t="str">
        <f t="shared" si="17"/>
        <v/>
      </c>
      <c r="CC540" s="17" t="str">
        <f>IF(CB540="","",INDEX('99_職種リスト'!$A:$A,MATCH($E540,'99_職種リスト'!$B:$B,0)))</f>
        <v/>
      </c>
      <c r="CD540" s="18" t="str">
        <f>IF(CB540="","",IF(F540="○",'01_勤務時間入力'!$B$7*60,IF(SUM(H540,J540,L540,N540)&gt;0,MIN(SUM(VALUE(H540)*60,J540,VALUE(L540)*60/2,N540/2),'01_勤務時間入力'!$B$7*60,10080),MIN(SUM(MIN(SUM(VALUE(Q540)*60,S540,VALUE(U540)*60/2,W540/2),1440)*IF(OR(Y540="",Y540="　"),1,VALUE(MID(Y540,2,1)/4)),MIN(SUM(VALUE(Z540)*60,AB540,VALUE(AD540)*60/2,AF540/2),1440)*IF(OR(AH540="",AH540="　"),1,VALUE(MID(AH540,2,1)/4)),MIN(SUM(VALUE(AI540)*60,AK540,VALUE(AM540)*60/2,AO540/2),1440)*IF(OR(AQ540="",AQ540="　"),1,VALUE(MID(AQ540,2,1)/4)),MIN(SUM(VALUE(AR540)*60,AT540,VALUE(AV540)*60/2,AX540/2),1440)*IF(OR(AZ540="",AZ540="　"),1,VALUE(MID(AZ540,2,1)/4)),MIN(SUM(VALUE(BA540)*60,BC540,VALUE(BE540)*60/2,BG540/2),1440)*IF(OR(BI540="",BI540="　"),1,VALUE(MID(BI540,2,1)/4)),MIN(SUM(VALUE(BJ540)*60,BL540,VALUE(BN540)*60/2,BP540/2),1440)*IF(OR(BR540="",BR540="　"),1,VALUE(MID(BR540,2,1)/4)),MIN(SUM(VALUE(BS540)*60,BU540,VALUE(BW540)*60/2,BY540/2),1440)*IF(OR(CA540="",CA540="　"),1,VALUE(MID(CA540,2,1)/4))),'01_勤務時間入力'!$B$7*60,10080))))</f>
        <v/>
      </c>
      <c r="CE540" s="17" t="str">
        <f>IF(CB540="","",IF('01_勤務時間入力'!$I$7*60&lt;='01_勤務時間入力'!CD540,"常勤","非常勤"))</f>
        <v/>
      </c>
    </row>
    <row r="541" spans="2:83" ht="27.95" customHeight="1" x14ac:dyDescent="0.4">
      <c r="B541" s="131" t="str">
        <f t="shared" si="16"/>
        <v>525人目</v>
      </c>
      <c r="C541" s="29"/>
      <c r="D541" s="69" t="s">
        <v>14</v>
      </c>
      <c r="E541" s="31"/>
      <c r="F541" s="32"/>
      <c r="H541" s="36"/>
      <c r="I541" s="54" t="s">
        <v>11</v>
      </c>
      <c r="J541" s="39"/>
      <c r="K541" s="56" t="s">
        <v>16</v>
      </c>
      <c r="L541" s="36"/>
      <c r="M541" s="54" t="s">
        <v>11</v>
      </c>
      <c r="N541" s="39"/>
      <c r="O541" s="56" t="s">
        <v>16</v>
      </c>
      <c r="P541" s="11"/>
      <c r="Q541" s="36"/>
      <c r="R541" s="54" t="s">
        <v>11</v>
      </c>
      <c r="S541" s="39"/>
      <c r="T541" s="54" t="s">
        <v>16</v>
      </c>
      <c r="U541" s="36"/>
      <c r="V541" s="54" t="s">
        <v>11</v>
      </c>
      <c r="W541" s="39"/>
      <c r="X541" s="56" t="s">
        <v>16</v>
      </c>
      <c r="Y541" s="48"/>
      <c r="Z541" s="36"/>
      <c r="AA541" s="54" t="s">
        <v>11</v>
      </c>
      <c r="AB541" s="39"/>
      <c r="AC541" s="54" t="s">
        <v>16</v>
      </c>
      <c r="AD541" s="36"/>
      <c r="AE541" s="54" t="s">
        <v>11</v>
      </c>
      <c r="AF541" s="39"/>
      <c r="AG541" s="56" t="s">
        <v>16</v>
      </c>
      <c r="AH541" s="48"/>
      <c r="AI541" s="36"/>
      <c r="AJ541" s="54" t="s">
        <v>11</v>
      </c>
      <c r="AK541" s="39"/>
      <c r="AL541" s="54" t="s">
        <v>16</v>
      </c>
      <c r="AM541" s="36"/>
      <c r="AN541" s="54" t="s">
        <v>11</v>
      </c>
      <c r="AO541" s="39"/>
      <c r="AP541" s="56" t="s">
        <v>16</v>
      </c>
      <c r="AQ541" s="48"/>
      <c r="AR541" s="36"/>
      <c r="AS541" s="54" t="s">
        <v>11</v>
      </c>
      <c r="AT541" s="39"/>
      <c r="AU541" s="54" t="s">
        <v>16</v>
      </c>
      <c r="AV541" s="36"/>
      <c r="AW541" s="54" t="s">
        <v>11</v>
      </c>
      <c r="AX541" s="39"/>
      <c r="AY541" s="56" t="s">
        <v>16</v>
      </c>
      <c r="AZ541" s="48"/>
      <c r="BA541" s="36"/>
      <c r="BB541" s="54" t="s">
        <v>11</v>
      </c>
      <c r="BC541" s="39"/>
      <c r="BD541" s="54" t="s">
        <v>16</v>
      </c>
      <c r="BE541" s="36"/>
      <c r="BF541" s="54" t="s">
        <v>11</v>
      </c>
      <c r="BG541" s="39"/>
      <c r="BH541" s="56" t="s">
        <v>16</v>
      </c>
      <c r="BI541" s="48"/>
      <c r="BJ541" s="36"/>
      <c r="BK541" s="54" t="s">
        <v>11</v>
      </c>
      <c r="BL541" s="39"/>
      <c r="BM541" s="54" t="s">
        <v>16</v>
      </c>
      <c r="BN541" s="36"/>
      <c r="BO541" s="54" t="s">
        <v>11</v>
      </c>
      <c r="BP541" s="39"/>
      <c r="BQ541" s="56" t="s">
        <v>16</v>
      </c>
      <c r="BR541" s="48"/>
      <c r="BS541" s="36"/>
      <c r="BT541" s="54" t="s">
        <v>11</v>
      </c>
      <c r="BU541" s="39"/>
      <c r="BV541" s="54" t="s">
        <v>16</v>
      </c>
      <c r="BW541" s="36"/>
      <c r="BX541" s="54" t="s">
        <v>11</v>
      </c>
      <c r="BY541" s="39"/>
      <c r="BZ541" s="56" t="s">
        <v>16</v>
      </c>
      <c r="CA541" s="51"/>
      <c r="CB541" s="17" t="str">
        <f t="shared" si="17"/>
        <v/>
      </c>
      <c r="CC541" s="17" t="str">
        <f>IF(CB541="","",INDEX('99_職種リスト'!$A:$A,MATCH($E541,'99_職種リスト'!$B:$B,0)))</f>
        <v/>
      </c>
      <c r="CD541" s="18" t="str">
        <f>IF(CB541="","",IF(F541="○",'01_勤務時間入力'!$B$7*60,IF(SUM(H541,J541,L541,N541)&gt;0,MIN(SUM(VALUE(H541)*60,J541,VALUE(L541)*60/2,N541/2),'01_勤務時間入力'!$B$7*60,10080),MIN(SUM(MIN(SUM(VALUE(Q541)*60,S541,VALUE(U541)*60/2,W541/2),1440)*IF(OR(Y541="",Y541="　"),1,VALUE(MID(Y541,2,1)/4)),MIN(SUM(VALUE(Z541)*60,AB541,VALUE(AD541)*60/2,AF541/2),1440)*IF(OR(AH541="",AH541="　"),1,VALUE(MID(AH541,2,1)/4)),MIN(SUM(VALUE(AI541)*60,AK541,VALUE(AM541)*60/2,AO541/2),1440)*IF(OR(AQ541="",AQ541="　"),1,VALUE(MID(AQ541,2,1)/4)),MIN(SUM(VALUE(AR541)*60,AT541,VALUE(AV541)*60/2,AX541/2),1440)*IF(OR(AZ541="",AZ541="　"),1,VALUE(MID(AZ541,2,1)/4)),MIN(SUM(VALUE(BA541)*60,BC541,VALUE(BE541)*60/2,BG541/2),1440)*IF(OR(BI541="",BI541="　"),1,VALUE(MID(BI541,2,1)/4)),MIN(SUM(VALUE(BJ541)*60,BL541,VALUE(BN541)*60/2,BP541/2),1440)*IF(OR(BR541="",BR541="　"),1,VALUE(MID(BR541,2,1)/4)),MIN(SUM(VALUE(BS541)*60,BU541,VALUE(BW541)*60/2,BY541/2),1440)*IF(OR(CA541="",CA541="　"),1,VALUE(MID(CA541,2,1)/4))),'01_勤務時間入力'!$B$7*60,10080))))</f>
        <v/>
      </c>
      <c r="CE541" s="17" t="str">
        <f>IF(CB541="","",IF('01_勤務時間入力'!$I$7*60&lt;='01_勤務時間入力'!CD541,"常勤","非常勤"))</f>
        <v/>
      </c>
    </row>
    <row r="542" spans="2:83" ht="27.95" customHeight="1" x14ac:dyDescent="0.4">
      <c r="B542" s="131" t="str">
        <f t="shared" si="16"/>
        <v>526人目</v>
      </c>
      <c r="C542" s="29"/>
      <c r="D542" s="69" t="s">
        <v>14</v>
      </c>
      <c r="E542" s="31"/>
      <c r="F542" s="32"/>
      <c r="H542" s="36"/>
      <c r="I542" s="54" t="s">
        <v>11</v>
      </c>
      <c r="J542" s="39"/>
      <c r="K542" s="56" t="s">
        <v>16</v>
      </c>
      <c r="L542" s="36"/>
      <c r="M542" s="54" t="s">
        <v>11</v>
      </c>
      <c r="N542" s="39"/>
      <c r="O542" s="56" t="s">
        <v>16</v>
      </c>
      <c r="P542" s="11"/>
      <c r="Q542" s="36"/>
      <c r="R542" s="54" t="s">
        <v>11</v>
      </c>
      <c r="S542" s="39"/>
      <c r="T542" s="54" t="s">
        <v>16</v>
      </c>
      <c r="U542" s="36"/>
      <c r="V542" s="54" t="s">
        <v>11</v>
      </c>
      <c r="W542" s="39"/>
      <c r="X542" s="56" t="s">
        <v>16</v>
      </c>
      <c r="Y542" s="48"/>
      <c r="Z542" s="36"/>
      <c r="AA542" s="54" t="s">
        <v>11</v>
      </c>
      <c r="AB542" s="39"/>
      <c r="AC542" s="54" t="s">
        <v>16</v>
      </c>
      <c r="AD542" s="36"/>
      <c r="AE542" s="54" t="s">
        <v>11</v>
      </c>
      <c r="AF542" s="39"/>
      <c r="AG542" s="56" t="s">
        <v>16</v>
      </c>
      <c r="AH542" s="48"/>
      <c r="AI542" s="36"/>
      <c r="AJ542" s="54" t="s">
        <v>11</v>
      </c>
      <c r="AK542" s="39"/>
      <c r="AL542" s="54" t="s">
        <v>16</v>
      </c>
      <c r="AM542" s="36"/>
      <c r="AN542" s="54" t="s">
        <v>11</v>
      </c>
      <c r="AO542" s="39"/>
      <c r="AP542" s="56" t="s">
        <v>16</v>
      </c>
      <c r="AQ542" s="48"/>
      <c r="AR542" s="36"/>
      <c r="AS542" s="54" t="s">
        <v>11</v>
      </c>
      <c r="AT542" s="39"/>
      <c r="AU542" s="54" t="s">
        <v>16</v>
      </c>
      <c r="AV542" s="36"/>
      <c r="AW542" s="54" t="s">
        <v>11</v>
      </c>
      <c r="AX542" s="39"/>
      <c r="AY542" s="56" t="s">
        <v>16</v>
      </c>
      <c r="AZ542" s="48"/>
      <c r="BA542" s="36"/>
      <c r="BB542" s="54" t="s">
        <v>11</v>
      </c>
      <c r="BC542" s="39"/>
      <c r="BD542" s="54" t="s">
        <v>16</v>
      </c>
      <c r="BE542" s="36"/>
      <c r="BF542" s="54" t="s">
        <v>11</v>
      </c>
      <c r="BG542" s="39"/>
      <c r="BH542" s="56" t="s">
        <v>16</v>
      </c>
      <c r="BI542" s="48"/>
      <c r="BJ542" s="36"/>
      <c r="BK542" s="54" t="s">
        <v>11</v>
      </c>
      <c r="BL542" s="39"/>
      <c r="BM542" s="54" t="s">
        <v>16</v>
      </c>
      <c r="BN542" s="36"/>
      <c r="BO542" s="54" t="s">
        <v>11</v>
      </c>
      <c r="BP542" s="39"/>
      <c r="BQ542" s="56" t="s">
        <v>16</v>
      </c>
      <c r="BR542" s="48"/>
      <c r="BS542" s="36"/>
      <c r="BT542" s="54" t="s">
        <v>11</v>
      </c>
      <c r="BU542" s="39"/>
      <c r="BV542" s="54" t="s">
        <v>16</v>
      </c>
      <c r="BW542" s="36"/>
      <c r="BX542" s="54" t="s">
        <v>11</v>
      </c>
      <c r="BY542" s="39"/>
      <c r="BZ542" s="56" t="s">
        <v>16</v>
      </c>
      <c r="CA542" s="51"/>
      <c r="CB542" s="17" t="str">
        <f t="shared" si="17"/>
        <v/>
      </c>
      <c r="CC542" s="17" t="str">
        <f>IF(CB542="","",INDEX('99_職種リスト'!$A:$A,MATCH($E542,'99_職種リスト'!$B:$B,0)))</f>
        <v/>
      </c>
      <c r="CD542" s="18" t="str">
        <f>IF(CB542="","",IF(F542="○",'01_勤務時間入力'!$B$7*60,IF(SUM(H542,J542,L542,N542)&gt;0,MIN(SUM(VALUE(H542)*60,J542,VALUE(L542)*60/2,N542/2),'01_勤務時間入力'!$B$7*60,10080),MIN(SUM(MIN(SUM(VALUE(Q542)*60,S542,VALUE(U542)*60/2,W542/2),1440)*IF(OR(Y542="",Y542="　"),1,VALUE(MID(Y542,2,1)/4)),MIN(SUM(VALUE(Z542)*60,AB542,VALUE(AD542)*60/2,AF542/2),1440)*IF(OR(AH542="",AH542="　"),1,VALUE(MID(AH542,2,1)/4)),MIN(SUM(VALUE(AI542)*60,AK542,VALUE(AM542)*60/2,AO542/2),1440)*IF(OR(AQ542="",AQ542="　"),1,VALUE(MID(AQ542,2,1)/4)),MIN(SUM(VALUE(AR542)*60,AT542,VALUE(AV542)*60/2,AX542/2),1440)*IF(OR(AZ542="",AZ542="　"),1,VALUE(MID(AZ542,2,1)/4)),MIN(SUM(VALUE(BA542)*60,BC542,VALUE(BE542)*60/2,BG542/2),1440)*IF(OR(BI542="",BI542="　"),1,VALUE(MID(BI542,2,1)/4)),MIN(SUM(VALUE(BJ542)*60,BL542,VALUE(BN542)*60/2,BP542/2),1440)*IF(OR(BR542="",BR542="　"),1,VALUE(MID(BR542,2,1)/4)),MIN(SUM(VALUE(BS542)*60,BU542,VALUE(BW542)*60/2,BY542/2),1440)*IF(OR(CA542="",CA542="　"),1,VALUE(MID(CA542,2,1)/4))),'01_勤務時間入力'!$B$7*60,10080))))</f>
        <v/>
      </c>
      <c r="CE542" s="17" t="str">
        <f>IF(CB542="","",IF('01_勤務時間入力'!$I$7*60&lt;='01_勤務時間入力'!CD542,"常勤","非常勤"))</f>
        <v/>
      </c>
    </row>
    <row r="543" spans="2:83" ht="27.95" customHeight="1" x14ac:dyDescent="0.4">
      <c r="B543" s="131" t="str">
        <f t="shared" si="16"/>
        <v>527人目</v>
      </c>
      <c r="C543" s="29"/>
      <c r="D543" s="69" t="s">
        <v>14</v>
      </c>
      <c r="E543" s="31"/>
      <c r="F543" s="32"/>
      <c r="H543" s="36"/>
      <c r="I543" s="54" t="s">
        <v>11</v>
      </c>
      <c r="J543" s="39"/>
      <c r="K543" s="56" t="s">
        <v>16</v>
      </c>
      <c r="L543" s="36"/>
      <c r="M543" s="54" t="s">
        <v>11</v>
      </c>
      <c r="N543" s="39"/>
      <c r="O543" s="56" t="s">
        <v>16</v>
      </c>
      <c r="P543" s="11"/>
      <c r="Q543" s="36"/>
      <c r="R543" s="54" t="s">
        <v>11</v>
      </c>
      <c r="S543" s="39"/>
      <c r="T543" s="54" t="s">
        <v>16</v>
      </c>
      <c r="U543" s="36"/>
      <c r="V543" s="54" t="s">
        <v>11</v>
      </c>
      <c r="W543" s="39"/>
      <c r="X543" s="56" t="s">
        <v>16</v>
      </c>
      <c r="Y543" s="48"/>
      <c r="Z543" s="36"/>
      <c r="AA543" s="54" t="s">
        <v>11</v>
      </c>
      <c r="AB543" s="39"/>
      <c r="AC543" s="54" t="s">
        <v>16</v>
      </c>
      <c r="AD543" s="36"/>
      <c r="AE543" s="54" t="s">
        <v>11</v>
      </c>
      <c r="AF543" s="39"/>
      <c r="AG543" s="56" t="s">
        <v>16</v>
      </c>
      <c r="AH543" s="48"/>
      <c r="AI543" s="36"/>
      <c r="AJ543" s="54" t="s">
        <v>11</v>
      </c>
      <c r="AK543" s="39"/>
      <c r="AL543" s="54" t="s">
        <v>16</v>
      </c>
      <c r="AM543" s="36"/>
      <c r="AN543" s="54" t="s">
        <v>11</v>
      </c>
      <c r="AO543" s="39"/>
      <c r="AP543" s="56" t="s">
        <v>16</v>
      </c>
      <c r="AQ543" s="48"/>
      <c r="AR543" s="36"/>
      <c r="AS543" s="54" t="s">
        <v>11</v>
      </c>
      <c r="AT543" s="39"/>
      <c r="AU543" s="54" t="s">
        <v>16</v>
      </c>
      <c r="AV543" s="36"/>
      <c r="AW543" s="54" t="s">
        <v>11</v>
      </c>
      <c r="AX543" s="39"/>
      <c r="AY543" s="56" t="s">
        <v>16</v>
      </c>
      <c r="AZ543" s="48"/>
      <c r="BA543" s="36"/>
      <c r="BB543" s="54" t="s">
        <v>11</v>
      </c>
      <c r="BC543" s="39"/>
      <c r="BD543" s="54" t="s">
        <v>16</v>
      </c>
      <c r="BE543" s="36"/>
      <c r="BF543" s="54" t="s">
        <v>11</v>
      </c>
      <c r="BG543" s="39"/>
      <c r="BH543" s="56" t="s">
        <v>16</v>
      </c>
      <c r="BI543" s="48"/>
      <c r="BJ543" s="36"/>
      <c r="BK543" s="54" t="s">
        <v>11</v>
      </c>
      <c r="BL543" s="39"/>
      <c r="BM543" s="54" t="s">
        <v>16</v>
      </c>
      <c r="BN543" s="36"/>
      <c r="BO543" s="54" t="s">
        <v>11</v>
      </c>
      <c r="BP543" s="39"/>
      <c r="BQ543" s="56" t="s">
        <v>16</v>
      </c>
      <c r="BR543" s="48"/>
      <c r="BS543" s="36"/>
      <c r="BT543" s="54" t="s">
        <v>11</v>
      </c>
      <c r="BU543" s="39"/>
      <c r="BV543" s="54" t="s">
        <v>16</v>
      </c>
      <c r="BW543" s="36"/>
      <c r="BX543" s="54" t="s">
        <v>11</v>
      </c>
      <c r="BY543" s="39"/>
      <c r="BZ543" s="56" t="s">
        <v>16</v>
      </c>
      <c r="CA543" s="51"/>
      <c r="CB543" s="17" t="str">
        <f t="shared" si="17"/>
        <v/>
      </c>
      <c r="CC543" s="17" t="str">
        <f>IF(CB543="","",INDEX('99_職種リスト'!$A:$A,MATCH($E543,'99_職種リスト'!$B:$B,0)))</f>
        <v/>
      </c>
      <c r="CD543" s="18" t="str">
        <f>IF(CB543="","",IF(F543="○",'01_勤務時間入力'!$B$7*60,IF(SUM(H543,J543,L543,N543)&gt;0,MIN(SUM(VALUE(H543)*60,J543,VALUE(L543)*60/2,N543/2),'01_勤務時間入力'!$B$7*60,10080),MIN(SUM(MIN(SUM(VALUE(Q543)*60,S543,VALUE(U543)*60/2,W543/2),1440)*IF(OR(Y543="",Y543="　"),1,VALUE(MID(Y543,2,1)/4)),MIN(SUM(VALUE(Z543)*60,AB543,VALUE(AD543)*60/2,AF543/2),1440)*IF(OR(AH543="",AH543="　"),1,VALUE(MID(AH543,2,1)/4)),MIN(SUM(VALUE(AI543)*60,AK543,VALUE(AM543)*60/2,AO543/2),1440)*IF(OR(AQ543="",AQ543="　"),1,VALUE(MID(AQ543,2,1)/4)),MIN(SUM(VALUE(AR543)*60,AT543,VALUE(AV543)*60/2,AX543/2),1440)*IF(OR(AZ543="",AZ543="　"),1,VALUE(MID(AZ543,2,1)/4)),MIN(SUM(VALUE(BA543)*60,BC543,VALUE(BE543)*60/2,BG543/2),1440)*IF(OR(BI543="",BI543="　"),1,VALUE(MID(BI543,2,1)/4)),MIN(SUM(VALUE(BJ543)*60,BL543,VALUE(BN543)*60/2,BP543/2),1440)*IF(OR(BR543="",BR543="　"),1,VALUE(MID(BR543,2,1)/4)),MIN(SUM(VALUE(BS543)*60,BU543,VALUE(BW543)*60/2,BY543/2),1440)*IF(OR(CA543="",CA543="　"),1,VALUE(MID(CA543,2,1)/4))),'01_勤務時間入力'!$B$7*60,10080))))</f>
        <v/>
      </c>
      <c r="CE543" s="17" t="str">
        <f>IF(CB543="","",IF('01_勤務時間入力'!$I$7*60&lt;='01_勤務時間入力'!CD543,"常勤","非常勤"))</f>
        <v/>
      </c>
    </row>
    <row r="544" spans="2:83" ht="27.95" customHeight="1" x14ac:dyDescent="0.4">
      <c r="B544" s="131" t="str">
        <f t="shared" si="16"/>
        <v>528人目</v>
      </c>
      <c r="C544" s="29"/>
      <c r="D544" s="69" t="s">
        <v>14</v>
      </c>
      <c r="E544" s="31"/>
      <c r="F544" s="32"/>
      <c r="H544" s="36"/>
      <c r="I544" s="54" t="s">
        <v>11</v>
      </c>
      <c r="J544" s="39"/>
      <c r="K544" s="56" t="s">
        <v>16</v>
      </c>
      <c r="L544" s="36"/>
      <c r="M544" s="54" t="s">
        <v>11</v>
      </c>
      <c r="N544" s="39"/>
      <c r="O544" s="56" t="s">
        <v>16</v>
      </c>
      <c r="P544" s="11"/>
      <c r="Q544" s="36"/>
      <c r="R544" s="54" t="s">
        <v>11</v>
      </c>
      <c r="S544" s="39"/>
      <c r="T544" s="54" t="s">
        <v>16</v>
      </c>
      <c r="U544" s="36"/>
      <c r="V544" s="54" t="s">
        <v>11</v>
      </c>
      <c r="W544" s="39"/>
      <c r="X544" s="56" t="s">
        <v>16</v>
      </c>
      <c r="Y544" s="48"/>
      <c r="Z544" s="36"/>
      <c r="AA544" s="54" t="s">
        <v>11</v>
      </c>
      <c r="AB544" s="39"/>
      <c r="AC544" s="54" t="s">
        <v>16</v>
      </c>
      <c r="AD544" s="36"/>
      <c r="AE544" s="54" t="s">
        <v>11</v>
      </c>
      <c r="AF544" s="39"/>
      <c r="AG544" s="56" t="s">
        <v>16</v>
      </c>
      <c r="AH544" s="48"/>
      <c r="AI544" s="36"/>
      <c r="AJ544" s="54" t="s">
        <v>11</v>
      </c>
      <c r="AK544" s="39"/>
      <c r="AL544" s="54" t="s">
        <v>16</v>
      </c>
      <c r="AM544" s="36"/>
      <c r="AN544" s="54" t="s">
        <v>11</v>
      </c>
      <c r="AO544" s="39"/>
      <c r="AP544" s="56" t="s">
        <v>16</v>
      </c>
      <c r="AQ544" s="48"/>
      <c r="AR544" s="36"/>
      <c r="AS544" s="54" t="s">
        <v>11</v>
      </c>
      <c r="AT544" s="39"/>
      <c r="AU544" s="54" t="s">
        <v>16</v>
      </c>
      <c r="AV544" s="36"/>
      <c r="AW544" s="54" t="s">
        <v>11</v>
      </c>
      <c r="AX544" s="39"/>
      <c r="AY544" s="56" t="s">
        <v>16</v>
      </c>
      <c r="AZ544" s="48"/>
      <c r="BA544" s="36"/>
      <c r="BB544" s="54" t="s">
        <v>11</v>
      </c>
      <c r="BC544" s="39"/>
      <c r="BD544" s="54" t="s">
        <v>16</v>
      </c>
      <c r="BE544" s="36"/>
      <c r="BF544" s="54" t="s">
        <v>11</v>
      </c>
      <c r="BG544" s="39"/>
      <c r="BH544" s="56" t="s">
        <v>16</v>
      </c>
      <c r="BI544" s="48"/>
      <c r="BJ544" s="36"/>
      <c r="BK544" s="54" t="s">
        <v>11</v>
      </c>
      <c r="BL544" s="39"/>
      <c r="BM544" s="54" t="s">
        <v>16</v>
      </c>
      <c r="BN544" s="36"/>
      <c r="BO544" s="54" t="s">
        <v>11</v>
      </c>
      <c r="BP544" s="39"/>
      <c r="BQ544" s="56" t="s">
        <v>16</v>
      </c>
      <c r="BR544" s="48"/>
      <c r="BS544" s="36"/>
      <c r="BT544" s="54" t="s">
        <v>11</v>
      </c>
      <c r="BU544" s="39"/>
      <c r="BV544" s="54" t="s">
        <v>16</v>
      </c>
      <c r="BW544" s="36"/>
      <c r="BX544" s="54" t="s">
        <v>11</v>
      </c>
      <c r="BY544" s="39"/>
      <c r="BZ544" s="56" t="s">
        <v>16</v>
      </c>
      <c r="CA544" s="51"/>
      <c r="CB544" s="17" t="str">
        <f t="shared" si="17"/>
        <v/>
      </c>
      <c r="CC544" s="17" t="str">
        <f>IF(CB544="","",INDEX('99_職種リスト'!$A:$A,MATCH($E544,'99_職種リスト'!$B:$B,0)))</f>
        <v/>
      </c>
      <c r="CD544" s="18" t="str">
        <f>IF(CB544="","",IF(F544="○",'01_勤務時間入力'!$B$7*60,IF(SUM(H544,J544,L544,N544)&gt;0,MIN(SUM(VALUE(H544)*60,J544,VALUE(L544)*60/2,N544/2),'01_勤務時間入力'!$B$7*60,10080),MIN(SUM(MIN(SUM(VALUE(Q544)*60,S544,VALUE(U544)*60/2,W544/2),1440)*IF(OR(Y544="",Y544="　"),1,VALUE(MID(Y544,2,1)/4)),MIN(SUM(VALUE(Z544)*60,AB544,VALUE(AD544)*60/2,AF544/2),1440)*IF(OR(AH544="",AH544="　"),1,VALUE(MID(AH544,2,1)/4)),MIN(SUM(VALUE(AI544)*60,AK544,VALUE(AM544)*60/2,AO544/2),1440)*IF(OR(AQ544="",AQ544="　"),1,VALUE(MID(AQ544,2,1)/4)),MIN(SUM(VALUE(AR544)*60,AT544,VALUE(AV544)*60/2,AX544/2),1440)*IF(OR(AZ544="",AZ544="　"),1,VALUE(MID(AZ544,2,1)/4)),MIN(SUM(VALUE(BA544)*60,BC544,VALUE(BE544)*60/2,BG544/2),1440)*IF(OR(BI544="",BI544="　"),1,VALUE(MID(BI544,2,1)/4)),MIN(SUM(VALUE(BJ544)*60,BL544,VALUE(BN544)*60/2,BP544/2),1440)*IF(OR(BR544="",BR544="　"),1,VALUE(MID(BR544,2,1)/4)),MIN(SUM(VALUE(BS544)*60,BU544,VALUE(BW544)*60/2,BY544/2),1440)*IF(OR(CA544="",CA544="　"),1,VALUE(MID(CA544,2,1)/4))),'01_勤務時間入力'!$B$7*60,10080))))</f>
        <v/>
      </c>
      <c r="CE544" s="17" t="str">
        <f>IF(CB544="","",IF('01_勤務時間入力'!$I$7*60&lt;='01_勤務時間入力'!CD544,"常勤","非常勤"))</f>
        <v/>
      </c>
    </row>
    <row r="545" spans="2:83" ht="27.95" customHeight="1" x14ac:dyDescent="0.4">
      <c r="B545" s="131" t="str">
        <f t="shared" si="16"/>
        <v>529人目</v>
      </c>
      <c r="C545" s="29"/>
      <c r="D545" s="69" t="s">
        <v>14</v>
      </c>
      <c r="E545" s="31"/>
      <c r="F545" s="32"/>
      <c r="H545" s="36"/>
      <c r="I545" s="54" t="s">
        <v>11</v>
      </c>
      <c r="J545" s="39"/>
      <c r="K545" s="56" t="s">
        <v>16</v>
      </c>
      <c r="L545" s="36"/>
      <c r="M545" s="54" t="s">
        <v>11</v>
      </c>
      <c r="N545" s="39"/>
      <c r="O545" s="56" t="s">
        <v>16</v>
      </c>
      <c r="P545" s="11"/>
      <c r="Q545" s="36"/>
      <c r="R545" s="54" t="s">
        <v>11</v>
      </c>
      <c r="S545" s="39"/>
      <c r="T545" s="54" t="s">
        <v>16</v>
      </c>
      <c r="U545" s="36"/>
      <c r="V545" s="54" t="s">
        <v>11</v>
      </c>
      <c r="W545" s="39"/>
      <c r="X545" s="56" t="s">
        <v>16</v>
      </c>
      <c r="Y545" s="48"/>
      <c r="Z545" s="36"/>
      <c r="AA545" s="54" t="s">
        <v>11</v>
      </c>
      <c r="AB545" s="39"/>
      <c r="AC545" s="54" t="s">
        <v>16</v>
      </c>
      <c r="AD545" s="36"/>
      <c r="AE545" s="54" t="s">
        <v>11</v>
      </c>
      <c r="AF545" s="39"/>
      <c r="AG545" s="56" t="s">
        <v>16</v>
      </c>
      <c r="AH545" s="48"/>
      <c r="AI545" s="36"/>
      <c r="AJ545" s="54" t="s">
        <v>11</v>
      </c>
      <c r="AK545" s="39"/>
      <c r="AL545" s="54" t="s">
        <v>16</v>
      </c>
      <c r="AM545" s="36"/>
      <c r="AN545" s="54" t="s">
        <v>11</v>
      </c>
      <c r="AO545" s="39"/>
      <c r="AP545" s="56" t="s">
        <v>16</v>
      </c>
      <c r="AQ545" s="48"/>
      <c r="AR545" s="36"/>
      <c r="AS545" s="54" t="s">
        <v>11</v>
      </c>
      <c r="AT545" s="39"/>
      <c r="AU545" s="54" t="s">
        <v>16</v>
      </c>
      <c r="AV545" s="36"/>
      <c r="AW545" s="54" t="s">
        <v>11</v>
      </c>
      <c r="AX545" s="39"/>
      <c r="AY545" s="56" t="s">
        <v>16</v>
      </c>
      <c r="AZ545" s="48"/>
      <c r="BA545" s="36"/>
      <c r="BB545" s="54" t="s">
        <v>11</v>
      </c>
      <c r="BC545" s="39"/>
      <c r="BD545" s="54" t="s">
        <v>16</v>
      </c>
      <c r="BE545" s="36"/>
      <c r="BF545" s="54" t="s">
        <v>11</v>
      </c>
      <c r="BG545" s="39"/>
      <c r="BH545" s="56" t="s">
        <v>16</v>
      </c>
      <c r="BI545" s="48"/>
      <c r="BJ545" s="36"/>
      <c r="BK545" s="54" t="s">
        <v>11</v>
      </c>
      <c r="BL545" s="39"/>
      <c r="BM545" s="54" t="s">
        <v>16</v>
      </c>
      <c r="BN545" s="36"/>
      <c r="BO545" s="54" t="s">
        <v>11</v>
      </c>
      <c r="BP545" s="39"/>
      <c r="BQ545" s="56" t="s">
        <v>16</v>
      </c>
      <c r="BR545" s="48"/>
      <c r="BS545" s="36"/>
      <c r="BT545" s="54" t="s">
        <v>11</v>
      </c>
      <c r="BU545" s="39"/>
      <c r="BV545" s="54" t="s">
        <v>16</v>
      </c>
      <c r="BW545" s="36"/>
      <c r="BX545" s="54" t="s">
        <v>11</v>
      </c>
      <c r="BY545" s="39"/>
      <c r="BZ545" s="56" t="s">
        <v>16</v>
      </c>
      <c r="CA545" s="51"/>
      <c r="CB545" s="17" t="str">
        <f t="shared" si="17"/>
        <v/>
      </c>
      <c r="CC545" s="17" t="str">
        <f>IF(CB545="","",INDEX('99_職種リスト'!$A:$A,MATCH($E545,'99_職種リスト'!$B:$B,0)))</f>
        <v/>
      </c>
      <c r="CD545" s="18" t="str">
        <f>IF(CB545="","",IF(F545="○",'01_勤務時間入力'!$B$7*60,IF(SUM(H545,J545,L545,N545)&gt;0,MIN(SUM(VALUE(H545)*60,J545,VALUE(L545)*60/2,N545/2),'01_勤務時間入力'!$B$7*60,10080),MIN(SUM(MIN(SUM(VALUE(Q545)*60,S545,VALUE(U545)*60/2,W545/2),1440)*IF(OR(Y545="",Y545="　"),1,VALUE(MID(Y545,2,1)/4)),MIN(SUM(VALUE(Z545)*60,AB545,VALUE(AD545)*60/2,AF545/2),1440)*IF(OR(AH545="",AH545="　"),1,VALUE(MID(AH545,2,1)/4)),MIN(SUM(VALUE(AI545)*60,AK545,VALUE(AM545)*60/2,AO545/2),1440)*IF(OR(AQ545="",AQ545="　"),1,VALUE(MID(AQ545,2,1)/4)),MIN(SUM(VALUE(AR545)*60,AT545,VALUE(AV545)*60/2,AX545/2),1440)*IF(OR(AZ545="",AZ545="　"),1,VALUE(MID(AZ545,2,1)/4)),MIN(SUM(VALUE(BA545)*60,BC545,VALUE(BE545)*60/2,BG545/2),1440)*IF(OR(BI545="",BI545="　"),1,VALUE(MID(BI545,2,1)/4)),MIN(SUM(VALUE(BJ545)*60,BL545,VALUE(BN545)*60/2,BP545/2),1440)*IF(OR(BR545="",BR545="　"),1,VALUE(MID(BR545,2,1)/4)),MIN(SUM(VALUE(BS545)*60,BU545,VALUE(BW545)*60/2,BY545/2),1440)*IF(OR(CA545="",CA545="　"),1,VALUE(MID(CA545,2,1)/4))),'01_勤務時間入力'!$B$7*60,10080))))</f>
        <v/>
      </c>
      <c r="CE545" s="17" t="str">
        <f>IF(CB545="","",IF('01_勤務時間入力'!$I$7*60&lt;='01_勤務時間入力'!CD545,"常勤","非常勤"))</f>
        <v/>
      </c>
    </row>
    <row r="546" spans="2:83" ht="27.95" customHeight="1" x14ac:dyDescent="0.4">
      <c r="B546" s="131" t="str">
        <f t="shared" si="16"/>
        <v>530人目</v>
      </c>
      <c r="C546" s="29"/>
      <c r="D546" s="69" t="s">
        <v>14</v>
      </c>
      <c r="E546" s="31"/>
      <c r="F546" s="32"/>
      <c r="H546" s="36"/>
      <c r="I546" s="54" t="s">
        <v>11</v>
      </c>
      <c r="J546" s="39"/>
      <c r="K546" s="56" t="s">
        <v>16</v>
      </c>
      <c r="L546" s="36"/>
      <c r="M546" s="54" t="s">
        <v>11</v>
      </c>
      <c r="N546" s="39"/>
      <c r="O546" s="56" t="s">
        <v>16</v>
      </c>
      <c r="P546" s="11"/>
      <c r="Q546" s="36"/>
      <c r="R546" s="54" t="s">
        <v>11</v>
      </c>
      <c r="S546" s="39"/>
      <c r="T546" s="54" t="s">
        <v>16</v>
      </c>
      <c r="U546" s="36"/>
      <c r="V546" s="54" t="s">
        <v>11</v>
      </c>
      <c r="W546" s="39"/>
      <c r="X546" s="56" t="s">
        <v>16</v>
      </c>
      <c r="Y546" s="48"/>
      <c r="Z546" s="36"/>
      <c r="AA546" s="54" t="s">
        <v>11</v>
      </c>
      <c r="AB546" s="39"/>
      <c r="AC546" s="54" t="s">
        <v>16</v>
      </c>
      <c r="AD546" s="36"/>
      <c r="AE546" s="54" t="s">
        <v>11</v>
      </c>
      <c r="AF546" s="39"/>
      <c r="AG546" s="56" t="s">
        <v>16</v>
      </c>
      <c r="AH546" s="48"/>
      <c r="AI546" s="36"/>
      <c r="AJ546" s="54" t="s">
        <v>11</v>
      </c>
      <c r="AK546" s="39"/>
      <c r="AL546" s="54" t="s">
        <v>16</v>
      </c>
      <c r="AM546" s="36"/>
      <c r="AN546" s="54" t="s">
        <v>11</v>
      </c>
      <c r="AO546" s="39"/>
      <c r="AP546" s="56" t="s">
        <v>16</v>
      </c>
      <c r="AQ546" s="48"/>
      <c r="AR546" s="36"/>
      <c r="AS546" s="54" t="s">
        <v>11</v>
      </c>
      <c r="AT546" s="39"/>
      <c r="AU546" s="54" t="s">
        <v>16</v>
      </c>
      <c r="AV546" s="36"/>
      <c r="AW546" s="54" t="s">
        <v>11</v>
      </c>
      <c r="AX546" s="39"/>
      <c r="AY546" s="56" t="s">
        <v>16</v>
      </c>
      <c r="AZ546" s="48"/>
      <c r="BA546" s="36"/>
      <c r="BB546" s="54" t="s">
        <v>11</v>
      </c>
      <c r="BC546" s="39"/>
      <c r="BD546" s="54" t="s">
        <v>16</v>
      </c>
      <c r="BE546" s="36"/>
      <c r="BF546" s="54" t="s">
        <v>11</v>
      </c>
      <c r="BG546" s="39"/>
      <c r="BH546" s="56" t="s">
        <v>16</v>
      </c>
      <c r="BI546" s="48"/>
      <c r="BJ546" s="36"/>
      <c r="BK546" s="54" t="s">
        <v>11</v>
      </c>
      <c r="BL546" s="39"/>
      <c r="BM546" s="54" t="s">
        <v>16</v>
      </c>
      <c r="BN546" s="36"/>
      <c r="BO546" s="54" t="s">
        <v>11</v>
      </c>
      <c r="BP546" s="39"/>
      <c r="BQ546" s="56" t="s">
        <v>16</v>
      </c>
      <c r="BR546" s="48"/>
      <c r="BS546" s="36"/>
      <c r="BT546" s="54" t="s">
        <v>11</v>
      </c>
      <c r="BU546" s="39"/>
      <c r="BV546" s="54" t="s">
        <v>16</v>
      </c>
      <c r="BW546" s="36"/>
      <c r="BX546" s="54" t="s">
        <v>11</v>
      </c>
      <c r="BY546" s="39"/>
      <c r="BZ546" s="56" t="s">
        <v>16</v>
      </c>
      <c r="CA546" s="51"/>
      <c r="CB546" s="17" t="str">
        <f t="shared" si="17"/>
        <v/>
      </c>
      <c r="CC546" s="17" t="str">
        <f>IF(CB546="","",INDEX('99_職種リスト'!$A:$A,MATCH($E546,'99_職種リスト'!$B:$B,0)))</f>
        <v/>
      </c>
      <c r="CD546" s="18" t="str">
        <f>IF(CB546="","",IF(F546="○",'01_勤務時間入力'!$B$7*60,IF(SUM(H546,J546,L546,N546)&gt;0,MIN(SUM(VALUE(H546)*60,J546,VALUE(L546)*60/2,N546/2),'01_勤務時間入力'!$B$7*60,10080),MIN(SUM(MIN(SUM(VALUE(Q546)*60,S546,VALUE(U546)*60/2,W546/2),1440)*IF(OR(Y546="",Y546="　"),1,VALUE(MID(Y546,2,1)/4)),MIN(SUM(VALUE(Z546)*60,AB546,VALUE(AD546)*60/2,AF546/2),1440)*IF(OR(AH546="",AH546="　"),1,VALUE(MID(AH546,2,1)/4)),MIN(SUM(VALUE(AI546)*60,AK546,VALUE(AM546)*60/2,AO546/2),1440)*IF(OR(AQ546="",AQ546="　"),1,VALUE(MID(AQ546,2,1)/4)),MIN(SUM(VALUE(AR546)*60,AT546,VALUE(AV546)*60/2,AX546/2),1440)*IF(OR(AZ546="",AZ546="　"),1,VALUE(MID(AZ546,2,1)/4)),MIN(SUM(VALUE(BA546)*60,BC546,VALUE(BE546)*60/2,BG546/2),1440)*IF(OR(BI546="",BI546="　"),1,VALUE(MID(BI546,2,1)/4)),MIN(SUM(VALUE(BJ546)*60,BL546,VALUE(BN546)*60/2,BP546/2),1440)*IF(OR(BR546="",BR546="　"),1,VALUE(MID(BR546,2,1)/4)),MIN(SUM(VALUE(BS546)*60,BU546,VALUE(BW546)*60/2,BY546/2),1440)*IF(OR(CA546="",CA546="　"),1,VALUE(MID(CA546,2,1)/4))),'01_勤務時間入力'!$B$7*60,10080))))</f>
        <v/>
      </c>
      <c r="CE546" s="17" t="str">
        <f>IF(CB546="","",IF('01_勤務時間入力'!$I$7*60&lt;='01_勤務時間入力'!CD546,"常勤","非常勤"))</f>
        <v/>
      </c>
    </row>
    <row r="547" spans="2:83" ht="27.95" customHeight="1" x14ac:dyDescent="0.4">
      <c r="B547" s="131" t="str">
        <f t="shared" si="16"/>
        <v>531人目</v>
      </c>
      <c r="C547" s="29"/>
      <c r="D547" s="69" t="s">
        <v>14</v>
      </c>
      <c r="E547" s="31"/>
      <c r="F547" s="32"/>
      <c r="H547" s="36"/>
      <c r="I547" s="54" t="s">
        <v>11</v>
      </c>
      <c r="J547" s="39"/>
      <c r="K547" s="56" t="s">
        <v>16</v>
      </c>
      <c r="L547" s="36"/>
      <c r="M547" s="54" t="s">
        <v>11</v>
      </c>
      <c r="N547" s="39"/>
      <c r="O547" s="56" t="s">
        <v>16</v>
      </c>
      <c r="P547" s="11"/>
      <c r="Q547" s="36"/>
      <c r="R547" s="54" t="s">
        <v>11</v>
      </c>
      <c r="S547" s="39"/>
      <c r="T547" s="54" t="s">
        <v>16</v>
      </c>
      <c r="U547" s="36"/>
      <c r="V547" s="54" t="s">
        <v>11</v>
      </c>
      <c r="W547" s="39"/>
      <c r="X547" s="56" t="s">
        <v>16</v>
      </c>
      <c r="Y547" s="48"/>
      <c r="Z547" s="36"/>
      <c r="AA547" s="54" t="s">
        <v>11</v>
      </c>
      <c r="AB547" s="39"/>
      <c r="AC547" s="54" t="s">
        <v>16</v>
      </c>
      <c r="AD547" s="36"/>
      <c r="AE547" s="54" t="s">
        <v>11</v>
      </c>
      <c r="AF547" s="39"/>
      <c r="AG547" s="56" t="s">
        <v>16</v>
      </c>
      <c r="AH547" s="48"/>
      <c r="AI547" s="36"/>
      <c r="AJ547" s="54" t="s">
        <v>11</v>
      </c>
      <c r="AK547" s="39"/>
      <c r="AL547" s="54" t="s">
        <v>16</v>
      </c>
      <c r="AM547" s="36"/>
      <c r="AN547" s="54" t="s">
        <v>11</v>
      </c>
      <c r="AO547" s="39"/>
      <c r="AP547" s="56" t="s">
        <v>16</v>
      </c>
      <c r="AQ547" s="48"/>
      <c r="AR547" s="36"/>
      <c r="AS547" s="54" t="s">
        <v>11</v>
      </c>
      <c r="AT547" s="39"/>
      <c r="AU547" s="54" t="s">
        <v>16</v>
      </c>
      <c r="AV547" s="36"/>
      <c r="AW547" s="54" t="s">
        <v>11</v>
      </c>
      <c r="AX547" s="39"/>
      <c r="AY547" s="56" t="s">
        <v>16</v>
      </c>
      <c r="AZ547" s="48"/>
      <c r="BA547" s="36"/>
      <c r="BB547" s="54" t="s">
        <v>11</v>
      </c>
      <c r="BC547" s="39"/>
      <c r="BD547" s="54" t="s">
        <v>16</v>
      </c>
      <c r="BE547" s="36"/>
      <c r="BF547" s="54" t="s">
        <v>11</v>
      </c>
      <c r="BG547" s="39"/>
      <c r="BH547" s="56" t="s">
        <v>16</v>
      </c>
      <c r="BI547" s="48"/>
      <c r="BJ547" s="36"/>
      <c r="BK547" s="54" t="s">
        <v>11</v>
      </c>
      <c r="BL547" s="39"/>
      <c r="BM547" s="54" t="s">
        <v>16</v>
      </c>
      <c r="BN547" s="36"/>
      <c r="BO547" s="54" t="s">
        <v>11</v>
      </c>
      <c r="BP547" s="39"/>
      <c r="BQ547" s="56" t="s">
        <v>16</v>
      </c>
      <c r="BR547" s="48"/>
      <c r="BS547" s="36"/>
      <c r="BT547" s="54" t="s">
        <v>11</v>
      </c>
      <c r="BU547" s="39"/>
      <c r="BV547" s="54" t="s">
        <v>16</v>
      </c>
      <c r="BW547" s="36"/>
      <c r="BX547" s="54" t="s">
        <v>11</v>
      </c>
      <c r="BY547" s="39"/>
      <c r="BZ547" s="56" t="s">
        <v>16</v>
      </c>
      <c r="CA547" s="51"/>
      <c r="CB547" s="17" t="str">
        <f t="shared" si="17"/>
        <v/>
      </c>
      <c r="CC547" s="17" t="str">
        <f>IF(CB547="","",INDEX('99_職種リスト'!$A:$A,MATCH($E547,'99_職種リスト'!$B:$B,0)))</f>
        <v/>
      </c>
      <c r="CD547" s="18" t="str">
        <f>IF(CB547="","",IF(F547="○",'01_勤務時間入力'!$B$7*60,IF(SUM(H547,J547,L547,N547)&gt;0,MIN(SUM(VALUE(H547)*60,J547,VALUE(L547)*60/2,N547/2),'01_勤務時間入力'!$B$7*60,10080),MIN(SUM(MIN(SUM(VALUE(Q547)*60,S547,VALUE(U547)*60/2,W547/2),1440)*IF(OR(Y547="",Y547="　"),1,VALUE(MID(Y547,2,1)/4)),MIN(SUM(VALUE(Z547)*60,AB547,VALUE(AD547)*60/2,AF547/2),1440)*IF(OR(AH547="",AH547="　"),1,VALUE(MID(AH547,2,1)/4)),MIN(SUM(VALUE(AI547)*60,AK547,VALUE(AM547)*60/2,AO547/2),1440)*IF(OR(AQ547="",AQ547="　"),1,VALUE(MID(AQ547,2,1)/4)),MIN(SUM(VALUE(AR547)*60,AT547,VALUE(AV547)*60/2,AX547/2),1440)*IF(OR(AZ547="",AZ547="　"),1,VALUE(MID(AZ547,2,1)/4)),MIN(SUM(VALUE(BA547)*60,BC547,VALUE(BE547)*60/2,BG547/2),1440)*IF(OR(BI547="",BI547="　"),1,VALUE(MID(BI547,2,1)/4)),MIN(SUM(VALUE(BJ547)*60,BL547,VALUE(BN547)*60/2,BP547/2),1440)*IF(OR(BR547="",BR547="　"),1,VALUE(MID(BR547,2,1)/4)),MIN(SUM(VALUE(BS547)*60,BU547,VALUE(BW547)*60/2,BY547/2),1440)*IF(OR(CA547="",CA547="　"),1,VALUE(MID(CA547,2,1)/4))),'01_勤務時間入力'!$B$7*60,10080))))</f>
        <v/>
      </c>
      <c r="CE547" s="17" t="str">
        <f>IF(CB547="","",IF('01_勤務時間入力'!$I$7*60&lt;='01_勤務時間入力'!CD547,"常勤","非常勤"))</f>
        <v/>
      </c>
    </row>
    <row r="548" spans="2:83" ht="27.95" customHeight="1" x14ac:dyDescent="0.4">
      <c r="B548" s="131" t="str">
        <f t="shared" si="16"/>
        <v>532人目</v>
      </c>
      <c r="C548" s="29"/>
      <c r="D548" s="69" t="s">
        <v>14</v>
      </c>
      <c r="E548" s="31"/>
      <c r="F548" s="32"/>
      <c r="H548" s="36"/>
      <c r="I548" s="54" t="s">
        <v>11</v>
      </c>
      <c r="J548" s="39"/>
      <c r="K548" s="56" t="s">
        <v>16</v>
      </c>
      <c r="L548" s="36"/>
      <c r="M548" s="54" t="s">
        <v>11</v>
      </c>
      <c r="N548" s="39"/>
      <c r="O548" s="56" t="s">
        <v>16</v>
      </c>
      <c r="P548" s="11"/>
      <c r="Q548" s="36"/>
      <c r="R548" s="54" t="s">
        <v>11</v>
      </c>
      <c r="S548" s="39"/>
      <c r="T548" s="54" t="s">
        <v>16</v>
      </c>
      <c r="U548" s="36"/>
      <c r="V548" s="54" t="s">
        <v>11</v>
      </c>
      <c r="W548" s="39"/>
      <c r="X548" s="56" t="s">
        <v>16</v>
      </c>
      <c r="Y548" s="48"/>
      <c r="Z548" s="36"/>
      <c r="AA548" s="54" t="s">
        <v>11</v>
      </c>
      <c r="AB548" s="39"/>
      <c r="AC548" s="54" t="s">
        <v>16</v>
      </c>
      <c r="AD548" s="36"/>
      <c r="AE548" s="54" t="s">
        <v>11</v>
      </c>
      <c r="AF548" s="39"/>
      <c r="AG548" s="56" t="s">
        <v>16</v>
      </c>
      <c r="AH548" s="48"/>
      <c r="AI548" s="36"/>
      <c r="AJ548" s="54" t="s">
        <v>11</v>
      </c>
      <c r="AK548" s="39"/>
      <c r="AL548" s="54" t="s">
        <v>16</v>
      </c>
      <c r="AM548" s="36"/>
      <c r="AN548" s="54" t="s">
        <v>11</v>
      </c>
      <c r="AO548" s="39"/>
      <c r="AP548" s="56" t="s">
        <v>16</v>
      </c>
      <c r="AQ548" s="48"/>
      <c r="AR548" s="36"/>
      <c r="AS548" s="54" t="s">
        <v>11</v>
      </c>
      <c r="AT548" s="39"/>
      <c r="AU548" s="54" t="s">
        <v>16</v>
      </c>
      <c r="AV548" s="36"/>
      <c r="AW548" s="54" t="s">
        <v>11</v>
      </c>
      <c r="AX548" s="39"/>
      <c r="AY548" s="56" t="s">
        <v>16</v>
      </c>
      <c r="AZ548" s="48"/>
      <c r="BA548" s="36"/>
      <c r="BB548" s="54" t="s">
        <v>11</v>
      </c>
      <c r="BC548" s="39"/>
      <c r="BD548" s="54" t="s">
        <v>16</v>
      </c>
      <c r="BE548" s="36"/>
      <c r="BF548" s="54" t="s">
        <v>11</v>
      </c>
      <c r="BG548" s="39"/>
      <c r="BH548" s="56" t="s">
        <v>16</v>
      </c>
      <c r="BI548" s="48"/>
      <c r="BJ548" s="36"/>
      <c r="BK548" s="54" t="s">
        <v>11</v>
      </c>
      <c r="BL548" s="39"/>
      <c r="BM548" s="54" t="s">
        <v>16</v>
      </c>
      <c r="BN548" s="36"/>
      <c r="BO548" s="54" t="s">
        <v>11</v>
      </c>
      <c r="BP548" s="39"/>
      <c r="BQ548" s="56" t="s">
        <v>16</v>
      </c>
      <c r="BR548" s="48"/>
      <c r="BS548" s="36"/>
      <c r="BT548" s="54" t="s">
        <v>11</v>
      </c>
      <c r="BU548" s="39"/>
      <c r="BV548" s="54" t="s">
        <v>16</v>
      </c>
      <c r="BW548" s="36"/>
      <c r="BX548" s="54" t="s">
        <v>11</v>
      </c>
      <c r="BY548" s="39"/>
      <c r="BZ548" s="56" t="s">
        <v>16</v>
      </c>
      <c r="CA548" s="51"/>
      <c r="CB548" s="17" t="str">
        <f t="shared" si="17"/>
        <v/>
      </c>
      <c r="CC548" s="17" t="str">
        <f>IF(CB548="","",INDEX('99_職種リスト'!$A:$A,MATCH($E548,'99_職種リスト'!$B:$B,0)))</f>
        <v/>
      </c>
      <c r="CD548" s="18" t="str">
        <f>IF(CB548="","",IF(F548="○",'01_勤務時間入力'!$B$7*60,IF(SUM(H548,J548,L548,N548)&gt;0,MIN(SUM(VALUE(H548)*60,J548,VALUE(L548)*60/2,N548/2),'01_勤務時間入力'!$B$7*60,10080),MIN(SUM(MIN(SUM(VALUE(Q548)*60,S548,VALUE(U548)*60/2,W548/2),1440)*IF(OR(Y548="",Y548="　"),1,VALUE(MID(Y548,2,1)/4)),MIN(SUM(VALUE(Z548)*60,AB548,VALUE(AD548)*60/2,AF548/2),1440)*IF(OR(AH548="",AH548="　"),1,VALUE(MID(AH548,2,1)/4)),MIN(SUM(VALUE(AI548)*60,AK548,VALUE(AM548)*60/2,AO548/2),1440)*IF(OR(AQ548="",AQ548="　"),1,VALUE(MID(AQ548,2,1)/4)),MIN(SUM(VALUE(AR548)*60,AT548,VALUE(AV548)*60/2,AX548/2),1440)*IF(OR(AZ548="",AZ548="　"),1,VALUE(MID(AZ548,2,1)/4)),MIN(SUM(VALUE(BA548)*60,BC548,VALUE(BE548)*60/2,BG548/2),1440)*IF(OR(BI548="",BI548="　"),1,VALUE(MID(BI548,2,1)/4)),MIN(SUM(VALUE(BJ548)*60,BL548,VALUE(BN548)*60/2,BP548/2),1440)*IF(OR(BR548="",BR548="　"),1,VALUE(MID(BR548,2,1)/4)),MIN(SUM(VALUE(BS548)*60,BU548,VALUE(BW548)*60/2,BY548/2),1440)*IF(OR(CA548="",CA548="　"),1,VALUE(MID(CA548,2,1)/4))),'01_勤務時間入力'!$B$7*60,10080))))</f>
        <v/>
      </c>
      <c r="CE548" s="17" t="str">
        <f>IF(CB548="","",IF('01_勤務時間入力'!$I$7*60&lt;='01_勤務時間入力'!CD548,"常勤","非常勤"))</f>
        <v/>
      </c>
    </row>
    <row r="549" spans="2:83" ht="27.95" customHeight="1" x14ac:dyDescent="0.4">
      <c r="B549" s="131" t="str">
        <f t="shared" si="16"/>
        <v>533人目</v>
      </c>
      <c r="C549" s="29"/>
      <c r="D549" s="69" t="s">
        <v>14</v>
      </c>
      <c r="E549" s="31"/>
      <c r="F549" s="32"/>
      <c r="H549" s="36"/>
      <c r="I549" s="54" t="s">
        <v>11</v>
      </c>
      <c r="J549" s="39"/>
      <c r="K549" s="56" t="s">
        <v>16</v>
      </c>
      <c r="L549" s="36"/>
      <c r="M549" s="54" t="s">
        <v>11</v>
      </c>
      <c r="N549" s="39"/>
      <c r="O549" s="56" t="s">
        <v>16</v>
      </c>
      <c r="P549" s="11"/>
      <c r="Q549" s="36"/>
      <c r="R549" s="54" t="s">
        <v>11</v>
      </c>
      <c r="S549" s="39"/>
      <c r="T549" s="54" t="s">
        <v>16</v>
      </c>
      <c r="U549" s="36"/>
      <c r="V549" s="54" t="s">
        <v>11</v>
      </c>
      <c r="W549" s="39"/>
      <c r="X549" s="56" t="s">
        <v>16</v>
      </c>
      <c r="Y549" s="48"/>
      <c r="Z549" s="36"/>
      <c r="AA549" s="54" t="s">
        <v>11</v>
      </c>
      <c r="AB549" s="39"/>
      <c r="AC549" s="54" t="s">
        <v>16</v>
      </c>
      <c r="AD549" s="36"/>
      <c r="AE549" s="54" t="s">
        <v>11</v>
      </c>
      <c r="AF549" s="39"/>
      <c r="AG549" s="56" t="s">
        <v>16</v>
      </c>
      <c r="AH549" s="48"/>
      <c r="AI549" s="36"/>
      <c r="AJ549" s="54" t="s">
        <v>11</v>
      </c>
      <c r="AK549" s="39"/>
      <c r="AL549" s="54" t="s">
        <v>16</v>
      </c>
      <c r="AM549" s="36"/>
      <c r="AN549" s="54" t="s">
        <v>11</v>
      </c>
      <c r="AO549" s="39"/>
      <c r="AP549" s="56" t="s">
        <v>16</v>
      </c>
      <c r="AQ549" s="48"/>
      <c r="AR549" s="36"/>
      <c r="AS549" s="54" t="s">
        <v>11</v>
      </c>
      <c r="AT549" s="39"/>
      <c r="AU549" s="54" t="s">
        <v>16</v>
      </c>
      <c r="AV549" s="36"/>
      <c r="AW549" s="54" t="s">
        <v>11</v>
      </c>
      <c r="AX549" s="39"/>
      <c r="AY549" s="56" t="s">
        <v>16</v>
      </c>
      <c r="AZ549" s="48"/>
      <c r="BA549" s="36"/>
      <c r="BB549" s="54" t="s">
        <v>11</v>
      </c>
      <c r="BC549" s="39"/>
      <c r="BD549" s="54" t="s">
        <v>16</v>
      </c>
      <c r="BE549" s="36"/>
      <c r="BF549" s="54" t="s">
        <v>11</v>
      </c>
      <c r="BG549" s="39"/>
      <c r="BH549" s="56" t="s">
        <v>16</v>
      </c>
      <c r="BI549" s="48"/>
      <c r="BJ549" s="36"/>
      <c r="BK549" s="54" t="s">
        <v>11</v>
      </c>
      <c r="BL549" s="39"/>
      <c r="BM549" s="54" t="s">
        <v>16</v>
      </c>
      <c r="BN549" s="36"/>
      <c r="BO549" s="54" t="s">
        <v>11</v>
      </c>
      <c r="BP549" s="39"/>
      <c r="BQ549" s="56" t="s">
        <v>16</v>
      </c>
      <c r="BR549" s="48"/>
      <c r="BS549" s="36"/>
      <c r="BT549" s="54" t="s">
        <v>11</v>
      </c>
      <c r="BU549" s="39"/>
      <c r="BV549" s="54" t="s">
        <v>16</v>
      </c>
      <c r="BW549" s="36"/>
      <c r="BX549" s="54" t="s">
        <v>11</v>
      </c>
      <c r="BY549" s="39"/>
      <c r="BZ549" s="56" t="s">
        <v>16</v>
      </c>
      <c r="CA549" s="51"/>
      <c r="CB549" s="17" t="str">
        <f t="shared" si="17"/>
        <v/>
      </c>
      <c r="CC549" s="17" t="str">
        <f>IF(CB549="","",INDEX('99_職種リスト'!$A:$A,MATCH($E549,'99_職種リスト'!$B:$B,0)))</f>
        <v/>
      </c>
      <c r="CD549" s="18" t="str">
        <f>IF(CB549="","",IF(F549="○",'01_勤務時間入力'!$B$7*60,IF(SUM(H549,J549,L549,N549)&gt;0,MIN(SUM(VALUE(H549)*60,J549,VALUE(L549)*60/2,N549/2),'01_勤務時間入力'!$B$7*60,10080),MIN(SUM(MIN(SUM(VALUE(Q549)*60,S549,VALUE(U549)*60/2,W549/2),1440)*IF(OR(Y549="",Y549="　"),1,VALUE(MID(Y549,2,1)/4)),MIN(SUM(VALUE(Z549)*60,AB549,VALUE(AD549)*60/2,AF549/2),1440)*IF(OR(AH549="",AH549="　"),1,VALUE(MID(AH549,2,1)/4)),MIN(SUM(VALUE(AI549)*60,AK549,VALUE(AM549)*60/2,AO549/2),1440)*IF(OR(AQ549="",AQ549="　"),1,VALUE(MID(AQ549,2,1)/4)),MIN(SUM(VALUE(AR549)*60,AT549,VALUE(AV549)*60/2,AX549/2),1440)*IF(OR(AZ549="",AZ549="　"),1,VALUE(MID(AZ549,2,1)/4)),MIN(SUM(VALUE(BA549)*60,BC549,VALUE(BE549)*60/2,BG549/2),1440)*IF(OR(BI549="",BI549="　"),1,VALUE(MID(BI549,2,1)/4)),MIN(SUM(VALUE(BJ549)*60,BL549,VALUE(BN549)*60/2,BP549/2),1440)*IF(OR(BR549="",BR549="　"),1,VALUE(MID(BR549,2,1)/4)),MIN(SUM(VALUE(BS549)*60,BU549,VALUE(BW549)*60/2,BY549/2),1440)*IF(OR(CA549="",CA549="　"),1,VALUE(MID(CA549,2,1)/4))),'01_勤務時間入力'!$B$7*60,10080))))</f>
        <v/>
      </c>
      <c r="CE549" s="17" t="str">
        <f>IF(CB549="","",IF('01_勤務時間入力'!$I$7*60&lt;='01_勤務時間入力'!CD549,"常勤","非常勤"))</f>
        <v/>
      </c>
    </row>
    <row r="550" spans="2:83" ht="27.95" customHeight="1" x14ac:dyDescent="0.4">
      <c r="B550" s="131" t="str">
        <f t="shared" si="16"/>
        <v>534人目</v>
      </c>
      <c r="C550" s="29"/>
      <c r="D550" s="69" t="s">
        <v>14</v>
      </c>
      <c r="E550" s="31"/>
      <c r="F550" s="32"/>
      <c r="H550" s="36"/>
      <c r="I550" s="54" t="s">
        <v>11</v>
      </c>
      <c r="J550" s="39"/>
      <c r="K550" s="56" t="s">
        <v>16</v>
      </c>
      <c r="L550" s="36"/>
      <c r="M550" s="54" t="s">
        <v>11</v>
      </c>
      <c r="N550" s="39"/>
      <c r="O550" s="56" t="s">
        <v>16</v>
      </c>
      <c r="P550" s="11"/>
      <c r="Q550" s="36"/>
      <c r="R550" s="54" t="s">
        <v>11</v>
      </c>
      <c r="S550" s="39"/>
      <c r="T550" s="54" t="s">
        <v>16</v>
      </c>
      <c r="U550" s="36"/>
      <c r="V550" s="54" t="s">
        <v>11</v>
      </c>
      <c r="W550" s="39"/>
      <c r="X550" s="56" t="s">
        <v>16</v>
      </c>
      <c r="Y550" s="48"/>
      <c r="Z550" s="36"/>
      <c r="AA550" s="54" t="s">
        <v>11</v>
      </c>
      <c r="AB550" s="39"/>
      <c r="AC550" s="54" t="s">
        <v>16</v>
      </c>
      <c r="AD550" s="36"/>
      <c r="AE550" s="54" t="s">
        <v>11</v>
      </c>
      <c r="AF550" s="39"/>
      <c r="AG550" s="56" t="s">
        <v>16</v>
      </c>
      <c r="AH550" s="48"/>
      <c r="AI550" s="36"/>
      <c r="AJ550" s="54" t="s">
        <v>11</v>
      </c>
      <c r="AK550" s="39"/>
      <c r="AL550" s="54" t="s">
        <v>16</v>
      </c>
      <c r="AM550" s="36"/>
      <c r="AN550" s="54" t="s">
        <v>11</v>
      </c>
      <c r="AO550" s="39"/>
      <c r="AP550" s="56" t="s">
        <v>16</v>
      </c>
      <c r="AQ550" s="48"/>
      <c r="AR550" s="36"/>
      <c r="AS550" s="54" t="s">
        <v>11</v>
      </c>
      <c r="AT550" s="39"/>
      <c r="AU550" s="54" t="s">
        <v>16</v>
      </c>
      <c r="AV550" s="36"/>
      <c r="AW550" s="54" t="s">
        <v>11</v>
      </c>
      <c r="AX550" s="39"/>
      <c r="AY550" s="56" t="s">
        <v>16</v>
      </c>
      <c r="AZ550" s="48"/>
      <c r="BA550" s="36"/>
      <c r="BB550" s="54" t="s">
        <v>11</v>
      </c>
      <c r="BC550" s="39"/>
      <c r="BD550" s="54" t="s">
        <v>16</v>
      </c>
      <c r="BE550" s="36"/>
      <c r="BF550" s="54" t="s">
        <v>11</v>
      </c>
      <c r="BG550" s="39"/>
      <c r="BH550" s="56" t="s">
        <v>16</v>
      </c>
      <c r="BI550" s="48"/>
      <c r="BJ550" s="36"/>
      <c r="BK550" s="54" t="s">
        <v>11</v>
      </c>
      <c r="BL550" s="39"/>
      <c r="BM550" s="54" t="s">
        <v>16</v>
      </c>
      <c r="BN550" s="36"/>
      <c r="BO550" s="54" t="s">
        <v>11</v>
      </c>
      <c r="BP550" s="39"/>
      <c r="BQ550" s="56" t="s">
        <v>16</v>
      </c>
      <c r="BR550" s="48"/>
      <c r="BS550" s="36"/>
      <c r="BT550" s="54" t="s">
        <v>11</v>
      </c>
      <c r="BU550" s="39"/>
      <c r="BV550" s="54" t="s">
        <v>16</v>
      </c>
      <c r="BW550" s="36"/>
      <c r="BX550" s="54" t="s">
        <v>11</v>
      </c>
      <c r="BY550" s="39"/>
      <c r="BZ550" s="56" t="s">
        <v>16</v>
      </c>
      <c r="CA550" s="51"/>
      <c r="CB550" s="17" t="str">
        <f t="shared" si="17"/>
        <v/>
      </c>
      <c r="CC550" s="17" t="str">
        <f>IF(CB550="","",INDEX('99_職種リスト'!$A:$A,MATCH($E550,'99_職種リスト'!$B:$B,0)))</f>
        <v/>
      </c>
      <c r="CD550" s="18" t="str">
        <f>IF(CB550="","",IF(F550="○",'01_勤務時間入力'!$B$7*60,IF(SUM(H550,J550,L550,N550)&gt;0,MIN(SUM(VALUE(H550)*60,J550,VALUE(L550)*60/2,N550/2),'01_勤務時間入力'!$B$7*60,10080),MIN(SUM(MIN(SUM(VALUE(Q550)*60,S550,VALUE(U550)*60/2,W550/2),1440)*IF(OR(Y550="",Y550="　"),1,VALUE(MID(Y550,2,1)/4)),MIN(SUM(VALUE(Z550)*60,AB550,VALUE(AD550)*60/2,AF550/2),1440)*IF(OR(AH550="",AH550="　"),1,VALUE(MID(AH550,2,1)/4)),MIN(SUM(VALUE(AI550)*60,AK550,VALUE(AM550)*60/2,AO550/2),1440)*IF(OR(AQ550="",AQ550="　"),1,VALUE(MID(AQ550,2,1)/4)),MIN(SUM(VALUE(AR550)*60,AT550,VALUE(AV550)*60/2,AX550/2),1440)*IF(OR(AZ550="",AZ550="　"),1,VALUE(MID(AZ550,2,1)/4)),MIN(SUM(VALUE(BA550)*60,BC550,VALUE(BE550)*60/2,BG550/2),1440)*IF(OR(BI550="",BI550="　"),1,VALUE(MID(BI550,2,1)/4)),MIN(SUM(VALUE(BJ550)*60,BL550,VALUE(BN550)*60/2,BP550/2),1440)*IF(OR(BR550="",BR550="　"),1,VALUE(MID(BR550,2,1)/4)),MIN(SUM(VALUE(BS550)*60,BU550,VALUE(BW550)*60/2,BY550/2),1440)*IF(OR(CA550="",CA550="　"),1,VALUE(MID(CA550,2,1)/4))),'01_勤務時間入力'!$B$7*60,10080))))</f>
        <v/>
      </c>
      <c r="CE550" s="17" t="str">
        <f>IF(CB550="","",IF('01_勤務時間入力'!$I$7*60&lt;='01_勤務時間入力'!CD550,"常勤","非常勤"))</f>
        <v/>
      </c>
    </row>
    <row r="551" spans="2:83" ht="27.95" customHeight="1" x14ac:dyDescent="0.4">
      <c r="B551" s="131" t="str">
        <f t="shared" si="16"/>
        <v>535人目</v>
      </c>
      <c r="C551" s="29"/>
      <c r="D551" s="69" t="s">
        <v>14</v>
      </c>
      <c r="E551" s="31"/>
      <c r="F551" s="32"/>
      <c r="H551" s="36"/>
      <c r="I551" s="54" t="s">
        <v>11</v>
      </c>
      <c r="J551" s="39"/>
      <c r="K551" s="56" t="s">
        <v>16</v>
      </c>
      <c r="L551" s="36"/>
      <c r="M551" s="54" t="s">
        <v>11</v>
      </c>
      <c r="N551" s="39"/>
      <c r="O551" s="56" t="s">
        <v>16</v>
      </c>
      <c r="P551" s="11"/>
      <c r="Q551" s="36"/>
      <c r="R551" s="54" t="s">
        <v>11</v>
      </c>
      <c r="S551" s="39"/>
      <c r="T551" s="54" t="s">
        <v>16</v>
      </c>
      <c r="U551" s="36"/>
      <c r="V551" s="54" t="s">
        <v>11</v>
      </c>
      <c r="W551" s="39"/>
      <c r="X551" s="56" t="s">
        <v>16</v>
      </c>
      <c r="Y551" s="48"/>
      <c r="Z551" s="36"/>
      <c r="AA551" s="54" t="s">
        <v>11</v>
      </c>
      <c r="AB551" s="39"/>
      <c r="AC551" s="54" t="s">
        <v>16</v>
      </c>
      <c r="AD551" s="36"/>
      <c r="AE551" s="54" t="s">
        <v>11</v>
      </c>
      <c r="AF551" s="39"/>
      <c r="AG551" s="56" t="s">
        <v>16</v>
      </c>
      <c r="AH551" s="48"/>
      <c r="AI551" s="36"/>
      <c r="AJ551" s="54" t="s">
        <v>11</v>
      </c>
      <c r="AK551" s="39"/>
      <c r="AL551" s="54" t="s">
        <v>16</v>
      </c>
      <c r="AM551" s="36"/>
      <c r="AN551" s="54" t="s">
        <v>11</v>
      </c>
      <c r="AO551" s="39"/>
      <c r="AP551" s="56" t="s">
        <v>16</v>
      </c>
      <c r="AQ551" s="48"/>
      <c r="AR551" s="36"/>
      <c r="AS551" s="54" t="s">
        <v>11</v>
      </c>
      <c r="AT551" s="39"/>
      <c r="AU551" s="54" t="s">
        <v>16</v>
      </c>
      <c r="AV551" s="36"/>
      <c r="AW551" s="54" t="s">
        <v>11</v>
      </c>
      <c r="AX551" s="39"/>
      <c r="AY551" s="56" t="s">
        <v>16</v>
      </c>
      <c r="AZ551" s="48"/>
      <c r="BA551" s="36"/>
      <c r="BB551" s="54" t="s">
        <v>11</v>
      </c>
      <c r="BC551" s="39"/>
      <c r="BD551" s="54" t="s">
        <v>16</v>
      </c>
      <c r="BE551" s="36"/>
      <c r="BF551" s="54" t="s">
        <v>11</v>
      </c>
      <c r="BG551" s="39"/>
      <c r="BH551" s="56" t="s">
        <v>16</v>
      </c>
      <c r="BI551" s="48"/>
      <c r="BJ551" s="36"/>
      <c r="BK551" s="54" t="s">
        <v>11</v>
      </c>
      <c r="BL551" s="39"/>
      <c r="BM551" s="54" t="s">
        <v>16</v>
      </c>
      <c r="BN551" s="36"/>
      <c r="BO551" s="54" t="s">
        <v>11</v>
      </c>
      <c r="BP551" s="39"/>
      <c r="BQ551" s="56" t="s">
        <v>16</v>
      </c>
      <c r="BR551" s="48"/>
      <c r="BS551" s="36"/>
      <c r="BT551" s="54" t="s">
        <v>11</v>
      </c>
      <c r="BU551" s="39"/>
      <c r="BV551" s="54" t="s">
        <v>16</v>
      </c>
      <c r="BW551" s="36"/>
      <c r="BX551" s="54" t="s">
        <v>11</v>
      </c>
      <c r="BY551" s="39"/>
      <c r="BZ551" s="56" t="s">
        <v>16</v>
      </c>
      <c r="CA551" s="51"/>
      <c r="CB551" s="17" t="str">
        <f t="shared" si="17"/>
        <v/>
      </c>
      <c r="CC551" s="17" t="str">
        <f>IF(CB551="","",INDEX('99_職種リスト'!$A:$A,MATCH($E551,'99_職種リスト'!$B:$B,0)))</f>
        <v/>
      </c>
      <c r="CD551" s="18" t="str">
        <f>IF(CB551="","",IF(F551="○",'01_勤務時間入力'!$B$7*60,IF(SUM(H551,J551,L551,N551)&gt;0,MIN(SUM(VALUE(H551)*60,J551,VALUE(L551)*60/2,N551/2),'01_勤務時間入力'!$B$7*60,10080),MIN(SUM(MIN(SUM(VALUE(Q551)*60,S551,VALUE(U551)*60/2,W551/2),1440)*IF(OR(Y551="",Y551="　"),1,VALUE(MID(Y551,2,1)/4)),MIN(SUM(VALUE(Z551)*60,AB551,VALUE(AD551)*60/2,AF551/2),1440)*IF(OR(AH551="",AH551="　"),1,VALUE(MID(AH551,2,1)/4)),MIN(SUM(VALUE(AI551)*60,AK551,VALUE(AM551)*60/2,AO551/2),1440)*IF(OR(AQ551="",AQ551="　"),1,VALUE(MID(AQ551,2,1)/4)),MIN(SUM(VALUE(AR551)*60,AT551,VALUE(AV551)*60/2,AX551/2),1440)*IF(OR(AZ551="",AZ551="　"),1,VALUE(MID(AZ551,2,1)/4)),MIN(SUM(VALUE(BA551)*60,BC551,VALUE(BE551)*60/2,BG551/2),1440)*IF(OR(BI551="",BI551="　"),1,VALUE(MID(BI551,2,1)/4)),MIN(SUM(VALUE(BJ551)*60,BL551,VALUE(BN551)*60/2,BP551/2),1440)*IF(OR(BR551="",BR551="　"),1,VALUE(MID(BR551,2,1)/4)),MIN(SUM(VALUE(BS551)*60,BU551,VALUE(BW551)*60/2,BY551/2),1440)*IF(OR(CA551="",CA551="　"),1,VALUE(MID(CA551,2,1)/4))),'01_勤務時間入力'!$B$7*60,10080))))</f>
        <v/>
      </c>
      <c r="CE551" s="17" t="str">
        <f>IF(CB551="","",IF('01_勤務時間入力'!$I$7*60&lt;='01_勤務時間入力'!CD551,"常勤","非常勤"))</f>
        <v/>
      </c>
    </row>
    <row r="552" spans="2:83" ht="27.95" customHeight="1" x14ac:dyDescent="0.4">
      <c r="B552" s="131" t="str">
        <f t="shared" si="16"/>
        <v>536人目</v>
      </c>
      <c r="C552" s="29"/>
      <c r="D552" s="69" t="s">
        <v>14</v>
      </c>
      <c r="E552" s="31"/>
      <c r="F552" s="32"/>
      <c r="H552" s="36"/>
      <c r="I552" s="54" t="s">
        <v>11</v>
      </c>
      <c r="J552" s="39"/>
      <c r="K552" s="56" t="s">
        <v>16</v>
      </c>
      <c r="L552" s="36"/>
      <c r="M552" s="54" t="s">
        <v>11</v>
      </c>
      <c r="N552" s="39"/>
      <c r="O552" s="56" t="s">
        <v>16</v>
      </c>
      <c r="P552" s="11"/>
      <c r="Q552" s="36"/>
      <c r="R552" s="54" t="s">
        <v>11</v>
      </c>
      <c r="S552" s="39"/>
      <c r="T552" s="54" t="s">
        <v>16</v>
      </c>
      <c r="U552" s="36"/>
      <c r="V552" s="54" t="s">
        <v>11</v>
      </c>
      <c r="W552" s="39"/>
      <c r="X552" s="56" t="s">
        <v>16</v>
      </c>
      <c r="Y552" s="48"/>
      <c r="Z552" s="36"/>
      <c r="AA552" s="54" t="s">
        <v>11</v>
      </c>
      <c r="AB552" s="39"/>
      <c r="AC552" s="54" t="s">
        <v>16</v>
      </c>
      <c r="AD552" s="36"/>
      <c r="AE552" s="54" t="s">
        <v>11</v>
      </c>
      <c r="AF552" s="39"/>
      <c r="AG552" s="56" t="s">
        <v>16</v>
      </c>
      <c r="AH552" s="48"/>
      <c r="AI552" s="36"/>
      <c r="AJ552" s="54" t="s">
        <v>11</v>
      </c>
      <c r="AK552" s="39"/>
      <c r="AL552" s="54" t="s">
        <v>16</v>
      </c>
      <c r="AM552" s="36"/>
      <c r="AN552" s="54" t="s">
        <v>11</v>
      </c>
      <c r="AO552" s="39"/>
      <c r="AP552" s="56" t="s">
        <v>16</v>
      </c>
      <c r="AQ552" s="48"/>
      <c r="AR552" s="36"/>
      <c r="AS552" s="54" t="s">
        <v>11</v>
      </c>
      <c r="AT552" s="39"/>
      <c r="AU552" s="54" t="s">
        <v>16</v>
      </c>
      <c r="AV552" s="36"/>
      <c r="AW552" s="54" t="s">
        <v>11</v>
      </c>
      <c r="AX552" s="39"/>
      <c r="AY552" s="56" t="s">
        <v>16</v>
      </c>
      <c r="AZ552" s="48"/>
      <c r="BA552" s="36"/>
      <c r="BB552" s="54" t="s">
        <v>11</v>
      </c>
      <c r="BC552" s="39"/>
      <c r="BD552" s="54" t="s">
        <v>16</v>
      </c>
      <c r="BE552" s="36"/>
      <c r="BF552" s="54" t="s">
        <v>11</v>
      </c>
      <c r="BG552" s="39"/>
      <c r="BH552" s="56" t="s">
        <v>16</v>
      </c>
      <c r="BI552" s="48"/>
      <c r="BJ552" s="36"/>
      <c r="BK552" s="54" t="s">
        <v>11</v>
      </c>
      <c r="BL552" s="39"/>
      <c r="BM552" s="54" t="s">
        <v>16</v>
      </c>
      <c r="BN552" s="36"/>
      <c r="BO552" s="54" t="s">
        <v>11</v>
      </c>
      <c r="BP552" s="39"/>
      <c r="BQ552" s="56" t="s">
        <v>16</v>
      </c>
      <c r="BR552" s="48"/>
      <c r="BS552" s="36"/>
      <c r="BT552" s="54" t="s">
        <v>11</v>
      </c>
      <c r="BU552" s="39"/>
      <c r="BV552" s="54" t="s">
        <v>16</v>
      </c>
      <c r="BW552" s="36"/>
      <c r="BX552" s="54" t="s">
        <v>11</v>
      </c>
      <c r="BY552" s="39"/>
      <c r="BZ552" s="56" t="s">
        <v>16</v>
      </c>
      <c r="CA552" s="51"/>
      <c r="CB552" s="17" t="str">
        <f t="shared" si="17"/>
        <v/>
      </c>
      <c r="CC552" s="17" t="str">
        <f>IF(CB552="","",INDEX('99_職種リスト'!$A:$A,MATCH($E552,'99_職種リスト'!$B:$B,0)))</f>
        <v/>
      </c>
      <c r="CD552" s="18" t="str">
        <f>IF(CB552="","",IF(F552="○",'01_勤務時間入力'!$B$7*60,IF(SUM(H552,J552,L552,N552)&gt;0,MIN(SUM(VALUE(H552)*60,J552,VALUE(L552)*60/2,N552/2),'01_勤務時間入力'!$B$7*60,10080),MIN(SUM(MIN(SUM(VALUE(Q552)*60,S552,VALUE(U552)*60/2,W552/2),1440)*IF(OR(Y552="",Y552="　"),1,VALUE(MID(Y552,2,1)/4)),MIN(SUM(VALUE(Z552)*60,AB552,VALUE(AD552)*60/2,AF552/2),1440)*IF(OR(AH552="",AH552="　"),1,VALUE(MID(AH552,2,1)/4)),MIN(SUM(VALUE(AI552)*60,AK552,VALUE(AM552)*60/2,AO552/2),1440)*IF(OR(AQ552="",AQ552="　"),1,VALUE(MID(AQ552,2,1)/4)),MIN(SUM(VALUE(AR552)*60,AT552,VALUE(AV552)*60/2,AX552/2),1440)*IF(OR(AZ552="",AZ552="　"),1,VALUE(MID(AZ552,2,1)/4)),MIN(SUM(VALUE(BA552)*60,BC552,VALUE(BE552)*60/2,BG552/2),1440)*IF(OR(BI552="",BI552="　"),1,VALUE(MID(BI552,2,1)/4)),MIN(SUM(VALUE(BJ552)*60,BL552,VALUE(BN552)*60/2,BP552/2),1440)*IF(OR(BR552="",BR552="　"),1,VALUE(MID(BR552,2,1)/4)),MIN(SUM(VALUE(BS552)*60,BU552,VALUE(BW552)*60/2,BY552/2),1440)*IF(OR(CA552="",CA552="　"),1,VALUE(MID(CA552,2,1)/4))),'01_勤務時間入力'!$B$7*60,10080))))</f>
        <v/>
      </c>
      <c r="CE552" s="17" t="str">
        <f>IF(CB552="","",IF('01_勤務時間入力'!$I$7*60&lt;='01_勤務時間入力'!CD552,"常勤","非常勤"))</f>
        <v/>
      </c>
    </row>
    <row r="553" spans="2:83" ht="27.95" customHeight="1" x14ac:dyDescent="0.4">
      <c r="B553" s="131" t="str">
        <f t="shared" si="16"/>
        <v>537人目</v>
      </c>
      <c r="C553" s="29"/>
      <c r="D553" s="69" t="s">
        <v>14</v>
      </c>
      <c r="E553" s="31"/>
      <c r="F553" s="32"/>
      <c r="H553" s="36"/>
      <c r="I553" s="54" t="s">
        <v>11</v>
      </c>
      <c r="J553" s="39"/>
      <c r="K553" s="56" t="s">
        <v>16</v>
      </c>
      <c r="L553" s="36"/>
      <c r="M553" s="54" t="s">
        <v>11</v>
      </c>
      <c r="N553" s="39"/>
      <c r="O553" s="56" t="s">
        <v>16</v>
      </c>
      <c r="P553" s="11"/>
      <c r="Q553" s="36"/>
      <c r="R553" s="54" t="s">
        <v>11</v>
      </c>
      <c r="S553" s="39"/>
      <c r="T553" s="54" t="s">
        <v>16</v>
      </c>
      <c r="U553" s="36"/>
      <c r="V553" s="54" t="s">
        <v>11</v>
      </c>
      <c r="W553" s="39"/>
      <c r="X553" s="56" t="s">
        <v>16</v>
      </c>
      <c r="Y553" s="48"/>
      <c r="Z553" s="36"/>
      <c r="AA553" s="54" t="s">
        <v>11</v>
      </c>
      <c r="AB553" s="39"/>
      <c r="AC553" s="54" t="s">
        <v>16</v>
      </c>
      <c r="AD553" s="36"/>
      <c r="AE553" s="54" t="s">
        <v>11</v>
      </c>
      <c r="AF553" s="39"/>
      <c r="AG553" s="56" t="s">
        <v>16</v>
      </c>
      <c r="AH553" s="48"/>
      <c r="AI553" s="36"/>
      <c r="AJ553" s="54" t="s">
        <v>11</v>
      </c>
      <c r="AK553" s="39"/>
      <c r="AL553" s="54" t="s">
        <v>16</v>
      </c>
      <c r="AM553" s="36"/>
      <c r="AN553" s="54" t="s">
        <v>11</v>
      </c>
      <c r="AO553" s="39"/>
      <c r="AP553" s="56" t="s">
        <v>16</v>
      </c>
      <c r="AQ553" s="48"/>
      <c r="AR553" s="36"/>
      <c r="AS553" s="54" t="s">
        <v>11</v>
      </c>
      <c r="AT553" s="39"/>
      <c r="AU553" s="54" t="s">
        <v>16</v>
      </c>
      <c r="AV553" s="36"/>
      <c r="AW553" s="54" t="s">
        <v>11</v>
      </c>
      <c r="AX553" s="39"/>
      <c r="AY553" s="56" t="s">
        <v>16</v>
      </c>
      <c r="AZ553" s="48"/>
      <c r="BA553" s="36"/>
      <c r="BB553" s="54" t="s">
        <v>11</v>
      </c>
      <c r="BC553" s="39"/>
      <c r="BD553" s="54" t="s">
        <v>16</v>
      </c>
      <c r="BE553" s="36"/>
      <c r="BF553" s="54" t="s">
        <v>11</v>
      </c>
      <c r="BG553" s="39"/>
      <c r="BH553" s="56" t="s">
        <v>16</v>
      </c>
      <c r="BI553" s="48"/>
      <c r="BJ553" s="36"/>
      <c r="BK553" s="54" t="s">
        <v>11</v>
      </c>
      <c r="BL553" s="39"/>
      <c r="BM553" s="54" t="s">
        <v>16</v>
      </c>
      <c r="BN553" s="36"/>
      <c r="BO553" s="54" t="s">
        <v>11</v>
      </c>
      <c r="BP553" s="39"/>
      <c r="BQ553" s="56" t="s">
        <v>16</v>
      </c>
      <c r="BR553" s="48"/>
      <c r="BS553" s="36"/>
      <c r="BT553" s="54" t="s">
        <v>11</v>
      </c>
      <c r="BU553" s="39"/>
      <c r="BV553" s="54" t="s">
        <v>16</v>
      </c>
      <c r="BW553" s="36"/>
      <c r="BX553" s="54" t="s">
        <v>11</v>
      </c>
      <c r="BY553" s="39"/>
      <c r="BZ553" s="56" t="s">
        <v>16</v>
      </c>
      <c r="CA553" s="51"/>
      <c r="CB553" s="17" t="str">
        <f t="shared" si="17"/>
        <v/>
      </c>
      <c r="CC553" s="17" t="str">
        <f>IF(CB553="","",INDEX('99_職種リスト'!$A:$A,MATCH($E553,'99_職種リスト'!$B:$B,0)))</f>
        <v/>
      </c>
      <c r="CD553" s="18" t="str">
        <f>IF(CB553="","",IF(F553="○",'01_勤務時間入力'!$B$7*60,IF(SUM(H553,J553,L553,N553)&gt;0,MIN(SUM(VALUE(H553)*60,J553,VALUE(L553)*60/2,N553/2),'01_勤務時間入力'!$B$7*60,10080),MIN(SUM(MIN(SUM(VALUE(Q553)*60,S553,VALUE(U553)*60/2,W553/2),1440)*IF(OR(Y553="",Y553="　"),1,VALUE(MID(Y553,2,1)/4)),MIN(SUM(VALUE(Z553)*60,AB553,VALUE(AD553)*60/2,AF553/2),1440)*IF(OR(AH553="",AH553="　"),1,VALUE(MID(AH553,2,1)/4)),MIN(SUM(VALUE(AI553)*60,AK553,VALUE(AM553)*60/2,AO553/2),1440)*IF(OR(AQ553="",AQ553="　"),1,VALUE(MID(AQ553,2,1)/4)),MIN(SUM(VALUE(AR553)*60,AT553,VALUE(AV553)*60/2,AX553/2),1440)*IF(OR(AZ553="",AZ553="　"),1,VALUE(MID(AZ553,2,1)/4)),MIN(SUM(VALUE(BA553)*60,BC553,VALUE(BE553)*60/2,BG553/2),1440)*IF(OR(BI553="",BI553="　"),1,VALUE(MID(BI553,2,1)/4)),MIN(SUM(VALUE(BJ553)*60,BL553,VALUE(BN553)*60/2,BP553/2),1440)*IF(OR(BR553="",BR553="　"),1,VALUE(MID(BR553,2,1)/4)),MIN(SUM(VALUE(BS553)*60,BU553,VALUE(BW553)*60/2,BY553/2),1440)*IF(OR(CA553="",CA553="　"),1,VALUE(MID(CA553,2,1)/4))),'01_勤務時間入力'!$B$7*60,10080))))</f>
        <v/>
      </c>
      <c r="CE553" s="17" t="str">
        <f>IF(CB553="","",IF('01_勤務時間入力'!$I$7*60&lt;='01_勤務時間入力'!CD553,"常勤","非常勤"))</f>
        <v/>
      </c>
    </row>
    <row r="554" spans="2:83" ht="27.95" customHeight="1" x14ac:dyDescent="0.4">
      <c r="B554" s="131" t="str">
        <f t="shared" si="16"/>
        <v>538人目</v>
      </c>
      <c r="C554" s="29"/>
      <c r="D554" s="69" t="s">
        <v>14</v>
      </c>
      <c r="E554" s="31"/>
      <c r="F554" s="32"/>
      <c r="H554" s="36"/>
      <c r="I554" s="54" t="s">
        <v>11</v>
      </c>
      <c r="J554" s="39"/>
      <c r="K554" s="56" t="s">
        <v>16</v>
      </c>
      <c r="L554" s="36"/>
      <c r="M554" s="54" t="s">
        <v>11</v>
      </c>
      <c r="N554" s="39"/>
      <c r="O554" s="56" t="s">
        <v>16</v>
      </c>
      <c r="P554" s="11"/>
      <c r="Q554" s="36"/>
      <c r="R554" s="54" t="s">
        <v>11</v>
      </c>
      <c r="S554" s="39"/>
      <c r="T554" s="54" t="s">
        <v>16</v>
      </c>
      <c r="U554" s="36"/>
      <c r="V554" s="54" t="s">
        <v>11</v>
      </c>
      <c r="W554" s="39"/>
      <c r="X554" s="56" t="s">
        <v>16</v>
      </c>
      <c r="Y554" s="48"/>
      <c r="Z554" s="36"/>
      <c r="AA554" s="54" t="s">
        <v>11</v>
      </c>
      <c r="AB554" s="39"/>
      <c r="AC554" s="54" t="s">
        <v>16</v>
      </c>
      <c r="AD554" s="36"/>
      <c r="AE554" s="54" t="s">
        <v>11</v>
      </c>
      <c r="AF554" s="39"/>
      <c r="AG554" s="56" t="s">
        <v>16</v>
      </c>
      <c r="AH554" s="48"/>
      <c r="AI554" s="36"/>
      <c r="AJ554" s="54" t="s">
        <v>11</v>
      </c>
      <c r="AK554" s="39"/>
      <c r="AL554" s="54" t="s">
        <v>16</v>
      </c>
      <c r="AM554" s="36"/>
      <c r="AN554" s="54" t="s">
        <v>11</v>
      </c>
      <c r="AO554" s="39"/>
      <c r="AP554" s="56" t="s">
        <v>16</v>
      </c>
      <c r="AQ554" s="48"/>
      <c r="AR554" s="36"/>
      <c r="AS554" s="54" t="s">
        <v>11</v>
      </c>
      <c r="AT554" s="39"/>
      <c r="AU554" s="54" t="s">
        <v>16</v>
      </c>
      <c r="AV554" s="36"/>
      <c r="AW554" s="54" t="s">
        <v>11</v>
      </c>
      <c r="AX554" s="39"/>
      <c r="AY554" s="56" t="s">
        <v>16</v>
      </c>
      <c r="AZ554" s="48"/>
      <c r="BA554" s="36"/>
      <c r="BB554" s="54" t="s">
        <v>11</v>
      </c>
      <c r="BC554" s="39"/>
      <c r="BD554" s="54" t="s">
        <v>16</v>
      </c>
      <c r="BE554" s="36"/>
      <c r="BF554" s="54" t="s">
        <v>11</v>
      </c>
      <c r="BG554" s="39"/>
      <c r="BH554" s="56" t="s">
        <v>16</v>
      </c>
      <c r="BI554" s="48"/>
      <c r="BJ554" s="36"/>
      <c r="BK554" s="54" t="s">
        <v>11</v>
      </c>
      <c r="BL554" s="39"/>
      <c r="BM554" s="54" t="s">
        <v>16</v>
      </c>
      <c r="BN554" s="36"/>
      <c r="BO554" s="54" t="s">
        <v>11</v>
      </c>
      <c r="BP554" s="39"/>
      <c r="BQ554" s="56" t="s">
        <v>16</v>
      </c>
      <c r="BR554" s="48"/>
      <c r="BS554" s="36"/>
      <c r="BT554" s="54" t="s">
        <v>11</v>
      </c>
      <c r="BU554" s="39"/>
      <c r="BV554" s="54" t="s">
        <v>16</v>
      </c>
      <c r="BW554" s="36"/>
      <c r="BX554" s="54" t="s">
        <v>11</v>
      </c>
      <c r="BY554" s="39"/>
      <c r="BZ554" s="56" t="s">
        <v>16</v>
      </c>
      <c r="CA554" s="51"/>
      <c r="CB554" s="17" t="str">
        <f t="shared" si="17"/>
        <v/>
      </c>
      <c r="CC554" s="17" t="str">
        <f>IF(CB554="","",INDEX('99_職種リスト'!$A:$A,MATCH($E554,'99_職種リスト'!$B:$B,0)))</f>
        <v/>
      </c>
      <c r="CD554" s="18" t="str">
        <f>IF(CB554="","",IF(F554="○",'01_勤務時間入力'!$B$7*60,IF(SUM(H554,J554,L554,N554)&gt;0,MIN(SUM(VALUE(H554)*60,J554,VALUE(L554)*60/2,N554/2),'01_勤務時間入力'!$B$7*60,10080),MIN(SUM(MIN(SUM(VALUE(Q554)*60,S554,VALUE(U554)*60/2,W554/2),1440)*IF(OR(Y554="",Y554="　"),1,VALUE(MID(Y554,2,1)/4)),MIN(SUM(VALUE(Z554)*60,AB554,VALUE(AD554)*60/2,AF554/2),1440)*IF(OR(AH554="",AH554="　"),1,VALUE(MID(AH554,2,1)/4)),MIN(SUM(VALUE(AI554)*60,AK554,VALUE(AM554)*60/2,AO554/2),1440)*IF(OR(AQ554="",AQ554="　"),1,VALUE(MID(AQ554,2,1)/4)),MIN(SUM(VALUE(AR554)*60,AT554,VALUE(AV554)*60/2,AX554/2),1440)*IF(OR(AZ554="",AZ554="　"),1,VALUE(MID(AZ554,2,1)/4)),MIN(SUM(VALUE(BA554)*60,BC554,VALUE(BE554)*60/2,BG554/2),1440)*IF(OR(BI554="",BI554="　"),1,VALUE(MID(BI554,2,1)/4)),MIN(SUM(VALUE(BJ554)*60,BL554,VALUE(BN554)*60/2,BP554/2),1440)*IF(OR(BR554="",BR554="　"),1,VALUE(MID(BR554,2,1)/4)),MIN(SUM(VALUE(BS554)*60,BU554,VALUE(BW554)*60/2,BY554/2),1440)*IF(OR(CA554="",CA554="　"),1,VALUE(MID(CA554,2,1)/4))),'01_勤務時間入力'!$B$7*60,10080))))</f>
        <v/>
      </c>
      <c r="CE554" s="17" t="str">
        <f>IF(CB554="","",IF('01_勤務時間入力'!$I$7*60&lt;='01_勤務時間入力'!CD554,"常勤","非常勤"))</f>
        <v/>
      </c>
    </row>
    <row r="555" spans="2:83" ht="27.95" customHeight="1" x14ac:dyDescent="0.4">
      <c r="B555" s="131" t="str">
        <f t="shared" si="16"/>
        <v>539人目</v>
      </c>
      <c r="C555" s="29"/>
      <c r="D555" s="69" t="s">
        <v>14</v>
      </c>
      <c r="E555" s="31"/>
      <c r="F555" s="32"/>
      <c r="H555" s="36"/>
      <c r="I555" s="54" t="s">
        <v>11</v>
      </c>
      <c r="J555" s="39"/>
      <c r="K555" s="56" t="s">
        <v>16</v>
      </c>
      <c r="L555" s="36"/>
      <c r="M555" s="54" t="s">
        <v>11</v>
      </c>
      <c r="N555" s="39"/>
      <c r="O555" s="56" t="s">
        <v>16</v>
      </c>
      <c r="P555" s="11"/>
      <c r="Q555" s="36"/>
      <c r="R555" s="54" t="s">
        <v>11</v>
      </c>
      <c r="S555" s="39"/>
      <c r="T555" s="54" t="s">
        <v>16</v>
      </c>
      <c r="U555" s="36"/>
      <c r="V555" s="54" t="s">
        <v>11</v>
      </c>
      <c r="W555" s="39"/>
      <c r="X555" s="56" t="s">
        <v>16</v>
      </c>
      <c r="Y555" s="48"/>
      <c r="Z555" s="36"/>
      <c r="AA555" s="54" t="s">
        <v>11</v>
      </c>
      <c r="AB555" s="39"/>
      <c r="AC555" s="54" t="s">
        <v>16</v>
      </c>
      <c r="AD555" s="36"/>
      <c r="AE555" s="54" t="s">
        <v>11</v>
      </c>
      <c r="AF555" s="39"/>
      <c r="AG555" s="56" t="s">
        <v>16</v>
      </c>
      <c r="AH555" s="48"/>
      <c r="AI555" s="36"/>
      <c r="AJ555" s="54" t="s">
        <v>11</v>
      </c>
      <c r="AK555" s="39"/>
      <c r="AL555" s="54" t="s">
        <v>16</v>
      </c>
      <c r="AM555" s="36"/>
      <c r="AN555" s="54" t="s">
        <v>11</v>
      </c>
      <c r="AO555" s="39"/>
      <c r="AP555" s="56" t="s">
        <v>16</v>
      </c>
      <c r="AQ555" s="48"/>
      <c r="AR555" s="36"/>
      <c r="AS555" s="54" t="s">
        <v>11</v>
      </c>
      <c r="AT555" s="39"/>
      <c r="AU555" s="54" t="s">
        <v>16</v>
      </c>
      <c r="AV555" s="36"/>
      <c r="AW555" s="54" t="s">
        <v>11</v>
      </c>
      <c r="AX555" s="39"/>
      <c r="AY555" s="56" t="s">
        <v>16</v>
      </c>
      <c r="AZ555" s="48"/>
      <c r="BA555" s="36"/>
      <c r="BB555" s="54" t="s">
        <v>11</v>
      </c>
      <c r="BC555" s="39"/>
      <c r="BD555" s="54" t="s">
        <v>16</v>
      </c>
      <c r="BE555" s="36"/>
      <c r="BF555" s="54" t="s">
        <v>11</v>
      </c>
      <c r="BG555" s="39"/>
      <c r="BH555" s="56" t="s">
        <v>16</v>
      </c>
      <c r="BI555" s="48"/>
      <c r="BJ555" s="36"/>
      <c r="BK555" s="54" t="s">
        <v>11</v>
      </c>
      <c r="BL555" s="39"/>
      <c r="BM555" s="54" t="s">
        <v>16</v>
      </c>
      <c r="BN555" s="36"/>
      <c r="BO555" s="54" t="s">
        <v>11</v>
      </c>
      <c r="BP555" s="39"/>
      <c r="BQ555" s="56" t="s">
        <v>16</v>
      </c>
      <c r="BR555" s="48"/>
      <c r="BS555" s="36"/>
      <c r="BT555" s="54" t="s">
        <v>11</v>
      </c>
      <c r="BU555" s="39"/>
      <c r="BV555" s="54" t="s">
        <v>16</v>
      </c>
      <c r="BW555" s="36"/>
      <c r="BX555" s="54" t="s">
        <v>11</v>
      </c>
      <c r="BY555" s="39"/>
      <c r="BZ555" s="56" t="s">
        <v>16</v>
      </c>
      <c r="CA555" s="51"/>
      <c r="CB555" s="17" t="str">
        <f t="shared" si="17"/>
        <v/>
      </c>
      <c r="CC555" s="17" t="str">
        <f>IF(CB555="","",INDEX('99_職種リスト'!$A:$A,MATCH($E555,'99_職種リスト'!$B:$B,0)))</f>
        <v/>
      </c>
      <c r="CD555" s="18" t="str">
        <f>IF(CB555="","",IF(F555="○",'01_勤務時間入力'!$B$7*60,IF(SUM(H555,J555,L555,N555)&gt;0,MIN(SUM(VALUE(H555)*60,J555,VALUE(L555)*60/2,N555/2),'01_勤務時間入力'!$B$7*60,10080),MIN(SUM(MIN(SUM(VALUE(Q555)*60,S555,VALUE(U555)*60/2,W555/2),1440)*IF(OR(Y555="",Y555="　"),1,VALUE(MID(Y555,2,1)/4)),MIN(SUM(VALUE(Z555)*60,AB555,VALUE(AD555)*60/2,AF555/2),1440)*IF(OR(AH555="",AH555="　"),1,VALUE(MID(AH555,2,1)/4)),MIN(SUM(VALUE(AI555)*60,AK555,VALUE(AM555)*60/2,AO555/2),1440)*IF(OR(AQ555="",AQ555="　"),1,VALUE(MID(AQ555,2,1)/4)),MIN(SUM(VALUE(AR555)*60,AT555,VALUE(AV555)*60/2,AX555/2),1440)*IF(OR(AZ555="",AZ555="　"),1,VALUE(MID(AZ555,2,1)/4)),MIN(SUM(VALUE(BA555)*60,BC555,VALUE(BE555)*60/2,BG555/2),1440)*IF(OR(BI555="",BI555="　"),1,VALUE(MID(BI555,2,1)/4)),MIN(SUM(VALUE(BJ555)*60,BL555,VALUE(BN555)*60/2,BP555/2),1440)*IF(OR(BR555="",BR555="　"),1,VALUE(MID(BR555,2,1)/4)),MIN(SUM(VALUE(BS555)*60,BU555,VALUE(BW555)*60/2,BY555/2),1440)*IF(OR(CA555="",CA555="　"),1,VALUE(MID(CA555,2,1)/4))),'01_勤務時間入力'!$B$7*60,10080))))</f>
        <v/>
      </c>
      <c r="CE555" s="17" t="str">
        <f>IF(CB555="","",IF('01_勤務時間入力'!$I$7*60&lt;='01_勤務時間入力'!CD555,"常勤","非常勤"))</f>
        <v/>
      </c>
    </row>
    <row r="556" spans="2:83" ht="27.95" customHeight="1" x14ac:dyDescent="0.4">
      <c r="B556" s="131" t="str">
        <f t="shared" si="16"/>
        <v>540人目</v>
      </c>
      <c r="C556" s="29"/>
      <c r="D556" s="69" t="s">
        <v>14</v>
      </c>
      <c r="E556" s="31"/>
      <c r="F556" s="32"/>
      <c r="H556" s="36"/>
      <c r="I556" s="54" t="s">
        <v>11</v>
      </c>
      <c r="J556" s="39"/>
      <c r="K556" s="56" t="s">
        <v>16</v>
      </c>
      <c r="L556" s="36"/>
      <c r="M556" s="54" t="s">
        <v>11</v>
      </c>
      <c r="N556" s="39"/>
      <c r="O556" s="56" t="s">
        <v>16</v>
      </c>
      <c r="P556" s="11"/>
      <c r="Q556" s="36"/>
      <c r="R556" s="54" t="s">
        <v>11</v>
      </c>
      <c r="S556" s="39"/>
      <c r="T556" s="54" t="s">
        <v>16</v>
      </c>
      <c r="U556" s="36"/>
      <c r="V556" s="54" t="s">
        <v>11</v>
      </c>
      <c r="W556" s="39"/>
      <c r="X556" s="56" t="s">
        <v>16</v>
      </c>
      <c r="Y556" s="48"/>
      <c r="Z556" s="36"/>
      <c r="AA556" s="54" t="s">
        <v>11</v>
      </c>
      <c r="AB556" s="39"/>
      <c r="AC556" s="54" t="s">
        <v>16</v>
      </c>
      <c r="AD556" s="36"/>
      <c r="AE556" s="54" t="s">
        <v>11</v>
      </c>
      <c r="AF556" s="39"/>
      <c r="AG556" s="56" t="s">
        <v>16</v>
      </c>
      <c r="AH556" s="48"/>
      <c r="AI556" s="36"/>
      <c r="AJ556" s="54" t="s">
        <v>11</v>
      </c>
      <c r="AK556" s="39"/>
      <c r="AL556" s="54" t="s">
        <v>16</v>
      </c>
      <c r="AM556" s="36"/>
      <c r="AN556" s="54" t="s">
        <v>11</v>
      </c>
      <c r="AO556" s="39"/>
      <c r="AP556" s="56" t="s">
        <v>16</v>
      </c>
      <c r="AQ556" s="48"/>
      <c r="AR556" s="36"/>
      <c r="AS556" s="54" t="s">
        <v>11</v>
      </c>
      <c r="AT556" s="39"/>
      <c r="AU556" s="54" t="s">
        <v>16</v>
      </c>
      <c r="AV556" s="36"/>
      <c r="AW556" s="54" t="s">
        <v>11</v>
      </c>
      <c r="AX556" s="39"/>
      <c r="AY556" s="56" t="s">
        <v>16</v>
      </c>
      <c r="AZ556" s="48"/>
      <c r="BA556" s="36"/>
      <c r="BB556" s="54" t="s">
        <v>11</v>
      </c>
      <c r="BC556" s="39"/>
      <c r="BD556" s="54" t="s">
        <v>16</v>
      </c>
      <c r="BE556" s="36"/>
      <c r="BF556" s="54" t="s">
        <v>11</v>
      </c>
      <c r="BG556" s="39"/>
      <c r="BH556" s="56" t="s">
        <v>16</v>
      </c>
      <c r="BI556" s="48"/>
      <c r="BJ556" s="36"/>
      <c r="BK556" s="54" t="s">
        <v>11</v>
      </c>
      <c r="BL556" s="39"/>
      <c r="BM556" s="54" t="s">
        <v>16</v>
      </c>
      <c r="BN556" s="36"/>
      <c r="BO556" s="54" t="s">
        <v>11</v>
      </c>
      <c r="BP556" s="39"/>
      <c r="BQ556" s="56" t="s">
        <v>16</v>
      </c>
      <c r="BR556" s="48"/>
      <c r="BS556" s="36"/>
      <c r="BT556" s="54" t="s">
        <v>11</v>
      </c>
      <c r="BU556" s="39"/>
      <c r="BV556" s="54" t="s">
        <v>16</v>
      </c>
      <c r="BW556" s="36"/>
      <c r="BX556" s="54" t="s">
        <v>11</v>
      </c>
      <c r="BY556" s="39"/>
      <c r="BZ556" s="56" t="s">
        <v>16</v>
      </c>
      <c r="CA556" s="51"/>
      <c r="CB556" s="17" t="str">
        <f t="shared" si="17"/>
        <v/>
      </c>
      <c r="CC556" s="17" t="str">
        <f>IF(CB556="","",INDEX('99_職種リスト'!$A:$A,MATCH($E556,'99_職種リスト'!$B:$B,0)))</f>
        <v/>
      </c>
      <c r="CD556" s="18" t="str">
        <f>IF(CB556="","",IF(F556="○",'01_勤務時間入力'!$B$7*60,IF(SUM(H556,J556,L556,N556)&gt;0,MIN(SUM(VALUE(H556)*60,J556,VALUE(L556)*60/2,N556/2),'01_勤務時間入力'!$B$7*60,10080),MIN(SUM(MIN(SUM(VALUE(Q556)*60,S556,VALUE(U556)*60/2,W556/2),1440)*IF(OR(Y556="",Y556="　"),1,VALUE(MID(Y556,2,1)/4)),MIN(SUM(VALUE(Z556)*60,AB556,VALUE(AD556)*60/2,AF556/2),1440)*IF(OR(AH556="",AH556="　"),1,VALUE(MID(AH556,2,1)/4)),MIN(SUM(VALUE(AI556)*60,AK556,VALUE(AM556)*60/2,AO556/2),1440)*IF(OR(AQ556="",AQ556="　"),1,VALUE(MID(AQ556,2,1)/4)),MIN(SUM(VALUE(AR556)*60,AT556,VALUE(AV556)*60/2,AX556/2),1440)*IF(OR(AZ556="",AZ556="　"),1,VALUE(MID(AZ556,2,1)/4)),MIN(SUM(VALUE(BA556)*60,BC556,VALUE(BE556)*60/2,BG556/2),1440)*IF(OR(BI556="",BI556="　"),1,VALUE(MID(BI556,2,1)/4)),MIN(SUM(VALUE(BJ556)*60,BL556,VALUE(BN556)*60/2,BP556/2),1440)*IF(OR(BR556="",BR556="　"),1,VALUE(MID(BR556,2,1)/4)),MIN(SUM(VALUE(BS556)*60,BU556,VALUE(BW556)*60/2,BY556/2),1440)*IF(OR(CA556="",CA556="　"),1,VALUE(MID(CA556,2,1)/4))),'01_勤務時間入力'!$B$7*60,10080))))</f>
        <v/>
      </c>
      <c r="CE556" s="17" t="str">
        <f>IF(CB556="","",IF('01_勤務時間入力'!$I$7*60&lt;='01_勤務時間入力'!CD556,"常勤","非常勤"))</f>
        <v/>
      </c>
    </row>
    <row r="557" spans="2:83" ht="27.95" customHeight="1" x14ac:dyDescent="0.4">
      <c r="B557" s="131" t="str">
        <f t="shared" si="16"/>
        <v>541人目</v>
      </c>
      <c r="C557" s="29"/>
      <c r="D557" s="69" t="s">
        <v>14</v>
      </c>
      <c r="E557" s="31"/>
      <c r="F557" s="32"/>
      <c r="H557" s="36"/>
      <c r="I557" s="54" t="s">
        <v>11</v>
      </c>
      <c r="J557" s="39"/>
      <c r="K557" s="56" t="s">
        <v>16</v>
      </c>
      <c r="L557" s="36"/>
      <c r="M557" s="54" t="s">
        <v>11</v>
      </c>
      <c r="N557" s="39"/>
      <c r="O557" s="56" t="s">
        <v>16</v>
      </c>
      <c r="P557" s="11"/>
      <c r="Q557" s="36"/>
      <c r="R557" s="54" t="s">
        <v>11</v>
      </c>
      <c r="S557" s="39"/>
      <c r="T557" s="54" t="s">
        <v>16</v>
      </c>
      <c r="U557" s="36"/>
      <c r="V557" s="54" t="s">
        <v>11</v>
      </c>
      <c r="W557" s="39"/>
      <c r="X557" s="56" t="s">
        <v>16</v>
      </c>
      <c r="Y557" s="48"/>
      <c r="Z557" s="36"/>
      <c r="AA557" s="54" t="s">
        <v>11</v>
      </c>
      <c r="AB557" s="39"/>
      <c r="AC557" s="54" t="s">
        <v>16</v>
      </c>
      <c r="AD557" s="36"/>
      <c r="AE557" s="54" t="s">
        <v>11</v>
      </c>
      <c r="AF557" s="39"/>
      <c r="AG557" s="56" t="s">
        <v>16</v>
      </c>
      <c r="AH557" s="48"/>
      <c r="AI557" s="36"/>
      <c r="AJ557" s="54" t="s">
        <v>11</v>
      </c>
      <c r="AK557" s="39"/>
      <c r="AL557" s="54" t="s">
        <v>16</v>
      </c>
      <c r="AM557" s="36"/>
      <c r="AN557" s="54" t="s">
        <v>11</v>
      </c>
      <c r="AO557" s="39"/>
      <c r="AP557" s="56" t="s">
        <v>16</v>
      </c>
      <c r="AQ557" s="48"/>
      <c r="AR557" s="36"/>
      <c r="AS557" s="54" t="s">
        <v>11</v>
      </c>
      <c r="AT557" s="39"/>
      <c r="AU557" s="54" t="s">
        <v>16</v>
      </c>
      <c r="AV557" s="36"/>
      <c r="AW557" s="54" t="s">
        <v>11</v>
      </c>
      <c r="AX557" s="39"/>
      <c r="AY557" s="56" t="s">
        <v>16</v>
      </c>
      <c r="AZ557" s="48"/>
      <c r="BA557" s="36"/>
      <c r="BB557" s="54" t="s">
        <v>11</v>
      </c>
      <c r="BC557" s="39"/>
      <c r="BD557" s="54" t="s">
        <v>16</v>
      </c>
      <c r="BE557" s="36"/>
      <c r="BF557" s="54" t="s">
        <v>11</v>
      </c>
      <c r="BG557" s="39"/>
      <c r="BH557" s="56" t="s">
        <v>16</v>
      </c>
      <c r="BI557" s="48"/>
      <c r="BJ557" s="36"/>
      <c r="BK557" s="54" t="s">
        <v>11</v>
      </c>
      <c r="BL557" s="39"/>
      <c r="BM557" s="54" t="s">
        <v>16</v>
      </c>
      <c r="BN557" s="36"/>
      <c r="BO557" s="54" t="s">
        <v>11</v>
      </c>
      <c r="BP557" s="39"/>
      <c r="BQ557" s="56" t="s">
        <v>16</v>
      </c>
      <c r="BR557" s="48"/>
      <c r="BS557" s="36"/>
      <c r="BT557" s="54" t="s">
        <v>11</v>
      </c>
      <c r="BU557" s="39"/>
      <c r="BV557" s="54" t="s">
        <v>16</v>
      </c>
      <c r="BW557" s="36"/>
      <c r="BX557" s="54" t="s">
        <v>11</v>
      </c>
      <c r="BY557" s="39"/>
      <c r="BZ557" s="56" t="s">
        <v>16</v>
      </c>
      <c r="CA557" s="51"/>
      <c r="CB557" s="17" t="str">
        <f t="shared" si="17"/>
        <v/>
      </c>
      <c r="CC557" s="17" t="str">
        <f>IF(CB557="","",INDEX('99_職種リスト'!$A:$A,MATCH($E557,'99_職種リスト'!$B:$B,0)))</f>
        <v/>
      </c>
      <c r="CD557" s="18" t="str">
        <f>IF(CB557="","",IF(F557="○",'01_勤務時間入力'!$B$7*60,IF(SUM(H557,J557,L557,N557)&gt;0,MIN(SUM(VALUE(H557)*60,J557,VALUE(L557)*60/2,N557/2),'01_勤務時間入力'!$B$7*60,10080),MIN(SUM(MIN(SUM(VALUE(Q557)*60,S557,VALUE(U557)*60/2,W557/2),1440)*IF(OR(Y557="",Y557="　"),1,VALUE(MID(Y557,2,1)/4)),MIN(SUM(VALUE(Z557)*60,AB557,VALUE(AD557)*60/2,AF557/2),1440)*IF(OR(AH557="",AH557="　"),1,VALUE(MID(AH557,2,1)/4)),MIN(SUM(VALUE(AI557)*60,AK557,VALUE(AM557)*60/2,AO557/2),1440)*IF(OR(AQ557="",AQ557="　"),1,VALUE(MID(AQ557,2,1)/4)),MIN(SUM(VALUE(AR557)*60,AT557,VALUE(AV557)*60/2,AX557/2),1440)*IF(OR(AZ557="",AZ557="　"),1,VALUE(MID(AZ557,2,1)/4)),MIN(SUM(VALUE(BA557)*60,BC557,VALUE(BE557)*60/2,BG557/2),1440)*IF(OR(BI557="",BI557="　"),1,VALUE(MID(BI557,2,1)/4)),MIN(SUM(VALUE(BJ557)*60,BL557,VALUE(BN557)*60/2,BP557/2),1440)*IF(OR(BR557="",BR557="　"),1,VALUE(MID(BR557,2,1)/4)),MIN(SUM(VALUE(BS557)*60,BU557,VALUE(BW557)*60/2,BY557/2),1440)*IF(OR(CA557="",CA557="　"),1,VALUE(MID(CA557,2,1)/4))),'01_勤務時間入力'!$B$7*60,10080))))</f>
        <v/>
      </c>
      <c r="CE557" s="17" t="str">
        <f>IF(CB557="","",IF('01_勤務時間入力'!$I$7*60&lt;='01_勤務時間入力'!CD557,"常勤","非常勤"))</f>
        <v/>
      </c>
    </row>
    <row r="558" spans="2:83" ht="27.95" customHeight="1" x14ac:dyDescent="0.4">
      <c r="B558" s="131" t="str">
        <f t="shared" si="16"/>
        <v>542人目</v>
      </c>
      <c r="C558" s="29"/>
      <c r="D558" s="69" t="s">
        <v>14</v>
      </c>
      <c r="E558" s="31"/>
      <c r="F558" s="32"/>
      <c r="H558" s="36"/>
      <c r="I558" s="54" t="s">
        <v>11</v>
      </c>
      <c r="J558" s="39"/>
      <c r="K558" s="56" t="s">
        <v>16</v>
      </c>
      <c r="L558" s="36"/>
      <c r="M558" s="54" t="s">
        <v>11</v>
      </c>
      <c r="N558" s="39"/>
      <c r="O558" s="56" t="s">
        <v>16</v>
      </c>
      <c r="P558" s="11"/>
      <c r="Q558" s="36"/>
      <c r="R558" s="54" t="s">
        <v>11</v>
      </c>
      <c r="S558" s="39"/>
      <c r="T558" s="54" t="s">
        <v>16</v>
      </c>
      <c r="U558" s="36"/>
      <c r="V558" s="54" t="s">
        <v>11</v>
      </c>
      <c r="W558" s="39"/>
      <c r="X558" s="56" t="s">
        <v>16</v>
      </c>
      <c r="Y558" s="48"/>
      <c r="Z558" s="36"/>
      <c r="AA558" s="54" t="s">
        <v>11</v>
      </c>
      <c r="AB558" s="39"/>
      <c r="AC558" s="54" t="s">
        <v>16</v>
      </c>
      <c r="AD558" s="36"/>
      <c r="AE558" s="54" t="s">
        <v>11</v>
      </c>
      <c r="AF558" s="39"/>
      <c r="AG558" s="56" t="s">
        <v>16</v>
      </c>
      <c r="AH558" s="48"/>
      <c r="AI558" s="36"/>
      <c r="AJ558" s="54" t="s">
        <v>11</v>
      </c>
      <c r="AK558" s="39"/>
      <c r="AL558" s="54" t="s">
        <v>16</v>
      </c>
      <c r="AM558" s="36"/>
      <c r="AN558" s="54" t="s">
        <v>11</v>
      </c>
      <c r="AO558" s="39"/>
      <c r="AP558" s="56" t="s">
        <v>16</v>
      </c>
      <c r="AQ558" s="48"/>
      <c r="AR558" s="36"/>
      <c r="AS558" s="54" t="s">
        <v>11</v>
      </c>
      <c r="AT558" s="39"/>
      <c r="AU558" s="54" t="s">
        <v>16</v>
      </c>
      <c r="AV558" s="36"/>
      <c r="AW558" s="54" t="s">
        <v>11</v>
      </c>
      <c r="AX558" s="39"/>
      <c r="AY558" s="56" t="s">
        <v>16</v>
      </c>
      <c r="AZ558" s="48"/>
      <c r="BA558" s="36"/>
      <c r="BB558" s="54" t="s">
        <v>11</v>
      </c>
      <c r="BC558" s="39"/>
      <c r="BD558" s="54" t="s">
        <v>16</v>
      </c>
      <c r="BE558" s="36"/>
      <c r="BF558" s="54" t="s">
        <v>11</v>
      </c>
      <c r="BG558" s="39"/>
      <c r="BH558" s="56" t="s">
        <v>16</v>
      </c>
      <c r="BI558" s="48"/>
      <c r="BJ558" s="36"/>
      <c r="BK558" s="54" t="s">
        <v>11</v>
      </c>
      <c r="BL558" s="39"/>
      <c r="BM558" s="54" t="s">
        <v>16</v>
      </c>
      <c r="BN558" s="36"/>
      <c r="BO558" s="54" t="s">
        <v>11</v>
      </c>
      <c r="BP558" s="39"/>
      <c r="BQ558" s="56" t="s">
        <v>16</v>
      </c>
      <c r="BR558" s="48"/>
      <c r="BS558" s="36"/>
      <c r="BT558" s="54" t="s">
        <v>11</v>
      </c>
      <c r="BU558" s="39"/>
      <c r="BV558" s="54" t="s">
        <v>16</v>
      </c>
      <c r="BW558" s="36"/>
      <c r="BX558" s="54" t="s">
        <v>11</v>
      </c>
      <c r="BY558" s="39"/>
      <c r="BZ558" s="56" t="s">
        <v>16</v>
      </c>
      <c r="CA558" s="51"/>
      <c r="CB558" s="17" t="str">
        <f t="shared" si="17"/>
        <v/>
      </c>
      <c r="CC558" s="17" t="str">
        <f>IF(CB558="","",INDEX('99_職種リスト'!$A:$A,MATCH($E558,'99_職種リスト'!$B:$B,0)))</f>
        <v/>
      </c>
      <c r="CD558" s="18" t="str">
        <f>IF(CB558="","",IF(F558="○",'01_勤務時間入力'!$B$7*60,IF(SUM(H558,J558,L558,N558)&gt;0,MIN(SUM(VALUE(H558)*60,J558,VALUE(L558)*60/2,N558/2),'01_勤務時間入力'!$B$7*60,10080),MIN(SUM(MIN(SUM(VALUE(Q558)*60,S558,VALUE(U558)*60/2,W558/2),1440)*IF(OR(Y558="",Y558="　"),1,VALUE(MID(Y558,2,1)/4)),MIN(SUM(VALUE(Z558)*60,AB558,VALUE(AD558)*60/2,AF558/2),1440)*IF(OR(AH558="",AH558="　"),1,VALUE(MID(AH558,2,1)/4)),MIN(SUM(VALUE(AI558)*60,AK558,VALUE(AM558)*60/2,AO558/2),1440)*IF(OR(AQ558="",AQ558="　"),1,VALUE(MID(AQ558,2,1)/4)),MIN(SUM(VALUE(AR558)*60,AT558,VALUE(AV558)*60/2,AX558/2),1440)*IF(OR(AZ558="",AZ558="　"),1,VALUE(MID(AZ558,2,1)/4)),MIN(SUM(VALUE(BA558)*60,BC558,VALUE(BE558)*60/2,BG558/2),1440)*IF(OR(BI558="",BI558="　"),1,VALUE(MID(BI558,2,1)/4)),MIN(SUM(VALUE(BJ558)*60,BL558,VALUE(BN558)*60/2,BP558/2),1440)*IF(OR(BR558="",BR558="　"),1,VALUE(MID(BR558,2,1)/4)),MIN(SUM(VALUE(BS558)*60,BU558,VALUE(BW558)*60/2,BY558/2),1440)*IF(OR(CA558="",CA558="　"),1,VALUE(MID(CA558,2,1)/4))),'01_勤務時間入力'!$B$7*60,10080))))</f>
        <v/>
      </c>
      <c r="CE558" s="17" t="str">
        <f>IF(CB558="","",IF('01_勤務時間入力'!$I$7*60&lt;='01_勤務時間入力'!CD558,"常勤","非常勤"))</f>
        <v/>
      </c>
    </row>
    <row r="559" spans="2:83" ht="27.95" customHeight="1" x14ac:dyDescent="0.4">
      <c r="B559" s="131" t="str">
        <f t="shared" si="16"/>
        <v>543人目</v>
      </c>
      <c r="C559" s="29"/>
      <c r="D559" s="69" t="s">
        <v>14</v>
      </c>
      <c r="E559" s="31"/>
      <c r="F559" s="32"/>
      <c r="H559" s="36"/>
      <c r="I559" s="54" t="s">
        <v>11</v>
      </c>
      <c r="J559" s="39"/>
      <c r="K559" s="56" t="s">
        <v>16</v>
      </c>
      <c r="L559" s="36"/>
      <c r="M559" s="54" t="s">
        <v>11</v>
      </c>
      <c r="N559" s="39"/>
      <c r="O559" s="56" t="s">
        <v>16</v>
      </c>
      <c r="P559" s="11"/>
      <c r="Q559" s="36"/>
      <c r="R559" s="54" t="s">
        <v>11</v>
      </c>
      <c r="S559" s="39"/>
      <c r="T559" s="54" t="s">
        <v>16</v>
      </c>
      <c r="U559" s="36"/>
      <c r="V559" s="54" t="s">
        <v>11</v>
      </c>
      <c r="W559" s="39"/>
      <c r="X559" s="56" t="s">
        <v>16</v>
      </c>
      <c r="Y559" s="48"/>
      <c r="Z559" s="36"/>
      <c r="AA559" s="54" t="s">
        <v>11</v>
      </c>
      <c r="AB559" s="39"/>
      <c r="AC559" s="54" t="s">
        <v>16</v>
      </c>
      <c r="AD559" s="36"/>
      <c r="AE559" s="54" t="s">
        <v>11</v>
      </c>
      <c r="AF559" s="39"/>
      <c r="AG559" s="56" t="s">
        <v>16</v>
      </c>
      <c r="AH559" s="48"/>
      <c r="AI559" s="36"/>
      <c r="AJ559" s="54" t="s">
        <v>11</v>
      </c>
      <c r="AK559" s="39"/>
      <c r="AL559" s="54" t="s">
        <v>16</v>
      </c>
      <c r="AM559" s="36"/>
      <c r="AN559" s="54" t="s">
        <v>11</v>
      </c>
      <c r="AO559" s="39"/>
      <c r="AP559" s="56" t="s">
        <v>16</v>
      </c>
      <c r="AQ559" s="48"/>
      <c r="AR559" s="36"/>
      <c r="AS559" s="54" t="s">
        <v>11</v>
      </c>
      <c r="AT559" s="39"/>
      <c r="AU559" s="54" t="s">
        <v>16</v>
      </c>
      <c r="AV559" s="36"/>
      <c r="AW559" s="54" t="s">
        <v>11</v>
      </c>
      <c r="AX559" s="39"/>
      <c r="AY559" s="56" t="s">
        <v>16</v>
      </c>
      <c r="AZ559" s="48"/>
      <c r="BA559" s="36"/>
      <c r="BB559" s="54" t="s">
        <v>11</v>
      </c>
      <c r="BC559" s="39"/>
      <c r="BD559" s="54" t="s">
        <v>16</v>
      </c>
      <c r="BE559" s="36"/>
      <c r="BF559" s="54" t="s">
        <v>11</v>
      </c>
      <c r="BG559" s="39"/>
      <c r="BH559" s="56" t="s">
        <v>16</v>
      </c>
      <c r="BI559" s="48"/>
      <c r="BJ559" s="36"/>
      <c r="BK559" s="54" t="s">
        <v>11</v>
      </c>
      <c r="BL559" s="39"/>
      <c r="BM559" s="54" t="s">
        <v>16</v>
      </c>
      <c r="BN559" s="36"/>
      <c r="BO559" s="54" t="s">
        <v>11</v>
      </c>
      <c r="BP559" s="39"/>
      <c r="BQ559" s="56" t="s">
        <v>16</v>
      </c>
      <c r="BR559" s="48"/>
      <c r="BS559" s="36"/>
      <c r="BT559" s="54" t="s">
        <v>11</v>
      </c>
      <c r="BU559" s="39"/>
      <c r="BV559" s="54" t="s">
        <v>16</v>
      </c>
      <c r="BW559" s="36"/>
      <c r="BX559" s="54" t="s">
        <v>11</v>
      </c>
      <c r="BY559" s="39"/>
      <c r="BZ559" s="56" t="s">
        <v>16</v>
      </c>
      <c r="CA559" s="51"/>
      <c r="CB559" s="17" t="str">
        <f t="shared" si="17"/>
        <v/>
      </c>
      <c r="CC559" s="17" t="str">
        <f>IF(CB559="","",INDEX('99_職種リスト'!$A:$A,MATCH($E559,'99_職種リスト'!$B:$B,0)))</f>
        <v/>
      </c>
      <c r="CD559" s="18" t="str">
        <f>IF(CB559="","",IF(F559="○",'01_勤務時間入力'!$B$7*60,IF(SUM(H559,J559,L559,N559)&gt;0,MIN(SUM(VALUE(H559)*60,J559,VALUE(L559)*60/2,N559/2),'01_勤務時間入力'!$B$7*60,10080),MIN(SUM(MIN(SUM(VALUE(Q559)*60,S559,VALUE(U559)*60/2,W559/2),1440)*IF(OR(Y559="",Y559="　"),1,VALUE(MID(Y559,2,1)/4)),MIN(SUM(VALUE(Z559)*60,AB559,VALUE(AD559)*60/2,AF559/2),1440)*IF(OR(AH559="",AH559="　"),1,VALUE(MID(AH559,2,1)/4)),MIN(SUM(VALUE(AI559)*60,AK559,VALUE(AM559)*60/2,AO559/2),1440)*IF(OR(AQ559="",AQ559="　"),1,VALUE(MID(AQ559,2,1)/4)),MIN(SUM(VALUE(AR559)*60,AT559,VALUE(AV559)*60/2,AX559/2),1440)*IF(OR(AZ559="",AZ559="　"),1,VALUE(MID(AZ559,2,1)/4)),MIN(SUM(VALUE(BA559)*60,BC559,VALUE(BE559)*60/2,BG559/2),1440)*IF(OR(BI559="",BI559="　"),1,VALUE(MID(BI559,2,1)/4)),MIN(SUM(VALUE(BJ559)*60,BL559,VALUE(BN559)*60/2,BP559/2),1440)*IF(OR(BR559="",BR559="　"),1,VALUE(MID(BR559,2,1)/4)),MIN(SUM(VALUE(BS559)*60,BU559,VALUE(BW559)*60/2,BY559/2),1440)*IF(OR(CA559="",CA559="　"),1,VALUE(MID(CA559,2,1)/4))),'01_勤務時間入力'!$B$7*60,10080))))</f>
        <v/>
      </c>
      <c r="CE559" s="17" t="str">
        <f>IF(CB559="","",IF('01_勤務時間入力'!$I$7*60&lt;='01_勤務時間入力'!CD559,"常勤","非常勤"))</f>
        <v/>
      </c>
    </row>
    <row r="560" spans="2:83" ht="27.95" customHeight="1" x14ac:dyDescent="0.4">
      <c r="B560" s="131" t="str">
        <f t="shared" si="16"/>
        <v>544人目</v>
      </c>
      <c r="C560" s="29"/>
      <c r="D560" s="69" t="s">
        <v>14</v>
      </c>
      <c r="E560" s="31"/>
      <c r="F560" s="32"/>
      <c r="H560" s="36"/>
      <c r="I560" s="54" t="s">
        <v>11</v>
      </c>
      <c r="J560" s="39"/>
      <c r="K560" s="56" t="s">
        <v>16</v>
      </c>
      <c r="L560" s="36"/>
      <c r="M560" s="54" t="s">
        <v>11</v>
      </c>
      <c r="N560" s="39"/>
      <c r="O560" s="56" t="s">
        <v>16</v>
      </c>
      <c r="P560" s="11"/>
      <c r="Q560" s="36"/>
      <c r="R560" s="54" t="s">
        <v>11</v>
      </c>
      <c r="S560" s="39"/>
      <c r="T560" s="54" t="s">
        <v>16</v>
      </c>
      <c r="U560" s="36"/>
      <c r="V560" s="54" t="s">
        <v>11</v>
      </c>
      <c r="W560" s="39"/>
      <c r="X560" s="56" t="s">
        <v>16</v>
      </c>
      <c r="Y560" s="48"/>
      <c r="Z560" s="36"/>
      <c r="AA560" s="54" t="s">
        <v>11</v>
      </c>
      <c r="AB560" s="39"/>
      <c r="AC560" s="54" t="s">
        <v>16</v>
      </c>
      <c r="AD560" s="36"/>
      <c r="AE560" s="54" t="s">
        <v>11</v>
      </c>
      <c r="AF560" s="39"/>
      <c r="AG560" s="56" t="s">
        <v>16</v>
      </c>
      <c r="AH560" s="48"/>
      <c r="AI560" s="36"/>
      <c r="AJ560" s="54" t="s">
        <v>11</v>
      </c>
      <c r="AK560" s="39"/>
      <c r="AL560" s="54" t="s">
        <v>16</v>
      </c>
      <c r="AM560" s="36"/>
      <c r="AN560" s="54" t="s">
        <v>11</v>
      </c>
      <c r="AO560" s="39"/>
      <c r="AP560" s="56" t="s">
        <v>16</v>
      </c>
      <c r="AQ560" s="48"/>
      <c r="AR560" s="36"/>
      <c r="AS560" s="54" t="s">
        <v>11</v>
      </c>
      <c r="AT560" s="39"/>
      <c r="AU560" s="54" t="s">
        <v>16</v>
      </c>
      <c r="AV560" s="36"/>
      <c r="AW560" s="54" t="s">
        <v>11</v>
      </c>
      <c r="AX560" s="39"/>
      <c r="AY560" s="56" t="s">
        <v>16</v>
      </c>
      <c r="AZ560" s="48"/>
      <c r="BA560" s="36"/>
      <c r="BB560" s="54" t="s">
        <v>11</v>
      </c>
      <c r="BC560" s="39"/>
      <c r="BD560" s="54" t="s">
        <v>16</v>
      </c>
      <c r="BE560" s="36"/>
      <c r="BF560" s="54" t="s">
        <v>11</v>
      </c>
      <c r="BG560" s="39"/>
      <c r="BH560" s="56" t="s">
        <v>16</v>
      </c>
      <c r="BI560" s="48"/>
      <c r="BJ560" s="36"/>
      <c r="BK560" s="54" t="s">
        <v>11</v>
      </c>
      <c r="BL560" s="39"/>
      <c r="BM560" s="54" t="s">
        <v>16</v>
      </c>
      <c r="BN560" s="36"/>
      <c r="BO560" s="54" t="s">
        <v>11</v>
      </c>
      <c r="BP560" s="39"/>
      <c r="BQ560" s="56" t="s">
        <v>16</v>
      </c>
      <c r="BR560" s="48"/>
      <c r="BS560" s="36"/>
      <c r="BT560" s="54" t="s">
        <v>11</v>
      </c>
      <c r="BU560" s="39"/>
      <c r="BV560" s="54" t="s">
        <v>16</v>
      </c>
      <c r="BW560" s="36"/>
      <c r="BX560" s="54" t="s">
        <v>11</v>
      </c>
      <c r="BY560" s="39"/>
      <c r="BZ560" s="56" t="s">
        <v>16</v>
      </c>
      <c r="CA560" s="51"/>
      <c r="CB560" s="17" t="str">
        <f t="shared" si="17"/>
        <v/>
      </c>
      <c r="CC560" s="17" t="str">
        <f>IF(CB560="","",INDEX('99_職種リスト'!$A:$A,MATCH($E560,'99_職種リスト'!$B:$B,0)))</f>
        <v/>
      </c>
      <c r="CD560" s="18" t="str">
        <f>IF(CB560="","",IF(F560="○",'01_勤務時間入力'!$B$7*60,IF(SUM(H560,J560,L560,N560)&gt;0,MIN(SUM(VALUE(H560)*60,J560,VALUE(L560)*60/2,N560/2),'01_勤務時間入力'!$B$7*60,10080),MIN(SUM(MIN(SUM(VALUE(Q560)*60,S560,VALUE(U560)*60/2,W560/2),1440)*IF(OR(Y560="",Y560="　"),1,VALUE(MID(Y560,2,1)/4)),MIN(SUM(VALUE(Z560)*60,AB560,VALUE(AD560)*60/2,AF560/2),1440)*IF(OR(AH560="",AH560="　"),1,VALUE(MID(AH560,2,1)/4)),MIN(SUM(VALUE(AI560)*60,AK560,VALUE(AM560)*60/2,AO560/2),1440)*IF(OR(AQ560="",AQ560="　"),1,VALUE(MID(AQ560,2,1)/4)),MIN(SUM(VALUE(AR560)*60,AT560,VALUE(AV560)*60/2,AX560/2),1440)*IF(OR(AZ560="",AZ560="　"),1,VALUE(MID(AZ560,2,1)/4)),MIN(SUM(VALUE(BA560)*60,BC560,VALUE(BE560)*60/2,BG560/2),1440)*IF(OR(BI560="",BI560="　"),1,VALUE(MID(BI560,2,1)/4)),MIN(SUM(VALUE(BJ560)*60,BL560,VALUE(BN560)*60/2,BP560/2),1440)*IF(OR(BR560="",BR560="　"),1,VALUE(MID(BR560,2,1)/4)),MIN(SUM(VALUE(BS560)*60,BU560,VALUE(BW560)*60/2,BY560/2),1440)*IF(OR(CA560="",CA560="　"),1,VALUE(MID(CA560,2,1)/4))),'01_勤務時間入力'!$B$7*60,10080))))</f>
        <v/>
      </c>
      <c r="CE560" s="17" t="str">
        <f>IF(CB560="","",IF('01_勤務時間入力'!$I$7*60&lt;='01_勤務時間入力'!CD560,"常勤","非常勤"))</f>
        <v/>
      </c>
    </row>
    <row r="561" spans="2:83" ht="27.95" customHeight="1" x14ac:dyDescent="0.4">
      <c r="B561" s="131" t="str">
        <f t="shared" si="16"/>
        <v>545人目</v>
      </c>
      <c r="C561" s="29"/>
      <c r="D561" s="69" t="s">
        <v>14</v>
      </c>
      <c r="E561" s="31"/>
      <c r="F561" s="32"/>
      <c r="H561" s="36"/>
      <c r="I561" s="54" t="s">
        <v>11</v>
      </c>
      <c r="J561" s="39"/>
      <c r="K561" s="56" t="s">
        <v>16</v>
      </c>
      <c r="L561" s="36"/>
      <c r="M561" s="54" t="s">
        <v>11</v>
      </c>
      <c r="N561" s="39"/>
      <c r="O561" s="56" t="s">
        <v>16</v>
      </c>
      <c r="P561" s="11"/>
      <c r="Q561" s="36"/>
      <c r="R561" s="54" t="s">
        <v>11</v>
      </c>
      <c r="S561" s="39"/>
      <c r="T561" s="54" t="s">
        <v>16</v>
      </c>
      <c r="U561" s="36"/>
      <c r="V561" s="54" t="s">
        <v>11</v>
      </c>
      <c r="W561" s="39"/>
      <c r="X561" s="56" t="s">
        <v>16</v>
      </c>
      <c r="Y561" s="48"/>
      <c r="Z561" s="36"/>
      <c r="AA561" s="54" t="s">
        <v>11</v>
      </c>
      <c r="AB561" s="39"/>
      <c r="AC561" s="54" t="s">
        <v>16</v>
      </c>
      <c r="AD561" s="36"/>
      <c r="AE561" s="54" t="s">
        <v>11</v>
      </c>
      <c r="AF561" s="39"/>
      <c r="AG561" s="56" t="s">
        <v>16</v>
      </c>
      <c r="AH561" s="48"/>
      <c r="AI561" s="36"/>
      <c r="AJ561" s="54" t="s">
        <v>11</v>
      </c>
      <c r="AK561" s="39"/>
      <c r="AL561" s="54" t="s">
        <v>16</v>
      </c>
      <c r="AM561" s="36"/>
      <c r="AN561" s="54" t="s">
        <v>11</v>
      </c>
      <c r="AO561" s="39"/>
      <c r="AP561" s="56" t="s">
        <v>16</v>
      </c>
      <c r="AQ561" s="48"/>
      <c r="AR561" s="36"/>
      <c r="AS561" s="54" t="s">
        <v>11</v>
      </c>
      <c r="AT561" s="39"/>
      <c r="AU561" s="54" t="s">
        <v>16</v>
      </c>
      <c r="AV561" s="36"/>
      <c r="AW561" s="54" t="s">
        <v>11</v>
      </c>
      <c r="AX561" s="39"/>
      <c r="AY561" s="56" t="s">
        <v>16</v>
      </c>
      <c r="AZ561" s="48"/>
      <c r="BA561" s="36"/>
      <c r="BB561" s="54" t="s">
        <v>11</v>
      </c>
      <c r="BC561" s="39"/>
      <c r="BD561" s="54" t="s">
        <v>16</v>
      </c>
      <c r="BE561" s="36"/>
      <c r="BF561" s="54" t="s">
        <v>11</v>
      </c>
      <c r="BG561" s="39"/>
      <c r="BH561" s="56" t="s">
        <v>16</v>
      </c>
      <c r="BI561" s="48"/>
      <c r="BJ561" s="36"/>
      <c r="BK561" s="54" t="s">
        <v>11</v>
      </c>
      <c r="BL561" s="39"/>
      <c r="BM561" s="54" t="s">
        <v>16</v>
      </c>
      <c r="BN561" s="36"/>
      <c r="BO561" s="54" t="s">
        <v>11</v>
      </c>
      <c r="BP561" s="39"/>
      <c r="BQ561" s="56" t="s">
        <v>16</v>
      </c>
      <c r="BR561" s="48"/>
      <c r="BS561" s="36"/>
      <c r="BT561" s="54" t="s">
        <v>11</v>
      </c>
      <c r="BU561" s="39"/>
      <c r="BV561" s="54" t="s">
        <v>16</v>
      </c>
      <c r="BW561" s="36"/>
      <c r="BX561" s="54" t="s">
        <v>11</v>
      </c>
      <c r="BY561" s="39"/>
      <c r="BZ561" s="56" t="s">
        <v>16</v>
      </c>
      <c r="CA561" s="51"/>
      <c r="CB561" s="17" t="str">
        <f t="shared" si="17"/>
        <v/>
      </c>
      <c r="CC561" s="17" t="str">
        <f>IF(CB561="","",INDEX('99_職種リスト'!$A:$A,MATCH($E561,'99_職種リスト'!$B:$B,0)))</f>
        <v/>
      </c>
      <c r="CD561" s="18" t="str">
        <f>IF(CB561="","",IF(F561="○",'01_勤務時間入力'!$B$7*60,IF(SUM(H561,J561,L561,N561)&gt;0,MIN(SUM(VALUE(H561)*60,J561,VALUE(L561)*60/2,N561/2),'01_勤務時間入力'!$B$7*60,10080),MIN(SUM(MIN(SUM(VALUE(Q561)*60,S561,VALUE(U561)*60/2,W561/2),1440)*IF(OR(Y561="",Y561="　"),1,VALUE(MID(Y561,2,1)/4)),MIN(SUM(VALUE(Z561)*60,AB561,VALUE(AD561)*60/2,AF561/2),1440)*IF(OR(AH561="",AH561="　"),1,VALUE(MID(AH561,2,1)/4)),MIN(SUM(VALUE(AI561)*60,AK561,VALUE(AM561)*60/2,AO561/2),1440)*IF(OR(AQ561="",AQ561="　"),1,VALUE(MID(AQ561,2,1)/4)),MIN(SUM(VALUE(AR561)*60,AT561,VALUE(AV561)*60/2,AX561/2),1440)*IF(OR(AZ561="",AZ561="　"),1,VALUE(MID(AZ561,2,1)/4)),MIN(SUM(VALUE(BA561)*60,BC561,VALUE(BE561)*60/2,BG561/2),1440)*IF(OR(BI561="",BI561="　"),1,VALUE(MID(BI561,2,1)/4)),MIN(SUM(VALUE(BJ561)*60,BL561,VALUE(BN561)*60/2,BP561/2),1440)*IF(OR(BR561="",BR561="　"),1,VALUE(MID(BR561,2,1)/4)),MIN(SUM(VALUE(BS561)*60,BU561,VALUE(BW561)*60/2,BY561/2),1440)*IF(OR(CA561="",CA561="　"),1,VALUE(MID(CA561,2,1)/4))),'01_勤務時間入力'!$B$7*60,10080))))</f>
        <v/>
      </c>
      <c r="CE561" s="17" t="str">
        <f>IF(CB561="","",IF('01_勤務時間入力'!$I$7*60&lt;='01_勤務時間入力'!CD561,"常勤","非常勤"))</f>
        <v/>
      </c>
    </row>
    <row r="562" spans="2:83" ht="27.95" customHeight="1" x14ac:dyDescent="0.4">
      <c r="B562" s="131" t="str">
        <f t="shared" si="16"/>
        <v>546人目</v>
      </c>
      <c r="C562" s="29"/>
      <c r="D562" s="69" t="s">
        <v>14</v>
      </c>
      <c r="E562" s="31"/>
      <c r="F562" s="32"/>
      <c r="H562" s="36"/>
      <c r="I562" s="54" t="s">
        <v>11</v>
      </c>
      <c r="J562" s="39"/>
      <c r="K562" s="56" t="s">
        <v>16</v>
      </c>
      <c r="L562" s="36"/>
      <c r="M562" s="54" t="s">
        <v>11</v>
      </c>
      <c r="N562" s="39"/>
      <c r="O562" s="56" t="s">
        <v>16</v>
      </c>
      <c r="P562" s="11"/>
      <c r="Q562" s="36"/>
      <c r="R562" s="54" t="s">
        <v>11</v>
      </c>
      <c r="S562" s="39"/>
      <c r="T562" s="54" t="s">
        <v>16</v>
      </c>
      <c r="U562" s="36"/>
      <c r="V562" s="54" t="s">
        <v>11</v>
      </c>
      <c r="W562" s="39"/>
      <c r="X562" s="56" t="s">
        <v>16</v>
      </c>
      <c r="Y562" s="48"/>
      <c r="Z562" s="36"/>
      <c r="AA562" s="54" t="s">
        <v>11</v>
      </c>
      <c r="AB562" s="39"/>
      <c r="AC562" s="54" t="s">
        <v>16</v>
      </c>
      <c r="AD562" s="36"/>
      <c r="AE562" s="54" t="s">
        <v>11</v>
      </c>
      <c r="AF562" s="39"/>
      <c r="AG562" s="56" t="s">
        <v>16</v>
      </c>
      <c r="AH562" s="48"/>
      <c r="AI562" s="36"/>
      <c r="AJ562" s="54" t="s">
        <v>11</v>
      </c>
      <c r="AK562" s="39"/>
      <c r="AL562" s="54" t="s">
        <v>16</v>
      </c>
      <c r="AM562" s="36"/>
      <c r="AN562" s="54" t="s">
        <v>11</v>
      </c>
      <c r="AO562" s="39"/>
      <c r="AP562" s="56" t="s">
        <v>16</v>
      </c>
      <c r="AQ562" s="48"/>
      <c r="AR562" s="36"/>
      <c r="AS562" s="54" t="s">
        <v>11</v>
      </c>
      <c r="AT562" s="39"/>
      <c r="AU562" s="54" t="s">
        <v>16</v>
      </c>
      <c r="AV562" s="36"/>
      <c r="AW562" s="54" t="s">
        <v>11</v>
      </c>
      <c r="AX562" s="39"/>
      <c r="AY562" s="56" t="s">
        <v>16</v>
      </c>
      <c r="AZ562" s="48"/>
      <c r="BA562" s="36"/>
      <c r="BB562" s="54" t="s">
        <v>11</v>
      </c>
      <c r="BC562" s="39"/>
      <c r="BD562" s="54" t="s">
        <v>16</v>
      </c>
      <c r="BE562" s="36"/>
      <c r="BF562" s="54" t="s">
        <v>11</v>
      </c>
      <c r="BG562" s="39"/>
      <c r="BH562" s="56" t="s">
        <v>16</v>
      </c>
      <c r="BI562" s="48"/>
      <c r="BJ562" s="36"/>
      <c r="BK562" s="54" t="s">
        <v>11</v>
      </c>
      <c r="BL562" s="39"/>
      <c r="BM562" s="54" t="s">
        <v>16</v>
      </c>
      <c r="BN562" s="36"/>
      <c r="BO562" s="54" t="s">
        <v>11</v>
      </c>
      <c r="BP562" s="39"/>
      <c r="BQ562" s="56" t="s">
        <v>16</v>
      </c>
      <c r="BR562" s="48"/>
      <c r="BS562" s="36"/>
      <c r="BT562" s="54" t="s">
        <v>11</v>
      </c>
      <c r="BU562" s="39"/>
      <c r="BV562" s="54" t="s">
        <v>16</v>
      </c>
      <c r="BW562" s="36"/>
      <c r="BX562" s="54" t="s">
        <v>11</v>
      </c>
      <c r="BY562" s="39"/>
      <c r="BZ562" s="56" t="s">
        <v>16</v>
      </c>
      <c r="CA562" s="51"/>
      <c r="CB562" s="17" t="str">
        <f t="shared" si="17"/>
        <v/>
      </c>
      <c r="CC562" s="17" t="str">
        <f>IF(CB562="","",INDEX('99_職種リスト'!$A:$A,MATCH($E562,'99_職種リスト'!$B:$B,0)))</f>
        <v/>
      </c>
      <c r="CD562" s="18" t="str">
        <f>IF(CB562="","",IF(F562="○",'01_勤務時間入力'!$B$7*60,IF(SUM(H562,J562,L562,N562)&gt;0,MIN(SUM(VALUE(H562)*60,J562,VALUE(L562)*60/2,N562/2),'01_勤務時間入力'!$B$7*60,10080),MIN(SUM(MIN(SUM(VALUE(Q562)*60,S562,VALUE(U562)*60/2,W562/2),1440)*IF(OR(Y562="",Y562="　"),1,VALUE(MID(Y562,2,1)/4)),MIN(SUM(VALUE(Z562)*60,AB562,VALUE(AD562)*60/2,AF562/2),1440)*IF(OR(AH562="",AH562="　"),1,VALUE(MID(AH562,2,1)/4)),MIN(SUM(VALUE(AI562)*60,AK562,VALUE(AM562)*60/2,AO562/2),1440)*IF(OR(AQ562="",AQ562="　"),1,VALUE(MID(AQ562,2,1)/4)),MIN(SUM(VALUE(AR562)*60,AT562,VALUE(AV562)*60/2,AX562/2),1440)*IF(OR(AZ562="",AZ562="　"),1,VALUE(MID(AZ562,2,1)/4)),MIN(SUM(VALUE(BA562)*60,BC562,VALUE(BE562)*60/2,BG562/2),1440)*IF(OR(BI562="",BI562="　"),1,VALUE(MID(BI562,2,1)/4)),MIN(SUM(VALUE(BJ562)*60,BL562,VALUE(BN562)*60/2,BP562/2),1440)*IF(OR(BR562="",BR562="　"),1,VALUE(MID(BR562,2,1)/4)),MIN(SUM(VALUE(BS562)*60,BU562,VALUE(BW562)*60/2,BY562/2),1440)*IF(OR(CA562="",CA562="　"),1,VALUE(MID(CA562,2,1)/4))),'01_勤務時間入力'!$B$7*60,10080))))</f>
        <v/>
      </c>
      <c r="CE562" s="17" t="str">
        <f>IF(CB562="","",IF('01_勤務時間入力'!$I$7*60&lt;='01_勤務時間入力'!CD562,"常勤","非常勤"))</f>
        <v/>
      </c>
    </row>
    <row r="563" spans="2:83" ht="27.95" customHeight="1" x14ac:dyDescent="0.4">
      <c r="B563" s="131" t="str">
        <f t="shared" si="16"/>
        <v>547人目</v>
      </c>
      <c r="C563" s="29"/>
      <c r="D563" s="69" t="s">
        <v>14</v>
      </c>
      <c r="E563" s="31"/>
      <c r="F563" s="32"/>
      <c r="H563" s="36"/>
      <c r="I563" s="54" t="s">
        <v>11</v>
      </c>
      <c r="J563" s="39"/>
      <c r="K563" s="56" t="s">
        <v>16</v>
      </c>
      <c r="L563" s="36"/>
      <c r="M563" s="54" t="s">
        <v>11</v>
      </c>
      <c r="N563" s="39"/>
      <c r="O563" s="56" t="s">
        <v>16</v>
      </c>
      <c r="P563" s="11"/>
      <c r="Q563" s="36"/>
      <c r="R563" s="54" t="s">
        <v>11</v>
      </c>
      <c r="S563" s="39"/>
      <c r="T563" s="54" t="s">
        <v>16</v>
      </c>
      <c r="U563" s="36"/>
      <c r="V563" s="54" t="s">
        <v>11</v>
      </c>
      <c r="W563" s="39"/>
      <c r="X563" s="56" t="s">
        <v>16</v>
      </c>
      <c r="Y563" s="48"/>
      <c r="Z563" s="36"/>
      <c r="AA563" s="54" t="s">
        <v>11</v>
      </c>
      <c r="AB563" s="39"/>
      <c r="AC563" s="54" t="s">
        <v>16</v>
      </c>
      <c r="AD563" s="36"/>
      <c r="AE563" s="54" t="s">
        <v>11</v>
      </c>
      <c r="AF563" s="39"/>
      <c r="AG563" s="56" t="s">
        <v>16</v>
      </c>
      <c r="AH563" s="48"/>
      <c r="AI563" s="36"/>
      <c r="AJ563" s="54" t="s">
        <v>11</v>
      </c>
      <c r="AK563" s="39"/>
      <c r="AL563" s="54" t="s">
        <v>16</v>
      </c>
      <c r="AM563" s="36"/>
      <c r="AN563" s="54" t="s">
        <v>11</v>
      </c>
      <c r="AO563" s="39"/>
      <c r="AP563" s="56" t="s">
        <v>16</v>
      </c>
      <c r="AQ563" s="48"/>
      <c r="AR563" s="36"/>
      <c r="AS563" s="54" t="s">
        <v>11</v>
      </c>
      <c r="AT563" s="39"/>
      <c r="AU563" s="54" t="s">
        <v>16</v>
      </c>
      <c r="AV563" s="36"/>
      <c r="AW563" s="54" t="s">
        <v>11</v>
      </c>
      <c r="AX563" s="39"/>
      <c r="AY563" s="56" t="s">
        <v>16</v>
      </c>
      <c r="AZ563" s="48"/>
      <c r="BA563" s="36"/>
      <c r="BB563" s="54" t="s">
        <v>11</v>
      </c>
      <c r="BC563" s="39"/>
      <c r="BD563" s="54" t="s">
        <v>16</v>
      </c>
      <c r="BE563" s="36"/>
      <c r="BF563" s="54" t="s">
        <v>11</v>
      </c>
      <c r="BG563" s="39"/>
      <c r="BH563" s="56" t="s">
        <v>16</v>
      </c>
      <c r="BI563" s="48"/>
      <c r="BJ563" s="36"/>
      <c r="BK563" s="54" t="s">
        <v>11</v>
      </c>
      <c r="BL563" s="39"/>
      <c r="BM563" s="54" t="s">
        <v>16</v>
      </c>
      <c r="BN563" s="36"/>
      <c r="BO563" s="54" t="s">
        <v>11</v>
      </c>
      <c r="BP563" s="39"/>
      <c r="BQ563" s="56" t="s">
        <v>16</v>
      </c>
      <c r="BR563" s="48"/>
      <c r="BS563" s="36"/>
      <c r="BT563" s="54" t="s">
        <v>11</v>
      </c>
      <c r="BU563" s="39"/>
      <c r="BV563" s="54" t="s">
        <v>16</v>
      </c>
      <c r="BW563" s="36"/>
      <c r="BX563" s="54" t="s">
        <v>11</v>
      </c>
      <c r="BY563" s="39"/>
      <c r="BZ563" s="56" t="s">
        <v>16</v>
      </c>
      <c r="CA563" s="51"/>
      <c r="CB563" s="17" t="str">
        <f t="shared" si="17"/>
        <v/>
      </c>
      <c r="CC563" s="17" t="str">
        <f>IF(CB563="","",INDEX('99_職種リスト'!$A:$A,MATCH($E563,'99_職種リスト'!$B:$B,0)))</f>
        <v/>
      </c>
      <c r="CD563" s="18" t="str">
        <f>IF(CB563="","",IF(F563="○",'01_勤務時間入力'!$B$7*60,IF(SUM(H563,J563,L563,N563)&gt;0,MIN(SUM(VALUE(H563)*60,J563,VALUE(L563)*60/2,N563/2),'01_勤務時間入力'!$B$7*60,10080),MIN(SUM(MIN(SUM(VALUE(Q563)*60,S563,VALUE(U563)*60/2,W563/2),1440)*IF(OR(Y563="",Y563="　"),1,VALUE(MID(Y563,2,1)/4)),MIN(SUM(VALUE(Z563)*60,AB563,VALUE(AD563)*60/2,AF563/2),1440)*IF(OR(AH563="",AH563="　"),1,VALUE(MID(AH563,2,1)/4)),MIN(SUM(VALUE(AI563)*60,AK563,VALUE(AM563)*60/2,AO563/2),1440)*IF(OR(AQ563="",AQ563="　"),1,VALUE(MID(AQ563,2,1)/4)),MIN(SUM(VALUE(AR563)*60,AT563,VALUE(AV563)*60/2,AX563/2),1440)*IF(OR(AZ563="",AZ563="　"),1,VALUE(MID(AZ563,2,1)/4)),MIN(SUM(VALUE(BA563)*60,BC563,VALUE(BE563)*60/2,BG563/2),1440)*IF(OR(BI563="",BI563="　"),1,VALUE(MID(BI563,2,1)/4)),MIN(SUM(VALUE(BJ563)*60,BL563,VALUE(BN563)*60/2,BP563/2),1440)*IF(OR(BR563="",BR563="　"),1,VALUE(MID(BR563,2,1)/4)),MIN(SUM(VALUE(BS563)*60,BU563,VALUE(BW563)*60/2,BY563/2),1440)*IF(OR(CA563="",CA563="　"),1,VALUE(MID(CA563,2,1)/4))),'01_勤務時間入力'!$B$7*60,10080))))</f>
        <v/>
      </c>
      <c r="CE563" s="17" t="str">
        <f>IF(CB563="","",IF('01_勤務時間入力'!$I$7*60&lt;='01_勤務時間入力'!CD563,"常勤","非常勤"))</f>
        <v/>
      </c>
    </row>
    <row r="564" spans="2:83" ht="27.95" customHeight="1" x14ac:dyDescent="0.4">
      <c r="B564" s="131" t="str">
        <f t="shared" si="16"/>
        <v>548人目</v>
      </c>
      <c r="C564" s="29"/>
      <c r="D564" s="69" t="s">
        <v>14</v>
      </c>
      <c r="E564" s="31"/>
      <c r="F564" s="32"/>
      <c r="H564" s="36"/>
      <c r="I564" s="54" t="s">
        <v>11</v>
      </c>
      <c r="J564" s="39"/>
      <c r="K564" s="56" t="s">
        <v>16</v>
      </c>
      <c r="L564" s="36"/>
      <c r="M564" s="54" t="s">
        <v>11</v>
      </c>
      <c r="N564" s="39"/>
      <c r="O564" s="56" t="s">
        <v>16</v>
      </c>
      <c r="P564" s="11"/>
      <c r="Q564" s="36"/>
      <c r="R564" s="54" t="s">
        <v>11</v>
      </c>
      <c r="S564" s="39"/>
      <c r="T564" s="54" t="s">
        <v>16</v>
      </c>
      <c r="U564" s="36"/>
      <c r="V564" s="54" t="s">
        <v>11</v>
      </c>
      <c r="W564" s="39"/>
      <c r="X564" s="56" t="s">
        <v>16</v>
      </c>
      <c r="Y564" s="48"/>
      <c r="Z564" s="36"/>
      <c r="AA564" s="54" t="s">
        <v>11</v>
      </c>
      <c r="AB564" s="39"/>
      <c r="AC564" s="54" t="s">
        <v>16</v>
      </c>
      <c r="AD564" s="36"/>
      <c r="AE564" s="54" t="s">
        <v>11</v>
      </c>
      <c r="AF564" s="39"/>
      <c r="AG564" s="56" t="s">
        <v>16</v>
      </c>
      <c r="AH564" s="48"/>
      <c r="AI564" s="36"/>
      <c r="AJ564" s="54" t="s">
        <v>11</v>
      </c>
      <c r="AK564" s="39"/>
      <c r="AL564" s="54" t="s">
        <v>16</v>
      </c>
      <c r="AM564" s="36"/>
      <c r="AN564" s="54" t="s">
        <v>11</v>
      </c>
      <c r="AO564" s="39"/>
      <c r="AP564" s="56" t="s">
        <v>16</v>
      </c>
      <c r="AQ564" s="48"/>
      <c r="AR564" s="36"/>
      <c r="AS564" s="54" t="s">
        <v>11</v>
      </c>
      <c r="AT564" s="39"/>
      <c r="AU564" s="54" t="s">
        <v>16</v>
      </c>
      <c r="AV564" s="36"/>
      <c r="AW564" s="54" t="s">
        <v>11</v>
      </c>
      <c r="AX564" s="39"/>
      <c r="AY564" s="56" t="s">
        <v>16</v>
      </c>
      <c r="AZ564" s="48"/>
      <c r="BA564" s="36"/>
      <c r="BB564" s="54" t="s">
        <v>11</v>
      </c>
      <c r="BC564" s="39"/>
      <c r="BD564" s="54" t="s">
        <v>16</v>
      </c>
      <c r="BE564" s="36"/>
      <c r="BF564" s="54" t="s">
        <v>11</v>
      </c>
      <c r="BG564" s="39"/>
      <c r="BH564" s="56" t="s">
        <v>16</v>
      </c>
      <c r="BI564" s="48"/>
      <c r="BJ564" s="36"/>
      <c r="BK564" s="54" t="s">
        <v>11</v>
      </c>
      <c r="BL564" s="39"/>
      <c r="BM564" s="54" t="s">
        <v>16</v>
      </c>
      <c r="BN564" s="36"/>
      <c r="BO564" s="54" t="s">
        <v>11</v>
      </c>
      <c r="BP564" s="39"/>
      <c r="BQ564" s="56" t="s">
        <v>16</v>
      </c>
      <c r="BR564" s="48"/>
      <c r="BS564" s="36"/>
      <c r="BT564" s="54" t="s">
        <v>11</v>
      </c>
      <c r="BU564" s="39"/>
      <c r="BV564" s="54" t="s">
        <v>16</v>
      </c>
      <c r="BW564" s="36"/>
      <c r="BX564" s="54" t="s">
        <v>11</v>
      </c>
      <c r="BY564" s="39"/>
      <c r="BZ564" s="56" t="s">
        <v>16</v>
      </c>
      <c r="CA564" s="51"/>
      <c r="CB564" s="17" t="str">
        <f t="shared" si="17"/>
        <v/>
      </c>
      <c r="CC564" s="17" t="str">
        <f>IF(CB564="","",INDEX('99_職種リスト'!$A:$A,MATCH($E564,'99_職種リスト'!$B:$B,0)))</f>
        <v/>
      </c>
      <c r="CD564" s="18" t="str">
        <f>IF(CB564="","",IF(F564="○",'01_勤務時間入力'!$B$7*60,IF(SUM(H564,J564,L564,N564)&gt;0,MIN(SUM(VALUE(H564)*60,J564,VALUE(L564)*60/2,N564/2),'01_勤務時間入力'!$B$7*60,10080),MIN(SUM(MIN(SUM(VALUE(Q564)*60,S564,VALUE(U564)*60/2,W564/2),1440)*IF(OR(Y564="",Y564="　"),1,VALUE(MID(Y564,2,1)/4)),MIN(SUM(VALUE(Z564)*60,AB564,VALUE(AD564)*60/2,AF564/2),1440)*IF(OR(AH564="",AH564="　"),1,VALUE(MID(AH564,2,1)/4)),MIN(SUM(VALUE(AI564)*60,AK564,VALUE(AM564)*60/2,AO564/2),1440)*IF(OR(AQ564="",AQ564="　"),1,VALUE(MID(AQ564,2,1)/4)),MIN(SUM(VALUE(AR564)*60,AT564,VALUE(AV564)*60/2,AX564/2),1440)*IF(OR(AZ564="",AZ564="　"),1,VALUE(MID(AZ564,2,1)/4)),MIN(SUM(VALUE(BA564)*60,BC564,VALUE(BE564)*60/2,BG564/2),1440)*IF(OR(BI564="",BI564="　"),1,VALUE(MID(BI564,2,1)/4)),MIN(SUM(VALUE(BJ564)*60,BL564,VALUE(BN564)*60/2,BP564/2),1440)*IF(OR(BR564="",BR564="　"),1,VALUE(MID(BR564,2,1)/4)),MIN(SUM(VALUE(BS564)*60,BU564,VALUE(BW564)*60/2,BY564/2),1440)*IF(OR(CA564="",CA564="　"),1,VALUE(MID(CA564,2,1)/4))),'01_勤務時間入力'!$B$7*60,10080))))</f>
        <v/>
      </c>
      <c r="CE564" s="17" t="str">
        <f>IF(CB564="","",IF('01_勤務時間入力'!$I$7*60&lt;='01_勤務時間入力'!CD564,"常勤","非常勤"))</f>
        <v/>
      </c>
    </row>
    <row r="565" spans="2:83" ht="27.95" customHeight="1" x14ac:dyDescent="0.4">
      <c r="B565" s="131" t="str">
        <f t="shared" si="16"/>
        <v>549人目</v>
      </c>
      <c r="C565" s="29"/>
      <c r="D565" s="69" t="s">
        <v>14</v>
      </c>
      <c r="E565" s="31"/>
      <c r="F565" s="32"/>
      <c r="H565" s="36"/>
      <c r="I565" s="54" t="s">
        <v>11</v>
      </c>
      <c r="J565" s="39"/>
      <c r="K565" s="56" t="s">
        <v>16</v>
      </c>
      <c r="L565" s="36"/>
      <c r="M565" s="54" t="s">
        <v>11</v>
      </c>
      <c r="N565" s="39"/>
      <c r="O565" s="56" t="s">
        <v>16</v>
      </c>
      <c r="P565" s="11"/>
      <c r="Q565" s="36"/>
      <c r="R565" s="54" t="s">
        <v>11</v>
      </c>
      <c r="S565" s="39"/>
      <c r="T565" s="54" t="s">
        <v>16</v>
      </c>
      <c r="U565" s="36"/>
      <c r="V565" s="54" t="s">
        <v>11</v>
      </c>
      <c r="W565" s="39"/>
      <c r="X565" s="56" t="s">
        <v>16</v>
      </c>
      <c r="Y565" s="48"/>
      <c r="Z565" s="36"/>
      <c r="AA565" s="54" t="s">
        <v>11</v>
      </c>
      <c r="AB565" s="39"/>
      <c r="AC565" s="54" t="s">
        <v>16</v>
      </c>
      <c r="AD565" s="36"/>
      <c r="AE565" s="54" t="s">
        <v>11</v>
      </c>
      <c r="AF565" s="39"/>
      <c r="AG565" s="56" t="s">
        <v>16</v>
      </c>
      <c r="AH565" s="48"/>
      <c r="AI565" s="36"/>
      <c r="AJ565" s="54" t="s">
        <v>11</v>
      </c>
      <c r="AK565" s="39"/>
      <c r="AL565" s="54" t="s">
        <v>16</v>
      </c>
      <c r="AM565" s="36"/>
      <c r="AN565" s="54" t="s">
        <v>11</v>
      </c>
      <c r="AO565" s="39"/>
      <c r="AP565" s="56" t="s">
        <v>16</v>
      </c>
      <c r="AQ565" s="48"/>
      <c r="AR565" s="36"/>
      <c r="AS565" s="54" t="s">
        <v>11</v>
      </c>
      <c r="AT565" s="39"/>
      <c r="AU565" s="54" t="s">
        <v>16</v>
      </c>
      <c r="AV565" s="36"/>
      <c r="AW565" s="54" t="s">
        <v>11</v>
      </c>
      <c r="AX565" s="39"/>
      <c r="AY565" s="56" t="s">
        <v>16</v>
      </c>
      <c r="AZ565" s="48"/>
      <c r="BA565" s="36"/>
      <c r="BB565" s="54" t="s">
        <v>11</v>
      </c>
      <c r="BC565" s="39"/>
      <c r="BD565" s="54" t="s">
        <v>16</v>
      </c>
      <c r="BE565" s="36"/>
      <c r="BF565" s="54" t="s">
        <v>11</v>
      </c>
      <c r="BG565" s="39"/>
      <c r="BH565" s="56" t="s">
        <v>16</v>
      </c>
      <c r="BI565" s="48"/>
      <c r="BJ565" s="36"/>
      <c r="BK565" s="54" t="s">
        <v>11</v>
      </c>
      <c r="BL565" s="39"/>
      <c r="BM565" s="54" t="s">
        <v>16</v>
      </c>
      <c r="BN565" s="36"/>
      <c r="BO565" s="54" t="s">
        <v>11</v>
      </c>
      <c r="BP565" s="39"/>
      <c r="BQ565" s="56" t="s">
        <v>16</v>
      </c>
      <c r="BR565" s="48"/>
      <c r="BS565" s="36"/>
      <c r="BT565" s="54" t="s">
        <v>11</v>
      </c>
      <c r="BU565" s="39"/>
      <c r="BV565" s="54" t="s">
        <v>16</v>
      </c>
      <c r="BW565" s="36"/>
      <c r="BX565" s="54" t="s">
        <v>11</v>
      </c>
      <c r="BY565" s="39"/>
      <c r="BZ565" s="56" t="s">
        <v>16</v>
      </c>
      <c r="CA565" s="51"/>
      <c r="CB565" s="17" t="str">
        <f t="shared" si="17"/>
        <v/>
      </c>
      <c r="CC565" s="17" t="str">
        <f>IF(CB565="","",INDEX('99_職種リスト'!$A:$A,MATCH($E565,'99_職種リスト'!$B:$B,0)))</f>
        <v/>
      </c>
      <c r="CD565" s="18" t="str">
        <f>IF(CB565="","",IF(F565="○",'01_勤務時間入力'!$B$7*60,IF(SUM(H565,J565,L565,N565)&gt;0,MIN(SUM(VALUE(H565)*60,J565,VALUE(L565)*60/2,N565/2),'01_勤務時間入力'!$B$7*60,10080),MIN(SUM(MIN(SUM(VALUE(Q565)*60,S565,VALUE(U565)*60/2,W565/2),1440)*IF(OR(Y565="",Y565="　"),1,VALUE(MID(Y565,2,1)/4)),MIN(SUM(VALUE(Z565)*60,AB565,VALUE(AD565)*60/2,AF565/2),1440)*IF(OR(AH565="",AH565="　"),1,VALUE(MID(AH565,2,1)/4)),MIN(SUM(VALUE(AI565)*60,AK565,VALUE(AM565)*60/2,AO565/2),1440)*IF(OR(AQ565="",AQ565="　"),1,VALUE(MID(AQ565,2,1)/4)),MIN(SUM(VALUE(AR565)*60,AT565,VALUE(AV565)*60/2,AX565/2),1440)*IF(OR(AZ565="",AZ565="　"),1,VALUE(MID(AZ565,2,1)/4)),MIN(SUM(VALUE(BA565)*60,BC565,VALUE(BE565)*60/2,BG565/2),1440)*IF(OR(BI565="",BI565="　"),1,VALUE(MID(BI565,2,1)/4)),MIN(SUM(VALUE(BJ565)*60,BL565,VALUE(BN565)*60/2,BP565/2),1440)*IF(OR(BR565="",BR565="　"),1,VALUE(MID(BR565,2,1)/4)),MIN(SUM(VALUE(BS565)*60,BU565,VALUE(BW565)*60/2,BY565/2),1440)*IF(OR(CA565="",CA565="　"),1,VALUE(MID(CA565,2,1)/4))),'01_勤務時間入力'!$B$7*60,10080))))</f>
        <v/>
      </c>
      <c r="CE565" s="17" t="str">
        <f>IF(CB565="","",IF('01_勤務時間入力'!$I$7*60&lt;='01_勤務時間入力'!CD565,"常勤","非常勤"))</f>
        <v/>
      </c>
    </row>
    <row r="566" spans="2:83" ht="27.95" customHeight="1" x14ac:dyDescent="0.4">
      <c r="B566" s="131" t="str">
        <f t="shared" si="16"/>
        <v>550人目</v>
      </c>
      <c r="C566" s="29"/>
      <c r="D566" s="69" t="s">
        <v>14</v>
      </c>
      <c r="E566" s="31"/>
      <c r="F566" s="32"/>
      <c r="H566" s="36"/>
      <c r="I566" s="54" t="s">
        <v>11</v>
      </c>
      <c r="J566" s="39"/>
      <c r="K566" s="56" t="s">
        <v>16</v>
      </c>
      <c r="L566" s="36"/>
      <c r="M566" s="54" t="s">
        <v>11</v>
      </c>
      <c r="N566" s="39"/>
      <c r="O566" s="56" t="s">
        <v>16</v>
      </c>
      <c r="P566" s="11"/>
      <c r="Q566" s="36"/>
      <c r="R566" s="54" t="s">
        <v>11</v>
      </c>
      <c r="S566" s="39"/>
      <c r="T566" s="54" t="s">
        <v>16</v>
      </c>
      <c r="U566" s="36"/>
      <c r="V566" s="54" t="s">
        <v>11</v>
      </c>
      <c r="W566" s="39"/>
      <c r="X566" s="56" t="s">
        <v>16</v>
      </c>
      <c r="Y566" s="48"/>
      <c r="Z566" s="36"/>
      <c r="AA566" s="54" t="s">
        <v>11</v>
      </c>
      <c r="AB566" s="39"/>
      <c r="AC566" s="54" t="s">
        <v>16</v>
      </c>
      <c r="AD566" s="36"/>
      <c r="AE566" s="54" t="s">
        <v>11</v>
      </c>
      <c r="AF566" s="39"/>
      <c r="AG566" s="56" t="s">
        <v>16</v>
      </c>
      <c r="AH566" s="48"/>
      <c r="AI566" s="36"/>
      <c r="AJ566" s="54" t="s">
        <v>11</v>
      </c>
      <c r="AK566" s="39"/>
      <c r="AL566" s="54" t="s">
        <v>16</v>
      </c>
      <c r="AM566" s="36"/>
      <c r="AN566" s="54" t="s">
        <v>11</v>
      </c>
      <c r="AO566" s="39"/>
      <c r="AP566" s="56" t="s">
        <v>16</v>
      </c>
      <c r="AQ566" s="48"/>
      <c r="AR566" s="36"/>
      <c r="AS566" s="54" t="s">
        <v>11</v>
      </c>
      <c r="AT566" s="39"/>
      <c r="AU566" s="54" t="s">
        <v>16</v>
      </c>
      <c r="AV566" s="36"/>
      <c r="AW566" s="54" t="s">
        <v>11</v>
      </c>
      <c r="AX566" s="39"/>
      <c r="AY566" s="56" t="s">
        <v>16</v>
      </c>
      <c r="AZ566" s="48"/>
      <c r="BA566" s="36"/>
      <c r="BB566" s="54" t="s">
        <v>11</v>
      </c>
      <c r="BC566" s="39"/>
      <c r="BD566" s="54" t="s">
        <v>16</v>
      </c>
      <c r="BE566" s="36"/>
      <c r="BF566" s="54" t="s">
        <v>11</v>
      </c>
      <c r="BG566" s="39"/>
      <c r="BH566" s="56" t="s">
        <v>16</v>
      </c>
      <c r="BI566" s="48"/>
      <c r="BJ566" s="36"/>
      <c r="BK566" s="54" t="s">
        <v>11</v>
      </c>
      <c r="BL566" s="39"/>
      <c r="BM566" s="54" t="s">
        <v>16</v>
      </c>
      <c r="BN566" s="36"/>
      <c r="BO566" s="54" t="s">
        <v>11</v>
      </c>
      <c r="BP566" s="39"/>
      <c r="BQ566" s="56" t="s">
        <v>16</v>
      </c>
      <c r="BR566" s="48"/>
      <c r="BS566" s="36"/>
      <c r="BT566" s="54" t="s">
        <v>11</v>
      </c>
      <c r="BU566" s="39"/>
      <c r="BV566" s="54" t="s">
        <v>16</v>
      </c>
      <c r="BW566" s="36"/>
      <c r="BX566" s="54" t="s">
        <v>11</v>
      </c>
      <c r="BY566" s="39"/>
      <c r="BZ566" s="56" t="s">
        <v>16</v>
      </c>
      <c r="CA566" s="51"/>
      <c r="CB566" s="17" t="str">
        <f t="shared" si="17"/>
        <v/>
      </c>
      <c r="CC566" s="17" t="str">
        <f>IF(CB566="","",INDEX('99_職種リスト'!$A:$A,MATCH($E566,'99_職種リスト'!$B:$B,0)))</f>
        <v/>
      </c>
      <c r="CD566" s="18" t="str">
        <f>IF(CB566="","",IF(F566="○",'01_勤務時間入力'!$B$7*60,IF(SUM(H566,J566,L566,N566)&gt;0,MIN(SUM(VALUE(H566)*60,J566,VALUE(L566)*60/2,N566/2),'01_勤務時間入力'!$B$7*60,10080),MIN(SUM(MIN(SUM(VALUE(Q566)*60,S566,VALUE(U566)*60/2,W566/2),1440)*IF(OR(Y566="",Y566="　"),1,VALUE(MID(Y566,2,1)/4)),MIN(SUM(VALUE(Z566)*60,AB566,VALUE(AD566)*60/2,AF566/2),1440)*IF(OR(AH566="",AH566="　"),1,VALUE(MID(AH566,2,1)/4)),MIN(SUM(VALUE(AI566)*60,AK566,VALUE(AM566)*60/2,AO566/2),1440)*IF(OR(AQ566="",AQ566="　"),1,VALUE(MID(AQ566,2,1)/4)),MIN(SUM(VALUE(AR566)*60,AT566,VALUE(AV566)*60/2,AX566/2),1440)*IF(OR(AZ566="",AZ566="　"),1,VALUE(MID(AZ566,2,1)/4)),MIN(SUM(VALUE(BA566)*60,BC566,VALUE(BE566)*60/2,BG566/2),1440)*IF(OR(BI566="",BI566="　"),1,VALUE(MID(BI566,2,1)/4)),MIN(SUM(VALUE(BJ566)*60,BL566,VALUE(BN566)*60/2,BP566/2),1440)*IF(OR(BR566="",BR566="　"),1,VALUE(MID(BR566,2,1)/4)),MIN(SUM(VALUE(BS566)*60,BU566,VALUE(BW566)*60/2,BY566/2),1440)*IF(OR(CA566="",CA566="　"),1,VALUE(MID(CA566,2,1)/4))),'01_勤務時間入力'!$B$7*60,10080))))</f>
        <v/>
      </c>
      <c r="CE566" s="17" t="str">
        <f>IF(CB566="","",IF('01_勤務時間入力'!$I$7*60&lt;='01_勤務時間入力'!CD566,"常勤","非常勤"))</f>
        <v/>
      </c>
    </row>
    <row r="567" spans="2:83" ht="27.95" customHeight="1" x14ac:dyDescent="0.4">
      <c r="B567" s="131" t="str">
        <f t="shared" si="16"/>
        <v>551人目</v>
      </c>
      <c r="C567" s="29"/>
      <c r="D567" s="69" t="s">
        <v>14</v>
      </c>
      <c r="E567" s="31"/>
      <c r="F567" s="32"/>
      <c r="H567" s="36"/>
      <c r="I567" s="54" t="s">
        <v>11</v>
      </c>
      <c r="J567" s="39"/>
      <c r="K567" s="56" t="s">
        <v>16</v>
      </c>
      <c r="L567" s="36"/>
      <c r="M567" s="54" t="s">
        <v>11</v>
      </c>
      <c r="N567" s="39"/>
      <c r="O567" s="56" t="s">
        <v>16</v>
      </c>
      <c r="P567" s="11"/>
      <c r="Q567" s="36"/>
      <c r="R567" s="54" t="s">
        <v>11</v>
      </c>
      <c r="S567" s="39"/>
      <c r="T567" s="54" t="s">
        <v>16</v>
      </c>
      <c r="U567" s="36"/>
      <c r="V567" s="54" t="s">
        <v>11</v>
      </c>
      <c r="W567" s="39"/>
      <c r="X567" s="56" t="s">
        <v>16</v>
      </c>
      <c r="Y567" s="48"/>
      <c r="Z567" s="36"/>
      <c r="AA567" s="54" t="s">
        <v>11</v>
      </c>
      <c r="AB567" s="39"/>
      <c r="AC567" s="54" t="s">
        <v>16</v>
      </c>
      <c r="AD567" s="36"/>
      <c r="AE567" s="54" t="s">
        <v>11</v>
      </c>
      <c r="AF567" s="39"/>
      <c r="AG567" s="56" t="s">
        <v>16</v>
      </c>
      <c r="AH567" s="48"/>
      <c r="AI567" s="36"/>
      <c r="AJ567" s="54" t="s">
        <v>11</v>
      </c>
      <c r="AK567" s="39"/>
      <c r="AL567" s="54" t="s">
        <v>16</v>
      </c>
      <c r="AM567" s="36"/>
      <c r="AN567" s="54" t="s">
        <v>11</v>
      </c>
      <c r="AO567" s="39"/>
      <c r="AP567" s="56" t="s">
        <v>16</v>
      </c>
      <c r="AQ567" s="48"/>
      <c r="AR567" s="36"/>
      <c r="AS567" s="54" t="s">
        <v>11</v>
      </c>
      <c r="AT567" s="39"/>
      <c r="AU567" s="54" t="s">
        <v>16</v>
      </c>
      <c r="AV567" s="36"/>
      <c r="AW567" s="54" t="s">
        <v>11</v>
      </c>
      <c r="AX567" s="39"/>
      <c r="AY567" s="56" t="s">
        <v>16</v>
      </c>
      <c r="AZ567" s="48"/>
      <c r="BA567" s="36"/>
      <c r="BB567" s="54" t="s">
        <v>11</v>
      </c>
      <c r="BC567" s="39"/>
      <c r="BD567" s="54" t="s">
        <v>16</v>
      </c>
      <c r="BE567" s="36"/>
      <c r="BF567" s="54" t="s">
        <v>11</v>
      </c>
      <c r="BG567" s="39"/>
      <c r="BH567" s="56" t="s">
        <v>16</v>
      </c>
      <c r="BI567" s="48"/>
      <c r="BJ567" s="36"/>
      <c r="BK567" s="54" t="s">
        <v>11</v>
      </c>
      <c r="BL567" s="39"/>
      <c r="BM567" s="54" t="s">
        <v>16</v>
      </c>
      <c r="BN567" s="36"/>
      <c r="BO567" s="54" t="s">
        <v>11</v>
      </c>
      <c r="BP567" s="39"/>
      <c r="BQ567" s="56" t="s">
        <v>16</v>
      </c>
      <c r="BR567" s="48"/>
      <c r="BS567" s="36"/>
      <c r="BT567" s="54" t="s">
        <v>11</v>
      </c>
      <c r="BU567" s="39"/>
      <c r="BV567" s="54" t="s">
        <v>16</v>
      </c>
      <c r="BW567" s="36"/>
      <c r="BX567" s="54" t="s">
        <v>11</v>
      </c>
      <c r="BY567" s="39"/>
      <c r="BZ567" s="56" t="s">
        <v>16</v>
      </c>
      <c r="CA567" s="51"/>
      <c r="CB567" s="17" t="str">
        <f t="shared" si="17"/>
        <v/>
      </c>
      <c r="CC567" s="17" t="str">
        <f>IF(CB567="","",INDEX('99_職種リスト'!$A:$A,MATCH($E567,'99_職種リスト'!$B:$B,0)))</f>
        <v/>
      </c>
      <c r="CD567" s="18" t="str">
        <f>IF(CB567="","",IF(F567="○",'01_勤務時間入力'!$B$7*60,IF(SUM(H567,J567,L567,N567)&gt;0,MIN(SUM(VALUE(H567)*60,J567,VALUE(L567)*60/2,N567/2),'01_勤務時間入力'!$B$7*60,10080),MIN(SUM(MIN(SUM(VALUE(Q567)*60,S567,VALUE(U567)*60/2,W567/2),1440)*IF(OR(Y567="",Y567="　"),1,VALUE(MID(Y567,2,1)/4)),MIN(SUM(VALUE(Z567)*60,AB567,VALUE(AD567)*60/2,AF567/2),1440)*IF(OR(AH567="",AH567="　"),1,VALUE(MID(AH567,2,1)/4)),MIN(SUM(VALUE(AI567)*60,AK567,VALUE(AM567)*60/2,AO567/2),1440)*IF(OR(AQ567="",AQ567="　"),1,VALUE(MID(AQ567,2,1)/4)),MIN(SUM(VALUE(AR567)*60,AT567,VALUE(AV567)*60/2,AX567/2),1440)*IF(OR(AZ567="",AZ567="　"),1,VALUE(MID(AZ567,2,1)/4)),MIN(SUM(VALUE(BA567)*60,BC567,VALUE(BE567)*60/2,BG567/2),1440)*IF(OR(BI567="",BI567="　"),1,VALUE(MID(BI567,2,1)/4)),MIN(SUM(VALUE(BJ567)*60,BL567,VALUE(BN567)*60/2,BP567/2),1440)*IF(OR(BR567="",BR567="　"),1,VALUE(MID(BR567,2,1)/4)),MIN(SUM(VALUE(BS567)*60,BU567,VALUE(BW567)*60/2,BY567/2),1440)*IF(OR(CA567="",CA567="　"),1,VALUE(MID(CA567,2,1)/4))),'01_勤務時間入力'!$B$7*60,10080))))</f>
        <v/>
      </c>
      <c r="CE567" s="17" t="str">
        <f>IF(CB567="","",IF('01_勤務時間入力'!$I$7*60&lt;='01_勤務時間入力'!CD567,"常勤","非常勤"))</f>
        <v/>
      </c>
    </row>
    <row r="568" spans="2:83" ht="27.95" customHeight="1" x14ac:dyDescent="0.4">
      <c r="B568" s="131" t="str">
        <f t="shared" si="16"/>
        <v>552人目</v>
      </c>
      <c r="C568" s="29"/>
      <c r="D568" s="69" t="s">
        <v>14</v>
      </c>
      <c r="E568" s="31"/>
      <c r="F568" s="32"/>
      <c r="H568" s="36"/>
      <c r="I568" s="54" t="s">
        <v>11</v>
      </c>
      <c r="J568" s="39"/>
      <c r="K568" s="56" t="s">
        <v>16</v>
      </c>
      <c r="L568" s="36"/>
      <c r="M568" s="54" t="s">
        <v>11</v>
      </c>
      <c r="N568" s="39"/>
      <c r="O568" s="56" t="s">
        <v>16</v>
      </c>
      <c r="P568" s="11"/>
      <c r="Q568" s="36"/>
      <c r="R568" s="54" t="s">
        <v>11</v>
      </c>
      <c r="S568" s="39"/>
      <c r="T568" s="54" t="s">
        <v>16</v>
      </c>
      <c r="U568" s="36"/>
      <c r="V568" s="54" t="s">
        <v>11</v>
      </c>
      <c r="W568" s="39"/>
      <c r="X568" s="56" t="s">
        <v>16</v>
      </c>
      <c r="Y568" s="48"/>
      <c r="Z568" s="36"/>
      <c r="AA568" s="54" t="s">
        <v>11</v>
      </c>
      <c r="AB568" s="39"/>
      <c r="AC568" s="54" t="s">
        <v>16</v>
      </c>
      <c r="AD568" s="36"/>
      <c r="AE568" s="54" t="s">
        <v>11</v>
      </c>
      <c r="AF568" s="39"/>
      <c r="AG568" s="56" t="s">
        <v>16</v>
      </c>
      <c r="AH568" s="48"/>
      <c r="AI568" s="36"/>
      <c r="AJ568" s="54" t="s">
        <v>11</v>
      </c>
      <c r="AK568" s="39"/>
      <c r="AL568" s="54" t="s">
        <v>16</v>
      </c>
      <c r="AM568" s="36"/>
      <c r="AN568" s="54" t="s">
        <v>11</v>
      </c>
      <c r="AO568" s="39"/>
      <c r="AP568" s="56" t="s">
        <v>16</v>
      </c>
      <c r="AQ568" s="48"/>
      <c r="AR568" s="36"/>
      <c r="AS568" s="54" t="s">
        <v>11</v>
      </c>
      <c r="AT568" s="39"/>
      <c r="AU568" s="54" t="s">
        <v>16</v>
      </c>
      <c r="AV568" s="36"/>
      <c r="AW568" s="54" t="s">
        <v>11</v>
      </c>
      <c r="AX568" s="39"/>
      <c r="AY568" s="56" t="s">
        <v>16</v>
      </c>
      <c r="AZ568" s="48"/>
      <c r="BA568" s="36"/>
      <c r="BB568" s="54" t="s">
        <v>11</v>
      </c>
      <c r="BC568" s="39"/>
      <c r="BD568" s="54" t="s">
        <v>16</v>
      </c>
      <c r="BE568" s="36"/>
      <c r="BF568" s="54" t="s">
        <v>11</v>
      </c>
      <c r="BG568" s="39"/>
      <c r="BH568" s="56" t="s">
        <v>16</v>
      </c>
      <c r="BI568" s="48"/>
      <c r="BJ568" s="36"/>
      <c r="BK568" s="54" t="s">
        <v>11</v>
      </c>
      <c r="BL568" s="39"/>
      <c r="BM568" s="54" t="s">
        <v>16</v>
      </c>
      <c r="BN568" s="36"/>
      <c r="BO568" s="54" t="s">
        <v>11</v>
      </c>
      <c r="BP568" s="39"/>
      <c r="BQ568" s="56" t="s">
        <v>16</v>
      </c>
      <c r="BR568" s="48"/>
      <c r="BS568" s="36"/>
      <c r="BT568" s="54" t="s">
        <v>11</v>
      </c>
      <c r="BU568" s="39"/>
      <c r="BV568" s="54" t="s">
        <v>16</v>
      </c>
      <c r="BW568" s="36"/>
      <c r="BX568" s="54" t="s">
        <v>11</v>
      </c>
      <c r="BY568" s="39"/>
      <c r="BZ568" s="56" t="s">
        <v>16</v>
      </c>
      <c r="CA568" s="51"/>
      <c r="CB568" s="17" t="str">
        <f t="shared" si="17"/>
        <v/>
      </c>
      <c r="CC568" s="17" t="str">
        <f>IF(CB568="","",INDEX('99_職種リスト'!$A:$A,MATCH($E568,'99_職種リスト'!$B:$B,0)))</f>
        <v/>
      </c>
      <c r="CD568" s="18" t="str">
        <f>IF(CB568="","",IF(F568="○",'01_勤務時間入力'!$B$7*60,IF(SUM(H568,J568,L568,N568)&gt;0,MIN(SUM(VALUE(H568)*60,J568,VALUE(L568)*60/2,N568/2),'01_勤務時間入力'!$B$7*60,10080),MIN(SUM(MIN(SUM(VALUE(Q568)*60,S568,VALUE(U568)*60/2,W568/2),1440)*IF(OR(Y568="",Y568="　"),1,VALUE(MID(Y568,2,1)/4)),MIN(SUM(VALUE(Z568)*60,AB568,VALUE(AD568)*60/2,AF568/2),1440)*IF(OR(AH568="",AH568="　"),1,VALUE(MID(AH568,2,1)/4)),MIN(SUM(VALUE(AI568)*60,AK568,VALUE(AM568)*60/2,AO568/2),1440)*IF(OR(AQ568="",AQ568="　"),1,VALUE(MID(AQ568,2,1)/4)),MIN(SUM(VALUE(AR568)*60,AT568,VALUE(AV568)*60/2,AX568/2),1440)*IF(OR(AZ568="",AZ568="　"),1,VALUE(MID(AZ568,2,1)/4)),MIN(SUM(VALUE(BA568)*60,BC568,VALUE(BE568)*60/2,BG568/2),1440)*IF(OR(BI568="",BI568="　"),1,VALUE(MID(BI568,2,1)/4)),MIN(SUM(VALUE(BJ568)*60,BL568,VALUE(BN568)*60/2,BP568/2),1440)*IF(OR(BR568="",BR568="　"),1,VALUE(MID(BR568,2,1)/4)),MIN(SUM(VALUE(BS568)*60,BU568,VALUE(BW568)*60/2,BY568/2),1440)*IF(OR(CA568="",CA568="　"),1,VALUE(MID(CA568,2,1)/4))),'01_勤務時間入力'!$B$7*60,10080))))</f>
        <v/>
      </c>
      <c r="CE568" s="17" t="str">
        <f>IF(CB568="","",IF('01_勤務時間入力'!$I$7*60&lt;='01_勤務時間入力'!CD568,"常勤","非常勤"))</f>
        <v/>
      </c>
    </row>
    <row r="569" spans="2:83" ht="27.95" customHeight="1" x14ac:dyDescent="0.4">
      <c r="B569" s="131" t="str">
        <f t="shared" si="16"/>
        <v>553人目</v>
      </c>
      <c r="C569" s="29"/>
      <c r="D569" s="69" t="s">
        <v>14</v>
      </c>
      <c r="E569" s="31"/>
      <c r="F569" s="32"/>
      <c r="H569" s="36"/>
      <c r="I569" s="54" t="s">
        <v>11</v>
      </c>
      <c r="J569" s="39"/>
      <c r="K569" s="56" t="s">
        <v>16</v>
      </c>
      <c r="L569" s="36"/>
      <c r="M569" s="54" t="s">
        <v>11</v>
      </c>
      <c r="N569" s="39"/>
      <c r="O569" s="56" t="s">
        <v>16</v>
      </c>
      <c r="P569" s="11"/>
      <c r="Q569" s="36"/>
      <c r="R569" s="54" t="s">
        <v>11</v>
      </c>
      <c r="S569" s="39"/>
      <c r="T569" s="54" t="s">
        <v>16</v>
      </c>
      <c r="U569" s="36"/>
      <c r="V569" s="54" t="s">
        <v>11</v>
      </c>
      <c r="W569" s="39"/>
      <c r="X569" s="56" t="s">
        <v>16</v>
      </c>
      <c r="Y569" s="48"/>
      <c r="Z569" s="36"/>
      <c r="AA569" s="54" t="s">
        <v>11</v>
      </c>
      <c r="AB569" s="39"/>
      <c r="AC569" s="54" t="s">
        <v>16</v>
      </c>
      <c r="AD569" s="36"/>
      <c r="AE569" s="54" t="s">
        <v>11</v>
      </c>
      <c r="AF569" s="39"/>
      <c r="AG569" s="56" t="s">
        <v>16</v>
      </c>
      <c r="AH569" s="48"/>
      <c r="AI569" s="36"/>
      <c r="AJ569" s="54" t="s">
        <v>11</v>
      </c>
      <c r="AK569" s="39"/>
      <c r="AL569" s="54" t="s">
        <v>16</v>
      </c>
      <c r="AM569" s="36"/>
      <c r="AN569" s="54" t="s">
        <v>11</v>
      </c>
      <c r="AO569" s="39"/>
      <c r="AP569" s="56" t="s">
        <v>16</v>
      </c>
      <c r="AQ569" s="48"/>
      <c r="AR569" s="36"/>
      <c r="AS569" s="54" t="s">
        <v>11</v>
      </c>
      <c r="AT569" s="39"/>
      <c r="AU569" s="54" t="s">
        <v>16</v>
      </c>
      <c r="AV569" s="36"/>
      <c r="AW569" s="54" t="s">
        <v>11</v>
      </c>
      <c r="AX569" s="39"/>
      <c r="AY569" s="56" t="s">
        <v>16</v>
      </c>
      <c r="AZ569" s="48"/>
      <c r="BA569" s="36"/>
      <c r="BB569" s="54" t="s">
        <v>11</v>
      </c>
      <c r="BC569" s="39"/>
      <c r="BD569" s="54" t="s">
        <v>16</v>
      </c>
      <c r="BE569" s="36"/>
      <c r="BF569" s="54" t="s">
        <v>11</v>
      </c>
      <c r="BG569" s="39"/>
      <c r="BH569" s="56" t="s">
        <v>16</v>
      </c>
      <c r="BI569" s="48"/>
      <c r="BJ569" s="36"/>
      <c r="BK569" s="54" t="s">
        <v>11</v>
      </c>
      <c r="BL569" s="39"/>
      <c r="BM569" s="54" t="s">
        <v>16</v>
      </c>
      <c r="BN569" s="36"/>
      <c r="BO569" s="54" t="s">
        <v>11</v>
      </c>
      <c r="BP569" s="39"/>
      <c r="BQ569" s="56" t="s">
        <v>16</v>
      </c>
      <c r="BR569" s="48"/>
      <c r="BS569" s="36"/>
      <c r="BT569" s="54" t="s">
        <v>11</v>
      </c>
      <c r="BU569" s="39"/>
      <c r="BV569" s="54" t="s">
        <v>16</v>
      </c>
      <c r="BW569" s="36"/>
      <c r="BX569" s="54" t="s">
        <v>11</v>
      </c>
      <c r="BY569" s="39"/>
      <c r="BZ569" s="56" t="s">
        <v>16</v>
      </c>
      <c r="CA569" s="51"/>
      <c r="CB569" s="17" t="str">
        <f t="shared" si="17"/>
        <v/>
      </c>
      <c r="CC569" s="17" t="str">
        <f>IF(CB569="","",INDEX('99_職種リスト'!$A:$A,MATCH($E569,'99_職種リスト'!$B:$B,0)))</f>
        <v/>
      </c>
      <c r="CD569" s="18" t="str">
        <f>IF(CB569="","",IF(F569="○",'01_勤務時間入力'!$B$7*60,IF(SUM(H569,J569,L569,N569)&gt;0,MIN(SUM(VALUE(H569)*60,J569,VALUE(L569)*60/2,N569/2),'01_勤務時間入力'!$B$7*60,10080),MIN(SUM(MIN(SUM(VALUE(Q569)*60,S569,VALUE(U569)*60/2,W569/2),1440)*IF(OR(Y569="",Y569="　"),1,VALUE(MID(Y569,2,1)/4)),MIN(SUM(VALUE(Z569)*60,AB569,VALUE(AD569)*60/2,AF569/2),1440)*IF(OR(AH569="",AH569="　"),1,VALUE(MID(AH569,2,1)/4)),MIN(SUM(VALUE(AI569)*60,AK569,VALUE(AM569)*60/2,AO569/2),1440)*IF(OR(AQ569="",AQ569="　"),1,VALUE(MID(AQ569,2,1)/4)),MIN(SUM(VALUE(AR569)*60,AT569,VALUE(AV569)*60/2,AX569/2),1440)*IF(OR(AZ569="",AZ569="　"),1,VALUE(MID(AZ569,2,1)/4)),MIN(SUM(VALUE(BA569)*60,BC569,VALUE(BE569)*60/2,BG569/2),1440)*IF(OR(BI569="",BI569="　"),1,VALUE(MID(BI569,2,1)/4)),MIN(SUM(VALUE(BJ569)*60,BL569,VALUE(BN569)*60/2,BP569/2),1440)*IF(OR(BR569="",BR569="　"),1,VALUE(MID(BR569,2,1)/4)),MIN(SUM(VALUE(BS569)*60,BU569,VALUE(BW569)*60/2,BY569/2),1440)*IF(OR(CA569="",CA569="　"),1,VALUE(MID(CA569,2,1)/4))),'01_勤務時間入力'!$B$7*60,10080))))</f>
        <v/>
      </c>
      <c r="CE569" s="17" t="str">
        <f>IF(CB569="","",IF('01_勤務時間入力'!$I$7*60&lt;='01_勤務時間入力'!CD569,"常勤","非常勤"))</f>
        <v/>
      </c>
    </row>
    <row r="570" spans="2:83" ht="27.95" customHeight="1" x14ac:dyDescent="0.4">
      <c r="B570" s="131" t="str">
        <f t="shared" si="16"/>
        <v>554人目</v>
      </c>
      <c r="C570" s="29"/>
      <c r="D570" s="69" t="s">
        <v>14</v>
      </c>
      <c r="E570" s="31"/>
      <c r="F570" s="32"/>
      <c r="H570" s="36"/>
      <c r="I570" s="54" t="s">
        <v>11</v>
      </c>
      <c r="J570" s="39"/>
      <c r="K570" s="56" t="s">
        <v>16</v>
      </c>
      <c r="L570" s="36"/>
      <c r="M570" s="54" t="s">
        <v>11</v>
      </c>
      <c r="N570" s="39"/>
      <c r="O570" s="56" t="s">
        <v>16</v>
      </c>
      <c r="P570" s="11"/>
      <c r="Q570" s="36"/>
      <c r="R570" s="54" t="s">
        <v>11</v>
      </c>
      <c r="S570" s="39"/>
      <c r="T570" s="54" t="s">
        <v>16</v>
      </c>
      <c r="U570" s="36"/>
      <c r="V570" s="54" t="s">
        <v>11</v>
      </c>
      <c r="W570" s="39"/>
      <c r="X570" s="56" t="s">
        <v>16</v>
      </c>
      <c r="Y570" s="48"/>
      <c r="Z570" s="36"/>
      <c r="AA570" s="54" t="s">
        <v>11</v>
      </c>
      <c r="AB570" s="39"/>
      <c r="AC570" s="54" t="s">
        <v>16</v>
      </c>
      <c r="AD570" s="36"/>
      <c r="AE570" s="54" t="s">
        <v>11</v>
      </c>
      <c r="AF570" s="39"/>
      <c r="AG570" s="56" t="s">
        <v>16</v>
      </c>
      <c r="AH570" s="48"/>
      <c r="AI570" s="36"/>
      <c r="AJ570" s="54" t="s">
        <v>11</v>
      </c>
      <c r="AK570" s="39"/>
      <c r="AL570" s="54" t="s">
        <v>16</v>
      </c>
      <c r="AM570" s="36"/>
      <c r="AN570" s="54" t="s">
        <v>11</v>
      </c>
      <c r="AO570" s="39"/>
      <c r="AP570" s="56" t="s">
        <v>16</v>
      </c>
      <c r="AQ570" s="48"/>
      <c r="AR570" s="36"/>
      <c r="AS570" s="54" t="s">
        <v>11</v>
      </c>
      <c r="AT570" s="39"/>
      <c r="AU570" s="54" t="s">
        <v>16</v>
      </c>
      <c r="AV570" s="36"/>
      <c r="AW570" s="54" t="s">
        <v>11</v>
      </c>
      <c r="AX570" s="39"/>
      <c r="AY570" s="56" t="s">
        <v>16</v>
      </c>
      <c r="AZ570" s="48"/>
      <c r="BA570" s="36"/>
      <c r="BB570" s="54" t="s">
        <v>11</v>
      </c>
      <c r="BC570" s="39"/>
      <c r="BD570" s="54" t="s">
        <v>16</v>
      </c>
      <c r="BE570" s="36"/>
      <c r="BF570" s="54" t="s">
        <v>11</v>
      </c>
      <c r="BG570" s="39"/>
      <c r="BH570" s="56" t="s">
        <v>16</v>
      </c>
      <c r="BI570" s="48"/>
      <c r="BJ570" s="36"/>
      <c r="BK570" s="54" t="s">
        <v>11</v>
      </c>
      <c r="BL570" s="39"/>
      <c r="BM570" s="54" t="s">
        <v>16</v>
      </c>
      <c r="BN570" s="36"/>
      <c r="BO570" s="54" t="s">
        <v>11</v>
      </c>
      <c r="BP570" s="39"/>
      <c r="BQ570" s="56" t="s">
        <v>16</v>
      </c>
      <c r="BR570" s="48"/>
      <c r="BS570" s="36"/>
      <c r="BT570" s="54" t="s">
        <v>11</v>
      </c>
      <c r="BU570" s="39"/>
      <c r="BV570" s="54" t="s">
        <v>16</v>
      </c>
      <c r="BW570" s="36"/>
      <c r="BX570" s="54" t="s">
        <v>11</v>
      </c>
      <c r="BY570" s="39"/>
      <c r="BZ570" s="56" t="s">
        <v>16</v>
      </c>
      <c r="CA570" s="51"/>
      <c r="CB570" s="17" t="str">
        <f t="shared" si="17"/>
        <v/>
      </c>
      <c r="CC570" s="17" t="str">
        <f>IF(CB570="","",INDEX('99_職種リスト'!$A:$A,MATCH($E570,'99_職種リスト'!$B:$B,0)))</f>
        <v/>
      </c>
      <c r="CD570" s="18" t="str">
        <f>IF(CB570="","",IF(F570="○",'01_勤務時間入力'!$B$7*60,IF(SUM(H570,J570,L570,N570)&gt;0,MIN(SUM(VALUE(H570)*60,J570,VALUE(L570)*60/2,N570/2),'01_勤務時間入力'!$B$7*60,10080),MIN(SUM(MIN(SUM(VALUE(Q570)*60,S570,VALUE(U570)*60/2,W570/2),1440)*IF(OR(Y570="",Y570="　"),1,VALUE(MID(Y570,2,1)/4)),MIN(SUM(VALUE(Z570)*60,AB570,VALUE(AD570)*60/2,AF570/2),1440)*IF(OR(AH570="",AH570="　"),1,VALUE(MID(AH570,2,1)/4)),MIN(SUM(VALUE(AI570)*60,AK570,VALUE(AM570)*60/2,AO570/2),1440)*IF(OR(AQ570="",AQ570="　"),1,VALUE(MID(AQ570,2,1)/4)),MIN(SUM(VALUE(AR570)*60,AT570,VALUE(AV570)*60/2,AX570/2),1440)*IF(OR(AZ570="",AZ570="　"),1,VALUE(MID(AZ570,2,1)/4)),MIN(SUM(VALUE(BA570)*60,BC570,VALUE(BE570)*60/2,BG570/2),1440)*IF(OR(BI570="",BI570="　"),1,VALUE(MID(BI570,2,1)/4)),MIN(SUM(VALUE(BJ570)*60,BL570,VALUE(BN570)*60/2,BP570/2),1440)*IF(OR(BR570="",BR570="　"),1,VALUE(MID(BR570,2,1)/4)),MIN(SUM(VALUE(BS570)*60,BU570,VALUE(BW570)*60/2,BY570/2),1440)*IF(OR(CA570="",CA570="　"),1,VALUE(MID(CA570,2,1)/4))),'01_勤務時間入力'!$B$7*60,10080))))</f>
        <v/>
      </c>
      <c r="CE570" s="17" t="str">
        <f>IF(CB570="","",IF('01_勤務時間入力'!$I$7*60&lt;='01_勤務時間入力'!CD570,"常勤","非常勤"))</f>
        <v/>
      </c>
    </row>
    <row r="571" spans="2:83" ht="27.95" customHeight="1" x14ac:dyDescent="0.4">
      <c r="B571" s="131" t="str">
        <f t="shared" si="16"/>
        <v>555人目</v>
      </c>
      <c r="C571" s="29"/>
      <c r="D571" s="69" t="s">
        <v>14</v>
      </c>
      <c r="E571" s="31"/>
      <c r="F571" s="32"/>
      <c r="H571" s="36"/>
      <c r="I571" s="54" t="s">
        <v>11</v>
      </c>
      <c r="J571" s="39"/>
      <c r="K571" s="56" t="s">
        <v>16</v>
      </c>
      <c r="L571" s="36"/>
      <c r="M571" s="54" t="s">
        <v>11</v>
      </c>
      <c r="N571" s="39"/>
      <c r="O571" s="56" t="s">
        <v>16</v>
      </c>
      <c r="P571" s="11"/>
      <c r="Q571" s="36"/>
      <c r="R571" s="54" t="s">
        <v>11</v>
      </c>
      <c r="S571" s="39"/>
      <c r="T571" s="54" t="s">
        <v>16</v>
      </c>
      <c r="U571" s="36"/>
      <c r="V571" s="54" t="s">
        <v>11</v>
      </c>
      <c r="W571" s="39"/>
      <c r="X571" s="56" t="s">
        <v>16</v>
      </c>
      <c r="Y571" s="48"/>
      <c r="Z571" s="36"/>
      <c r="AA571" s="54" t="s">
        <v>11</v>
      </c>
      <c r="AB571" s="39"/>
      <c r="AC571" s="54" t="s">
        <v>16</v>
      </c>
      <c r="AD571" s="36"/>
      <c r="AE571" s="54" t="s">
        <v>11</v>
      </c>
      <c r="AF571" s="39"/>
      <c r="AG571" s="56" t="s">
        <v>16</v>
      </c>
      <c r="AH571" s="48"/>
      <c r="AI571" s="36"/>
      <c r="AJ571" s="54" t="s">
        <v>11</v>
      </c>
      <c r="AK571" s="39"/>
      <c r="AL571" s="54" t="s">
        <v>16</v>
      </c>
      <c r="AM571" s="36"/>
      <c r="AN571" s="54" t="s">
        <v>11</v>
      </c>
      <c r="AO571" s="39"/>
      <c r="AP571" s="56" t="s">
        <v>16</v>
      </c>
      <c r="AQ571" s="48"/>
      <c r="AR571" s="36"/>
      <c r="AS571" s="54" t="s">
        <v>11</v>
      </c>
      <c r="AT571" s="39"/>
      <c r="AU571" s="54" t="s">
        <v>16</v>
      </c>
      <c r="AV571" s="36"/>
      <c r="AW571" s="54" t="s">
        <v>11</v>
      </c>
      <c r="AX571" s="39"/>
      <c r="AY571" s="56" t="s">
        <v>16</v>
      </c>
      <c r="AZ571" s="48"/>
      <c r="BA571" s="36"/>
      <c r="BB571" s="54" t="s">
        <v>11</v>
      </c>
      <c r="BC571" s="39"/>
      <c r="BD571" s="54" t="s">
        <v>16</v>
      </c>
      <c r="BE571" s="36"/>
      <c r="BF571" s="54" t="s">
        <v>11</v>
      </c>
      <c r="BG571" s="39"/>
      <c r="BH571" s="56" t="s">
        <v>16</v>
      </c>
      <c r="BI571" s="48"/>
      <c r="BJ571" s="36"/>
      <c r="BK571" s="54" t="s">
        <v>11</v>
      </c>
      <c r="BL571" s="39"/>
      <c r="BM571" s="54" t="s">
        <v>16</v>
      </c>
      <c r="BN571" s="36"/>
      <c r="BO571" s="54" t="s">
        <v>11</v>
      </c>
      <c r="BP571" s="39"/>
      <c r="BQ571" s="56" t="s">
        <v>16</v>
      </c>
      <c r="BR571" s="48"/>
      <c r="BS571" s="36"/>
      <c r="BT571" s="54" t="s">
        <v>11</v>
      </c>
      <c r="BU571" s="39"/>
      <c r="BV571" s="54" t="s">
        <v>16</v>
      </c>
      <c r="BW571" s="36"/>
      <c r="BX571" s="54" t="s">
        <v>11</v>
      </c>
      <c r="BY571" s="39"/>
      <c r="BZ571" s="56" t="s">
        <v>16</v>
      </c>
      <c r="CA571" s="51"/>
      <c r="CB571" s="17" t="str">
        <f t="shared" si="17"/>
        <v/>
      </c>
      <c r="CC571" s="17" t="str">
        <f>IF(CB571="","",INDEX('99_職種リスト'!$A:$A,MATCH($E571,'99_職種リスト'!$B:$B,0)))</f>
        <v/>
      </c>
      <c r="CD571" s="18" t="str">
        <f>IF(CB571="","",IF(F571="○",'01_勤務時間入力'!$B$7*60,IF(SUM(H571,J571,L571,N571)&gt;0,MIN(SUM(VALUE(H571)*60,J571,VALUE(L571)*60/2,N571/2),'01_勤務時間入力'!$B$7*60,10080),MIN(SUM(MIN(SUM(VALUE(Q571)*60,S571,VALUE(U571)*60/2,W571/2),1440)*IF(OR(Y571="",Y571="　"),1,VALUE(MID(Y571,2,1)/4)),MIN(SUM(VALUE(Z571)*60,AB571,VALUE(AD571)*60/2,AF571/2),1440)*IF(OR(AH571="",AH571="　"),1,VALUE(MID(AH571,2,1)/4)),MIN(SUM(VALUE(AI571)*60,AK571,VALUE(AM571)*60/2,AO571/2),1440)*IF(OR(AQ571="",AQ571="　"),1,VALUE(MID(AQ571,2,1)/4)),MIN(SUM(VALUE(AR571)*60,AT571,VALUE(AV571)*60/2,AX571/2),1440)*IF(OR(AZ571="",AZ571="　"),1,VALUE(MID(AZ571,2,1)/4)),MIN(SUM(VALUE(BA571)*60,BC571,VALUE(BE571)*60/2,BG571/2),1440)*IF(OR(BI571="",BI571="　"),1,VALUE(MID(BI571,2,1)/4)),MIN(SUM(VALUE(BJ571)*60,BL571,VALUE(BN571)*60/2,BP571/2),1440)*IF(OR(BR571="",BR571="　"),1,VALUE(MID(BR571,2,1)/4)),MIN(SUM(VALUE(BS571)*60,BU571,VALUE(BW571)*60/2,BY571/2),1440)*IF(OR(CA571="",CA571="　"),1,VALUE(MID(CA571,2,1)/4))),'01_勤務時間入力'!$B$7*60,10080))))</f>
        <v/>
      </c>
      <c r="CE571" s="17" t="str">
        <f>IF(CB571="","",IF('01_勤務時間入力'!$I$7*60&lt;='01_勤務時間入力'!CD571,"常勤","非常勤"))</f>
        <v/>
      </c>
    </row>
    <row r="572" spans="2:83" ht="27.95" customHeight="1" x14ac:dyDescent="0.4">
      <c r="B572" s="131" t="str">
        <f t="shared" si="16"/>
        <v>556人目</v>
      </c>
      <c r="C572" s="29"/>
      <c r="D572" s="69" t="s">
        <v>14</v>
      </c>
      <c r="E572" s="31"/>
      <c r="F572" s="32"/>
      <c r="H572" s="36"/>
      <c r="I572" s="54" t="s">
        <v>11</v>
      </c>
      <c r="J572" s="39"/>
      <c r="K572" s="56" t="s">
        <v>16</v>
      </c>
      <c r="L572" s="36"/>
      <c r="M572" s="54" t="s">
        <v>11</v>
      </c>
      <c r="N572" s="39"/>
      <c r="O572" s="56" t="s">
        <v>16</v>
      </c>
      <c r="P572" s="11"/>
      <c r="Q572" s="36"/>
      <c r="R572" s="54" t="s">
        <v>11</v>
      </c>
      <c r="S572" s="39"/>
      <c r="T572" s="54" t="s">
        <v>16</v>
      </c>
      <c r="U572" s="36"/>
      <c r="V572" s="54" t="s">
        <v>11</v>
      </c>
      <c r="W572" s="39"/>
      <c r="X572" s="56" t="s">
        <v>16</v>
      </c>
      <c r="Y572" s="48"/>
      <c r="Z572" s="36"/>
      <c r="AA572" s="54" t="s">
        <v>11</v>
      </c>
      <c r="AB572" s="39"/>
      <c r="AC572" s="54" t="s">
        <v>16</v>
      </c>
      <c r="AD572" s="36"/>
      <c r="AE572" s="54" t="s">
        <v>11</v>
      </c>
      <c r="AF572" s="39"/>
      <c r="AG572" s="56" t="s">
        <v>16</v>
      </c>
      <c r="AH572" s="48"/>
      <c r="AI572" s="36"/>
      <c r="AJ572" s="54" t="s">
        <v>11</v>
      </c>
      <c r="AK572" s="39"/>
      <c r="AL572" s="54" t="s">
        <v>16</v>
      </c>
      <c r="AM572" s="36"/>
      <c r="AN572" s="54" t="s">
        <v>11</v>
      </c>
      <c r="AO572" s="39"/>
      <c r="AP572" s="56" t="s">
        <v>16</v>
      </c>
      <c r="AQ572" s="48"/>
      <c r="AR572" s="36"/>
      <c r="AS572" s="54" t="s">
        <v>11</v>
      </c>
      <c r="AT572" s="39"/>
      <c r="AU572" s="54" t="s">
        <v>16</v>
      </c>
      <c r="AV572" s="36"/>
      <c r="AW572" s="54" t="s">
        <v>11</v>
      </c>
      <c r="AX572" s="39"/>
      <c r="AY572" s="56" t="s">
        <v>16</v>
      </c>
      <c r="AZ572" s="48"/>
      <c r="BA572" s="36"/>
      <c r="BB572" s="54" t="s">
        <v>11</v>
      </c>
      <c r="BC572" s="39"/>
      <c r="BD572" s="54" t="s">
        <v>16</v>
      </c>
      <c r="BE572" s="36"/>
      <c r="BF572" s="54" t="s">
        <v>11</v>
      </c>
      <c r="BG572" s="39"/>
      <c r="BH572" s="56" t="s">
        <v>16</v>
      </c>
      <c r="BI572" s="48"/>
      <c r="BJ572" s="36"/>
      <c r="BK572" s="54" t="s">
        <v>11</v>
      </c>
      <c r="BL572" s="39"/>
      <c r="BM572" s="54" t="s">
        <v>16</v>
      </c>
      <c r="BN572" s="36"/>
      <c r="BO572" s="54" t="s">
        <v>11</v>
      </c>
      <c r="BP572" s="39"/>
      <c r="BQ572" s="56" t="s">
        <v>16</v>
      </c>
      <c r="BR572" s="48"/>
      <c r="BS572" s="36"/>
      <c r="BT572" s="54" t="s">
        <v>11</v>
      </c>
      <c r="BU572" s="39"/>
      <c r="BV572" s="54" t="s">
        <v>16</v>
      </c>
      <c r="BW572" s="36"/>
      <c r="BX572" s="54" t="s">
        <v>11</v>
      </c>
      <c r="BY572" s="39"/>
      <c r="BZ572" s="56" t="s">
        <v>16</v>
      </c>
      <c r="CA572" s="51"/>
      <c r="CB572" s="17" t="str">
        <f t="shared" si="17"/>
        <v/>
      </c>
      <c r="CC572" s="17" t="str">
        <f>IF(CB572="","",INDEX('99_職種リスト'!$A:$A,MATCH($E572,'99_職種リスト'!$B:$B,0)))</f>
        <v/>
      </c>
      <c r="CD572" s="18" t="str">
        <f>IF(CB572="","",IF(F572="○",'01_勤務時間入力'!$B$7*60,IF(SUM(H572,J572,L572,N572)&gt;0,MIN(SUM(VALUE(H572)*60,J572,VALUE(L572)*60/2,N572/2),'01_勤務時間入力'!$B$7*60,10080),MIN(SUM(MIN(SUM(VALUE(Q572)*60,S572,VALUE(U572)*60/2,W572/2),1440)*IF(OR(Y572="",Y572="　"),1,VALUE(MID(Y572,2,1)/4)),MIN(SUM(VALUE(Z572)*60,AB572,VALUE(AD572)*60/2,AF572/2),1440)*IF(OR(AH572="",AH572="　"),1,VALUE(MID(AH572,2,1)/4)),MIN(SUM(VALUE(AI572)*60,AK572,VALUE(AM572)*60/2,AO572/2),1440)*IF(OR(AQ572="",AQ572="　"),1,VALUE(MID(AQ572,2,1)/4)),MIN(SUM(VALUE(AR572)*60,AT572,VALUE(AV572)*60/2,AX572/2),1440)*IF(OR(AZ572="",AZ572="　"),1,VALUE(MID(AZ572,2,1)/4)),MIN(SUM(VALUE(BA572)*60,BC572,VALUE(BE572)*60/2,BG572/2),1440)*IF(OR(BI572="",BI572="　"),1,VALUE(MID(BI572,2,1)/4)),MIN(SUM(VALUE(BJ572)*60,BL572,VALUE(BN572)*60/2,BP572/2),1440)*IF(OR(BR572="",BR572="　"),1,VALUE(MID(BR572,2,1)/4)),MIN(SUM(VALUE(BS572)*60,BU572,VALUE(BW572)*60/2,BY572/2),1440)*IF(OR(CA572="",CA572="　"),1,VALUE(MID(CA572,2,1)/4))),'01_勤務時間入力'!$B$7*60,10080))))</f>
        <v/>
      </c>
      <c r="CE572" s="17" t="str">
        <f>IF(CB572="","",IF('01_勤務時間入力'!$I$7*60&lt;='01_勤務時間入力'!CD572,"常勤","非常勤"))</f>
        <v/>
      </c>
    </row>
    <row r="573" spans="2:83" ht="27.95" customHeight="1" x14ac:dyDescent="0.4">
      <c r="B573" s="131" t="str">
        <f t="shared" si="16"/>
        <v>557人目</v>
      </c>
      <c r="C573" s="29"/>
      <c r="D573" s="69" t="s">
        <v>14</v>
      </c>
      <c r="E573" s="31"/>
      <c r="F573" s="32"/>
      <c r="H573" s="36"/>
      <c r="I573" s="54" t="s">
        <v>11</v>
      </c>
      <c r="J573" s="39"/>
      <c r="K573" s="56" t="s">
        <v>16</v>
      </c>
      <c r="L573" s="36"/>
      <c r="M573" s="54" t="s">
        <v>11</v>
      </c>
      <c r="N573" s="39"/>
      <c r="O573" s="56" t="s">
        <v>16</v>
      </c>
      <c r="P573" s="11"/>
      <c r="Q573" s="36"/>
      <c r="R573" s="54" t="s">
        <v>11</v>
      </c>
      <c r="S573" s="39"/>
      <c r="T573" s="54" t="s">
        <v>16</v>
      </c>
      <c r="U573" s="36"/>
      <c r="V573" s="54" t="s">
        <v>11</v>
      </c>
      <c r="W573" s="39"/>
      <c r="X573" s="56" t="s">
        <v>16</v>
      </c>
      <c r="Y573" s="48"/>
      <c r="Z573" s="36"/>
      <c r="AA573" s="54" t="s">
        <v>11</v>
      </c>
      <c r="AB573" s="39"/>
      <c r="AC573" s="54" t="s">
        <v>16</v>
      </c>
      <c r="AD573" s="36"/>
      <c r="AE573" s="54" t="s">
        <v>11</v>
      </c>
      <c r="AF573" s="39"/>
      <c r="AG573" s="56" t="s">
        <v>16</v>
      </c>
      <c r="AH573" s="48"/>
      <c r="AI573" s="36"/>
      <c r="AJ573" s="54" t="s">
        <v>11</v>
      </c>
      <c r="AK573" s="39"/>
      <c r="AL573" s="54" t="s">
        <v>16</v>
      </c>
      <c r="AM573" s="36"/>
      <c r="AN573" s="54" t="s">
        <v>11</v>
      </c>
      <c r="AO573" s="39"/>
      <c r="AP573" s="56" t="s">
        <v>16</v>
      </c>
      <c r="AQ573" s="48"/>
      <c r="AR573" s="36"/>
      <c r="AS573" s="54" t="s">
        <v>11</v>
      </c>
      <c r="AT573" s="39"/>
      <c r="AU573" s="54" t="s">
        <v>16</v>
      </c>
      <c r="AV573" s="36"/>
      <c r="AW573" s="54" t="s">
        <v>11</v>
      </c>
      <c r="AX573" s="39"/>
      <c r="AY573" s="56" t="s">
        <v>16</v>
      </c>
      <c r="AZ573" s="48"/>
      <c r="BA573" s="36"/>
      <c r="BB573" s="54" t="s">
        <v>11</v>
      </c>
      <c r="BC573" s="39"/>
      <c r="BD573" s="54" t="s">
        <v>16</v>
      </c>
      <c r="BE573" s="36"/>
      <c r="BF573" s="54" t="s">
        <v>11</v>
      </c>
      <c r="BG573" s="39"/>
      <c r="BH573" s="56" t="s">
        <v>16</v>
      </c>
      <c r="BI573" s="48"/>
      <c r="BJ573" s="36"/>
      <c r="BK573" s="54" t="s">
        <v>11</v>
      </c>
      <c r="BL573" s="39"/>
      <c r="BM573" s="54" t="s">
        <v>16</v>
      </c>
      <c r="BN573" s="36"/>
      <c r="BO573" s="54" t="s">
        <v>11</v>
      </c>
      <c r="BP573" s="39"/>
      <c r="BQ573" s="56" t="s">
        <v>16</v>
      </c>
      <c r="BR573" s="48"/>
      <c r="BS573" s="36"/>
      <c r="BT573" s="54" t="s">
        <v>11</v>
      </c>
      <c r="BU573" s="39"/>
      <c r="BV573" s="54" t="s">
        <v>16</v>
      </c>
      <c r="BW573" s="36"/>
      <c r="BX573" s="54" t="s">
        <v>11</v>
      </c>
      <c r="BY573" s="39"/>
      <c r="BZ573" s="56" t="s">
        <v>16</v>
      </c>
      <c r="CA573" s="51"/>
      <c r="CB573" s="17" t="str">
        <f t="shared" si="17"/>
        <v/>
      </c>
      <c r="CC573" s="17" t="str">
        <f>IF(CB573="","",INDEX('99_職種リスト'!$A:$A,MATCH($E573,'99_職種リスト'!$B:$B,0)))</f>
        <v/>
      </c>
      <c r="CD573" s="18" t="str">
        <f>IF(CB573="","",IF(F573="○",'01_勤務時間入力'!$B$7*60,IF(SUM(H573,J573,L573,N573)&gt;0,MIN(SUM(VALUE(H573)*60,J573,VALUE(L573)*60/2,N573/2),'01_勤務時間入力'!$B$7*60,10080),MIN(SUM(MIN(SUM(VALUE(Q573)*60,S573,VALUE(U573)*60/2,W573/2),1440)*IF(OR(Y573="",Y573="　"),1,VALUE(MID(Y573,2,1)/4)),MIN(SUM(VALUE(Z573)*60,AB573,VALUE(AD573)*60/2,AF573/2),1440)*IF(OR(AH573="",AH573="　"),1,VALUE(MID(AH573,2,1)/4)),MIN(SUM(VALUE(AI573)*60,AK573,VALUE(AM573)*60/2,AO573/2),1440)*IF(OR(AQ573="",AQ573="　"),1,VALUE(MID(AQ573,2,1)/4)),MIN(SUM(VALUE(AR573)*60,AT573,VALUE(AV573)*60/2,AX573/2),1440)*IF(OR(AZ573="",AZ573="　"),1,VALUE(MID(AZ573,2,1)/4)),MIN(SUM(VALUE(BA573)*60,BC573,VALUE(BE573)*60/2,BG573/2),1440)*IF(OR(BI573="",BI573="　"),1,VALUE(MID(BI573,2,1)/4)),MIN(SUM(VALUE(BJ573)*60,BL573,VALUE(BN573)*60/2,BP573/2),1440)*IF(OR(BR573="",BR573="　"),1,VALUE(MID(BR573,2,1)/4)),MIN(SUM(VALUE(BS573)*60,BU573,VALUE(BW573)*60/2,BY573/2),1440)*IF(OR(CA573="",CA573="　"),1,VALUE(MID(CA573,2,1)/4))),'01_勤務時間入力'!$B$7*60,10080))))</f>
        <v/>
      </c>
      <c r="CE573" s="17" t="str">
        <f>IF(CB573="","",IF('01_勤務時間入力'!$I$7*60&lt;='01_勤務時間入力'!CD573,"常勤","非常勤"))</f>
        <v/>
      </c>
    </row>
    <row r="574" spans="2:83" ht="27.95" customHeight="1" x14ac:dyDescent="0.4">
      <c r="B574" s="131" t="str">
        <f t="shared" si="16"/>
        <v>558人目</v>
      </c>
      <c r="C574" s="29"/>
      <c r="D574" s="69" t="s">
        <v>14</v>
      </c>
      <c r="E574" s="31"/>
      <c r="F574" s="32"/>
      <c r="H574" s="36"/>
      <c r="I574" s="54" t="s">
        <v>11</v>
      </c>
      <c r="J574" s="39"/>
      <c r="K574" s="56" t="s">
        <v>16</v>
      </c>
      <c r="L574" s="36"/>
      <c r="M574" s="54" t="s">
        <v>11</v>
      </c>
      <c r="N574" s="39"/>
      <c r="O574" s="56" t="s">
        <v>16</v>
      </c>
      <c r="P574" s="11"/>
      <c r="Q574" s="36"/>
      <c r="R574" s="54" t="s">
        <v>11</v>
      </c>
      <c r="S574" s="39"/>
      <c r="T574" s="54" t="s">
        <v>16</v>
      </c>
      <c r="U574" s="36"/>
      <c r="V574" s="54" t="s">
        <v>11</v>
      </c>
      <c r="W574" s="39"/>
      <c r="X574" s="56" t="s">
        <v>16</v>
      </c>
      <c r="Y574" s="48"/>
      <c r="Z574" s="36"/>
      <c r="AA574" s="54" t="s">
        <v>11</v>
      </c>
      <c r="AB574" s="39"/>
      <c r="AC574" s="54" t="s">
        <v>16</v>
      </c>
      <c r="AD574" s="36"/>
      <c r="AE574" s="54" t="s">
        <v>11</v>
      </c>
      <c r="AF574" s="39"/>
      <c r="AG574" s="56" t="s">
        <v>16</v>
      </c>
      <c r="AH574" s="48"/>
      <c r="AI574" s="36"/>
      <c r="AJ574" s="54" t="s">
        <v>11</v>
      </c>
      <c r="AK574" s="39"/>
      <c r="AL574" s="54" t="s">
        <v>16</v>
      </c>
      <c r="AM574" s="36"/>
      <c r="AN574" s="54" t="s">
        <v>11</v>
      </c>
      <c r="AO574" s="39"/>
      <c r="AP574" s="56" t="s">
        <v>16</v>
      </c>
      <c r="AQ574" s="48"/>
      <c r="AR574" s="36"/>
      <c r="AS574" s="54" t="s">
        <v>11</v>
      </c>
      <c r="AT574" s="39"/>
      <c r="AU574" s="54" t="s">
        <v>16</v>
      </c>
      <c r="AV574" s="36"/>
      <c r="AW574" s="54" t="s">
        <v>11</v>
      </c>
      <c r="AX574" s="39"/>
      <c r="AY574" s="56" t="s">
        <v>16</v>
      </c>
      <c r="AZ574" s="48"/>
      <c r="BA574" s="36"/>
      <c r="BB574" s="54" t="s">
        <v>11</v>
      </c>
      <c r="BC574" s="39"/>
      <c r="BD574" s="54" t="s">
        <v>16</v>
      </c>
      <c r="BE574" s="36"/>
      <c r="BF574" s="54" t="s">
        <v>11</v>
      </c>
      <c r="BG574" s="39"/>
      <c r="BH574" s="56" t="s">
        <v>16</v>
      </c>
      <c r="BI574" s="48"/>
      <c r="BJ574" s="36"/>
      <c r="BK574" s="54" t="s">
        <v>11</v>
      </c>
      <c r="BL574" s="39"/>
      <c r="BM574" s="54" t="s">
        <v>16</v>
      </c>
      <c r="BN574" s="36"/>
      <c r="BO574" s="54" t="s">
        <v>11</v>
      </c>
      <c r="BP574" s="39"/>
      <c r="BQ574" s="56" t="s">
        <v>16</v>
      </c>
      <c r="BR574" s="48"/>
      <c r="BS574" s="36"/>
      <c r="BT574" s="54" t="s">
        <v>11</v>
      </c>
      <c r="BU574" s="39"/>
      <c r="BV574" s="54" t="s">
        <v>16</v>
      </c>
      <c r="BW574" s="36"/>
      <c r="BX574" s="54" t="s">
        <v>11</v>
      </c>
      <c r="BY574" s="39"/>
      <c r="BZ574" s="56" t="s">
        <v>16</v>
      </c>
      <c r="CA574" s="51"/>
      <c r="CB574" s="17" t="str">
        <f t="shared" si="17"/>
        <v/>
      </c>
      <c r="CC574" s="17" t="str">
        <f>IF(CB574="","",INDEX('99_職種リスト'!$A:$A,MATCH($E574,'99_職種リスト'!$B:$B,0)))</f>
        <v/>
      </c>
      <c r="CD574" s="18" t="str">
        <f>IF(CB574="","",IF(F574="○",'01_勤務時間入力'!$B$7*60,IF(SUM(H574,J574,L574,N574)&gt;0,MIN(SUM(VALUE(H574)*60,J574,VALUE(L574)*60/2,N574/2),'01_勤務時間入力'!$B$7*60,10080),MIN(SUM(MIN(SUM(VALUE(Q574)*60,S574,VALUE(U574)*60/2,W574/2),1440)*IF(OR(Y574="",Y574="　"),1,VALUE(MID(Y574,2,1)/4)),MIN(SUM(VALUE(Z574)*60,AB574,VALUE(AD574)*60/2,AF574/2),1440)*IF(OR(AH574="",AH574="　"),1,VALUE(MID(AH574,2,1)/4)),MIN(SUM(VALUE(AI574)*60,AK574,VALUE(AM574)*60/2,AO574/2),1440)*IF(OR(AQ574="",AQ574="　"),1,VALUE(MID(AQ574,2,1)/4)),MIN(SUM(VALUE(AR574)*60,AT574,VALUE(AV574)*60/2,AX574/2),1440)*IF(OR(AZ574="",AZ574="　"),1,VALUE(MID(AZ574,2,1)/4)),MIN(SUM(VALUE(BA574)*60,BC574,VALUE(BE574)*60/2,BG574/2),1440)*IF(OR(BI574="",BI574="　"),1,VALUE(MID(BI574,2,1)/4)),MIN(SUM(VALUE(BJ574)*60,BL574,VALUE(BN574)*60/2,BP574/2),1440)*IF(OR(BR574="",BR574="　"),1,VALUE(MID(BR574,2,1)/4)),MIN(SUM(VALUE(BS574)*60,BU574,VALUE(BW574)*60/2,BY574/2),1440)*IF(OR(CA574="",CA574="　"),1,VALUE(MID(CA574,2,1)/4))),'01_勤務時間入力'!$B$7*60,10080))))</f>
        <v/>
      </c>
      <c r="CE574" s="17" t="str">
        <f>IF(CB574="","",IF('01_勤務時間入力'!$I$7*60&lt;='01_勤務時間入力'!CD574,"常勤","非常勤"))</f>
        <v/>
      </c>
    </row>
    <row r="575" spans="2:83" ht="27.95" customHeight="1" x14ac:dyDescent="0.4">
      <c r="B575" s="131" t="str">
        <f t="shared" si="16"/>
        <v>559人目</v>
      </c>
      <c r="C575" s="29"/>
      <c r="D575" s="69" t="s">
        <v>14</v>
      </c>
      <c r="E575" s="31"/>
      <c r="F575" s="32"/>
      <c r="H575" s="36"/>
      <c r="I575" s="54" t="s">
        <v>11</v>
      </c>
      <c r="J575" s="39"/>
      <c r="K575" s="56" t="s">
        <v>16</v>
      </c>
      <c r="L575" s="36"/>
      <c r="M575" s="54" t="s">
        <v>11</v>
      </c>
      <c r="N575" s="39"/>
      <c r="O575" s="56" t="s">
        <v>16</v>
      </c>
      <c r="P575" s="11"/>
      <c r="Q575" s="36"/>
      <c r="R575" s="54" t="s">
        <v>11</v>
      </c>
      <c r="S575" s="39"/>
      <c r="T575" s="54" t="s">
        <v>16</v>
      </c>
      <c r="U575" s="36"/>
      <c r="V575" s="54" t="s">
        <v>11</v>
      </c>
      <c r="W575" s="39"/>
      <c r="X575" s="56" t="s">
        <v>16</v>
      </c>
      <c r="Y575" s="48"/>
      <c r="Z575" s="36"/>
      <c r="AA575" s="54" t="s">
        <v>11</v>
      </c>
      <c r="AB575" s="39"/>
      <c r="AC575" s="54" t="s">
        <v>16</v>
      </c>
      <c r="AD575" s="36"/>
      <c r="AE575" s="54" t="s">
        <v>11</v>
      </c>
      <c r="AF575" s="39"/>
      <c r="AG575" s="56" t="s">
        <v>16</v>
      </c>
      <c r="AH575" s="48"/>
      <c r="AI575" s="36"/>
      <c r="AJ575" s="54" t="s">
        <v>11</v>
      </c>
      <c r="AK575" s="39"/>
      <c r="AL575" s="54" t="s">
        <v>16</v>
      </c>
      <c r="AM575" s="36"/>
      <c r="AN575" s="54" t="s">
        <v>11</v>
      </c>
      <c r="AO575" s="39"/>
      <c r="AP575" s="56" t="s">
        <v>16</v>
      </c>
      <c r="AQ575" s="48"/>
      <c r="AR575" s="36"/>
      <c r="AS575" s="54" t="s">
        <v>11</v>
      </c>
      <c r="AT575" s="39"/>
      <c r="AU575" s="54" t="s">
        <v>16</v>
      </c>
      <c r="AV575" s="36"/>
      <c r="AW575" s="54" t="s">
        <v>11</v>
      </c>
      <c r="AX575" s="39"/>
      <c r="AY575" s="56" t="s">
        <v>16</v>
      </c>
      <c r="AZ575" s="48"/>
      <c r="BA575" s="36"/>
      <c r="BB575" s="54" t="s">
        <v>11</v>
      </c>
      <c r="BC575" s="39"/>
      <c r="BD575" s="54" t="s">
        <v>16</v>
      </c>
      <c r="BE575" s="36"/>
      <c r="BF575" s="54" t="s">
        <v>11</v>
      </c>
      <c r="BG575" s="39"/>
      <c r="BH575" s="56" t="s">
        <v>16</v>
      </c>
      <c r="BI575" s="48"/>
      <c r="BJ575" s="36"/>
      <c r="BK575" s="54" t="s">
        <v>11</v>
      </c>
      <c r="BL575" s="39"/>
      <c r="BM575" s="54" t="s">
        <v>16</v>
      </c>
      <c r="BN575" s="36"/>
      <c r="BO575" s="54" t="s">
        <v>11</v>
      </c>
      <c r="BP575" s="39"/>
      <c r="BQ575" s="56" t="s">
        <v>16</v>
      </c>
      <c r="BR575" s="48"/>
      <c r="BS575" s="36"/>
      <c r="BT575" s="54" t="s">
        <v>11</v>
      </c>
      <c r="BU575" s="39"/>
      <c r="BV575" s="54" t="s">
        <v>16</v>
      </c>
      <c r="BW575" s="36"/>
      <c r="BX575" s="54" t="s">
        <v>11</v>
      </c>
      <c r="BY575" s="39"/>
      <c r="BZ575" s="56" t="s">
        <v>16</v>
      </c>
      <c r="CA575" s="51"/>
      <c r="CB575" s="17" t="str">
        <f t="shared" si="17"/>
        <v/>
      </c>
      <c r="CC575" s="17" t="str">
        <f>IF(CB575="","",INDEX('99_職種リスト'!$A:$A,MATCH($E575,'99_職種リスト'!$B:$B,0)))</f>
        <v/>
      </c>
      <c r="CD575" s="18" t="str">
        <f>IF(CB575="","",IF(F575="○",'01_勤務時間入力'!$B$7*60,IF(SUM(H575,J575,L575,N575)&gt;0,MIN(SUM(VALUE(H575)*60,J575,VALUE(L575)*60/2,N575/2),'01_勤務時間入力'!$B$7*60,10080),MIN(SUM(MIN(SUM(VALUE(Q575)*60,S575,VALUE(U575)*60/2,W575/2),1440)*IF(OR(Y575="",Y575="　"),1,VALUE(MID(Y575,2,1)/4)),MIN(SUM(VALUE(Z575)*60,AB575,VALUE(AD575)*60/2,AF575/2),1440)*IF(OR(AH575="",AH575="　"),1,VALUE(MID(AH575,2,1)/4)),MIN(SUM(VALUE(AI575)*60,AK575,VALUE(AM575)*60/2,AO575/2),1440)*IF(OR(AQ575="",AQ575="　"),1,VALUE(MID(AQ575,2,1)/4)),MIN(SUM(VALUE(AR575)*60,AT575,VALUE(AV575)*60/2,AX575/2),1440)*IF(OR(AZ575="",AZ575="　"),1,VALUE(MID(AZ575,2,1)/4)),MIN(SUM(VALUE(BA575)*60,BC575,VALUE(BE575)*60/2,BG575/2),1440)*IF(OR(BI575="",BI575="　"),1,VALUE(MID(BI575,2,1)/4)),MIN(SUM(VALUE(BJ575)*60,BL575,VALUE(BN575)*60/2,BP575/2),1440)*IF(OR(BR575="",BR575="　"),1,VALUE(MID(BR575,2,1)/4)),MIN(SUM(VALUE(BS575)*60,BU575,VALUE(BW575)*60/2,BY575/2),1440)*IF(OR(CA575="",CA575="　"),1,VALUE(MID(CA575,2,1)/4))),'01_勤務時間入力'!$B$7*60,10080))))</f>
        <v/>
      </c>
      <c r="CE575" s="17" t="str">
        <f>IF(CB575="","",IF('01_勤務時間入力'!$I$7*60&lt;='01_勤務時間入力'!CD575,"常勤","非常勤"))</f>
        <v/>
      </c>
    </row>
    <row r="576" spans="2:83" ht="27.95" customHeight="1" x14ac:dyDescent="0.4">
      <c r="B576" s="131" t="str">
        <f t="shared" si="16"/>
        <v>560人目</v>
      </c>
      <c r="C576" s="29"/>
      <c r="D576" s="69" t="s">
        <v>14</v>
      </c>
      <c r="E576" s="31"/>
      <c r="F576" s="32"/>
      <c r="H576" s="36"/>
      <c r="I576" s="54" t="s">
        <v>11</v>
      </c>
      <c r="J576" s="39"/>
      <c r="K576" s="56" t="s">
        <v>16</v>
      </c>
      <c r="L576" s="36"/>
      <c r="M576" s="54" t="s">
        <v>11</v>
      </c>
      <c r="N576" s="39"/>
      <c r="O576" s="56" t="s">
        <v>16</v>
      </c>
      <c r="P576" s="11"/>
      <c r="Q576" s="36"/>
      <c r="R576" s="54" t="s">
        <v>11</v>
      </c>
      <c r="S576" s="39"/>
      <c r="T576" s="54" t="s">
        <v>16</v>
      </c>
      <c r="U576" s="36"/>
      <c r="V576" s="54" t="s">
        <v>11</v>
      </c>
      <c r="W576" s="39"/>
      <c r="X576" s="56" t="s">
        <v>16</v>
      </c>
      <c r="Y576" s="48"/>
      <c r="Z576" s="36"/>
      <c r="AA576" s="54" t="s">
        <v>11</v>
      </c>
      <c r="AB576" s="39"/>
      <c r="AC576" s="54" t="s">
        <v>16</v>
      </c>
      <c r="AD576" s="36"/>
      <c r="AE576" s="54" t="s">
        <v>11</v>
      </c>
      <c r="AF576" s="39"/>
      <c r="AG576" s="56" t="s">
        <v>16</v>
      </c>
      <c r="AH576" s="48"/>
      <c r="AI576" s="36"/>
      <c r="AJ576" s="54" t="s">
        <v>11</v>
      </c>
      <c r="AK576" s="39"/>
      <c r="AL576" s="54" t="s">
        <v>16</v>
      </c>
      <c r="AM576" s="36"/>
      <c r="AN576" s="54" t="s">
        <v>11</v>
      </c>
      <c r="AO576" s="39"/>
      <c r="AP576" s="56" t="s">
        <v>16</v>
      </c>
      <c r="AQ576" s="48"/>
      <c r="AR576" s="36"/>
      <c r="AS576" s="54" t="s">
        <v>11</v>
      </c>
      <c r="AT576" s="39"/>
      <c r="AU576" s="54" t="s">
        <v>16</v>
      </c>
      <c r="AV576" s="36"/>
      <c r="AW576" s="54" t="s">
        <v>11</v>
      </c>
      <c r="AX576" s="39"/>
      <c r="AY576" s="56" t="s">
        <v>16</v>
      </c>
      <c r="AZ576" s="48"/>
      <c r="BA576" s="36"/>
      <c r="BB576" s="54" t="s">
        <v>11</v>
      </c>
      <c r="BC576" s="39"/>
      <c r="BD576" s="54" t="s">
        <v>16</v>
      </c>
      <c r="BE576" s="36"/>
      <c r="BF576" s="54" t="s">
        <v>11</v>
      </c>
      <c r="BG576" s="39"/>
      <c r="BH576" s="56" t="s">
        <v>16</v>
      </c>
      <c r="BI576" s="48"/>
      <c r="BJ576" s="36"/>
      <c r="BK576" s="54" t="s">
        <v>11</v>
      </c>
      <c r="BL576" s="39"/>
      <c r="BM576" s="54" t="s">
        <v>16</v>
      </c>
      <c r="BN576" s="36"/>
      <c r="BO576" s="54" t="s">
        <v>11</v>
      </c>
      <c r="BP576" s="39"/>
      <c r="BQ576" s="56" t="s">
        <v>16</v>
      </c>
      <c r="BR576" s="48"/>
      <c r="BS576" s="36"/>
      <c r="BT576" s="54" t="s">
        <v>11</v>
      </c>
      <c r="BU576" s="39"/>
      <c r="BV576" s="54" t="s">
        <v>16</v>
      </c>
      <c r="BW576" s="36"/>
      <c r="BX576" s="54" t="s">
        <v>11</v>
      </c>
      <c r="BY576" s="39"/>
      <c r="BZ576" s="56" t="s">
        <v>16</v>
      </c>
      <c r="CA576" s="51"/>
      <c r="CB576" s="17" t="str">
        <f t="shared" si="17"/>
        <v/>
      </c>
      <c r="CC576" s="17" t="str">
        <f>IF(CB576="","",INDEX('99_職種リスト'!$A:$A,MATCH($E576,'99_職種リスト'!$B:$B,0)))</f>
        <v/>
      </c>
      <c r="CD576" s="18" t="str">
        <f>IF(CB576="","",IF(F576="○",'01_勤務時間入力'!$B$7*60,IF(SUM(H576,J576,L576,N576)&gt;0,MIN(SUM(VALUE(H576)*60,J576,VALUE(L576)*60/2,N576/2),'01_勤務時間入力'!$B$7*60,10080),MIN(SUM(MIN(SUM(VALUE(Q576)*60,S576,VALUE(U576)*60/2,W576/2),1440)*IF(OR(Y576="",Y576="　"),1,VALUE(MID(Y576,2,1)/4)),MIN(SUM(VALUE(Z576)*60,AB576,VALUE(AD576)*60/2,AF576/2),1440)*IF(OR(AH576="",AH576="　"),1,VALUE(MID(AH576,2,1)/4)),MIN(SUM(VALUE(AI576)*60,AK576,VALUE(AM576)*60/2,AO576/2),1440)*IF(OR(AQ576="",AQ576="　"),1,VALUE(MID(AQ576,2,1)/4)),MIN(SUM(VALUE(AR576)*60,AT576,VALUE(AV576)*60/2,AX576/2),1440)*IF(OR(AZ576="",AZ576="　"),1,VALUE(MID(AZ576,2,1)/4)),MIN(SUM(VALUE(BA576)*60,BC576,VALUE(BE576)*60/2,BG576/2),1440)*IF(OR(BI576="",BI576="　"),1,VALUE(MID(BI576,2,1)/4)),MIN(SUM(VALUE(BJ576)*60,BL576,VALUE(BN576)*60/2,BP576/2),1440)*IF(OR(BR576="",BR576="　"),1,VALUE(MID(BR576,2,1)/4)),MIN(SUM(VALUE(BS576)*60,BU576,VALUE(BW576)*60/2,BY576/2),1440)*IF(OR(CA576="",CA576="　"),1,VALUE(MID(CA576,2,1)/4))),'01_勤務時間入力'!$B$7*60,10080))))</f>
        <v/>
      </c>
      <c r="CE576" s="17" t="str">
        <f>IF(CB576="","",IF('01_勤務時間入力'!$I$7*60&lt;='01_勤務時間入力'!CD576,"常勤","非常勤"))</f>
        <v/>
      </c>
    </row>
    <row r="577" spans="2:83" ht="27.95" customHeight="1" x14ac:dyDescent="0.4">
      <c r="B577" s="131" t="str">
        <f t="shared" si="16"/>
        <v>561人目</v>
      </c>
      <c r="C577" s="29"/>
      <c r="D577" s="69" t="s">
        <v>14</v>
      </c>
      <c r="E577" s="31"/>
      <c r="F577" s="32"/>
      <c r="H577" s="36"/>
      <c r="I577" s="54" t="s">
        <v>11</v>
      </c>
      <c r="J577" s="39"/>
      <c r="K577" s="56" t="s">
        <v>16</v>
      </c>
      <c r="L577" s="36"/>
      <c r="M577" s="54" t="s">
        <v>11</v>
      </c>
      <c r="N577" s="39"/>
      <c r="O577" s="56" t="s">
        <v>16</v>
      </c>
      <c r="P577" s="11"/>
      <c r="Q577" s="36"/>
      <c r="R577" s="54" t="s">
        <v>11</v>
      </c>
      <c r="S577" s="39"/>
      <c r="T577" s="54" t="s">
        <v>16</v>
      </c>
      <c r="U577" s="36"/>
      <c r="V577" s="54" t="s">
        <v>11</v>
      </c>
      <c r="W577" s="39"/>
      <c r="X577" s="56" t="s">
        <v>16</v>
      </c>
      <c r="Y577" s="48"/>
      <c r="Z577" s="36"/>
      <c r="AA577" s="54" t="s">
        <v>11</v>
      </c>
      <c r="AB577" s="39"/>
      <c r="AC577" s="54" t="s">
        <v>16</v>
      </c>
      <c r="AD577" s="36"/>
      <c r="AE577" s="54" t="s">
        <v>11</v>
      </c>
      <c r="AF577" s="39"/>
      <c r="AG577" s="56" t="s">
        <v>16</v>
      </c>
      <c r="AH577" s="48"/>
      <c r="AI577" s="36"/>
      <c r="AJ577" s="54" t="s">
        <v>11</v>
      </c>
      <c r="AK577" s="39"/>
      <c r="AL577" s="54" t="s">
        <v>16</v>
      </c>
      <c r="AM577" s="36"/>
      <c r="AN577" s="54" t="s">
        <v>11</v>
      </c>
      <c r="AO577" s="39"/>
      <c r="AP577" s="56" t="s">
        <v>16</v>
      </c>
      <c r="AQ577" s="48"/>
      <c r="AR577" s="36"/>
      <c r="AS577" s="54" t="s">
        <v>11</v>
      </c>
      <c r="AT577" s="39"/>
      <c r="AU577" s="54" t="s">
        <v>16</v>
      </c>
      <c r="AV577" s="36"/>
      <c r="AW577" s="54" t="s">
        <v>11</v>
      </c>
      <c r="AX577" s="39"/>
      <c r="AY577" s="56" t="s">
        <v>16</v>
      </c>
      <c r="AZ577" s="48"/>
      <c r="BA577" s="36"/>
      <c r="BB577" s="54" t="s">
        <v>11</v>
      </c>
      <c r="BC577" s="39"/>
      <c r="BD577" s="54" t="s">
        <v>16</v>
      </c>
      <c r="BE577" s="36"/>
      <c r="BF577" s="54" t="s">
        <v>11</v>
      </c>
      <c r="BG577" s="39"/>
      <c r="BH577" s="56" t="s">
        <v>16</v>
      </c>
      <c r="BI577" s="48"/>
      <c r="BJ577" s="36"/>
      <c r="BK577" s="54" t="s">
        <v>11</v>
      </c>
      <c r="BL577" s="39"/>
      <c r="BM577" s="54" t="s">
        <v>16</v>
      </c>
      <c r="BN577" s="36"/>
      <c r="BO577" s="54" t="s">
        <v>11</v>
      </c>
      <c r="BP577" s="39"/>
      <c r="BQ577" s="56" t="s">
        <v>16</v>
      </c>
      <c r="BR577" s="48"/>
      <c r="BS577" s="36"/>
      <c r="BT577" s="54" t="s">
        <v>11</v>
      </c>
      <c r="BU577" s="39"/>
      <c r="BV577" s="54" t="s">
        <v>16</v>
      </c>
      <c r="BW577" s="36"/>
      <c r="BX577" s="54" t="s">
        <v>11</v>
      </c>
      <c r="BY577" s="39"/>
      <c r="BZ577" s="56" t="s">
        <v>16</v>
      </c>
      <c r="CA577" s="51"/>
      <c r="CB577" s="17" t="str">
        <f t="shared" si="17"/>
        <v/>
      </c>
      <c r="CC577" s="17" t="str">
        <f>IF(CB577="","",INDEX('99_職種リスト'!$A:$A,MATCH($E577,'99_職種リスト'!$B:$B,0)))</f>
        <v/>
      </c>
      <c r="CD577" s="18" t="str">
        <f>IF(CB577="","",IF(F577="○",'01_勤務時間入力'!$B$7*60,IF(SUM(H577,J577,L577,N577)&gt;0,MIN(SUM(VALUE(H577)*60,J577,VALUE(L577)*60/2,N577/2),'01_勤務時間入力'!$B$7*60,10080),MIN(SUM(MIN(SUM(VALUE(Q577)*60,S577,VALUE(U577)*60/2,W577/2),1440)*IF(OR(Y577="",Y577="　"),1,VALUE(MID(Y577,2,1)/4)),MIN(SUM(VALUE(Z577)*60,AB577,VALUE(AD577)*60/2,AF577/2),1440)*IF(OR(AH577="",AH577="　"),1,VALUE(MID(AH577,2,1)/4)),MIN(SUM(VALUE(AI577)*60,AK577,VALUE(AM577)*60/2,AO577/2),1440)*IF(OR(AQ577="",AQ577="　"),1,VALUE(MID(AQ577,2,1)/4)),MIN(SUM(VALUE(AR577)*60,AT577,VALUE(AV577)*60/2,AX577/2),1440)*IF(OR(AZ577="",AZ577="　"),1,VALUE(MID(AZ577,2,1)/4)),MIN(SUM(VALUE(BA577)*60,BC577,VALUE(BE577)*60/2,BG577/2),1440)*IF(OR(BI577="",BI577="　"),1,VALUE(MID(BI577,2,1)/4)),MIN(SUM(VALUE(BJ577)*60,BL577,VALUE(BN577)*60/2,BP577/2),1440)*IF(OR(BR577="",BR577="　"),1,VALUE(MID(BR577,2,1)/4)),MIN(SUM(VALUE(BS577)*60,BU577,VALUE(BW577)*60/2,BY577/2),1440)*IF(OR(CA577="",CA577="　"),1,VALUE(MID(CA577,2,1)/4))),'01_勤務時間入力'!$B$7*60,10080))))</f>
        <v/>
      </c>
      <c r="CE577" s="17" t="str">
        <f>IF(CB577="","",IF('01_勤務時間入力'!$I$7*60&lt;='01_勤務時間入力'!CD577,"常勤","非常勤"))</f>
        <v/>
      </c>
    </row>
    <row r="578" spans="2:83" ht="27.95" customHeight="1" x14ac:dyDescent="0.4">
      <c r="B578" s="131" t="str">
        <f t="shared" si="16"/>
        <v>562人目</v>
      </c>
      <c r="C578" s="29"/>
      <c r="D578" s="69" t="s">
        <v>14</v>
      </c>
      <c r="E578" s="31"/>
      <c r="F578" s="32"/>
      <c r="H578" s="36"/>
      <c r="I578" s="54" t="s">
        <v>11</v>
      </c>
      <c r="J578" s="39"/>
      <c r="K578" s="56" t="s">
        <v>16</v>
      </c>
      <c r="L578" s="36"/>
      <c r="M578" s="54" t="s">
        <v>11</v>
      </c>
      <c r="N578" s="39"/>
      <c r="O578" s="56" t="s">
        <v>16</v>
      </c>
      <c r="P578" s="11"/>
      <c r="Q578" s="36"/>
      <c r="R578" s="54" t="s">
        <v>11</v>
      </c>
      <c r="S578" s="39"/>
      <c r="T578" s="54" t="s">
        <v>16</v>
      </c>
      <c r="U578" s="36"/>
      <c r="V578" s="54" t="s">
        <v>11</v>
      </c>
      <c r="W578" s="39"/>
      <c r="X578" s="56" t="s">
        <v>16</v>
      </c>
      <c r="Y578" s="48"/>
      <c r="Z578" s="36"/>
      <c r="AA578" s="54" t="s">
        <v>11</v>
      </c>
      <c r="AB578" s="39"/>
      <c r="AC578" s="54" t="s">
        <v>16</v>
      </c>
      <c r="AD578" s="36"/>
      <c r="AE578" s="54" t="s">
        <v>11</v>
      </c>
      <c r="AF578" s="39"/>
      <c r="AG578" s="56" t="s">
        <v>16</v>
      </c>
      <c r="AH578" s="48"/>
      <c r="AI578" s="36"/>
      <c r="AJ578" s="54" t="s">
        <v>11</v>
      </c>
      <c r="AK578" s="39"/>
      <c r="AL578" s="54" t="s">
        <v>16</v>
      </c>
      <c r="AM578" s="36"/>
      <c r="AN578" s="54" t="s">
        <v>11</v>
      </c>
      <c r="AO578" s="39"/>
      <c r="AP578" s="56" t="s">
        <v>16</v>
      </c>
      <c r="AQ578" s="48"/>
      <c r="AR578" s="36"/>
      <c r="AS578" s="54" t="s">
        <v>11</v>
      </c>
      <c r="AT578" s="39"/>
      <c r="AU578" s="54" t="s">
        <v>16</v>
      </c>
      <c r="AV578" s="36"/>
      <c r="AW578" s="54" t="s">
        <v>11</v>
      </c>
      <c r="AX578" s="39"/>
      <c r="AY578" s="56" t="s">
        <v>16</v>
      </c>
      <c r="AZ578" s="48"/>
      <c r="BA578" s="36"/>
      <c r="BB578" s="54" t="s">
        <v>11</v>
      </c>
      <c r="BC578" s="39"/>
      <c r="BD578" s="54" t="s">
        <v>16</v>
      </c>
      <c r="BE578" s="36"/>
      <c r="BF578" s="54" t="s">
        <v>11</v>
      </c>
      <c r="BG578" s="39"/>
      <c r="BH578" s="56" t="s">
        <v>16</v>
      </c>
      <c r="BI578" s="48"/>
      <c r="BJ578" s="36"/>
      <c r="BK578" s="54" t="s">
        <v>11</v>
      </c>
      <c r="BL578" s="39"/>
      <c r="BM578" s="54" t="s">
        <v>16</v>
      </c>
      <c r="BN578" s="36"/>
      <c r="BO578" s="54" t="s">
        <v>11</v>
      </c>
      <c r="BP578" s="39"/>
      <c r="BQ578" s="56" t="s">
        <v>16</v>
      </c>
      <c r="BR578" s="48"/>
      <c r="BS578" s="36"/>
      <c r="BT578" s="54" t="s">
        <v>11</v>
      </c>
      <c r="BU578" s="39"/>
      <c r="BV578" s="54" t="s">
        <v>16</v>
      </c>
      <c r="BW578" s="36"/>
      <c r="BX578" s="54" t="s">
        <v>11</v>
      </c>
      <c r="BY578" s="39"/>
      <c r="BZ578" s="56" t="s">
        <v>16</v>
      </c>
      <c r="CA578" s="51"/>
      <c r="CB578" s="17" t="str">
        <f t="shared" si="17"/>
        <v/>
      </c>
      <c r="CC578" s="17" t="str">
        <f>IF(CB578="","",INDEX('99_職種リスト'!$A:$A,MATCH($E578,'99_職種リスト'!$B:$B,0)))</f>
        <v/>
      </c>
      <c r="CD578" s="18" t="str">
        <f>IF(CB578="","",IF(F578="○",'01_勤務時間入力'!$B$7*60,IF(SUM(H578,J578,L578,N578)&gt;0,MIN(SUM(VALUE(H578)*60,J578,VALUE(L578)*60/2,N578/2),'01_勤務時間入力'!$B$7*60,10080),MIN(SUM(MIN(SUM(VALUE(Q578)*60,S578,VALUE(U578)*60/2,W578/2),1440)*IF(OR(Y578="",Y578="　"),1,VALUE(MID(Y578,2,1)/4)),MIN(SUM(VALUE(Z578)*60,AB578,VALUE(AD578)*60/2,AF578/2),1440)*IF(OR(AH578="",AH578="　"),1,VALUE(MID(AH578,2,1)/4)),MIN(SUM(VALUE(AI578)*60,AK578,VALUE(AM578)*60/2,AO578/2),1440)*IF(OR(AQ578="",AQ578="　"),1,VALUE(MID(AQ578,2,1)/4)),MIN(SUM(VALUE(AR578)*60,AT578,VALUE(AV578)*60/2,AX578/2),1440)*IF(OR(AZ578="",AZ578="　"),1,VALUE(MID(AZ578,2,1)/4)),MIN(SUM(VALUE(BA578)*60,BC578,VALUE(BE578)*60/2,BG578/2),1440)*IF(OR(BI578="",BI578="　"),1,VALUE(MID(BI578,2,1)/4)),MIN(SUM(VALUE(BJ578)*60,BL578,VALUE(BN578)*60/2,BP578/2),1440)*IF(OR(BR578="",BR578="　"),1,VALUE(MID(BR578,2,1)/4)),MIN(SUM(VALUE(BS578)*60,BU578,VALUE(BW578)*60/2,BY578/2),1440)*IF(OR(CA578="",CA578="　"),1,VALUE(MID(CA578,2,1)/4))),'01_勤務時間入力'!$B$7*60,10080))))</f>
        <v/>
      </c>
      <c r="CE578" s="17" t="str">
        <f>IF(CB578="","",IF('01_勤務時間入力'!$I$7*60&lt;='01_勤務時間入力'!CD578,"常勤","非常勤"))</f>
        <v/>
      </c>
    </row>
    <row r="579" spans="2:83" ht="27.95" customHeight="1" x14ac:dyDescent="0.4">
      <c r="B579" s="131" t="str">
        <f t="shared" si="16"/>
        <v>563人目</v>
      </c>
      <c r="C579" s="29"/>
      <c r="D579" s="69" t="s">
        <v>14</v>
      </c>
      <c r="E579" s="31"/>
      <c r="F579" s="32"/>
      <c r="H579" s="36"/>
      <c r="I579" s="54" t="s">
        <v>11</v>
      </c>
      <c r="J579" s="39"/>
      <c r="K579" s="56" t="s">
        <v>16</v>
      </c>
      <c r="L579" s="36"/>
      <c r="M579" s="54" t="s">
        <v>11</v>
      </c>
      <c r="N579" s="39"/>
      <c r="O579" s="56" t="s">
        <v>16</v>
      </c>
      <c r="P579" s="11"/>
      <c r="Q579" s="36"/>
      <c r="R579" s="54" t="s">
        <v>11</v>
      </c>
      <c r="S579" s="39"/>
      <c r="T579" s="54" t="s">
        <v>16</v>
      </c>
      <c r="U579" s="36"/>
      <c r="V579" s="54" t="s">
        <v>11</v>
      </c>
      <c r="W579" s="39"/>
      <c r="X579" s="56" t="s">
        <v>16</v>
      </c>
      <c r="Y579" s="48"/>
      <c r="Z579" s="36"/>
      <c r="AA579" s="54" t="s">
        <v>11</v>
      </c>
      <c r="AB579" s="39"/>
      <c r="AC579" s="54" t="s">
        <v>16</v>
      </c>
      <c r="AD579" s="36"/>
      <c r="AE579" s="54" t="s">
        <v>11</v>
      </c>
      <c r="AF579" s="39"/>
      <c r="AG579" s="56" t="s">
        <v>16</v>
      </c>
      <c r="AH579" s="48"/>
      <c r="AI579" s="36"/>
      <c r="AJ579" s="54" t="s">
        <v>11</v>
      </c>
      <c r="AK579" s="39"/>
      <c r="AL579" s="54" t="s">
        <v>16</v>
      </c>
      <c r="AM579" s="36"/>
      <c r="AN579" s="54" t="s">
        <v>11</v>
      </c>
      <c r="AO579" s="39"/>
      <c r="AP579" s="56" t="s">
        <v>16</v>
      </c>
      <c r="AQ579" s="48"/>
      <c r="AR579" s="36"/>
      <c r="AS579" s="54" t="s">
        <v>11</v>
      </c>
      <c r="AT579" s="39"/>
      <c r="AU579" s="54" t="s">
        <v>16</v>
      </c>
      <c r="AV579" s="36"/>
      <c r="AW579" s="54" t="s">
        <v>11</v>
      </c>
      <c r="AX579" s="39"/>
      <c r="AY579" s="56" t="s">
        <v>16</v>
      </c>
      <c r="AZ579" s="48"/>
      <c r="BA579" s="36"/>
      <c r="BB579" s="54" t="s">
        <v>11</v>
      </c>
      <c r="BC579" s="39"/>
      <c r="BD579" s="54" t="s">
        <v>16</v>
      </c>
      <c r="BE579" s="36"/>
      <c r="BF579" s="54" t="s">
        <v>11</v>
      </c>
      <c r="BG579" s="39"/>
      <c r="BH579" s="56" t="s">
        <v>16</v>
      </c>
      <c r="BI579" s="48"/>
      <c r="BJ579" s="36"/>
      <c r="BK579" s="54" t="s">
        <v>11</v>
      </c>
      <c r="BL579" s="39"/>
      <c r="BM579" s="54" t="s">
        <v>16</v>
      </c>
      <c r="BN579" s="36"/>
      <c r="BO579" s="54" t="s">
        <v>11</v>
      </c>
      <c r="BP579" s="39"/>
      <c r="BQ579" s="56" t="s">
        <v>16</v>
      </c>
      <c r="BR579" s="48"/>
      <c r="BS579" s="36"/>
      <c r="BT579" s="54" t="s">
        <v>11</v>
      </c>
      <c r="BU579" s="39"/>
      <c r="BV579" s="54" t="s">
        <v>16</v>
      </c>
      <c r="BW579" s="36"/>
      <c r="BX579" s="54" t="s">
        <v>11</v>
      </c>
      <c r="BY579" s="39"/>
      <c r="BZ579" s="56" t="s">
        <v>16</v>
      </c>
      <c r="CA579" s="51"/>
      <c r="CB579" s="17" t="str">
        <f t="shared" si="17"/>
        <v/>
      </c>
      <c r="CC579" s="17" t="str">
        <f>IF(CB579="","",INDEX('99_職種リスト'!$A:$A,MATCH($E579,'99_職種リスト'!$B:$B,0)))</f>
        <v/>
      </c>
      <c r="CD579" s="18" t="str">
        <f>IF(CB579="","",IF(F579="○",'01_勤務時間入力'!$B$7*60,IF(SUM(H579,J579,L579,N579)&gt;0,MIN(SUM(VALUE(H579)*60,J579,VALUE(L579)*60/2,N579/2),'01_勤務時間入力'!$B$7*60,10080),MIN(SUM(MIN(SUM(VALUE(Q579)*60,S579,VALUE(U579)*60/2,W579/2),1440)*IF(OR(Y579="",Y579="　"),1,VALUE(MID(Y579,2,1)/4)),MIN(SUM(VALUE(Z579)*60,AB579,VALUE(AD579)*60/2,AF579/2),1440)*IF(OR(AH579="",AH579="　"),1,VALUE(MID(AH579,2,1)/4)),MIN(SUM(VALUE(AI579)*60,AK579,VALUE(AM579)*60/2,AO579/2),1440)*IF(OR(AQ579="",AQ579="　"),1,VALUE(MID(AQ579,2,1)/4)),MIN(SUM(VALUE(AR579)*60,AT579,VALUE(AV579)*60/2,AX579/2),1440)*IF(OR(AZ579="",AZ579="　"),1,VALUE(MID(AZ579,2,1)/4)),MIN(SUM(VALUE(BA579)*60,BC579,VALUE(BE579)*60/2,BG579/2),1440)*IF(OR(BI579="",BI579="　"),1,VALUE(MID(BI579,2,1)/4)),MIN(SUM(VALUE(BJ579)*60,BL579,VALUE(BN579)*60/2,BP579/2),1440)*IF(OR(BR579="",BR579="　"),1,VALUE(MID(BR579,2,1)/4)),MIN(SUM(VALUE(BS579)*60,BU579,VALUE(BW579)*60/2,BY579/2),1440)*IF(OR(CA579="",CA579="　"),1,VALUE(MID(CA579,2,1)/4))),'01_勤務時間入力'!$B$7*60,10080))))</f>
        <v/>
      </c>
      <c r="CE579" s="17" t="str">
        <f>IF(CB579="","",IF('01_勤務時間入力'!$I$7*60&lt;='01_勤務時間入力'!CD579,"常勤","非常勤"))</f>
        <v/>
      </c>
    </row>
    <row r="580" spans="2:83" ht="27.95" customHeight="1" x14ac:dyDescent="0.4">
      <c r="B580" s="131" t="str">
        <f t="shared" si="16"/>
        <v>564人目</v>
      </c>
      <c r="C580" s="29"/>
      <c r="D580" s="69" t="s">
        <v>14</v>
      </c>
      <c r="E580" s="31"/>
      <c r="F580" s="32"/>
      <c r="H580" s="36"/>
      <c r="I580" s="54" t="s">
        <v>11</v>
      </c>
      <c r="J580" s="39"/>
      <c r="K580" s="56" t="s">
        <v>16</v>
      </c>
      <c r="L580" s="36"/>
      <c r="M580" s="54" t="s">
        <v>11</v>
      </c>
      <c r="N580" s="39"/>
      <c r="O580" s="56" t="s">
        <v>16</v>
      </c>
      <c r="P580" s="11"/>
      <c r="Q580" s="36"/>
      <c r="R580" s="54" t="s">
        <v>11</v>
      </c>
      <c r="S580" s="39"/>
      <c r="T580" s="54" t="s">
        <v>16</v>
      </c>
      <c r="U580" s="36"/>
      <c r="V580" s="54" t="s">
        <v>11</v>
      </c>
      <c r="W580" s="39"/>
      <c r="X580" s="56" t="s">
        <v>16</v>
      </c>
      <c r="Y580" s="48"/>
      <c r="Z580" s="36"/>
      <c r="AA580" s="54" t="s">
        <v>11</v>
      </c>
      <c r="AB580" s="39"/>
      <c r="AC580" s="54" t="s">
        <v>16</v>
      </c>
      <c r="AD580" s="36"/>
      <c r="AE580" s="54" t="s">
        <v>11</v>
      </c>
      <c r="AF580" s="39"/>
      <c r="AG580" s="56" t="s">
        <v>16</v>
      </c>
      <c r="AH580" s="48"/>
      <c r="AI580" s="36"/>
      <c r="AJ580" s="54" t="s">
        <v>11</v>
      </c>
      <c r="AK580" s="39"/>
      <c r="AL580" s="54" t="s">
        <v>16</v>
      </c>
      <c r="AM580" s="36"/>
      <c r="AN580" s="54" t="s">
        <v>11</v>
      </c>
      <c r="AO580" s="39"/>
      <c r="AP580" s="56" t="s">
        <v>16</v>
      </c>
      <c r="AQ580" s="48"/>
      <c r="AR580" s="36"/>
      <c r="AS580" s="54" t="s">
        <v>11</v>
      </c>
      <c r="AT580" s="39"/>
      <c r="AU580" s="54" t="s">
        <v>16</v>
      </c>
      <c r="AV580" s="36"/>
      <c r="AW580" s="54" t="s">
        <v>11</v>
      </c>
      <c r="AX580" s="39"/>
      <c r="AY580" s="56" t="s">
        <v>16</v>
      </c>
      <c r="AZ580" s="48"/>
      <c r="BA580" s="36"/>
      <c r="BB580" s="54" t="s">
        <v>11</v>
      </c>
      <c r="BC580" s="39"/>
      <c r="BD580" s="54" t="s">
        <v>16</v>
      </c>
      <c r="BE580" s="36"/>
      <c r="BF580" s="54" t="s">
        <v>11</v>
      </c>
      <c r="BG580" s="39"/>
      <c r="BH580" s="56" t="s">
        <v>16</v>
      </c>
      <c r="BI580" s="48"/>
      <c r="BJ580" s="36"/>
      <c r="BK580" s="54" t="s">
        <v>11</v>
      </c>
      <c r="BL580" s="39"/>
      <c r="BM580" s="54" t="s">
        <v>16</v>
      </c>
      <c r="BN580" s="36"/>
      <c r="BO580" s="54" t="s">
        <v>11</v>
      </c>
      <c r="BP580" s="39"/>
      <c r="BQ580" s="56" t="s">
        <v>16</v>
      </c>
      <c r="BR580" s="48"/>
      <c r="BS580" s="36"/>
      <c r="BT580" s="54" t="s">
        <v>11</v>
      </c>
      <c r="BU580" s="39"/>
      <c r="BV580" s="54" t="s">
        <v>16</v>
      </c>
      <c r="BW580" s="36"/>
      <c r="BX580" s="54" t="s">
        <v>11</v>
      </c>
      <c r="BY580" s="39"/>
      <c r="BZ580" s="56" t="s">
        <v>16</v>
      </c>
      <c r="CA580" s="51"/>
      <c r="CB580" s="17" t="str">
        <f t="shared" si="17"/>
        <v/>
      </c>
      <c r="CC580" s="17" t="str">
        <f>IF(CB580="","",INDEX('99_職種リスト'!$A:$A,MATCH($E580,'99_職種リスト'!$B:$B,0)))</f>
        <v/>
      </c>
      <c r="CD580" s="18" t="str">
        <f>IF(CB580="","",IF(F580="○",'01_勤務時間入力'!$B$7*60,IF(SUM(H580,J580,L580,N580)&gt;0,MIN(SUM(VALUE(H580)*60,J580,VALUE(L580)*60/2,N580/2),'01_勤務時間入力'!$B$7*60,10080),MIN(SUM(MIN(SUM(VALUE(Q580)*60,S580,VALUE(U580)*60/2,W580/2),1440)*IF(OR(Y580="",Y580="　"),1,VALUE(MID(Y580,2,1)/4)),MIN(SUM(VALUE(Z580)*60,AB580,VALUE(AD580)*60/2,AF580/2),1440)*IF(OR(AH580="",AH580="　"),1,VALUE(MID(AH580,2,1)/4)),MIN(SUM(VALUE(AI580)*60,AK580,VALUE(AM580)*60/2,AO580/2),1440)*IF(OR(AQ580="",AQ580="　"),1,VALUE(MID(AQ580,2,1)/4)),MIN(SUM(VALUE(AR580)*60,AT580,VALUE(AV580)*60/2,AX580/2),1440)*IF(OR(AZ580="",AZ580="　"),1,VALUE(MID(AZ580,2,1)/4)),MIN(SUM(VALUE(BA580)*60,BC580,VALUE(BE580)*60/2,BG580/2),1440)*IF(OR(BI580="",BI580="　"),1,VALUE(MID(BI580,2,1)/4)),MIN(SUM(VALUE(BJ580)*60,BL580,VALUE(BN580)*60/2,BP580/2),1440)*IF(OR(BR580="",BR580="　"),1,VALUE(MID(BR580,2,1)/4)),MIN(SUM(VALUE(BS580)*60,BU580,VALUE(BW580)*60/2,BY580/2),1440)*IF(OR(CA580="",CA580="　"),1,VALUE(MID(CA580,2,1)/4))),'01_勤務時間入力'!$B$7*60,10080))))</f>
        <v/>
      </c>
      <c r="CE580" s="17" t="str">
        <f>IF(CB580="","",IF('01_勤務時間入力'!$I$7*60&lt;='01_勤務時間入力'!CD580,"常勤","非常勤"))</f>
        <v/>
      </c>
    </row>
    <row r="581" spans="2:83" ht="27.95" customHeight="1" x14ac:dyDescent="0.4">
      <c r="B581" s="131" t="str">
        <f t="shared" si="16"/>
        <v>565人目</v>
      </c>
      <c r="C581" s="29"/>
      <c r="D581" s="69" t="s">
        <v>14</v>
      </c>
      <c r="E581" s="31"/>
      <c r="F581" s="32"/>
      <c r="H581" s="36"/>
      <c r="I581" s="54" t="s">
        <v>11</v>
      </c>
      <c r="J581" s="39"/>
      <c r="K581" s="56" t="s">
        <v>16</v>
      </c>
      <c r="L581" s="36"/>
      <c r="M581" s="54" t="s">
        <v>11</v>
      </c>
      <c r="N581" s="39"/>
      <c r="O581" s="56" t="s">
        <v>16</v>
      </c>
      <c r="P581" s="11"/>
      <c r="Q581" s="36"/>
      <c r="R581" s="54" t="s">
        <v>11</v>
      </c>
      <c r="S581" s="39"/>
      <c r="T581" s="54" t="s">
        <v>16</v>
      </c>
      <c r="U581" s="36"/>
      <c r="V581" s="54" t="s">
        <v>11</v>
      </c>
      <c r="W581" s="39"/>
      <c r="X581" s="56" t="s">
        <v>16</v>
      </c>
      <c r="Y581" s="48"/>
      <c r="Z581" s="36"/>
      <c r="AA581" s="54" t="s">
        <v>11</v>
      </c>
      <c r="AB581" s="39"/>
      <c r="AC581" s="54" t="s">
        <v>16</v>
      </c>
      <c r="AD581" s="36"/>
      <c r="AE581" s="54" t="s">
        <v>11</v>
      </c>
      <c r="AF581" s="39"/>
      <c r="AG581" s="56" t="s">
        <v>16</v>
      </c>
      <c r="AH581" s="48"/>
      <c r="AI581" s="36"/>
      <c r="AJ581" s="54" t="s">
        <v>11</v>
      </c>
      <c r="AK581" s="39"/>
      <c r="AL581" s="54" t="s">
        <v>16</v>
      </c>
      <c r="AM581" s="36"/>
      <c r="AN581" s="54" t="s">
        <v>11</v>
      </c>
      <c r="AO581" s="39"/>
      <c r="AP581" s="56" t="s">
        <v>16</v>
      </c>
      <c r="AQ581" s="48"/>
      <c r="AR581" s="36"/>
      <c r="AS581" s="54" t="s">
        <v>11</v>
      </c>
      <c r="AT581" s="39"/>
      <c r="AU581" s="54" t="s">
        <v>16</v>
      </c>
      <c r="AV581" s="36"/>
      <c r="AW581" s="54" t="s">
        <v>11</v>
      </c>
      <c r="AX581" s="39"/>
      <c r="AY581" s="56" t="s">
        <v>16</v>
      </c>
      <c r="AZ581" s="48"/>
      <c r="BA581" s="36"/>
      <c r="BB581" s="54" t="s">
        <v>11</v>
      </c>
      <c r="BC581" s="39"/>
      <c r="BD581" s="54" t="s">
        <v>16</v>
      </c>
      <c r="BE581" s="36"/>
      <c r="BF581" s="54" t="s">
        <v>11</v>
      </c>
      <c r="BG581" s="39"/>
      <c r="BH581" s="56" t="s">
        <v>16</v>
      </c>
      <c r="BI581" s="48"/>
      <c r="BJ581" s="36"/>
      <c r="BK581" s="54" t="s">
        <v>11</v>
      </c>
      <c r="BL581" s="39"/>
      <c r="BM581" s="54" t="s">
        <v>16</v>
      </c>
      <c r="BN581" s="36"/>
      <c r="BO581" s="54" t="s">
        <v>11</v>
      </c>
      <c r="BP581" s="39"/>
      <c r="BQ581" s="56" t="s">
        <v>16</v>
      </c>
      <c r="BR581" s="48"/>
      <c r="BS581" s="36"/>
      <c r="BT581" s="54" t="s">
        <v>11</v>
      </c>
      <c r="BU581" s="39"/>
      <c r="BV581" s="54" t="s">
        <v>16</v>
      </c>
      <c r="BW581" s="36"/>
      <c r="BX581" s="54" t="s">
        <v>11</v>
      </c>
      <c r="BY581" s="39"/>
      <c r="BZ581" s="56" t="s">
        <v>16</v>
      </c>
      <c r="CA581" s="51"/>
      <c r="CB581" s="17" t="str">
        <f t="shared" si="17"/>
        <v/>
      </c>
      <c r="CC581" s="17" t="str">
        <f>IF(CB581="","",INDEX('99_職種リスト'!$A:$A,MATCH($E581,'99_職種リスト'!$B:$B,0)))</f>
        <v/>
      </c>
      <c r="CD581" s="18" t="str">
        <f>IF(CB581="","",IF(F581="○",'01_勤務時間入力'!$B$7*60,IF(SUM(H581,J581,L581,N581)&gt;0,MIN(SUM(VALUE(H581)*60,J581,VALUE(L581)*60/2,N581/2),'01_勤務時間入力'!$B$7*60,10080),MIN(SUM(MIN(SUM(VALUE(Q581)*60,S581,VALUE(U581)*60/2,W581/2),1440)*IF(OR(Y581="",Y581="　"),1,VALUE(MID(Y581,2,1)/4)),MIN(SUM(VALUE(Z581)*60,AB581,VALUE(AD581)*60/2,AF581/2),1440)*IF(OR(AH581="",AH581="　"),1,VALUE(MID(AH581,2,1)/4)),MIN(SUM(VALUE(AI581)*60,AK581,VALUE(AM581)*60/2,AO581/2),1440)*IF(OR(AQ581="",AQ581="　"),1,VALUE(MID(AQ581,2,1)/4)),MIN(SUM(VALUE(AR581)*60,AT581,VALUE(AV581)*60/2,AX581/2),1440)*IF(OR(AZ581="",AZ581="　"),1,VALUE(MID(AZ581,2,1)/4)),MIN(SUM(VALUE(BA581)*60,BC581,VALUE(BE581)*60/2,BG581/2),1440)*IF(OR(BI581="",BI581="　"),1,VALUE(MID(BI581,2,1)/4)),MIN(SUM(VALUE(BJ581)*60,BL581,VALUE(BN581)*60/2,BP581/2),1440)*IF(OR(BR581="",BR581="　"),1,VALUE(MID(BR581,2,1)/4)),MIN(SUM(VALUE(BS581)*60,BU581,VALUE(BW581)*60/2,BY581/2),1440)*IF(OR(CA581="",CA581="　"),1,VALUE(MID(CA581,2,1)/4))),'01_勤務時間入力'!$B$7*60,10080))))</f>
        <v/>
      </c>
      <c r="CE581" s="17" t="str">
        <f>IF(CB581="","",IF('01_勤務時間入力'!$I$7*60&lt;='01_勤務時間入力'!CD581,"常勤","非常勤"))</f>
        <v/>
      </c>
    </row>
    <row r="582" spans="2:83" ht="27.95" customHeight="1" x14ac:dyDescent="0.4">
      <c r="B582" s="131" t="str">
        <f t="shared" si="16"/>
        <v>566人目</v>
      </c>
      <c r="C582" s="29"/>
      <c r="D582" s="69" t="s">
        <v>14</v>
      </c>
      <c r="E582" s="31"/>
      <c r="F582" s="32"/>
      <c r="H582" s="36"/>
      <c r="I582" s="54" t="s">
        <v>11</v>
      </c>
      <c r="J582" s="39"/>
      <c r="K582" s="56" t="s">
        <v>16</v>
      </c>
      <c r="L582" s="36"/>
      <c r="M582" s="54" t="s">
        <v>11</v>
      </c>
      <c r="N582" s="39"/>
      <c r="O582" s="56" t="s">
        <v>16</v>
      </c>
      <c r="P582" s="11"/>
      <c r="Q582" s="36"/>
      <c r="R582" s="54" t="s">
        <v>11</v>
      </c>
      <c r="S582" s="39"/>
      <c r="T582" s="54" t="s">
        <v>16</v>
      </c>
      <c r="U582" s="36"/>
      <c r="V582" s="54" t="s">
        <v>11</v>
      </c>
      <c r="W582" s="39"/>
      <c r="X582" s="56" t="s">
        <v>16</v>
      </c>
      <c r="Y582" s="48"/>
      <c r="Z582" s="36"/>
      <c r="AA582" s="54" t="s">
        <v>11</v>
      </c>
      <c r="AB582" s="39"/>
      <c r="AC582" s="54" t="s">
        <v>16</v>
      </c>
      <c r="AD582" s="36"/>
      <c r="AE582" s="54" t="s">
        <v>11</v>
      </c>
      <c r="AF582" s="39"/>
      <c r="AG582" s="56" t="s">
        <v>16</v>
      </c>
      <c r="AH582" s="48"/>
      <c r="AI582" s="36"/>
      <c r="AJ582" s="54" t="s">
        <v>11</v>
      </c>
      <c r="AK582" s="39"/>
      <c r="AL582" s="54" t="s">
        <v>16</v>
      </c>
      <c r="AM582" s="36"/>
      <c r="AN582" s="54" t="s">
        <v>11</v>
      </c>
      <c r="AO582" s="39"/>
      <c r="AP582" s="56" t="s">
        <v>16</v>
      </c>
      <c r="AQ582" s="48"/>
      <c r="AR582" s="36"/>
      <c r="AS582" s="54" t="s">
        <v>11</v>
      </c>
      <c r="AT582" s="39"/>
      <c r="AU582" s="54" t="s">
        <v>16</v>
      </c>
      <c r="AV582" s="36"/>
      <c r="AW582" s="54" t="s">
        <v>11</v>
      </c>
      <c r="AX582" s="39"/>
      <c r="AY582" s="56" t="s">
        <v>16</v>
      </c>
      <c r="AZ582" s="48"/>
      <c r="BA582" s="36"/>
      <c r="BB582" s="54" t="s">
        <v>11</v>
      </c>
      <c r="BC582" s="39"/>
      <c r="BD582" s="54" t="s">
        <v>16</v>
      </c>
      <c r="BE582" s="36"/>
      <c r="BF582" s="54" t="s">
        <v>11</v>
      </c>
      <c r="BG582" s="39"/>
      <c r="BH582" s="56" t="s">
        <v>16</v>
      </c>
      <c r="BI582" s="48"/>
      <c r="BJ582" s="36"/>
      <c r="BK582" s="54" t="s">
        <v>11</v>
      </c>
      <c r="BL582" s="39"/>
      <c r="BM582" s="54" t="s">
        <v>16</v>
      </c>
      <c r="BN582" s="36"/>
      <c r="BO582" s="54" t="s">
        <v>11</v>
      </c>
      <c r="BP582" s="39"/>
      <c r="BQ582" s="56" t="s">
        <v>16</v>
      </c>
      <c r="BR582" s="48"/>
      <c r="BS582" s="36"/>
      <c r="BT582" s="54" t="s">
        <v>11</v>
      </c>
      <c r="BU582" s="39"/>
      <c r="BV582" s="54" t="s">
        <v>16</v>
      </c>
      <c r="BW582" s="36"/>
      <c r="BX582" s="54" t="s">
        <v>11</v>
      </c>
      <c r="BY582" s="39"/>
      <c r="BZ582" s="56" t="s">
        <v>16</v>
      </c>
      <c r="CA582" s="51"/>
      <c r="CB582" s="17" t="str">
        <f t="shared" si="17"/>
        <v/>
      </c>
      <c r="CC582" s="17" t="str">
        <f>IF(CB582="","",INDEX('99_職種リスト'!$A:$A,MATCH($E582,'99_職種リスト'!$B:$B,0)))</f>
        <v/>
      </c>
      <c r="CD582" s="18" t="str">
        <f>IF(CB582="","",IF(F582="○",'01_勤務時間入力'!$B$7*60,IF(SUM(H582,J582,L582,N582)&gt;0,MIN(SUM(VALUE(H582)*60,J582,VALUE(L582)*60/2,N582/2),'01_勤務時間入力'!$B$7*60,10080),MIN(SUM(MIN(SUM(VALUE(Q582)*60,S582,VALUE(U582)*60/2,W582/2),1440)*IF(OR(Y582="",Y582="　"),1,VALUE(MID(Y582,2,1)/4)),MIN(SUM(VALUE(Z582)*60,AB582,VALUE(AD582)*60/2,AF582/2),1440)*IF(OR(AH582="",AH582="　"),1,VALUE(MID(AH582,2,1)/4)),MIN(SUM(VALUE(AI582)*60,AK582,VALUE(AM582)*60/2,AO582/2),1440)*IF(OR(AQ582="",AQ582="　"),1,VALUE(MID(AQ582,2,1)/4)),MIN(SUM(VALUE(AR582)*60,AT582,VALUE(AV582)*60/2,AX582/2),1440)*IF(OR(AZ582="",AZ582="　"),1,VALUE(MID(AZ582,2,1)/4)),MIN(SUM(VALUE(BA582)*60,BC582,VALUE(BE582)*60/2,BG582/2),1440)*IF(OR(BI582="",BI582="　"),1,VALUE(MID(BI582,2,1)/4)),MIN(SUM(VALUE(BJ582)*60,BL582,VALUE(BN582)*60/2,BP582/2),1440)*IF(OR(BR582="",BR582="　"),1,VALUE(MID(BR582,2,1)/4)),MIN(SUM(VALUE(BS582)*60,BU582,VALUE(BW582)*60/2,BY582/2),1440)*IF(OR(CA582="",CA582="　"),1,VALUE(MID(CA582,2,1)/4))),'01_勤務時間入力'!$B$7*60,10080))))</f>
        <v/>
      </c>
      <c r="CE582" s="17" t="str">
        <f>IF(CB582="","",IF('01_勤務時間入力'!$I$7*60&lt;='01_勤務時間入力'!CD582,"常勤","非常勤"))</f>
        <v/>
      </c>
    </row>
    <row r="583" spans="2:83" ht="27.95" customHeight="1" x14ac:dyDescent="0.4">
      <c r="B583" s="131" t="str">
        <f t="shared" si="16"/>
        <v>567人目</v>
      </c>
      <c r="C583" s="29"/>
      <c r="D583" s="69" t="s">
        <v>14</v>
      </c>
      <c r="E583" s="31"/>
      <c r="F583" s="32"/>
      <c r="H583" s="36"/>
      <c r="I583" s="54" t="s">
        <v>11</v>
      </c>
      <c r="J583" s="39"/>
      <c r="K583" s="56" t="s">
        <v>16</v>
      </c>
      <c r="L583" s="36"/>
      <c r="M583" s="54" t="s">
        <v>11</v>
      </c>
      <c r="N583" s="39"/>
      <c r="O583" s="56" t="s">
        <v>16</v>
      </c>
      <c r="P583" s="11"/>
      <c r="Q583" s="36"/>
      <c r="R583" s="54" t="s">
        <v>11</v>
      </c>
      <c r="S583" s="39"/>
      <c r="T583" s="54" t="s">
        <v>16</v>
      </c>
      <c r="U583" s="36"/>
      <c r="V583" s="54" t="s">
        <v>11</v>
      </c>
      <c r="W583" s="39"/>
      <c r="X583" s="56" t="s">
        <v>16</v>
      </c>
      <c r="Y583" s="48"/>
      <c r="Z583" s="36"/>
      <c r="AA583" s="54" t="s">
        <v>11</v>
      </c>
      <c r="AB583" s="39"/>
      <c r="AC583" s="54" t="s">
        <v>16</v>
      </c>
      <c r="AD583" s="36"/>
      <c r="AE583" s="54" t="s">
        <v>11</v>
      </c>
      <c r="AF583" s="39"/>
      <c r="AG583" s="56" t="s">
        <v>16</v>
      </c>
      <c r="AH583" s="48"/>
      <c r="AI583" s="36"/>
      <c r="AJ583" s="54" t="s">
        <v>11</v>
      </c>
      <c r="AK583" s="39"/>
      <c r="AL583" s="54" t="s">
        <v>16</v>
      </c>
      <c r="AM583" s="36"/>
      <c r="AN583" s="54" t="s">
        <v>11</v>
      </c>
      <c r="AO583" s="39"/>
      <c r="AP583" s="56" t="s">
        <v>16</v>
      </c>
      <c r="AQ583" s="48"/>
      <c r="AR583" s="36"/>
      <c r="AS583" s="54" t="s">
        <v>11</v>
      </c>
      <c r="AT583" s="39"/>
      <c r="AU583" s="54" t="s">
        <v>16</v>
      </c>
      <c r="AV583" s="36"/>
      <c r="AW583" s="54" t="s">
        <v>11</v>
      </c>
      <c r="AX583" s="39"/>
      <c r="AY583" s="56" t="s">
        <v>16</v>
      </c>
      <c r="AZ583" s="48"/>
      <c r="BA583" s="36"/>
      <c r="BB583" s="54" t="s">
        <v>11</v>
      </c>
      <c r="BC583" s="39"/>
      <c r="BD583" s="54" t="s">
        <v>16</v>
      </c>
      <c r="BE583" s="36"/>
      <c r="BF583" s="54" t="s">
        <v>11</v>
      </c>
      <c r="BG583" s="39"/>
      <c r="BH583" s="56" t="s">
        <v>16</v>
      </c>
      <c r="BI583" s="48"/>
      <c r="BJ583" s="36"/>
      <c r="BK583" s="54" t="s">
        <v>11</v>
      </c>
      <c r="BL583" s="39"/>
      <c r="BM583" s="54" t="s">
        <v>16</v>
      </c>
      <c r="BN583" s="36"/>
      <c r="BO583" s="54" t="s">
        <v>11</v>
      </c>
      <c r="BP583" s="39"/>
      <c r="BQ583" s="56" t="s">
        <v>16</v>
      </c>
      <c r="BR583" s="48"/>
      <c r="BS583" s="36"/>
      <c r="BT583" s="54" t="s">
        <v>11</v>
      </c>
      <c r="BU583" s="39"/>
      <c r="BV583" s="54" t="s">
        <v>16</v>
      </c>
      <c r="BW583" s="36"/>
      <c r="BX583" s="54" t="s">
        <v>11</v>
      </c>
      <c r="BY583" s="39"/>
      <c r="BZ583" s="56" t="s">
        <v>16</v>
      </c>
      <c r="CA583" s="51"/>
      <c r="CB583" s="17" t="str">
        <f t="shared" si="17"/>
        <v/>
      </c>
      <c r="CC583" s="17" t="str">
        <f>IF(CB583="","",INDEX('99_職種リスト'!$A:$A,MATCH($E583,'99_職種リスト'!$B:$B,0)))</f>
        <v/>
      </c>
      <c r="CD583" s="18" t="str">
        <f>IF(CB583="","",IF(F583="○",'01_勤務時間入力'!$B$7*60,IF(SUM(H583,J583,L583,N583)&gt;0,MIN(SUM(VALUE(H583)*60,J583,VALUE(L583)*60/2,N583/2),'01_勤務時間入力'!$B$7*60,10080),MIN(SUM(MIN(SUM(VALUE(Q583)*60,S583,VALUE(U583)*60/2,W583/2),1440)*IF(OR(Y583="",Y583="　"),1,VALUE(MID(Y583,2,1)/4)),MIN(SUM(VALUE(Z583)*60,AB583,VALUE(AD583)*60/2,AF583/2),1440)*IF(OR(AH583="",AH583="　"),1,VALUE(MID(AH583,2,1)/4)),MIN(SUM(VALUE(AI583)*60,AK583,VALUE(AM583)*60/2,AO583/2),1440)*IF(OR(AQ583="",AQ583="　"),1,VALUE(MID(AQ583,2,1)/4)),MIN(SUM(VALUE(AR583)*60,AT583,VALUE(AV583)*60/2,AX583/2),1440)*IF(OR(AZ583="",AZ583="　"),1,VALUE(MID(AZ583,2,1)/4)),MIN(SUM(VALUE(BA583)*60,BC583,VALUE(BE583)*60/2,BG583/2),1440)*IF(OR(BI583="",BI583="　"),1,VALUE(MID(BI583,2,1)/4)),MIN(SUM(VALUE(BJ583)*60,BL583,VALUE(BN583)*60/2,BP583/2),1440)*IF(OR(BR583="",BR583="　"),1,VALUE(MID(BR583,2,1)/4)),MIN(SUM(VALUE(BS583)*60,BU583,VALUE(BW583)*60/2,BY583/2),1440)*IF(OR(CA583="",CA583="　"),1,VALUE(MID(CA583,2,1)/4))),'01_勤務時間入力'!$B$7*60,10080))))</f>
        <v/>
      </c>
      <c r="CE583" s="17" t="str">
        <f>IF(CB583="","",IF('01_勤務時間入力'!$I$7*60&lt;='01_勤務時間入力'!CD583,"常勤","非常勤"))</f>
        <v/>
      </c>
    </row>
    <row r="584" spans="2:83" ht="27.95" customHeight="1" x14ac:dyDescent="0.4">
      <c r="B584" s="131" t="str">
        <f t="shared" si="16"/>
        <v>568人目</v>
      </c>
      <c r="C584" s="29"/>
      <c r="D584" s="69" t="s">
        <v>14</v>
      </c>
      <c r="E584" s="31"/>
      <c r="F584" s="32"/>
      <c r="H584" s="36"/>
      <c r="I584" s="54" t="s">
        <v>11</v>
      </c>
      <c r="J584" s="39"/>
      <c r="K584" s="56" t="s">
        <v>16</v>
      </c>
      <c r="L584" s="36"/>
      <c r="M584" s="54" t="s">
        <v>11</v>
      </c>
      <c r="N584" s="39"/>
      <c r="O584" s="56" t="s">
        <v>16</v>
      </c>
      <c r="P584" s="11"/>
      <c r="Q584" s="36"/>
      <c r="R584" s="54" t="s">
        <v>11</v>
      </c>
      <c r="S584" s="39"/>
      <c r="T584" s="54" t="s">
        <v>16</v>
      </c>
      <c r="U584" s="36"/>
      <c r="V584" s="54" t="s">
        <v>11</v>
      </c>
      <c r="W584" s="39"/>
      <c r="X584" s="56" t="s">
        <v>16</v>
      </c>
      <c r="Y584" s="48"/>
      <c r="Z584" s="36"/>
      <c r="AA584" s="54" t="s">
        <v>11</v>
      </c>
      <c r="AB584" s="39"/>
      <c r="AC584" s="54" t="s">
        <v>16</v>
      </c>
      <c r="AD584" s="36"/>
      <c r="AE584" s="54" t="s">
        <v>11</v>
      </c>
      <c r="AF584" s="39"/>
      <c r="AG584" s="56" t="s">
        <v>16</v>
      </c>
      <c r="AH584" s="48"/>
      <c r="AI584" s="36"/>
      <c r="AJ584" s="54" t="s">
        <v>11</v>
      </c>
      <c r="AK584" s="39"/>
      <c r="AL584" s="54" t="s">
        <v>16</v>
      </c>
      <c r="AM584" s="36"/>
      <c r="AN584" s="54" t="s">
        <v>11</v>
      </c>
      <c r="AO584" s="39"/>
      <c r="AP584" s="56" t="s">
        <v>16</v>
      </c>
      <c r="AQ584" s="48"/>
      <c r="AR584" s="36"/>
      <c r="AS584" s="54" t="s">
        <v>11</v>
      </c>
      <c r="AT584" s="39"/>
      <c r="AU584" s="54" t="s">
        <v>16</v>
      </c>
      <c r="AV584" s="36"/>
      <c r="AW584" s="54" t="s">
        <v>11</v>
      </c>
      <c r="AX584" s="39"/>
      <c r="AY584" s="56" t="s">
        <v>16</v>
      </c>
      <c r="AZ584" s="48"/>
      <c r="BA584" s="36"/>
      <c r="BB584" s="54" t="s">
        <v>11</v>
      </c>
      <c r="BC584" s="39"/>
      <c r="BD584" s="54" t="s">
        <v>16</v>
      </c>
      <c r="BE584" s="36"/>
      <c r="BF584" s="54" t="s">
        <v>11</v>
      </c>
      <c r="BG584" s="39"/>
      <c r="BH584" s="56" t="s">
        <v>16</v>
      </c>
      <c r="BI584" s="48"/>
      <c r="BJ584" s="36"/>
      <c r="BK584" s="54" t="s">
        <v>11</v>
      </c>
      <c r="BL584" s="39"/>
      <c r="BM584" s="54" t="s">
        <v>16</v>
      </c>
      <c r="BN584" s="36"/>
      <c r="BO584" s="54" t="s">
        <v>11</v>
      </c>
      <c r="BP584" s="39"/>
      <c r="BQ584" s="56" t="s">
        <v>16</v>
      </c>
      <c r="BR584" s="48"/>
      <c r="BS584" s="36"/>
      <c r="BT584" s="54" t="s">
        <v>11</v>
      </c>
      <c r="BU584" s="39"/>
      <c r="BV584" s="54" t="s">
        <v>16</v>
      </c>
      <c r="BW584" s="36"/>
      <c r="BX584" s="54" t="s">
        <v>11</v>
      </c>
      <c r="BY584" s="39"/>
      <c r="BZ584" s="56" t="s">
        <v>16</v>
      </c>
      <c r="CA584" s="51"/>
      <c r="CB584" s="17" t="str">
        <f t="shared" si="17"/>
        <v/>
      </c>
      <c r="CC584" s="17" t="str">
        <f>IF(CB584="","",INDEX('99_職種リスト'!$A:$A,MATCH($E584,'99_職種リスト'!$B:$B,0)))</f>
        <v/>
      </c>
      <c r="CD584" s="18" t="str">
        <f>IF(CB584="","",IF(F584="○",'01_勤務時間入力'!$B$7*60,IF(SUM(H584,J584,L584,N584)&gt;0,MIN(SUM(VALUE(H584)*60,J584,VALUE(L584)*60/2,N584/2),'01_勤務時間入力'!$B$7*60,10080),MIN(SUM(MIN(SUM(VALUE(Q584)*60,S584,VALUE(U584)*60/2,W584/2),1440)*IF(OR(Y584="",Y584="　"),1,VALUE(MID(Y584,2,1)/4)),MIN(SUM(VALUE(Z584)*60,AB584,VALUE(AD584)*60/2,AF584/2),1440)*IF(OR(AH584="",AH584="　"),1,VALUE(MID(AH584,2,1)/4)),MIN(SUM(VALUE(AI584)*60,AK584,VALUE(AM584)*60/2,AO584/2),1440)*IF(OR(AQ584="",AQ584="　"),1,VALUE(MID(AQ584,2,1)/4)),MIN(SUM(VALUE(AR584)*60,AT584,VALUE(AV584)*60/2,AX584/2),1440)*IF(OR(AZ584="",AZ584="　"),1,VALUE(MID(AZ584,2,1)/4)),MIN(SUM(VALUE(BA584)*60,BC584,VALUE(BE584)*60/2,BG584/2),1440)*IF(OR(BI584="",BI584="　"),1,VALUE(MID(BI584,2,1)/4)),MIN(SUM(VALUE(BJ584)*60,BL584,VALUE(BN584)*60/2,BP584/2),1440)*IF(OR(BR584="",BR584="　"),1,VALUE(MID(BR584,2,1)/4)),MIN(SUM(VALUE(BS584)*60,BU584,VALUE(BW584)*60/2,BY584/2),1440)*IF(OR(CA584="",CA584="　"),1,VALUE(MID(CA584,2,1)/4))),'01_勤務時間入力'!$B$7*60,10080))))</f>
        <v/>
      </c>
      <c r="CE584" s="17" t="str">
        <f>IF(CB584="","",IF('01_勤務時間入力'!$I$7*60&lt;='01_勤務時間入力'!CD584,"常勤","非常勤"))</f>
        <v/>
      </c>
    </row>
    <row r="585" spans="2:83" ht="27.95" customHeight="1" x14ac:dyDescent="0.4">
      <c r="B585" s="131" t="str">
        <f t="shared" si="16"/>
        <v>569人目</v>
      </c>
      <c r="C585" s="29"/>
      <c r="D585" s="69" t="s">
        <v>14</v>
      </c>
      <c r="E585" s="31"/>
      <c r="F585" s="32"/>
      <c r="H585" s="36"/>
      <c r="I585" s="54" t="s">
        <v>11</v>
      </c>
      <c r="J585" s="39"/>
      <c r="K585" s="56" t="s">
        <v>16</v>
      </c>
      <c r="L585" s="36"/>
      <c r="M585" s="54" t="s">
        <v>11</v>
      </c>
      <c r="N585" s="39"/>
      <c r="O585" s="56" t="s">
        <v>16</v>
      </c>
      <c r="P585" s="11"/>
      <c r="Q585" s="36"/>
      <c r="R585" s="54" t="s">
        <v>11</v>
      </c>
      <c r="S585" s="39"/>
      <c r="T585" s="54" t="s">
        <v>16</v>
      </c>
      <c r="U585" s="36"/>
      <c r="V585" s="54" t="s">
        <v>11</v>
      </c>
      <c r="W585" s="39"/>
      <c r="X585" s="56" t="s">
        <v>16</v>
      </c>
      <c r="Y585" s="48"/>
      <c r="Z585" s="36"/>
      <c r="AA585" s="54" t="s">
        <v>11</v>
      </c>
      <c r="AB585" s="39"/>
      <c r="AC585" s="54" t="s">
        <v>16</v>
      </c>
      <c r="AD585" s="36"/>
      <c r="AE585" s="54" t="s">
        <v>11</v>
      </c>
      <c r="AF585" s="39"/>
      <c r="AG585" s="56" t="s">
        <v>16</v>
      </c>
      <c r="AH585" s="48"/>
      <c r="AI585" s="36"/>
      <c r="AJ585" s="54" t="s">
        <v>11</v>
      </c>
      <c r="AK585" s="39"/>
      <c r="AL585" s="54" t="s">
        <v>16</v>
      </c>
      <c r="AM585" s="36"/>
      <c r="AN585" s="54" t="s">
        <v>11</v>
      </c>
      <c r="AO585" s="39"/>
      <c r="AP585" s="56" t="s">
        <v>16</v>
      </c>
      <c r="AQ585" s="48"/>
      <c r="AR585" s="36"/>
      <c r="AS585" s="54" t="s">
        <v>11</v>
      </c>
      <c r="AT585" s="39"/>
      <c r="AU585" s="54" t="s">
        <v>16</v>
      </c>
      <c r="AV585" s="36"/>
      <c r="AW585" s="54" t="s">
        <v>11</v>
      </c>
      <c r="AX585" s="39"/>
      <c r="AY585" s="56" t="s">
        <v>16</v>
      </c>
      <c r="AZ585" s="48"/>
      <c r="BA585" s="36"/>
      <c r="BB585" s="54" t="s">
        <v>11</v>
      </c>
      <c r="BC585" s="39"/>
      <c r="BD585" s="54" t="s">
        <v>16</v>
      </c>
      <c r="BE585" s="36"/>
      <c r="BF585" s="54" t="s">
        <v>11</v>
      </c>
      <c r="BG585" s="39"/>
      <c r="BH585" s="56" t="s">
        <v>16</v>
      </c>
      <c r="BI585" s="48"/>
      <c r="BJ585" s="36"/>
      <c r="BK585" s="54" t="s">
        <v>11</v>
      </c>
      <c r="BL585" s="39"/>
      <c r="BM585" s="54" t="s">
        <v>16</v>
      </c>
      <c r="BN585" s="36"/>
      <c r="BO585" s="54" t="s">
        <v>11</v>
      </c>
      <c r="BP585" s="39"/>
      <c r="BQ585" s="56" t="s">
        <v>16</v>
      </c>
      <c r="BR585" s="48"/>
      <c r="BS585" s="36"/>
      <c r="BT585" s="54" t="s">
        <v>11</v>
      </c>
      <c r="BU585" s="39"/>
      <c r="BV585" s="54" t="s">
        <v>16</v>
      </c>
      <c r="BW585" s="36"/>
      <c r="BX585" s="54" t="s">
        <v>11</v>
      </c>
      <c r="BY585" s="39"/>
      <c r="BZ585" s="56" t="s">
        <v>16</v>
      </c>
      <c r="CA585" s="51"/>
      <c r="CB585" s="17" t="str">
        <f t="shared" si="17"/>
        <v/>
      </c>
      <c r="CC585" s="17" t="str">
        <f>IF(CB585="","",INDEX('99_職種リスト'!$A:$A,MATCH($E585,'99_職種リスト'!$B:$B,0)))</f>
        <v/>
      </c>
      <c r="CD585" s="18" t="str">
        <f>IF(CB585="","",IF(F585="○",'01_勤務時間入力'!$B$7*60,IF(SUM(H585,J585,L585,N585)&gt;0,MIN(SUM(VALUE(H585)*60,J585,VALUE(L585)*60/2,N585/2),'01_勤務時間入力'!$B$7*60,10080),MIN(SUM(MIN(SUM(VALUE(Q585)*60,S585,VALUE(U585)*60/2,W585/2),1440)*IF(OR(Y585="",Y585="　"),1,VALUE(MID(Y585,2,1)/4)),MIN(SUM(VALUE(Z585)*60,AB585,VALUE(AD585)*60/2,AF585/2),1440)*IF(OR(AH585="",AH585="　"),1,VALUE(MID(AH585,2,1)/4)),MIN(SUM(VALUE(AI585)*60,AK585,VALUE(AM585)*60/2,AO585/2),1440)*IF(OR(AQ585="",AQ585="　"),1,VALUE(MID(AQ585,2,1)/4)),MIN(SUM(VALUE(AR585)*60,AT585,VALUE(AV585)*60/2,AX585/2),1440)*IF(OR(AZ585="",AZ585="　"),1,VALUE(MID(AZ585,2,1)/4)),MIN(SUM(VALUE(BA585)*60,BC585,VALUE(BE585)*60/2,BG585/2),1440)*IF(OR(BI585="",BI585="　"),1,VALUE(MID(BI585,2,1)/4)),MIN(SUM(VALUE(BJ585)*60,BL585,VALUE(BN585)*60/2,BP585/2),1440)*IF(OR(BR585="",BR585="　"),1,VALUE(MID(BR585,2,1)/4)),MIN(SUM(VALUE(BS585)*60,BU585,VALUE(BW585)*60/2,BY585/2),1440)*IF(OR(CA585="",CA585="　"),1,VALUE(MID(CA585,2,1)/4))),'01_勤務時間入力'!$B$7*60,10080))))</f>
        <v/>
      </c>
      <c r="CE585" s="17" t="str">
        <f>IF(CB585="","",IF('01_勤務時間入力'!$I$7*60&lt;='01_勤務時間入力'!CD585,"常勤","非常勤"))</f>
        <v/>
      </c>
    </row>
    <row r="586" spans="2:83" ht="27.95" customHeight="1" x14ac:dyDescent="0.4">
      <c r="B586" s="131" t="str">
        <f t="shared" si="16"/>
        <v>570人目</v>
      </c>
      <c r="C586" s="29"/>
      <c r="D586" s="69" t="s">
        <v>14</v>
      </c>
      <c r="E586" s="31"/>
      <c r="F586" s="32"/>
      <c r="H586" s="36"/>
      <c r="I586" s="54" t="s">
        <v>11</v>
      </c>
      <c r="J586" s="39"/>
      <c r="K586" s="56" t="s">
        <v>16</v>
      </c>
      <c r="L586" s="36"/>
      <c r="M586" s="54" t="s">
        <v>11</v>
      </c>
      <c r="N586" s="39"/>
      <c r="O586" s="56" t="s">
        <v>16</v>
      </c>
      <c r="P586" s="11"/>
      <c r="Q586" s="36"/>
      <c r="R586" s="54" t="s">
        <v>11</v>
      </c>
      <c r="S586" s="39"/>
      <c r="T586" s="54" t="s">
        <v>16</v>
      </c>
      <c r="U586" s="36"/>
      <c r="V586" s="54" t="s">
        <v>11</v>
      </c>
      <c r="W586" s="39"/>
      <c r="X586" s="56" t="s">
        <v>16</v>
      </c>
      <c r="Y586" s="48"/>
      <c r="Z586" s="36"/>
      <c r="AA586" s="54" t="s">
        <v>11</v>
      </c>
      <c r="AB586" s="39"/>
      <c r="AC586" s="54" t="s">
        <v>16</v>
      </c>
      <c r="AD586" s="36"/>
      <c r="AE586" s="54" t="s">
        <v>11</v>
      </c>
      <c r="AF586" s="39"/>
      <c r="AG586" s="56" t="s">
        <v>16</v>
      </c>
      <c r="AH586" s="48"/>
      <c r="AI586" s="36"/>
      <c r="AJ586" s="54" t="s">
        <v>11</v>
      </c>
      <c r="AK586" s="39"/>
      <c r="AL586" s="54" t="s">
        <v>16</v>
      </c>
      <c r="AM586" s="36"/>
      <c r="AN586" s="54" t="s">
        <v>11</v>
      </c>
      <c r="AO586" s="39"/>
      <c r="AP586" s="56" t="s">
        <v>16</v>
      </c>
      <c r="AQ586" s="48"/>
      <c r="AR586" s="36"/>
      <c r="AS586" s="54" t="s">
        <v>11</v>
      </c>
      <c r="AT586" s="39"/>
      <c r="AU586" s="54" t="s">
        <v>16</v>
      </c>
      <c r="AV586" s="36"/>
      <c r="AW586" s="54" t="s">
        <v>11</v>
      </c>
      <c r="AX586" s="39"/>
      <c r="AY586" s="56" t="s">
        <v>16</v>
      </c>
      <c r="AZ586" s="48"/>
      <c r="BA586" s="36"/>
      <c r="BB586" s="54" t="s">
        <v>11</v>
      </c>
      <c r="BC586" s="39"/>
      <c r="BD586" s="54" t="s">
        <v>16</v>
      </c>
      <c r="BE586" s="36"/>
      <c r="BF586" s="54" t="s">
        <v>11</v>
      </c>
      <c r="BG586" s="39"/>
      <c r="BH586" s="56" t="s">
        <v>16</v>
      </c>
      <c r="BI586" s="48"/>
      <c r="BJ586" s="36"/>
      <c r="BK586" s="54" t="s">
        <v>11</v>
      </c>
      <c r="BL586" s="39"/>
      <c r="BM586" s="54" t="s">
        <v>16</v>
      </c>
      <c r="BN586" s="36"/>
      <c r="BO586" s="54" t="s">
        <v>11</v>
      </c>
      <c r="BP586" s="39"/>
      <c r="BQ586" s="56" t="s">
        <v>16</v>
      </c>
      <c r="BR586" s="48"/>
      <c r="BS586" s="36"/>
      <c r="BT586" s="54" t="s">
        <v>11</v>
      </c>
      <c r="BU586" s="39"/>
      <c r="BV586" s="54" t="s">
        <v>16</v>
      </c>
      <c r="BW586" s="36"/>
      <c r="BX586" s="54" t="s">
        <v>11</v>
      </c>
      <c r="BY586" s="39"/>
      <c r="BZ586" s="56" t="s">
        <v>16</v>
      </c>
      <c r="CA586" s="51"/>
      <c r="CB586" s="17" t="str">
        <f t="shared" si="17"/>
        <v/>
      </c>
      <c r="CC586" s="17" t="str">
        <f>IF(CB586="","",INDEX('99_職種リスト'!$A:$A,MATCH($E586,'99_職種リスト'!$B:$B,0)))</f>
        <v/>
      </c>
      <c r="CD586" s="18" t="str">
        <f>IF(CB586="","",IF(F586="○",'01_勤務時間入力'!$B$7*60,IF(SUM(H586,J586,L586,N586)&gt;0,MIN(SUM(VALUE(H586)*60,J586,VALUE(L586)*60/2,N586/2),'01_勤務時間入力'!$B$7*60,10080),MIN(SUM(MIN(SUM(VALUE(Q586)*60,S586,VALUE(U586)*60/2,W586/2),1440)*IF(OR(Y586="",Y586="　"),1,VALUE(MID(Y586,2,1)/4)),MIN(SUM(VALUE(Z586)*60,AB586,VALUE(AD586)*60/2,AF586/2),1440)*IF(OR(AH586="",AH586="　"),1,VALUE(MID(AH586,2,1)/4)),MIN(SUM(VALUE(AI586)*60,AK586,VALUE(AM586)*60/2,AO586/2),1440)*IF(OR(AQ586="",AQ586="　"),1,VALUE(MID(AQ586,2,1)/4)),MIN(SUM(VALUE(AR586)*60,AT586,VALUE(AV586)*60/2,AX586/2),1440)*IF(OR(AZ586="",AZ586="　"),1,VALUE(MID(AZ586,2,1)/4)),MIN(SUM(VALUE(BA586)*60,BC586,VALUE(BE586)*60/2,BG586/2),1440)*IF(OR(BI586="",BI586="　"),1,VALUE(MID(BI586,2,1)/4)),MIN(SUM(VALUE(BJ586)*60,BL586,VALUE(BN586)*60/2,BP586/2),1440)*IF(OR(BR586="",BR586="　"),1,VALUE(MID(BR586,2,1)/4)),MIN(SUM(VALUE(BS586)*60,BU586,VALUE(BW586)*60/2,BY586/2),1440)*IF(OR(CA586="",CA586="　"),1,VALUE(MID(CA586,2,1)/4))),'01_勤務時間入力'!$B$7*60,10080))))</f>
        <v/>
      </c>
      <c r="CE586" s="17" t="str">
        <f>IF(CB586="","",IF('01_勤務時間入力'!$I$7*60&lt;='01_勤務時間入力'!CD586,"常勤","非常勤"))</f>
        <v/>
      </c>
    </row>
    <row r="587" spans="2:83" ht="27.95" customHeight="1" x14ac:dyDescent="0.4">
      <c r="B587" s="131" t="str">
        <f t="shared" si="16"/>
        <v>571人目</v>
      </c>
      <c r="C587" s="29"/>
      <c r="D587" s="69" t="s">
        <v>14</v>
      </c>
      <c r="E587" s="31"/>
      <c r="F587" s="32"/>
      <c r="H587" s="36"/>
      <c r="I587" s="54" t="s">
        <v>11</v>
      </c>
      <c r="J587" s="39"/>
      <c r="K587" s="56" t="s">
        <v>16</v>
      </c>
      <c r="L587" s="36"/>
      <c r="M587" s="54" t="s">
        <v>11</v>
      </c>
      <c r="N587" s="39"/>
      <c r="O587" s="56" t="s">
        <v>16</v>
      </c>
      <c r="P587" s="11"/>
      <c r="Q587" s="36"/>
      <c r="R587" s="54" t="s">
        <v>11</v>
      </c>
      <c r="S587" s="39"/>
      <c r="T587" s="54" t="s">
        <v>16</v>
      </c>
      <c r="U587" s="36"/>
      <c r="V587" s="54" t="s">
        <v>11</v>
      </c>
      <c r="W587" s="39"/>
      <c r="X587" s="56" t="s">
        <v>16</v>
      </c>
      <c r="Y587" s="48"/>
      <c r="Z587" s="36"/>
      <c r="AA587" s="54" t="s">
        <v>11</v>
      </c>
      <c r="AB587" s="39"/>
      <c r="AC587" s="54" t="s">
        <v>16</v>
      </c>
      <c r="AD587" s="36"/>
      <c r="AE587" s="54" t="s">
        <v>11</v>
      </c>
      <c r="AF587" s="39"/>
      <c r="AG587" s="56" t="s">
        <v>16</v>
      </c>
      <c r="AH587" s="48"/>
      <c r="AI587" s="36"/>
      <c r="AJ587" s="54" t="s">
        <v>11</v>
      </c>
      <c r="AK587" s="39"/>
      <c r="AL587" s="54" t="s">
        <v>16</v>
      </c>
      <c r="AM587" s="36"/>
      <c r="AN587" s="54" t="s">
        <v>11</v>
      </c>
      <c r="AO587" s="39"/>
      <c r="AP587" s="56" t="s">
        <v>16</v>
      </c>
      <c r="AQ587" s="48"/>
      <c r="AR587" s="36"/>
      <c r="AS587" s="54" t="s">
        <v>11</v>
      </c>
      <c r="AT587" s="39"/>
      <c r="AU587" s="54" t="s">
        <v>16</v>
      </c>
      <c r="AV587" s="36"/>
      <c r="AW587" s="54" t="s">
        <v>11</v>
      </c>
      <c r="AX587" s="39"/>
      <c r="AY587" s="56" t="s">
        <v>16</v>
      </c>
      <c r="AZ587" s="48"/>
      <c r="BA587" s="36"/>
      <c r="BB587" s="54" t="s">
        <v>11</v>
      </c>
      <c r="BC587" s="39"/>
      <c r="BD587" s="54" t="s">
        <v>16</v>
      </c>
      <c r="BE587" s="36"/>
      <c r="BF587" s="54" t="s">
        <v>11</v>
      </c>
      <c r="BG587" s="39"/>
      <c r="BH587" s="56" t="s">
        <v>16</v>
      </c>
      <c r="BI587" s="48"/>
      <c r="BJ587" s="36"/>
      <c r="BK587" s="54" t="s">
        <v>11</v>
      </c>
      <c r="BL587" s="39"/>
      <c r="BM587" s="54" t="s">
        <v>16</v>
      </c>
      <c r="BN587" s="36"/>
      <c r="BO587" s="54" t="s">
        <v>11</v>
      </c>
      <c r="BP587" s="39"/>
      <c r="BQ587" s="56" t="s">
        <v>16</v>
      </c>
      <c r="BR587" s="48"/>
      <c r="BS587" s="36"/>
      <c r="BT587" s="54" t="s">
        <v>11</v>
      </c>
      <c r="BU587" s="39"/>
      <c r="BV587" s="54" t="s">
        <v>16</v>
      </c>
      <c r="BW587" s="36"/>
      <c r="BX587" s="54" t="s">
        <v>11</v>
      </c>
      <c r="BY587" s="39"/>
      <c r="BZ587" s="56" t="s">
        <v>16</v>
      </c>
      <c r="CA587" s="51"/>
      <c r="CB587" s="17" t="str">
        <f t="shared" si="17"/>
        <v/>
      </c>
      <c r="CC587" s="17" t="str">
        <f>IF(CB587="","",INDEX('99_職種リスト'!$A:$A,MATCH($E587,'99_職種リスト'!$B:$B,0)))</f>
        <v/>
      </c>
      <c r="CD587" s="18" t="str">
        <f>IF(CB587="","",IF(F587="○",'01_勤務時間入力'!$B$7*60,IF(SUM(H587,J587,L587,N587)&gt;0,MIN(SUM(VALUE(H587)*60,J587,VALUE(L587)*60/2,N587/2),'01_勤務時間入力'!$B$7*60,10080),MIN(SUM(MIN(SUM(VALUE(Q587)*60,S587,VALUE(U587)*60/2,W587/2),1440)*IF(OR(Y587="",Y587="　"),1,VALUE(MID(Y587,2,1)/4)),MIN(SUM(VALUE(Z587)*60,AB587,VALUE(AD587)*60/2,AF587/2),1440)*IF(OR(AH587="",AH587="　"),1,VALUE(MID(AH587,2,1)/4)),MIN(SUM(VALUE(AI587)*60,AK587,VALUE(AM587)*60/2,AO587/2),1440)*IF(OR(AQ587="",AQ587="　"),1,VALUE(MID(AQ587,2,1)/4)),MIN(SUM(VALUE(AR587)*60,AT587,VALUE(AV587)*60/2,AX587/2),1440)*IF(OR(AZ587="",AZ587="　"),1,VALUE(MID(AZ587,2,1)/4)),MIN(SUM(VALUE(BA587)*60,BC587,VALUE(BE587)*60/2,BG587/2),1440)*IF(OR(BI587="",BI587="　"),1,VALUE(MID(BI587,2,1)/4)),MIN(SUM(VALUE(BJ587)*60,BL587,VALUE(BN587)*60/2,BP587/2),1440)*IF(OR(BR587="",BR587="　"),1,VALUE(MID(BR587,2,1)/4)),MIN(SUM(VALUE(BS587)*60,BU587,VALUE(BW587)*60/2,BY587/2),1440)*IF(OR(CA587="",CA587="　"),1,VALUE(MID(CA587,2,1)/4))),'01_勤務時間入力'!$B$7*60,10080))))</f>
        <v/>
      </c>
      <c r="CE587" s="17" t="str">
        <f>IF(CB587="","",IF('01_勤務時間入力'!$I$7*60&lt;='01_勤務時間入力'!CD587,"常勤","非常勤"))</f>
        <v/>
      </c>
    </row>
    <row r="588" spans="2:83" ht="27.95" customHeight="1" x14ac:dyDescent="0.4">
      <c r="B588" s="131" t="str">
        <f t="shared" si="16"/>
        <v>572人目</v>
      </c>
      <c r="C588" s="29"/>
      <c r="D588" s="69" t="s">
        <v>14</v>
      </c>
      <c r="E588" s="31"/>
      <c r="F588" s="32"/>
      <c r="H588" s="36"/>
      <c r="I588" s="54" t="s">
        <v>11</v>
      </c>
      <c r="J588" s="39"/>
      <c r="K588" s="56" t="s">
        <v>16</v>
      </c>
      <c r="L588" s="36"/>
      <c r="M588" s="54" t="s">
        <v>11</v>
      </c>
      <c r="N588" s="39"/>
      <c r="O588" s="56" t="s">
        <v>16</v>
      </c>
      <c r="P588" s="11"/>
      <c r="Q588" s="36"/>
      <c r="R588" s="54" t="s">
        <v>11</v>
      </c>
      <c r="S588" s="39"/>
      <c r="T588" s="54" t="s">
        <v>16</v>
      </c>
      <c r="U588" s="36"/>
      <c r="V588" s="54" t="s">
        <v>11</v>
      </c>
      <c r="W588" s="39"/>
      <c r="X588" s="56" t="s">
        <v>16</v>
      </c>
      <c r="Y588" s="48"/>
      <c r="Z588" s="36"/>
      <c r="AA588" s="54" t="s">
        <v>11</v>
      </c>
      <c r="AB588" s="39"/>
      <c r="AC588" s="54" t="s">
        <v>16</v>
      </c>
      <c r="AD588" s="36"/>
      <c r="AE588" s="54" t="s">
        <v>11</v>
      </c>
      <c r="AF588" s="39"/>
      <c r="AG588" s="56" t="s">
        <v>16</v>
      </c>
      <c r="AH588" s="48"/>
      <c r="AI588" s="36"/>
      <c r="AJ588" s="54" t="s">
        <v>11</v>
      </c>
      <c r="AK588" s="39"/>
      <c r="AL588" s="54" t="s">
        <v>16</v>
      </c>
      <c r="AM588" s="36"/>
      <c r="AN588" s="54" t="s">
        <v>11</v>
      </c>
      <c r="AO588" s="39"/>
      <c r="AP588" s="56" t="s">
        <v>16</v>
      </c>
      <c r="AQ588" s="48"/>
      <c r="AR588" s="36"/>
      <c r="AS588" s="54" t="s">
        <v>11</v>
      </c>
      <c r="AT588" s="39"/>
      <c r="AU588" s="54" t="s">
        <v>16</v>
      </c>
      <c r="AV588" s="36"/>
      <c r="AW588" s="54" t="s">
        <v>11</v>
      </c>
      <c r="AX588" s="39"/>
      <c r="AY588" s="56" t="s">
        <v>16</v>
      </c>
      <c r="AZ588" s="48"/>
      <c r="BA588" s="36"/>
      <c r="BB588" s="54" t="s">
        <v>11</v>
      </c>
      <c r="BC588" s="39"/>
      <c r="BD588" s="54" t="s">
        <v>16</v>
      </c>
      <c r="BE588" s="36"/>
      <c r="BF588" s="54" t="s">
        <v>11</v>
      </c>
      <c r="BG588" s="39"/>
      <c r="BH588" s="56" t="s">
        <v>16</v>
      </c>
      <c r="BI588" s="48"/>
      <c r="BJ588" s="36"/>
      <c r="BK588" s="54" t="s">
        <v>11</v>
      </c>
      <c r="BL588" s="39"/>
      <c r="BM588" s="54" t="s">
        <v>16</v>
      </c>
      <c r="BN588" s="36"/>
      <c r="BO588" s="54" t="s">
        <v>11</v>
      </c>
      <c r="BP588" s="39"/>
      <c r="BQ588" s="56" t="s">
        <v>16</v>
      </c>
      <c r="BR588" s="48"/>
      <c r="BS588" s="36"/>
      <c r="BT588" s="54" t="s">
        <v>11</v>
      </c>
      <c r="BU588" s="39"/>
      <c r="BV588" s="54" t="s">
        <v>16</v>
      </c>
      <c r="BW588" s="36"/>
      <c r="BX588" s="54" t="s">
        <v>11</v>
      </c>
      <c r="BY588" s="39"/>
      <c r="BZ588" s="56" t="s">
        <v>16</v>
      </c>
      <c r="CA588" s="51"/>
      <c r="CB588" s="17" t="str">
        <f t="shared" si="17"/>
        <v/>
      </c>
      <c r="CC588" s="17" t="str">
        <f>IF(CB588="","",INDEX('99_職種リスト'!$A:$A,MATCH($E588,'99_職種リスト'!$B:$B,0)))</f>
        <v/>
      </c>
      <c r="CD588" s="18" t="str">
        <f>IF(CB588="","",IF(F588="○",'01_勤務時間入力'!$B$7*60,IF(SUM(H588,J588,L588,N588)&gt;0,MIN(SUM(VALUE(H588)*60,J588,VALUE(L588)*60/2,N588/2),'01_勤務時間入力'!$B$7*60,10080),MIN(SUM(MIN(SUM(VALUE(Q588)*60,S588,VALUE(U588)*60/2,W588/2),1440)*IF(OR(Y588="",Y588="　"),1,VALUE(MID(Y588,2,1)/4)),MIN(SUM(VALUE(Z588)*60,AB588,VALUE(AD588)*60/2,AF588/2),1440)*IF(OR(AH588="",AH588="　"),1,VALUE(MID(AH588,2,1)/4)),MIN(SUM(VALUE(AI588)*60,AK588,VALUE(AM588)*60/2,AO588/2),1440)*IF(OR(AQ588="",AQ588="　"),1,VALUE(MID(AQ588,2,1)/4)),MIN(SUM(VALUE(AR588)*60,AT588,VALUE(AV588)*60/2,AX588/2),1440)*IF(OR(AZ588="",AZ588="　"),1,VALUE(MID(AZ588,2,1)/4)),MIN(SUM(VALUE(BA588)*60,BC588,VALUE(BE588)*60/2,BG588/2),1440)*IF(OR(BI588="",BI588="　"),1,VALUE(MID(BI588,2,1)/4)),MIN(SUM(VALUE(BJ588)*60,BL588,VALUE(BN588)*60/2,BP588/2),1440)*IF(OR(BR588="",BR588="　"),1,VALUE(MID(BR588,2,1)/4)),MIN(SUM(VALUE(BS588)*60,BU588,VALUE(BW588)*60/2,BY588/2),1440)*IF(OR(CA588="",CA588="　"),1,VALUE(MID(CA588,2,1)/4))),'01_勤務時間入力'!$B$7*60,10080))))</f>
        <v/>
      </c>
      <c r="CE588" s="17" t="str">
        <f>IF(CB588="","",IF('01_勤務時間入力'!$I$7*60&lt;='01_勤務時間入力'!CD588,"常勤","非常勤"))</f>
        <v/>
      </c>
    </row>
    <row r="589" spans="2:83" ht="27.95" customHeight="1" x14ac:dyDescent="0.4">
      <c r="B589" s="131" t="str">
        <f t="shared" si="16"/>
        <v>573人目</v>
      </c>
      <c r="C589" s="29"/>
      <c r="D589" s="69" t="s">
        <v>14</v>
      </c>
      <c r="E589" s="31"/>
      <c r="F589" s="32"/>
      <c r="H589" s="36"/>
      <c r="I589" s="54" t="s">
        <v>11</v>
      </c>
      <c r="J589" s="39"/>
      <c r="K589" s="56" t="s">
        <v>16</v>
      </c>
      <c r="L589" s="36"/>
      <c r="M589" s="54" t="s">
        <v>11</v>
      </c>
      <c r="N589" s="39"/>
      <c r="O589" s="56" t="s">
        <v>16</v>
      </c>
      <c r="P589" s="11"/>
      <c r="Q589" s="36"/>
      <c r="R589" s="54" t="s">
        <v>11</v>
      </c>
      <c r="S589" s="39"/>
      <c r="T589" s="54" t="s">
        <v>16</v>
      </c>
      <c r="U589" s="36"/>
      <c r="V589" s="54" t="s">
        <v>11</v>
      </c>
      <c r="W589" s="39"/>
      <c r="X589" s="56" t="s">
        <v>16</v>
      </c>
      <c r="Y589" s="48"/>
      <c r="Z589" s="36"/>
      <c r="AA589" s="54" t="s">
        <v>11</v>
      </c>
      <c r="AB589" s="39"/>
      <c r="AC589" s="54" t="s">
        <v>16</v>
      </c>
      <c r="AD589" s="36"/>
      <c r="AE589" s="54" t="s">
        <v>11</v>
      </c>
      <c r="AF589" s="39"/>
      <c r="AG589" s="56" t="s">
        <v>16</v>
      </c>
      <c r="AH589" s="48"/>
      <c r="AI589" s="36"/>
      <c r="AJ589" s="54" t="s">
        <v>11</v>
      </c>
      <c r="AK589" s="39"/>
      <c r="AL589" s="54" t="s">
        <v>16</v>
      </c>
      <c r="AM589" s="36"/>
      <c r="AN589" s="54" t="s">
        <v>11</v>
      </c>
      <c r="AO589" s="39"/>
      <c r="AP589" s="56" t="s">
        <v>16</v>
      </c>
      <c r="AQ589" s="48"/>
      <c r="AR589" s="36"/>
      <c r="AS589" s="54" t="s">
        <v>11</v>
      </c>
      <c r="AT589" s="39"/>
      <c r="AU589" s="54" t="s">
        <v>16</v>
      </c>
      <c r="AV589" s="36"/>
      <c r="AW589" s="54" t="s">
        <v>11</v>
      </c>
      <c r="AX589" s="39"/>
      <c r="AY589" s="56" t="s">
        <v>16</v>
      </c>
      <c r="AZ589" s="48"/>
      <c r="BA589" s="36"/>
      <c r="BB589" s="54" t="s">
        <v>11</v>
      </c>
      <c r="BC589" s="39"/>
      <c r="BD589" s="54" t="s">
        <v>16</v>
      </c>
      <c r="BE589" s="36"/>
      <c r="BF589" s="54" t="s">
        <v>11</v>
      </c>
      <c r="BG589" s="39"/>
      <c r="BH589" s="56" t="s">
        <v>16</v>
      </c>
      <c r="BI589" s="48"/>
      <c r="BJ589" s="36"/>
      <c r="BK589" s="54" t="s">
        <v>11</v>
      </c>
      <c r="BL589" s="39"/>
      <c r="BM589" s="54" t="s">
        <v>16</v>
      </c>
      <c r="BN589" s="36"/>
      <c r="BO589" s="54" t="s">
        <v>11</v>
      </c>
      <c r="BP589" s="39"/>
      <c r="BQ589" s="56" t="s">
        <v>16</v>
      </c>
      <c r="BR589" s="48"/>
      <c r="BS589" s="36"/>
      <c r="BT589" s="54" t="s">
        <v>11</v>
      </c>
      <c r="BU589" s="39"/>
      <c r="BV589" s="54" t="s">
        <v>16</v>
      </c>
      <c r="BW589" s="36"/>
      <c r="BX589" s="54" t="s">
        <v>11</v>
      </c>
      <c r="BY589" s="39"/>
      <c r="BZ589" s="56" t="s">
        <v>16</v>
      </c>
      <c r="CA589" s="51"/>
      <c r="CB589" s="17" t="str">
        <f t="shared" si="17"/>
        <v/>
      </c>
      <c r="CC589" s="17" t="str">
        <f>IF(CB589="","",INDEX('99_職種リスト'!$A:$A,MATCH($E589,'99_職種リスト'!$B:$B,0)))</f>
        <v/>
      </c>
      <c r="CD589" s="18" t="str">
        <f>IF(CB589="","",IF(F589="○",'01_勤務時間入力'!$B$7*60,IF(SUM(H589,J589,L589,N589)&gt;0,MIN(SUM(VALUE(H589)*60,J589,VALUE(L589)*60/2,N589/2),'01_勤務時間入力'!$B$7*60,10080),MIN(SUM(MIN(SUM(VALUE(Q589)*60,S589,VALUE(U589)*60/2,W589/2),1440)*IF(OR(Y589="",Y589="　"),1,VALUE(MID(Y589,2,1)/4)),MIN(SUM(VALUE(Z589)*60,AB589,VALUE(AD589)*60/2,AF589/2),1440)*IF(OR(AH589="",AH589="　"),1,VALUE(MID(AH589,2,1)/4)),MIN(SUM(VALUE(AI589)*60,AK589,VALUE(AM589)*60/2,AO589/2),1440)*IF(OR(AQ589="",AQ589="　"),1,VALUE(MID(AQ589,2,1)/4)),MIN(SUM(VALUE(AR589)*60,AT589,VALUE(AV589)*60/2,AX589/2),1440)*IF(OR(AZ589="",AZ589="　"),1,VALUE(MID(AZ589,2,1)/4)),MIN(SUM(VALUE(BA589)*60,BC589,VALUE(BE589)*60/2,BG589/2),1440)*IF(OR(BI589="",BI589="　"),1,VALUE(MID(BI589,2,1)/4)),MIN(SUM(VALUE(BJ589)*60,BL589,VALUE(BN589)*60/2,BP589/2),1440)*IF(OR(BR589="",BR589="　"),1,VALUE(MID(BR589,2,1)/4)),MIN(SUM(VALUE(BS589)*60,BU589,VALUE(BW589)*60/2,BY589/2),1440)*IF(OR(CA589="",CA589="　"),1,VALUE(MID(CA589,2,1)/4))),'01_勤務時間入力'!$B$7*60,10080))))</f>
        <v/>
      </c>
      <c r="CE589" s="17" t="str">
        <f>IF(CB589="","",IF('01_勤務時間入力'!$I$7*60&lt;='01_勤務時間入力'!CD589,"常勤","非常勤"))</f>
        <v/>
      </c>
    </row>
    <row r="590" spans="2:83" ht="27.95" customHeight="1" x14ac:dyDescent="0.4">
      <c r="B590" s="131" t="str">
        <f t="shared" si="16"/>
        <v>574人目</v>
      </c>
      <c r="C590" s="29"/>
      <c r="D590" s="69" t="s">
        <v>14</v>
      </c>
      <c r="E590" s="31"/>
      <c r="F590" s="32"/>
      <c r="H590" s="36"/>
      <c r="I590" s="54" t="s">
        <v>11</v>
      </c>
      <c r="J590" s="39"/>
      <c r="K590" s="56" t="s">
        <v>16</v>
      </c>
      <c r="L590" s="36"/>
      <c r="M590" s="54" t="s">
        <v>11</v>
      </c>
      <c r="N590" s="39"/>
      <c r="O590" s="56" t="s">
        <v>16</v>
      </c>
      <c r="P590" s="11"/>
      <c r="Q590" s="36"/>
      <c r="R590" s="54" t="s">
        <v>11</v>
      </c>
      <c r="S590" s="39"/>
      <c r="T590" s="54" t="s">
        <v>16</v>
      </c>
      <c r="U590" s="36"/>
      <c r="V590" s="54" t="s">
        <v>11</v>
      </c>
      <c r="W590" s="39"/>
      <c r="X590" s="56" t="s">
        <v>16</v>
      </c>
      <c r="Y590" s="48"/>
      <c r="Z590" s="36"/>
      <c r="AA590" s="54" t="s">
        <v>11</v>
      </c>
      <c r="AB590" s="39"/>
      <c r="AC590" s="54" t="s">
        <v>16</v>
      </c>
      <c r="AD590" s="36"/>
      <c r="AE590" s="54" t="s">
        <v>11</v>
      </c>
      <c r="AF590" s="39"/>
      <c r="AG590" s="56" t="s">
        <v>16</v>
      </c>
      <c r="AH590" s="48"/>
      <c r="AI590" s="36"/>
      <c r="AJ590" s="54" t="s">
        <v>11</v>
      </c>
      <c r="AK590" s="39"/>
      <c r="AL590" s="54" t="s">
        <v>16</v>
      </c>
      <c r="AM590" s="36"/>
      <c r="AN590" s="54" t="s">
        <v>11</v>
      </c>
      <c r="AO590" s="39"/>
      <c r="AP590" s="56" t="s">
        <v>16</v>
      </c>
      <c r="AQ590" s="48"/>
      <c r="AR590" s="36"/>
      <c r="AS590" s="54" t="s">
        <v>11</v>
      </c>
      <c r="AT590" s="39"/>
      <c r="AU590" s="54" t="s">
        <v>16</v>
      </c>
      <c r="AV590" s="36"/>
      <c r="AW590" s="54" t="s">
        <v>11</v>
      </c>
      <c r="AX590" s="39"/>
      <c r="AY590" s="56" t="s">
        <v>16</v>
      </c>
      <c r="AZ590" s="48"/>
      <c r="BA590" s="36"/>
      <c r="BB590" s="54" t="s">
        <v>11</v>
      </c>
      <c r="BC590" s="39"/>
      <c r="BD590" s="54" t="s">
        <v>16</v>
      </c>
      <c r="BE590" s="36"/>
      <c r="BF590" s="54" t="s">
        <v>11</v>
      </c>
      <c r="BG590" s="39"/>
      <c r="BH590" s="56" t="s">
        <v>16</v>
      </c>
      <c r="BI590" s="48"/>
      <c r="BJ590" s="36"/>
      <c r="BK590" s="54" t="s">
        <v>11</v>
      </c>
      <c r="BL590" s="39"/>
      <c r="BM590" s="54" t="s">
        <v>16</v>
      </c>
      <c r="BN590" s="36"/>
      <c r="BO590" s="54" t="s">
        <v>11</v>
      </c>
      <c r="BP590" s="39"/>
      <c r="BQ590" s="56" t="s">
        <v>16</v>
      </c>
      <c r="BR590" s="48"/>
      <c r="BS590" s="36"/>
      <c r="BT590" s="54" t="s">
        <v>11</v>
      </c>
      <c r="BU590" s="39"/>
      <c r="BV590" s="54" t="s">
        <v>16</v>
      </c>
      <c r="BW590" s="36"/>
      <c r="BX590" s="54" t="s">
        <v>11</v>
      </c>
      <c r="BY590" s="39"/>
      <c r="BZ590" s="56" t="s">
        <v>16</v>
      </c>
      <c r="CA590" s="51"/>
      <c r="CB590" s="17" t="str">
        <f t="shared" si="17"/>
        <v/>
      </c>
      <c r="CC590" s="17" t="str">
        <f>IF(CB590="","",INDEX('99_職種リスト'!$A:$A,MATCH($E590,'99_職種リスト'!$B:$B,0)))</f>
        <v/>
      </c>
      <c r="CD590" s="18" t="str">
        <f>IF(CB590="","",IF(F590="○",'01_勤務時間入力'!$B$7*60,IF(SUM(H590,J590,L590,N590)&gt;0,MIN(SUM(VALUE(H590)*60,J590,VALUE(L590)*60/2,N590/2),'01_勤務時間入力'!$B$7*60,10080),MIN(SUM(MIN(SUM(VALUE(Q590)*60,S590,VALUE(U590)*60/2,W590/2),1440)*IF(OR(Y590="",Y590="　"),1,VALUE(MID(Y590,2,1)/4)),MIN(SUM(VALUE(Z590)*60,AB590,VALUE(AD590)*60/2,AF590/2),1440)*IF(OR(AH590="",AH590="　"),1,VALUE(MID(AH590,2,1)/4)),MIN(SUM(VALUE(AI590)*60,AK590,VALUE(AM590)*60/2,AO590/2),1440)*IF(OR(AQ590="",AQ590="　"),1,VALUE(MID(AQ590,2,1)/4)),MIN(SUM(VALUE(AR590)*60,AT590,VALUE(AV590)*60/2,AX590/2),1440)*IF(OR(AZ590="",AZ590="　"),1,VALUE(MID(AZ590,2,1)/4)),MIN(SUM(VALUE(BA590)*60,BC590,VALUE(BE590)*60/2,BG590/2),1440)*IF(OR(BI590="",BI590="　"),1,VALUE(MID(BI590,2,1)/4)),MIN(SUM(VALUE(BJ590)*60,BL590,VALUE(BN590)*60/2,BP590/2),1440)*IF(OR(BR590="",BR590="　"),1,VALUE(MID(BR590,2,1)/4)),MIN(SUM(VALUE(BS590)*60,BU590,VALUE(BW590)*60/2,BY590/2),1440)*IF(OR(CA590="",CA590="　"),1,VALUE(MID(CA590,2,1)/4))),'01_勤務時間入力'!$B$7*60,10080))))</f>
        <v/>
      </c>
      <c r="CE590" s="17" t="str">
        <f>IF(CB590="","",IF('01_勤務時間入力'!$I$7*60&lt;='01_勤務時間入力'!CD590,"常勤","非常勤"))</f>
        <v/>
      </c>
    </row>
    <row r="591" spans="2:83" ht="27.95" customHeight="1" x14ac:dyDescent="0.4">
      <c r="B591" s="131" t="str">
        <f t="shared" si="16"/>
        <v>575人目</v>
      </c>
      <c r="C591" s="29"/>
      <c r="D591" s="69" t="s">
        <v>14</v>
      </c>
      <c r="E591" s="31"/>
      <c r="F591" s="32"/>
      <c r="H591" s="36"/>
      <c r="I591" s="54" t="s">
        <v>11</v>
      </c>
      <c r="J591" s="39"/>
      <c r="K591" s="56" t="s">
        <v>16</v>
      </c>
      <c r="L591" s="36"/>
      <c r="M591" s="54" t="s">
        <v>11</v>
      </c>
      <c r="N591" s="39"/>
      <c r="O591" s="56" t="s">
        <v>16</v>
      </c>
      <c r="P591" s="11"/>
      <c r="Q591" s="36"/>
      <c r="R591" s="54" t="s">
        <v>11</v>
      </c>
      <c r="S591" s="39"/>
      <c r="T591" s="54" t="s">
        <v>16</v>
      </c>
      <c r="U591" s="36"/>
      <c r="V591" s="54" t="s">
        <v>11</v>
      </c>
      <c r="W591" s="39"/>
      <c r="X591" s="56" t="s">
        <v>16</v>
      </c>
      <c r="Y591" s="48"/>
      <c r="Z591" s="36"/>
      <c r="AA591" s="54" t="s">
        <v>11</v>
      </c>
      <c r="AB591" s="39"/>
      <c r="AC591" s="54" t="s">
        <v>16</v>
      </c>
      <c r="AD591" s="36"/>
      <c r="AE591" s="54" t="s">
        <v>11</v>
      </c>
      <c r="AF591" s="39"/>
      <c r="AG591" s="56" t="s">
        <v>16</v>
      </c>
      <c r="AH591" s="48"/>
      <c r="AI591" s="36"/>
      <c r="AJ591" s="54" t="s">
        <v>11</v>
      </c>
      <c r="AK591" s="39"/>
      <c r="AL591" s="54" t="s">
        <v>16</v>
      </c>
      <c r="AM591" s="36"/>
      <c r="AN591" s="54" t="s">
        <v>11</v>
      </c>
      <c r="AO591" s="39"/>
      <c r="AP591" s="56" t="s">
        <v>16</v>
      </c>
      <c r="AQ591" s="48"/>
      <c r="AR591" s="36"/>
      <c r="AS591" s="54" t="s">
        <v>11</v>
      </c>
      <c r="AT591" s="39"/>
      <c r="AU591" s="54" t="s">
        <v>16</v>
      </c>
      <c r="AV591" s="36"/>
      <c r="AW591" s="54" t="s">
        <v>11</v>
      </c>
      <c r="AX591" s="39"/>
      <c r="AY591" s="56" t="s">
        <v>16</v>
      </c>
      <c r="AZ591" s="48"/>
      <c r="BA591" s="36"/>
      <c r="BB591" s="54" t="s">
        <v>11</v>
      </c>
      <c r="BC591" s="39"/>
      <c r="BD591" s="54" t="s">
        <v>16</v>
      </c>
      <c r="BE591" s="36"/>
      <c r="BF591" s="54" t="s">
        <v>11</v>
      </c>
      <c r="BG591" s="39"/>
      <c r="BH591" s="56" t="s">
        <v>16</v>
      </c>
      <c r="BI591" s="48"/>
      <c r="BJ591" s="36"/>
      <c r="BK591" s="54" t="s">
        <v>11</v>
      </c>
      <c r="BL591" s="39"/>
      <c r="BM591" s="54" t="s">
        <v>16</v>
      </c>
      <c r="BN591" s="36"/>
      <c r="BO591" s="54" t="s">
        <v>11</v>
      </c>
      <c r="BP591" s="39"/>
      <c r="BQ591" s="56" t="s">
        <v>16</v>
      </c>
      <c r="BR591" s="48"/>
      <c r="BS591" s="36"/>
      <c r="BT591" s="54" t="s">
        <v>11</v>
      </c>
      <c r="BU591" s="39"/>
      <c r="BV591" s="54" t="s">
        <v>16</v>
      </c>
      <c r="BW591" s="36"/>
      <c r="BX591" s="54" t="s">
        <v>11</v>
      </c>
      <c r="BY591" s="39"/>
      <c r="BZ591" s="56" t="s">
        <v>16</v>
      </c>
      <c r="CA591" s="51"/>
      <c r="CB591" s="17" t="str">
        <f t="shared" si="17"/>
        <v/>
      </c>
      <c r="CC591" s="17" t="str">
        <f>IF(CB591="","",INDEX('99_職種リスト'!$A:$A,MATCH($E591,'99_職種リスト'!$B:$B,0)))</f>
        <v/>
      </c>
      <c r="CD591" s="18" t="str">
        <f>IF(CB591="","",IF(F591="○",'01_勤務時間入力'!$B$7*60,IF(SUM(H591,J591,L591,N591)&gt;0,MIN(SUM(VALUE(H591)*60,J591,VALUE(L591)*60/2,N591/2),'01_勤務時間入力'!$B$7*60,10080),MIN(SUM(MIN(SUM(VALUE(Q591)*60,S591,VALUE(U591)*60/2,W591/2),1440)*IF(OR(Y591="",Y591="　"),1,VALUE(MID(Y591,2,1)/4)),MIN(SUM(VALUE(Z591)*60,AB591,VALUE(AD591)*60/2,AF591/2),1440)*IF(OR(AH591="",AH591="　"),1,VALUE(MID(AH591,2,1)/4)),MIN(SUM(VALUE(AI591)*60,AK591,VALUE(AM591)*60/2,AO591/2),1440)*IF(OR(AQ591="",AQ591="　"),1,VALUE(MID(AQ591,2,1)/4)),MIN(SUM(VALUE(AR591)*60,AT591,VALUE(AV591)*60/2,AX591/2),1440)*IF(OR(AZ591="",AZ591="　"),1,VALUE(MID(AZ591,2,1)/4)),MIN(SUM(VALUE(BA591)*60,BC591,VALUE(BE591)*60/2,BG591/2),1440)*IF(OR(BI591="",BI591="　"),1,VALUE(MID(BI591,2,1)/4)),MIN(SUM(VALUE(BJ591)*60,BL591,VALUE(BN591)*60/2,BP591/2),1440)*IF(OR(BR591="",BR591="　"),1,VALUE(MID(BR591,2,1)/4)),MIN(SUM(VALUE(BS591)*60,BU591,VALUE(BW591)*60/2,BY591/2),1440)*IF(OR(CA591="",CA591="　"),1,VALUE(MID(CA591,2,1)/4))),'01_勤務時間入力'!$B$7*60,10080))))</f>
        <v/>
      </c>
      <c r="CE591" s="17" t="str">
        <f>IF(CB591="","",IF('01_勤務時間入力'!$I$7*60&lt;='01_勤務時間入力'!CD591,"常勤","非常勤"))</f>
        <v/>
      </c>
    </row>
    <row r="592" spans="2:83" ht="27.95" customHeight="1" x14ac:dyDescent="0.4">
      <c r="B592" s="131" t="str">
        <f t="shared" si="16"/>
        <v>576人目</v>
      </c>
      <c r="C592" s="29"/>
      <c r="D592" s="69" t="s">
        <v>14</v>
      </c>
      <c r="E592" s="31"/>
      <c r="F592" s="32"/>
      <c r="H592" s="36"/>
      <c r="I592" s="54" t="s">
        <v>11</v>
      </c>
      <c r="J592" s="39"/>
      <c r="K592" s="56" t="s">
        <v>16</v>
      </c>
      <c r="L592" s="36"/>
      <c r="M592" s="54" t="s">
        <v>11</v>
      </c>
      <c r="N592" s="39"/>
      <c r="O592" s="56" t="s">
        <v>16</v>
      </c>
      <c r="P592" s="11"/>
      <c r="Q592" s="36"/>
      <c r="R592" s="54" t="s">
        <v>11</v>
      </c>
      <c r="S592" s="39"/>
      <c r="T592" s="54" t="s">
        <v>16</v>
      </c>
      <c r="U592" s="36"/>
      <c r="V592" s="54" t="s">
        <v>11</v>
      </c>
      <c r="W592" s="39"/>
      <c r="X592" s="56" t="s">
        <v>16</v>
      </c>
      <c r="Y592" s="48"/>
      <c r="Z592" s="36"/>
      <c r="AA592" s="54" t="s">
        <v>11</v>
      </c>
      <c r="AB592" s="39"/>
      <c r="AC592" s="54" t="s">
        <v>16</v>
      </c>
      <c r="AD592" s="36"/>
      <c r="AE592" s="54" t="s">
        <v>11</v>
      </c>
      <c r="AF592" s="39"/>
      <c r="AG592" s="56" t="s">
        <v>16</v>
      </c>
      <c r="AH592" s="48"/>
      <c r="AI592" s="36"/>
      <c r="AJ592" s="54" t="s">
        <v>11</v>
      </c>
      <c r="AK592" s="39"/>
      <c r="AL592" s="54" t="s">
        <v>16</v>
      </c>
      <c r="AM592" s="36"/>
      <c r="AN592" s="54" t="s">
        <v>11</v>
      </c>
      <c r="AO592" s="39"/>
      <c r="AP592" s="56" t="s">
        <v>16</v>
      </c>
      <c r="AQ592" s="48"/>
      <c r="AR592" s="36"/>
      <c r="AS592" s="54" t="s">
        <v>11</v>
      </c>
      <c r="AT592" s="39"/>
      <c r="AU592" s="54" t="s">
        <v>16</v>
      </c>
      <c r="AV592" s="36"/>
      <c r="AW592" s="54" t="s">
        <v>11</v>
      </c>
      <c r="AX592" s="39"/>
      <c r="AY592" s="56" t="s">
        <v>16</v>
      </c>
      <c r="AZ592" s="48"/>
      <c r="BA592" s="36"/>
      <c r="BB592" s="54" t="s">
        <v>11</v>
      </c>
      <c r="BC592" s="39"/>
      <c r="BD592" s="54" t="s">
        <v>16</v>
      </c>
      <c r="BE592" s="36"/>
      <c r="BF592" s="54" t="s">
        <v>11</v>
      </c>
      <c r="BG592" s="39"/>
      <c r="BH592" s="56" t="s">
        <v>16</v>
      </c>
      <c r="BI592" s="48"/>
      <c r="BJ592" s="36"/>
      <c r="BK592" s="54" t="s">
        <v>11</v>
      </c>
      <c r="BL592" s="39"/>
      <c r="BM592" s="54" t="s">
        <v>16</v>
      </c>
      <c r="BN592" s="36"/>
      <c r="BO592" s="54" t="s">
        <v>11</v>
      </c>
      <c r="BP592" s="39"/>
      <c r="BQ592" s="56" t="s">
        <v>16</v>
      </c>
      <c r="BR592" s="48"/>
      <c r="BS592" s="36"/>
      <c r="BT592" s="54" t="s">
        <v>11</v>
      </c>
      <c r="BU592" s="39"/>
      <c r="BV592" s="54" t="s">
        <v>16</v>
      </c>
      <c r="BW592" s="36"/>
      <c r="BX592" s="54" t="s">
        <v>11</v>
      </c>
      <c r="BY592" s="39"/>
      <c r="BZ592" s="56" t="s">
        <v>16</v>
      </c>
      <c r="CA592" s="51"/>
      <c r="CB592" s="17" t="str">
        <f t="shared" si="17"/>
        <v/>
      </c>
      <c r="CC592" s="17" t="str">
        <f>IF(CB592="","",INDEX('99_職種リスト'!$A:$A,MATCH($E592,'99_職種リスト'!$B:$B,0)))</f>
        <v/>
      </c>
      <c r="CD592" s="18" t="str">
        <f>IF(CB592="","",IF(F592="○",'01_勤務時間入力'!$B$7*60,IF(SUM(H592,J592,L592,N592)&gt;0,MIN(SUM(VALUE(H592)*60,J592,VALUE(L592)*60/2,N592/2),'01_勤務時間入力'!$B$7*60,10080),MIN(SUM(MIN(SUM(VALUE(Q592)*60,S592,VALUE(U592)*60/2,W592/2),1440)*IF(OR(Y592="",Y592="　"),1,VALUE(MID(Y592,2,1)/4)),MIN(SUM(VALUE(Z592)*60,AB592,VALUE(AD592)*60/2,AF592/2),1440)*IF(OR(AH592="",AH592="　"),1,VALUE(MID(AH592,2,1)/4)),MIN(SUM(VALUE(AI592)*60,AK592,VALUE(AM592)*60/2,AO592/2),1440)*IF(OR(AQ592="",AQ592="　"),1,VALUE(MID(AQ592,2,1)/4)),MIN(SUM(VALUE(AR592)*60,AT592,VALUE(AV592)*60/2,AX592/2),1440)*IF(OR(AZ592="",AZ592="　"),1,VALUE(MID(AZ592,2,1)/4)),MIN(SUM(VALUE(BA592)*60,BC592,VALUE(BE592)*60/2,BG592/2),1440)*IF(OR(BI592="",BI592="　"),1,VALUE(MID(BI592,2,1)/4)),MIN(SUM(VALUE(BJ592)*60,BL592,VALUE(BN592)*60/2,BP592/2),1440)*IF(OR(BR592="",BR592="　"),1,VALUE(MID(BR592,2,1)/4)),MIN(SUM(VALUE(BS592)*60,BU592,VALUE(BW592)*60/2,BY592/2),1440)*IF(OR(CA592="",CA592="　"),1,VALUE(MID(CA592,2,1)/4))),'01_勤務時間入力'!$B$7*60,10080))))</f>
        <v/>
      </c>
      <c r="CE592" s="17" t="str">
        <f>IF(CB592="","",IF('01_勤務時間入力'!$I$7*60&lt;='01_勤務時間入力'!CD592,"常勤","非常勤"))</f>
        <v/>
      </c>
    </row>
    <row r="593" spans="2:83" ht="27.95" customHeight="1" x14ac:dyDescent="0.4">
      <c r="B593" s="131" t="str">
        <f t="shared" si="16"/>
        <v>577人目</v>
      </c>
      <c r="C593" s="29"/>
      <c r="D593" s="69" t="s">
        <v>14</v>
      </c>
      <c r="E593" s="31"/>
      <c r="F593" s="32"/>
      <c r="H593" s="36"/>
      <c r="I593" s="54" t="s">
        <v>11</v>
      </c>
      <c r="J593" s="39"/>
      <c r="K593" s="56" t="s">
        <v>16</v>
      </c>
      <c r="L593" s="36"/>
      <c r="M593" s="54" t="s">
        <v>11</v>
      </c>
      <c r="N593" s="39"/>
      <c r="O593" s="56" t="s">
        <v>16</v>
      </c>
      <c r="P593" s="11"/>
      <c r="Q593" s="36"/>
      <c r="R593" s="54" t="s">
        <v>11</v>
      </c>
      <c r="S593" s="39"/>
      <c r="T593" s="54" t="s">
        <v>16</v>
      </c>
      <c r="U593" s="36"/>
      <c r="V593" s="54" t="s">
        <v>11</v>
      </c>
      <c r="W593" s="39"/>
      <c r="X593" s="56" t="s">
        <v>16</v>
      </c>
      <c r="Y593" s="48"/>
      <c r="Z593" s="36"/>
      <c r="AA593" s="54" t="s">
        <v>11</v>
      </c>
      <c r="AB593" s="39"/>
      <c r="AC593" s="54" t="s">
        <v>16</v>
      </c>
      <c r="AD593" s="36"/>
      <c r="AE593" s="54" t="s">
        <v>11</v>
      </c>
      <c r="AF593" s="39"/>
      <c r="AG593" s="56" t="s">
        <v>16</v>
      </c>
      <c r="AH593" s="48"/>
      <c r="AI593" s="36"/>
      <c r="AJ593" s="54" t="s">
        <v>11</v>
      </c>
      <c r="AK593" s="39"/>
      <c r="AL593" s="54" t="s">
        <v>16</v>
      </c>
      <c r="AM593" s="36"/>
      <c r="AN593" s="54" t="s">
        <v>11</v>
      </c>
      <c r="AO593" s="39"/>
      <c r="AP593" s="56" t="s">
        <v>16</v>
      </c>
      <c r="AQ593" s="48"/>
      <c r="AR593" s="36"/>
      <c r="AS593" s="54" t="s">
        <v>11</v>
      </c>
      <c r="AT593" s="39"/>
      <c r="AU593" s="54" t="s">
        <v>16</v>
      </c>
      <c r="AV593" s="36"/>
      <c r="AW593" s="54" t="s">
        <v>11</v>
      </c>
      <c r="AX593" s="39"/>
      <c r="AY593" s="56" t="s">
        <v>16</v>
      </c>
      <c r="AZ593" s="48"/>
      <c r="BA593" s="36"/>
      <c r="BB593" s="54" t="s">
        <v>11</v>
      </c>
      <c r="BC593" s="39"/>
      <c r="BD593" s="54" t="s">
        <v>16</v>
      </c>
      <c r="BE593" s="36"/>
      <c r="BF593" s="54" t="s">
        <v>11</v>
      </c>
      <c r="BG593" s="39"/>
      <c r="BH593" s="56" t="s">
        <v>16</v>
      </c>
      <c r="BI593" s="48"/>
      <c r="BJ593" s="36"/>
      <c r="BK593" s="54" t="s">
        <v>11</v>
      </c>
      <c r="BL593" s="39"/>
      <c r="BM593" s="54" t="s">
        <v>16</v>
      </c>
      <c r="BN593" s="36"/>
      <c r="BO593" s="54" t="s">
        <v>11</v>
      </c>
      <c r="BP593" s="39"/>
      <c r="BQ593" s="56" t="s">
        <v>16</v>
      </c>
      <c r="BR593" s="48"/>
      <c r="BS593" s="36"/>
      <c r="BT593" s="54" t="s">
        <v>11</v>
      </c>
      <c r="BU593" s="39"/>
      <c r="BV593" s="54" t="s">
        <v>16</v>
      </c>
      <c r="BW593" s="36"/>
      <c r="BX593" s="54" t="s">
        <v>11</v>
      </c>
      <c r="BY593" s="39"/>
      <c r="BZ593" s="56" t="s">
        <v>16</v>
      </c>
      <c r="CA593" s="51"/>
      <c r="CB593" s="17" t="str">
        <f t="shared" si="17"/>
        <v/>
      </c>
      <c r="CC593" s="17" t="str">
        <f>IF(CB593="","",INDEX('99_職種リスト'!$A:$A,MATCH($E593,'99_職種リスト'!$B:$B,0)))</f>
        <v/>
      </c>
      <c r="CD593" s="18" t="str">
        <f>IF(CB593="","",IF(F593="○",'01_勤務時間入力'!$B$7*60,IF(SUM(H593,J593,L593,N593)&gt;0,MIN(SUM(VALUE(H593)*60,J593,VALUE(L593)*60/2,N593/2),'01_勤務時間入力'!$B$7*60,10080),MIN(SUM(MIN(SUM(VALUE(Q593)*60,S593,VALUE(U593)*60/2,W593/2),1440)*IF(OR(Y593="",Y593="　"),1,VALUE(MID(Y593,2,1)/4)),MIN(SUM(VALUE(Z593)*60,AB593,VALUE(AD593)*60/2,AF593/2),1440)*IF(OR(AH593="",AH593="　"),1,VALUE(MID(AH593,2,1)/4)),MIN(SUM(VALUE(AI593)*60,AK593,VALUE(AM593)*60/2,AO593/2),1440)*IF(OR(AQ593="",AQ593="　"),1,VALUE(MID(AQ593,2,1)/4)),MIN(SUM(VALUE(AR593)*60,AT593,VALUE(AV593)*60/2,AX593/2),1440)*IF(OR(AZ593="",AZ593="　"),1,VALUE(MID(AZ593,2,1)/4)),MIN(SUM(VALUE(BA593)*60,BC593,VALUE(BE593)*60/2,BG593/2),1440)*IF(OR(BI593="",BI593="　"),1,VALUE(MID(BI593,2,1)/4)),MIN(SUM(VALUE(BJ593)*60,BL593,VALUE(BN593)*60/2,BP593/2),1440)*IF(OR(BR593="",BR593="　"),1,VALUE(MID(BR593,2,1)/4)),MIN(SUM(VALUE(BS593)*60,BU593,VALUE(BW593)*60/2,BY593/2),1440)*IF(OR(CA593="",CA593="　"),1,VALUE(MID(CA593,2,1)/4))),'01_勤務時間入力'!$B$7*60,10080))))</f>
        <v/>
      </c>
      <c r="CE593" s="17" t="str">
        <f>IF(CB593="","",IF('01_勤務時間入力'!$I$7*60&lt;='01_勤務時間入力'!CD593,"常勤","非常勤"))</f>
        <v/>
      </c>
    </row>
    <row r="594" spans="2:83" ht="27.95" customHeight="1" x14ac:dyDescent="0.4">
      <c r="B594" s="131" t="str">
        <f t="shared" ref="B594:B657" si="18">CONCATENATE(ROW()-16,"人目")</f>
        <v>578人目</v>
      </c>
      <c r="C594" s="29"/>
      <c r="D594" s="69" t="s">
        <v>14</v>
      </c>
      <c r="E594" s="31"/>
      <c r="F594" s="32"/>
      <c r="H594" s="36"/>
      <c r="I594" s="54" t="s">
        <v>11</v>
      </c>
      <c r="J594" s="39"/>
      <c r="K594" s="56" t="s">
        <v>16</v>
      </c>
      <c r="L594" s="36"/>
      <c r="M594" s="54" t="s">
        <v>11</v>
      </c>
      <c r="N594" s="39"/>
      <c r="O594" s="56" t="s">
        <v>16</v>
      </c>
      <c r="P594" s="11"/>
      <c r="Q594" s="36"/>
      <c r="R594" s="54" t="s">
        <v>11</v>
      </c>
      <c r="S594" s="39"/>
      <c r="T594" s="54" t="s">
        <v>16</v>
      </c>
      <c r="U594" s="36"/>
      <c r="V594" s="54" t="s">
        <v>11</v>
      </c>
      <c r="W594" s="39"/>
      <c r="X594" s="56" t="s">
        <v>16</v>
      </c>
      <c r="Y594" s="48"/>
      <c r="Z594" s="36"/>
      <c r="AA594" s="54" t="s">
        <v>11</v>
      </c>
      <c r="AB594" s="39"/>
      <c r="AC594" s="54" t="s">
        <v>16</v>
      </c>
      <c r="AD594" s="36"/>
      <c r="AE594" s="54" t="s">
        <v>11</v>
      </c>
      <c r="AF594" s="39"/>
      <c r="AG594" s="56" t="s">
        <v>16</v>
      </c>
      <c r="AH594" s="48"/>
      <c r="AI594" s="36"/>
      <c r="AJ594" s="54" t="s">
        <v>11</v>
      </c>
      <c r="AK594" s="39"/>
      <c r="AL594" s="54" t="s">
        <v>16</v>
      </c>
      <c r="AM594" s="36"/>
      <c r="AN594" s="54" t="s">
        <v>11</v>
      </c>
      <c r="AO594" s="39"/>
      <c r="AP594" s="56" t="s">
        <v>16</v>
      </c>
      <c r="AQ594" s="48"/>
      <c r="AR594" s="36"/>
      <c r="AS594" s="54" t="s">
        <v>11</v>
      </c>
      <c r="AT594" s="39"/>
      <c r="AU594" s="54" t="s">
        <v>16</v>
      </c>
      <c r="AV594" s="36"/>
      <c r="AW594" s="54" t="s">
        <v>11</v>
      </c>
      <c r="AX594" s="39"/>
      <c r="AY594" s="56" t="s">
        <v>16</v>
      </c>
      <c r="AZ594" s="48"/>
      <c r="BA594" s="36"/>
      <c r="BB594" s="54" t="s">
        <v>11</v>
      </c>
      <c r="BC594" s="39"/>
      <c r="BD594" s="54" t="s">
        <v>16</v>
      </c>
      <c r="BE594" s="36"/>
      <c r="BF594" s="54" t="s">
        <v>11</v>
      </c>
      <c r="BG594" s="39"/>
      <c r="BH594" s="56" t="s">
        <v>16</v>
      </c>
      <c r="BI594" s="48"/>
      <c r="BJ594" s="36"/>
      <c r="BK594" s="54" t="s">
        <v>11</v>
      </c>
      <c r="BL594" s="39"/>
      <c r="BM594" s="54" t="s">
        <v>16</v>
      </c>
      <c r="BN594" s="36"/>
      <c r="BO594" s="54" t="s">
        <v>11</v>
      </c>
      <c r="BP594" s="39"/>
      <c r="BQ594" s="56" t="s">
        <v>16</v>
      </c>
      <c r="BR594" s="48"/>
      <c r="BS594" s="36"/>
      <c r="BT594" s="54" t="s">
        <v>11</v>
      </c>
      <c r="BU594" s="39"/>
      <c r="BV594" s="54" t="s">
        <v>16</v>
      </c>
      <c r="BW594" s="36"/>
      <c r="BX594" s="54" t="s">
        <v>11</v>
      </c>
      <c r="BY594" s="39"/>
      <c r="BZ594" s="56" t="s">
        <v>16</v>
      </c>
      <c r="CA594" s="51"/>
      <c r="CB594" s="17" t="str">
        <f t="shared" ref="CB594:CB657" si="19">IF(AND(E594&lt;&gt;"",OR(F594="○",SUM(H594,J594,L594,N594,Q594,S594,U594,W594,Z594,AB594,AD594,AF594,AI594,AK594,AM594,AO594,AR594,AT594,AV594,AX594,BA594,BC594,BE594,BG594,BJ594,BL594,BN594,BP594,BS594,BU594,BW594,BY594)&gt;0)),"入力あり","")</f>
        <v/>
      </c>
      <c r="CC594" s="17" t="str">
        <f>IF(CB594="","",INDEX('99_職種リスト'!$A:$A,MATCH($E594,'99_職種リスト'!$B:$B,0)))</f>
        <v/>
      </c>
      <c r="CD594" s="18" t="str">
        <f>IF(CB594="","",IF(F594="○",'01_勤務時間入力'!$B$7*60,IF(SUM(H594,J594,L594,N594)&gt;0,MIN(SUM(VALUE(H594)*60,J594,VALUE(L594)*60/2,N594/2),'01_勤務時間入力'!$B$7*60,10080),MIN(SUM(MIN(SUM(VALUE(Q594)*60,S594,VALUE(U594)*60/2,W594/2),1440)*IF(OR(Y594="",Y594="　"),1,VALUE(MID(Y594,2,1)/4)),MIN(SUM(VALUE(Z594)*60,AB594,VALUE(AD594)*60/2,AF594/2),1440)*IF(OR(AH594="",AH594="　"),1,VALUE(MID(AH594,2,1)/4)),MIN(SUM(VALUE(AI594)*60,AK594,VALUE(AM594)*60/2,AO594/2),1440)*IF(OR(AQ594="",AQ594="　"),1,VALUE(MID(AQ594,2,1)/4)),MIN(SUM(VALUE(AR594)*60,AT594,VALUE(AV594)*60/2,AX594/2),1440)*IF(OR(AZ594="",AZ594="　"),1,VALUE(MID(AZ594,2,1)/4)),MIN(SUM(VALUE(BA594)*60,BC594,VALUE(BE594)*60/2,BG594/2),1440)*IF(OR(BI594="",BI594="　"),1,VALUE(MID(BI594,2,1)/4)),MIN(SUM(VALUE(BJ594)*60,BL594,VALUE(BN594)*60/2,BP594/2),1440)*IF(OR(BR594="",BR594="　"),1,VALUE(MID(BR594,2,1)/4)),MIN(SUM(VALUE(BS594)*60,BU594,VALUE(BW594)*60/2,BY594/2),1440)*IF(OR(CA594="",CA594="　"),1,VALUE(MID(CA594,2,1)/4))),'01_勤務時間入力'!$B$7*60,10080))))</f>
        <v/>
      </c>
      <c r="CE594" s="17" t="str">
        <f>IF(CB594="","",IF('01_勤務時間入力'!$I$7*60&lt;='01_勤務時間入力'!CD594,"常勤","非常勤"))</f>
        <v/>
      </c>
    </row>
    <row r="595" spans="2:83" ht="27.95" customHeight="1" x14ac:dyDescent="0.4">
      <c r="B595" s="131" t="str">
        <f t="shared" si="18"/>
        <v>579人目</v>
      </c>
      <c r="C595" s="29"/>
      <c r="D595" s="69" t="s">
        <v>14</v>
      </c>
      <c r="E595" s="31"/>
      <c r="F595" s="32"/>
      <c r="H595" s="36"/>
      <c r="I595" s="54" t="s">
        <v>11</v>
      </c>
      <c r="J595" s="39"/>
      <c r="K595" s="56" t="s">
        <v>16</v>
      </c>
      <c r="L595" s="36"/>
      <c r="M595" s="54" t="s">
        <v>11</v>
      </c>
      <c r="N595" s="39"/>
      <c r="O595" s="56" t="s">
        <v>16</v>
      </c>
      <c r="P595" s="11"/>
      <c r="Q595" s="36"/>
      <c r="R595" s="54" t="s">
        <v>11</v>
      </c>
      <c r="S595" s="39"/>
      <c r="T595" s="54" t="s">
        <v>16</v>
      </c>
      <c r="U595" s="36"/>
      <c r="V595" s="54" t="s">
        <v>11</v>
      </c>
      <c r="W595" s="39"/>
      <c r="X595" s="56" t="s">
        <v>16</v>
      </c>
      <c r="Y595" s="48"/>
      <c r="Z595" s="36"/>
      <c r="AA595" s="54" t="s">
        <v>11</v>
      </c>
      <c r="AB595" s="39"/>
      <c r="AC595" s="54" t="s">
        <v>16</v>
      </c>
      <c r="AD595" s="36"/>
      <c r="AE595" s="54" t="s">
        <v>11</v>
      </c>
      <c r="AF595" s="39"/>
      <c r="AG595" s="56" t="s">
        <v>16</v>
      </c>
      <c r="AH595" s="48"/>
      <c r="AI595" s="36"/>
      <c r="AJ595" s="54" t="s">
        <v>11</v>
      </c>
      <c r="AK595" s="39"/>
      <c r="AL595" s="54" t="s">
        <v>16</v>
      </c>
      <c r="AM595" s="36"/>
      <c r="AN595" s="54" t="s">
        <v>11</v>
      </c>
      <c r="AO595" s="39"/>
      <c r="AP595" s="56" t="s">
        <v>16</v>
      </c>
      <c r="AQ595" s="48"/>
      <c r="AR595" s="36"/>
      <c r="AS595" s="54" t="s">
        <v>11</v>
      </c>
      <c r="AT595" s="39"/>
      <c r="AU595" s="54" t="s">
        <v>16</v>
      </c>
      <c r="AV595" s="36"/>
      <c r="AW595" s="54" t="s">
        <v>11</v>
      </c>
      <c r="AX595" s="39"/>
      <c r="AY595" s="56" t="s">
        <v>16</v>
      </c>
      <c r="AZ595" s="48"/>
      <c r="BA595" s="36"/>
      <c r="BB595" s="54" t="s">
        <v>11</v>
      </c>
      <c r="BC595" s="39"/>
      <c r="BD595" s="54" t="s">
        <v>16</v>
      </c>
      <c r="BE595" s="36"/>
      <c r="BF595" s="54" t="s">
        <v>11</v>
      </c>
      <c r="BG595" s="39"/>
      <c r="BH595" s="56" t="s">
        <v>16</v>
      </c>
      <c r="BI595" s="48"/>
      <c r="BJ595" s="36"/>
      <c r="BK595" s="54" t="s">
        <v>11</v>
      </c>
      <c r="BL595" s="39"/>
      <c r="BM595" s="54" t="s">
        <v>16</v>
      </c>
      <c r="BN595" s="36"/>
      <c r="BO595" s="54" t="s">
        <v>11</v>
      </c>
      <c r="BP595" s="39"/>
      <c r="BQ595" s="56" t="s">
        <v>16</v>
      </c>
      <c r="BR595" s="48"/>
      <c r="BS595" s="36"/>
      <c r="BT595" s="54" t="s">
        <v>11</v>
      </c>
      <c r="BU595" s="39"/>
      <c r="BV595" s="54" t="s">
        <v>16</v>
      </c>
      <c r="BW595" s="36"/>
      <c r="BX595" s="54" t="s">
        <v>11</v>
      </c>
      <c r="BY595" s="39"/>
      <c r="BZ595" s="56" t="s">
        <v>16</v>
      </c>
      <c r="CA595" s="51"/>
      <c r="CB595" s="17" t="str">
        <f t="shared" si="19"/>
        <v/>
      </c>
      <c r="CC595" s="17" t="str">
        <f>IF(CB595="","",INDEX('99_職種リスト'!$A:$A,MATCH($E595,'99_職種リスト'!$B:$B,0)))</f>
        <v/>
      </c>
      <c r="CD595" s="18" t="str">
        <f>IF(CB595="","",IF(F595="○",'01_勤務時間入力'!$B$7*60,IF(SUM(H595,J595,L595,N595)&gt;0,MIN(SUM(VALUE(H595)*60,J595,VALUE(L595)*60/2,N595/2),'01_勤務時間入力'!$B$7*60,10080),MIN(SUM(MIN(SUM(VALUE(Q595)*60,S595,VALUE(U595)*60/2,W595/2),1440)*IF(OR(Y595="",Y595="　"),1,VALUE(MID(Y595,2,1)/4)),MIN(SUM(VALUE(Z595)*60,AB595,VALUE(AD595)*60/2,AF595/2),1440)*IF(OR(AH595="",AH595="　"),1,VALUE(MID(AH595,2,1)/4)),MIN(SUM(VALUE(AI595)*60,AK595,VALUE(AM595)*60/2,AO595/2),1440)*IF(OR(AQ595="",AQ595="　"),1,VALUE(MID(AQ595,2,1)/4)),MIN(SUM(VALUE(AR595)*60,AT595,VALUE(AV595)*60/2,AX595/2),1440)*IF(OR(AZ595="",AZ595="　"),1,VALUE(MID(AZ595,2,1)/4)),MIN(SUM(VALUE(BA595)*60,BC595,VALUE(BE595)*60/2,BG595/2),1440)*IF(OR(BI595="",BI595="　"),1,VALUE(MID(BI595,2,1)/4)),MIN(SUM(VALUE(BJ595)*60,BL595,VALUE(BN595)*60/2,BP595/2),1440)*IF(OR(BR595="",BR595="　"),1,VALUE(MID(BR595,2,1)/4)),MIN(SUM(VALUE(BS595)*60,BU595,VALUE(BW595)*60/2,BY595/2),1440)*IF(OR(CA595="",CA595="　"),1,VALUE(MID(CA595,2,1)/4))),'01_勤務時間入力'!$B$7*60,10080))))</f>
        <v/>
      </c>
      <c r="CE595" s="17" t="str">
        <f>IF(CB595="","",IF('01_勤務時間入力'!$I$7*60&lt;='01_勤務時間入力'!CD595,"常勤","非常勤"))</f>
        <v/>
      </c>
    </row>
    <row r="596" spans="2:83" ht="27.95" customHeight="1" x14ac:dyDescent="0.4">
      <c r="B596" s="131" t="str">
        <f t="shared" si="18"/>
        <v>580人目</v>
      </c>
      <c r="C596" s="29"/>
      <c r="D596" s="69" t="s">
        <v>14</v>
      </c>
      <c r="E596" s="31"/>
      <c r="F596" s="32"/>
      <c r="H596" s="36"/>
      <c r="I596" s="54" t="s">
        <v>11</v>
      </c>
      <c r="J596" s="39"/>
      <c r="K596" s="56" t="s">
        <v>16</v>
      </c>
      <c r="L596" s="36"/>
      <c r="M596" s="54" t="s">
        <v>11</v>
      </c>
      <c r="N596" s="39"/>
      <c r="O596" s="56" t="s">
        <v>16</v>
      </c>
      <c r="P596" s="11"/>
      <c r="Q596" s="36"/>
      <c r="R596" s="54" t="s">
        <v>11</v>
      </c>
      <c r="S596" s="39"/>
      <c r="T596" s="54" t="s">
        <v>16</v>
      </c>
      <c r="U596" s="36"/>
      <c r="V596" s="54" t="s">
        <v>11</v>
      </c>
      <c r="W596" s="39"/>
      <c r="X596" s="56" t="s">
        <v>16</v>
      </c>
      <c r="Y596" s="48"/>
      <c r="Z596" s="36"/>
      <c r="AA596" s="54" t="s">
        <v>11</v>
      </c>
      <c r="AB596" s="39"/>
      <c r="AC596" s="54" t="s">
        <v>16</v>
      </c>
      <c r="AD596" s="36"/>
      <c r="AE596" s="54" t="s">
        <v>11</v>
      </c>
      <c r="AF596" s="39"/>
      <c r="AG596" s="56" t="s">
        <v>16</v>
      </c>
      <c r="AH596" s="48"/>
      <c r="AI596" s="36"/>
      <c r="AJ596" s="54" t="s">
        <v>11</v>
      </c>
      <c r="AK596" s="39"/>
      <c r="AL596" s="54" t="s">
        <v>16</v>
      </c>
      <c r="AM596" s="36"/>
      <c r="AN596" s="54" t="s">
        <v>11</v>
      </c>
      <c r="AO596" s="39"/>
      <c r="AP596" s="56" t="s">
        <v>16</v>
      </c>
      <c r="AQ596" s="48"/>
      <c r="AR596" s="36"/>
      <c r="AS596" s="54" t="s">
        <v>11</v>
      </c>
      <c r="AT596" s="39"/>
      <c r="AU596" s="54" t="s">
        <v>16</v>
      </c>
      <c r="AV596" s="36"/>
      <c r="AW596" s="54" t="s">
        <v>11</v>
      </c>
      <c r="AX596" s="39"/>
      <c r="AY596" s="56" t="s">
        <v>16</v>
      </c>
      <c r="AZ596" s="48"/>
      <c r="BA596" s="36"/>
      <c r="BB596" s="54" t="s">
        <v>11</v>
      </c>
      <c r="BC596" s="39"/>
      <c r="BD596" s="54" t="s">
        <v>16</v>
      </c>
      <c r="BE596" s="36"/>
      <c r="BF596" s="54" t="s">
        <v>11</v>
      </c>
      <c r="BG596" s="39"/>
      <c r="BH596" s="56" t="s">
        <v>16</v>
      </c>
      <c r="BI596" s="48"/>
      <c r="BJ596" s="36"/>
      <c r="BK596" s="54" t="s">
        <v>11</v>
      </c>
      <c r="BL596" s="39"/>
      <c r="BM596" s="54" t="s">
        <v>16</v>
      </c>
      <c r="BN596" s="36"/>
      <c r="BO596" s="54" t="s">
        <v>11</v>
      </c>
      <c r="BP596" s="39"/>
      <c r="BQ596" s="56" t="s">
        <v>16</v>
      </c>
      <c r="BR596" s="48"/>
      <c r="BS596" s="36"/>
      <c r="BT596" s="54" t="s">
        <v>11</v>
      </c>
      <c r="BU596" s="39"/>
      <c r="BV596" s="54" t="s">
        <v>16</v>
      </c>
      <c r="BW596" s="36"/>
      <c r="BX596" s="54" t="s">
        <v>11</v>
      </c>
      <c r="BY596" s="39"/>
      <c r="BZ596" s="56" t="s">
        <v>16</v>
      </c>
      <c r="CA596" s="51"/>
      <c r="CB596" s="17" t="str">
        <f t="shared" si="19"/>
        <v/>
      </c>
      <c r="CC596" s="17" t="str">
        <f>IF(CB596="","",INDEX('99_職種リスト'!$A:$A,MATCH($E596,'99_職種リスト'!$B:$B,0)))</f>
        <v/>
      </c>
      <c r="CD596" s="18" t="str">
        <f>IF(CB596="","",IF(F596="○",'01_勤務時間入力'!$B$7*60,IF(SUM(H596,J596,L596,N596)&gt;0,MIN(SUM(VALUE(H596)*60,J596,VALUE(L596)*60/2,N596/2),'01_勤務時間入力'!$B$7*60,10080),MIN(SUM(MIN(SUM(VALUE(Q596)*60,S596,VALUE(U596)*60/2,W596/2),1440)*IF(OR(Y596="",Y596="　"),1,VALUE(MID(Y596,2,1)/4)),MIN(SUM(VALUE(Z596)*60,AB596,VALUE(AD596)*60/2,AF596/2),1440)*IF(OR(AH596="",AH596="　"),1,VALUE(MID(AH596,2,1)/4)),MIN(SUM(VALUE(AI596)*60,AK596,VALUE(AM596)*60/2,AO596/2),1440)*IF(OR(AQ596="",AQ596="　"),1,VALUE(MID(AQ596,2,1)/4)),MIN(SUM(VALUE(AR596)*60,AT596,VALUE(AV596)*60/2,AX596/2),1440)*IF(OR(AZ596="",AZ596="　"),1,VALUE(MID(AZ596,2,1)/4)),MIN(SUM(VALUE(BA596)*60,BC596,VALUE(BE596)*60/2,BG596/2),1440)*IF(OR(BI596="",BI596="　"),1,VALUE(MID(BI596,2,1)/4)),MIN(SUM(VALUE(BJ596)*60,BL596,VALUE(BN596)*60/2,BP596/2),1440)*IF(OR(BR596="",BR596="　"),1,VALUE(MID(BR596,2,1)/4)),MIN(SUM(VALUE(BS596)*60,BU596,VALUE(BW596)*60/2,BY596/2),1440)*IF(OR(CA596="",CA596="　"),1,VALUE(MID(CA596,2,1)/4))),'01_勤務時間入力'!$B$7*60,10080))))</f>
        <v/>
      </c>
      <c r="CE596" s="17" t="str">
        <f>IF(CB596="","",IF('01_勤務時間入力'!$I$7*60&lt;='01_勤務時間入力'!CD596,"常勤","非常勤"))</f>
        <v/>
      </c>
    </row>
    <row r="597" spans="2:83" ht="27.95" customHeight="1" x14ac:dyDescent="0.4">
      <c r="B597" s="131" t="str">
        <f t="shared" si="18"/>
        <v>581人目</v>
      </c>
      <c r="C597" s="29"/>
      <c r="D597" s="69" t="s">
        <v>14</v>
      </c>
      <c r="E597" s="31"/>
      <c r="F597" s="32"/>
      <c r="H597" s="36"/>
      <c r="I597" s="54" t="s">
        <v>11</v>
      </c>
      <c r="J597" s="39"/>
      <c r="K597" s="56" t="s">
        <v>16</v>
      </c>
      <c r="L597" s="36"/>
      <c r="M597" s="54" t="s">
        <v>11</v>
      </c>
      <c r="N597" s="39"/>
      <c r="O597" s="56" t="s">
        <v>16</v>
      </c>
      <c r="P597" s="11"/>
      <c r="Q597" s="36"/>
      <c r="R597" s="54" t="s">
        <v>11</v>
      </c>
      <c r="S597" s="39"/>
      <c r="T597" s="54" t="s">
        <v>16</v>
      </c>
      <c r="U597" s="36"/>
      <c r="V597" s="54" t="s">
        <v>11</v>
      </c>
      <c r="W597" s="39"/>
      <c r="X597" s="56" t="s">
        <v>16</v>
      </c>
      <c r="Y597" s="48"/>
      <c r="Z597" s="36"/>
      <c r="AA597" s="54" t="s">
        <v>11</v>
      </c>
      <c r="AB597" s="39"/>
      <c r="AC597" s="54" t="s">
        <v>16</v>
      </c>
      <c r="AD597" s="36"/>
      <c r="AE597" s="54" t="s">
        <v>11</v>
      </c>
      <c r="AF597" s="39"/>
      <c r="AG597" s="56" t="s">
        <v>16</v>
      </c>
      <c r="AH597" s="48"/>
      <c r="AI597" s="36"/>
      <c r="AJ597" s="54" t="s">
        <v>11</v>
      </c>
      <c r="AK597" s="39"/>
      <c r="AL597" s="54" t="s">
        <v>16</v>
      </c>
      <c r="AM597" s="36"/>
      <c r="AN597" s="54" t="s">
        <v>11</v>
      </c>
      <c r="AO597" s="39"/>
      <c r="AP597" s="56" t="s">
        <v>16</v>
      </c>
      <c r="AQ597" s="48"/>
      <c r="AR597" s="36"/>
      <c r="AS597" s="54" t="s">
        <v>11</v>
      </c>
      <c r="AT597" s="39"/>
      <c r="AU597" s="54" t="s">
        <v>16</v>
      </c>
      <c r="AV597" s="36"/>
      <c r="AW597" s="54" t="s">
        <v>11</v>
      </c>
      <c r="AX597" s="39"/>
      <c r="AY597" s="56" t="s">
        <v>16</v>
      </c>
      <c r="AZ597" s="48"/>
      <c r="BA597" s="36"/>
      <c r="BB597" s="54" t="s">
        <v>11</v>
      </c>
      <c r="BC597" s="39"/>
      <c r="BD597" s="54" t="s">
        <v>16</v>
      </c>
      <c r="BE597" s="36"/>
      <c r="BF597" s="54" t="s">
        <v>11</v>
      </c>
      <c r="BG597" s="39"/>
      <c r="BH597" s="56" t="s">
        <v>16</v>
      </c>
      <c r="BI597" s="48"/>
      <c r="BJ597" s="36"/>
      <c r="BK597" s="54" t="s">
        <v>11</v>
      </c>
      <c r="BL597" s="39"/>
      <c r="BM597" s="54" t="s">
        <v>16</v>
      </c>
      <c r="BN597" s="36"/>
      <c r="BO597" s="54" t="s">
        <v>11</v>
      </c>
      <c r="BP597" s="39"/>
      <c r="BQ597" s="56" t="s">
        <v>16</v>
      </c>
      <c r="BR597" s="48"/>
      <c r="BS597" s="36"/>
      <c r="BT597" s="54" t="s">
        <v>11</v>
      </c>
      <c r="BU597" s="39"/>
      <c r="BV597" s="54" t="s">
        <v>16</v>
      </c>
      <c r="BW597" s="36"/>
      <c r="BX597" s="54" t="s">
        <v>11</v>
      </c>
      <c r="BY597" s="39"/>
      <c r="BZ597" s="56" t="s">
        <v>16</v>
      </c>
      <c r="CA597" s="51"/>
      <c r="CB597" s="17" t="str">
        <f t="shared" si="19"/>
        <v/>
      </c>
      <c r="CC597" s="17" t="str">
        <f>IF(CB597="","",INDEX('99_職種リスト'!$A:$A,MATCH($E597,'99_職種リスト'!$B:$B,0)))</f>
        <v/>
      </c>
      <c r="CD597" s="18" t="str">
        <f>IF(CB597="","",IF(F597="○",'01_勤務時間入力'!$B$7*60,IF(SUM(H597,J597,L597,N597)&gt;0,MIN(SUM(VALUE(H597)*60,J597,VALUE(L597)*60/2,N597/2),'01_勤務時間入力'!$B$7*60,10080),MIN(SUM(MIN(SUM(VALUE(Q597)*60,S597,VALUE(U597)*60/2,W597/2),1440)*IF(OR(Y597="",Y597="　"),1,VALUE(MID(Y597,2,1)/4)),MIN(SUM(VALUE(Z597)*60,AB597,VALUE(AD597)*60/2,AF597/2),1440)*IF(OR(AH597="",AH597="　"),1,VALUE(MID(AH597,2,1)/4)),MIN(SUM(VALUE(AI597)*60,AK597,VALUE(AM597)*60/2,AO597/2),1440)*IF(OR(AQ597="",AQ597="　"),1,VALUE(MID(AQ597,2,1)/4)),MIN(SUM(VALUE(AR597)*60,AT597,VALUE(AV597)*60/2,AX597/2),1440)*IF(OR(AZ597="",AZ597="　"),1,VALUE(MID(AZ597,2,1)/4)),MIN(SUM(VALUE(BA597)*60,BC597,VALUE(BE597)*60/2,BG597/2),1440)*IF(OR(BI597="",BI597="　"),1,VALUE(MID(BI597,2,1)/4)),MIN(SUM(VALUE(BJ597)*60,BL597,VALUE(BN597)*60/2,BP597/2),1440)*IF(OR(BR597="",BR597="　"),1,VALUE(MID(BR597,2,1)/4)),MIN(SUM(VALUE(BS597)*60,BU597,VALUE(BW597)*60/2,BY597/2),1440)*IF(OR(CA597="",CA597="　"),1,VALUE(MID(CA597,2,1)/4))),'01_勤務時間入力'!$B$7*60,10080))))</f>
        <v/>
      </c>
      <c r="CE597" s="17" t="str">
        <f>IF(CB597="","",IF('01_勤務時間入力'!$I$7*60&lt;='01_勤務時間入力'!CD597,"常勤","非常勤"))</f>
        <v/>
      </c>
    </row>
    <row r="598" spans="2:83" ht="27.95" customHeight="1" x14ac:dyDescent="0.4">
      <c r="B598" s="131" t="str">
        <f t="shared" si="18"/>
        <v>582人目</v>
      </c>
      <c r="C598" s="29"/>
      <c r="D598" s="69" t="s">
        <v>14</v>
      </c>
      <c r="E598" s="31"/>
      <c r="F598" s="32"/>
      <c r="H598" s="36"/>
      <c r="I598" s="54" t="s">
        <v>11</v>
      </c>
      <c r="J598" s="39"/>
      <c r="K598" s="56" t="s">
        <v>16</v>
      </c>
      <c r="L598" s="36"/>
      <c r="M598" s="54" t="s">
        <v>11</v>
      </c>
      <c r="N598" s="39"/>
      <c r="O598" s="56" t="s">
        <v>16</v>
      </c>
      <c r="P598" s="11"/>
      <c r="Q598" s="36"/>
      <c r="R598" s="54" t="s">
        <v>11</v>
      </c>
      <c r="S598" s="39"/>
      <c r="T598" s="54" t="s">
        <v>16</v>
      </c>
      <c r="U598" s="36"/>
      <c r="V598" s="54" t="s">
        <v>11</v>
      </c>
      <c r="W598" s="39"/>
      <c r="X598" s="56" t="s">
        <v>16</v>
      </c>
      <c r="Y598" s="48"/>
      <c r="Z598" s="36"/>
      <c r="AA598" s="54" t="s">
        <v>11</v>
      </c>
      <c r="AB598" s="39"/>
      <c r="AC598" s="54" t="s">
        <v>16</v>
      </c>
      <c r="AD598" s="36"/>
      <c r="AE598" s="54" t="s">
        <v>11</v>
      </c>
      <c r="AF598" s="39"/>
      <c r="AG598" s="56" t="s">
        <v>16</v>
      </c>
      <c r="AH598" s="48"/>
      <c r="AI598" s="36"/>
      <c r="AJ598" s="54" t="s">
        <v>11</v>
      </c>
      <c r="AK598" s="39"/>
      <c r="AL598" s="54" t="s">
        <v>16</v>
      </c>
      <c r="AM598" s="36"/>
      <c r="AN598" s="54" t="s">
        <v>11</v>
      </c>
      <c r="AO598" s="39"/>
      <c r="AP598" s="56" t="s">
        <v>16</v>
      </c>
      <c r="AQ598" s="48"/>
      <c r="AR598" s="36"/>
      <c r="AS598" s="54" t="s">
        <v>11</v>
      </c>
      <c r="AT598" s="39"/>
      <c r="AU598" s="54" t="s">
        <v>16</v>
      </c>
      <c r="AV598" s="36"/>
      <c r="AW598" s="54" t="s">
        <v>11</v>
      </c>
      <c r="AX598" s="39"/>
      <c r="AY598" s="56" t="s">
        <v>16</v>
      </c>
      <c r="AZ598" s="48"/>
      <c r="BA598" s="36"/>
      <c r="BB598" s="54" t="s">
        <v>11</v>
      </c>
      <c r="BC598" s="39"/>
      <c r="BD598" s="54" t="s">
        <v>16</v>
      </c>
      <c r="BE598" s="36"/>
      <c r="BF598" s="54" t="s">
        <v>11</v>
      </c>
      <c r="BG598" s="39"/>
      <c r="BH598" s="56" t="s">
        <v>16</v>
      </c>
      <c r="BI598" s="48"/>
      <c r="BJ598" s="36"/>
      <c r="BK598" s="54" t="s">
        <v>11</v>
      </c>
      <c r="BL598" s="39"/>
      <c r="BM598" s="54" t="s">
        <v>16</v>
      </c>
      <c r="BN598" s="36"/>
      <c r="BO598" s="54" t="s">
        <v>11</v>
      </c>
      <c r="BP598" s="39"/>
      <c r="BQ598" s="56" t="s">
        <v>16</v>
      </c>
      <c r="BR598" s="48"/>
      <c r="BS598" s="36"/>
      <c r="BT598" s="54" t="s">
        <v>11</v>
      </c>
      <c r="BU598" s="39"/>
      <c r="BV598" s="54" t="s">
        <v>16</v>
      </c>
      <c r="BW598" s="36"/>
      <c r="BX598" s="54" t="s">
        <v>11</v>
      </c>
      <c r="BY598" s="39"/>
      <c r="BZ598" s="56" t="s">
        <v>16</v>
      </c>
      <c r="CA598" s="51"/>
      <c r="CB598" s="17" t="str">
        <f t="shared" si="19"/>
        <v/>
      </c>
      <c r="CC598" s="17" t="str">
        <f>IF(CB598="","",INDEX('99_職種リスト'!$A:$A,MATCH($E598,'99_職種リスト'!$B:$B,0)))</f>
        <v/>
      </c>
      <c r="CD598" s="18" t="str">
        <f>IF(CB598="","",IF(F598="○",'01_勤務時間入力'!$B$7*60,IF(SUM(H598,J598,L598,N598)&gt;0,MIN(SUM(VALUE(H598)*60,J598,VALUE(L598)*60/2,N598/2),'01_勤務時間入力'!$B$7*60,10080),MIN(SUM(MIN(SUM(VALUE(Q598)*60,S598,VALUE(U598)*60/2,W598/2),1440)*IF(OR(Y598="",Y598="　"),1,VALUE(MID(Y598,2,1)/4)),MIN(SUM(VALUE(Z598)*60,AB598,VALUE(AD598)*60/2,AF598/2),1440)*IF(OR(AH598="",AH598="　"),1,VALUE(MID(AH598,2,1)/4)),MIN(SUM(VALUE(AI598)*60,AK598,VALUE(AM598)*60/2,AO598/2),1440)*IF(OR(AQ598="",AQ598="　"),1,VALUE(MID(AQ598,2,1)/4)),MIN(SUM(VALUE(AR598)*60,AT598,VALUE(AV598)*60/2,AX598/2),1440)*IF(OR(AZ598="",AZ598="　"),1,VALUE(MID(AZ598,2,1)/4)),MIN(SUM(VALUE(BA598)*60,BC598,VALUE(BE598)*60/2,BG598/2),1440)*IF(OR(BI598="",BI598="　"),1,VALUE(MID(BI598,2,1)/4)),MIN(SUM(VALUE(BJ598)*60,BL598,VALUE(BN598)*60/2,BP598/2),1440)*IF(OR(BR598="",BR598="　"),1,VALUE(MID(BR598,2,1)/4)),MIN(SUM(VALUE(BS598)*60,BU598,VALUE(BW598)*60/2,BY598/2),1440)*IF(OR(CA598="",CA598="　"),1,VALUE(MID(CA598,2,1)/4))),'01_勤務時間入力'!$B$7*60,10080))))</f>
        <v/>
      </c>
      <c r="CE598" s="17" t="str">
        <f>IF(CB598="","",IF('01_勤務時間入力'!$I$7*60&lt;='01_勤務時間入力'!CD598,"常勤","非常勤"))</f>
        <v/>
      </c>
    </row>
    <row r="599" spans="2:83" ht="27.95" customHeight="1" x14ac:dyDescent="0.4">
      <c r="B599" s="131" t="str">
        <f t="shared" si="18"/>
        <v>583人目</v>
      </c>
      <c r="C599" s="29"/>
      <c r="D599" s="69" t="s">
        <v>14</v>
      </c>
      <c r="E599" s="31"/>
      <c r="F599" s="32"/>
      <c r="H599" s="36"/>
      <c r="I599" s="54" t="s">
        <v>11</v>
      </c>
      <c r="J599" s="39"/>
      <c r="K599" s="56" t="s">
        <v>16</v>
      </c>
      <c r="L599" s="36"/>
      <c r="M599" s="54" t="s">
        <v>11</v>
      </c>
      <c r="N599" s="39"/>
      <c r="O599" s="56" t="s">
        <v>16</v>
      </c>
      <c r="P599" s="11"/>
      <c r="Q599" s="36"/>
      <c r="R599" s="54" t="s">
        <v>11</v>
      </c>
      <c r="S599" s="39"/>
      <c r="T599" s="54" t="s">
        <v>16</v>
      </c>
      <c r="U599" s="36"/>
      <c r="V599" s="54" t="s">
        <v>11</v>
      </c>
      <c r="W599" s="39"/>
      <c r="X599" s="56" t="s">
        <v>16</v>
      </c>
      <c r="Y599" s="48"/>
      <c r="Z599" s="36"/>
      <c r="AA599" s="54" t="s">
        <v>11</v>
      </c>
      <c r="AB599" s="39"/>
      <c r="AC599" s="54" t="s">
        <v>16</v>
      </c>
      <c r="AD599" s="36"/>
      <c r="AE599" s="54" t="s">
        <v>11</v>
      </c>
      <c r="AF599" s="39"/>
      <c r="AG599" s="56" t="s">
        <v>16</v>
      </c>
      <c r="AH599" s="48"/>
      <c r="AI599" s="36"/>
      <c r="AJ599" s="54" t="s">
        <v>11</v>
      </c>
      <c r="AK599" s="39"/>
      <c r="AL599" s="54" t="s">
        <v>16</v>
      </c>
      <c r="AM599" s="36"/>
      <c r="AN599" s="54" t="s">
        <v>11</v>
      </c>
      <c r="AO599" s="39"/>
      <c r="AP599" s="56" t="s">
        <v>16</v>
      </c>
      <c r="AQ599" s="48"/>
      <c r="AR599" s="36"/>
      <c r="AS599" s="54" t="s">
        <v>11</v>
      </c>
      <c r="AT599" s="39"/>
      <c r="AU599" s="54" t="s">
        <v>16</v>
      </c>
      <c r="AV599" s="36"/>
      <c r="AW599" s="54" t="s">
        <v>11</v>
      </c>
      <c r="AX599" s="39"/>
      <c r="AY599" s="56" t="s">
        <v>16</v>
      </c>
      <c r="AZ599" s="48"/>
      <c r="BA599" s="36"/>
      <c r="BB599" s="54" t="s">
        <v>11</v>
      </c>
      <c r="BC599" s="39"/>
      <c r="BD599" s="54" t="s">
        <v>16</v>
      </c>
      <c r="BE599" s="36"/>
      <c r="BF599" s="54" t="s">
        <v>11</v>
      </c>
      <c r="BG599" s="39"/>
      <c r="BH599" s="56" t="s">
        <v>16</v>
      </c>
      <c r="BI599" s="48"/>
      <c r="BJ599" s="36"/>
      <c r="BK599" s="54" t="s">
        <v>11</v>
      </c>
      <c r="BL599" s="39"/>
      <c r="BM599" s="54" t="s">
        <v>16</v>
      </c>
      <c r="BN599" s="36"/>
      <c r="BO599" s="54" t="s">
        <v>11</v>
      </c>
      <c r="BP599" s="39"/>
      <c r="BQ599" s="56" t="s">
        <v>16</v>
      </c>
      <c r="BR599" s="48"/>
      <c r="BS599" s="36"/>
      <c r="BT599" s="54" t="s">
        <v>11</v>
      </c>
      <c r="BU599" s="39"/>
      <c r="BV599" s="54" t="s">
        <v>16</v>
      </c>
      <c r="BW599" s="36"/>
      <c r="BX599" s="54" t="s">
        <v>11</v>
      </c>
      <c r="BY599" s="39"/>
      <c r="BZ599" s="56" t="s">
        <v>16</v>
      </c>
      <c r="CA599" s="51"/>
      <c r="CB599" s="17" t="str">
        <f t="shared" si="19"/>
        <v/>
      </c>
      <c r="CC599" s="17" t="str">
        <f>IF(CB599="","",INDEX('99_職種リスト'!$A:$A,MATCH($E599,'99_職種リスト'!$B:$B,0)))</f>
        <v/>
      </c>
      <c r="CD599" s="18" t="str">
        <f>IF(CB599="","",IF(F599="○",'01_勤務時間入力'!$B$7*60,IF(SUM(H599,J599,L599,N599)&gt;0,MIN(SUM(VALUE(H599)*60,J599,VALUE(L599)*60/2,N599/2),'01_勤務時間入力'!$B$7*60,10080),MIN(SUM(MIN(SUM(VALUE(Q599)*60,S599,VALUE(U599)*60/2,W599/2),1440)*IF(OR(Y599="",Y599="　"),1,VALUE(MID(Y599,2,1)/4)),MIN(SUM(VALUE(Z599)*60,AB599,VALUE(AD599)*60/2,AF599/2),1440)*IF(OR(AH599="",AH599="　"),1,VALUE(MID(AH599,2,1)/4)),MIN(SUM(VALUE(AI599)*60,AK599,VALUE(AM599)*60/2,AO599/2),1440)*IF(OR(AQ599="",AQ599="　"),1,VALUE(MID(AQ599,2,1)/4)),MIN(SUM(VALUE(AR599)*60,AT599,VALUE(AV599)*60/2,AX599/2),1440)*IF(OR(AZ599="",AZ599="　"),1,VALUE(MID(AZ599,2,1)/4)),MIN(SUM(VALUE(BA599)*60,BC599,VALUE(BE599)*60/2,BG599/2),1440)*IF(OR(BI599="",BI599="　"),1,VALUE(MID(BI599,2,1)/4)),MIN(SUM(VALUE(BJ599)*60,BL599,VALUE(BN599)*60/2,BP599/2),1440)*IF(OR(BR599="",BR599="　"),1,VALUE(MID(BR599,2,1)/4)),MIN(SUM(VALUE(BS599)*60,BU599,VALUE(BW599)*60/2,BY599/2),1440)*IF(OR(CA599="",CA599="　"),1,VALUE(MID(CA599,2,1)/4))),'01_勤務時間入力'!$B$7*60,10080))))</f>
        <v/>
      </c>
      <c r="CE599" s="17" t="str">
        <f>IF(CB599="","",IF('01_勤務時間入力'!$I$7*60&lt;='01_勤務時間入力'!CD599,"常勤","非常勤"))</f>
        <v/>
      </c>
    </row>
    <row r="600" spans="2:83" ht="27.95" customHeight="1" x14ac:dyDescent="0.4">
      <c r="B600" s="131" t="str">
        <f t="shared" si="18"/>
        <v>584人目</v>
      </c>
      <c r="C600" s="29"/>
      <c r="D600" s="69" t="s">
        <v>14</v>
      </c>
      <c r="E600" s="31"/>
      <c r="F600" s="32"/>
      <c r="H600" s="36"/>
      <c r="I600" s="54" t="s">
        <v>11</v>
      </c>
      <c r="J600" s="39"/>
      <c r="K600" s="56" t="s">
        <v>16</v>
      </c>
      <c r="L600" s="36"/>
      <c r="M600" s="54" t="s">
        <v>11</v>
      </c>
      <c r="N600" s="39"/>
      <c r="O600" s="56" t="s">
        <v>16</v>
      </c>
      <c r="P600" s="11"/>
      <c r="Q600" s="36"/>
      <c r="R600" s="54" t="s">
        <v>11</v>
      </c>
      <c r="S600" s="39"/>
      <c r="T600" s="54" t="s">
        <v>16</v>
      </c>
      <c r="U600" s="36"/>
      <c r="V600" s="54" t="s">
        <v>11</v>
      </c>
      <c r="W600" s="39"/>
      <c r="X600" s="56" t="s">
        <v>16</v>
      </c>
      <c r="Y600" s="48"/>
      <c r="Z600" s="36"/>
      <c r="AA600" s="54" t="s">
        <v>11</v>
      </c>
      <c r="AB600" s="39"/>
      <c r="AC600" s="54" t="s">
        <v>16</v>
      </c>
      <c r="AD600" s="36"/>
      <c r="AE600" s="54" t="s">
        <v>11</v>
      </c>
      <c r="AF600" s="39"/>
      <c r="AG600" s="56" t="s">
        <v>16</v>
      </c>
      <c r="AH600" s="48"/>
      <c r="AI600" s="36"/>
      <c r="AJ600" s="54" t="s">
        <v>11</v>
      </c>
      <c r="AK600" s="39"/>
      <c r="AL600" s="54" t="s">
        <v>16</v>
      </c>
      <c r="AM600" s="36"/>
      <c r="AN600" s="54" t="s">
        <v>11</v>
      </c>
      <c r="AO600" s="39"/>
      <c r="AP600" s="56" t="s">
        <v>16</v>
      </c>
      <c r="AQ600" s="48"/>
      <c r="AR600" s="36"/>
      <c r="AS600" s="54" t="s">
        <v>11</v>
      </c>
      <c r="AT600" s="39"/>
      <c r="AU600" s="54" t="s">
        <v>16</v>
      </c>
      <c r="AV600" s="36"/>
      <c r="AW600" s="54" t="s">
        <v>11</v>
      </c>
      <c r="AX600" s="39"/>
      <c r="AY600" s="56" t="s">
        <v>16</v>
      </c>
      <c r="AZ600" s="48"/>
      <c r="BA600" s="36"/>
      <c r="BB600" s="54" t="s">
        <v>11</v>
      </c>
      <c r="BC600" s="39"/>
      <c r="BD600" s="54" t="s">
        <v>16</v>
      </c>
      <c r="BE600" s="36"/>
      <c r="BF600" s="54" t="s">
        <v>11</v>
      </c>
      <c r="BG600" s="39"/>
      <c r="BH600" s="56" t="s">
        <v>16</v>
      </c>
      <c r="BI600" s="48"/>
      <c r="BJ600" s="36"/>
      <c r="BK600" s="54" t="s">
        <v>11</v>
      </c>
      <c r="BL600" s="39"/>
      <c r="BM600" s="54" t="s">
        <v>16</v>
      </c>
      <c r="BN600" s="36"/>
      <c r="BO600" s="54" t="s">
        <v>11</v>
      </c>
      <c r="BP600" s="39"/>
      <c r="BQ600" s="56" t="s">
        <v>16</v>
      </c>
      <c r="BR600" s="48"/>
      <c r="BS600" s="36"/>
      <c r="BT600" s="54" t="s">
        <v>11</v>
      </c>
      <c r="BU600" s="39"/>
      <c r="BV600" s="54" t="s">
        <v>16</v>
      </c>
      <c r="BW600" s="36"/>
      <c r="BX600" s="54" t="s">
        <v>11</v>
      </c>
      <c r="BY600" s="39"/>
      <c r="BZ600" s="56" t="s">
        <v>16</v>
      </c>
      <c r="CA600" s="51"/>
      <c r="CB600" s="17" t="str">
        <f t="shared" si="19"/>
        <v/>
      </c>
      <c r="CC600" s="17" t="str">
        <f>IF(CB600="","",INDEX('99_職種リスト'!$A:$A,MATCH($E600,'99_職種リスト'!$B:$B,0)))</f>
        <v/>
      </c>
      <c r="CD600" s="18" t="str">
        <f>IF(CB600="","",IF(F600="○",'01_勤務時間入力'!$B$7*60,IF(SUM(H600,J600,L600,N600)&gt;0,MIN(SUM(VALUE(H600)*60,J600,VALUE(L600)*60/2,N600/2),'01_勤務時間入力'!$B$7*60,10080),MIN(SUM(MIN(SUM(VALUE(Q600)*60,S600,VALUE(U600)*60/2,W600/2),1440)*IF(OR(Y600="",Y600="　"),1,VALUE(MID(Y600,2,1)/4)),MIN(SUM(VALUE(Z600)*60,AB600,VALUE(AD600)*60/2,AF600/2),1440)*IF(OR(AH600="",AH600="　"),1,VALUE(MID(AH600,2,1)/4)),MIN(SUM(VALUE(AI600)*60,AK600,VALUE(AM600)*60/2,AO600/2),1440)*IF(OR(AQ600="",AQ600="　"),1,VALUE(MID(AQ600,2,1)/4)),MIN(SUM(VALUE(AR600)*60,AT600,VALUE(AV600)*60/2,AX600/2),1440)*IF(OR(AZ600="",AZ600="　"),1,VALUE(MID(AZ600,2,1)/4)),MIN(SUM(VALUE(BA600)*60,BC600,VALUE(BE600)*60/2,BG600/2),1440)*IF(OR(BI600="",BI600="　"),1,VALUE(MID(BI600,2,1)/4)),MIN(SUM(VALUE(BJ600)*60,BL600,VALUE(BN600)*60/2,BP600/2),1440)*IF(OR(BR600="",BR600="　"),1,VALUE(MID(BR600,2,1)/4)),MIN(SUM(VALUE(BS600)*60,BU600,VALUE(BW600)*60/2,BY600/2),1440)*IF(OR(CA600="",CA600="　"),1,VALUE(MID(CA600,2,1)/4))),'01_勤務時間入力'!$B$7*60,10080))))</f>
        <v/>
      </c>
      <c r="CE600" s="17" t="str">
        <f>IF(CB600="","",IF('01_勤務時間入力'!$I$7*60&lt;='01_勤務時間入力'!CD600,"常勤","非常勤"))</f>
        <v/>
      </c>
    </row>
    <row r="601" spans="2:83" ht="27.95" customHeight="1" x14ac:dyDescent="0.4">
      <c r="B601" s="131" t="str">
        <f t="shared" si="18"/>
        <v>585人目</v>
      </c>
      <c r="C601" s="29"/>
      <c r="D601" s="69" t="s">
        <v>14</v>
      </c>
      <c r="E601" s="31"/>
      <c r="F601" s="32"/>
      <c r="H601" s="36"/>
      <c r="I601" s="54" t="s">
        <v>11</v>
      </c>
      <c r="J601" s="39"/>
      <c r="K601" s="56" t="s">
        <v>16</v>
      </c>
      <c r="L601" s="36"/>
      <c r="M601" s="54" t="s">
        <v>11</v>
      </c>
      <c r="N601" s="39"/>
      <c r="O601" s="56" t="s">
        <v>16</v>
      </c>
      <c r="P601" s="11"/>
      <c r="Q601" s="36"/>
      <c r="R601" s="54" t="s">
        <v>11</v>
      </c>
      <c r="S601" s="39"/>
      <c r="T601" s="54" t="s">
        <v>16</v>
      </c>
      <c r="U601" s="36"/>
      <c r="V601" s="54" t="s">
        <v>11</v>
      </c>
      <c r="W601" s="39"/>
      <c r="X601" s="56" t="s">
        <v>16</v>
      </c>
      <c r="Y601" s="48"/>
      <c r="Z601" s="36"/>
      <c r="AA601" s="54" t="s">
        <v>11</v>
      </c>
      <c r="AB601" s="39"/>
      <c r="AC601" s="54" t="s">
        <v>16</v>
      </c>
      <c r="AD601" s="36"/>
      <c r="AE601" s="54" t="s">
        <v>11</v>
      </c>
      <c r="AF601" s="39"/>
      <c r="AG601" s="56" t="s">
        <v>16</v>
      </c>
      <c r="AH601" s="48"/>
      <c r="AI601" s="36"/>
      <c r="AJ601" s="54" t="s">
        <v>11</v>
      </c>
      <c r="AK601" s="39"/>
      <c r="AL601" s="54" t="s">
        <v>16</v>
      </c>
      <c r="AM601" s="36"/>
      <c r="AN601" s="54" t="s">
        <v>11</v>
      </c>
      <c r="AO601" s="39"/>
      <c r="AP601" s="56" t="s">
        <v>16</v>
      </c>
      <c r="AQ601" s="48"/>
      <c r="AR601" s="36"/>
      <c r="AS601" s="54" t="s">
        <v>11</v>
      </c>
      <c r="AT601" s="39"/>
      <c r="AU601" s="54" t="s">
        <v>16</v>
      </c>
      <c r="AV601" s="36"/>
      <c r="AW601" s="54" t="s">
        <v>11</v>
      </c>
      <c r="AX601" s="39"/>
      <c r="AY601" s="56" t="s">
        <v>16</v>
      </c>
      <c r="AZ601" s="48"/>
      <c r="BA601" s="36"/>
      <c r="BB601" s="54" t="s">
        <v>11</v>
      </c>
      <c r="BC601" s="39"/>
      <c r="BD601" s="54" t="s">
        <v>16</v>
      </c>
      <c r="BE601" s="36"/>
      <c r="BF601" s="54" t="s">
        <v>11</v>
      </c>
      <c r="BG601" s="39"/>
      <c r="BH601" s="56" t="s">
        <v>16</v>
      </c>
      <c r="BI601" s="48"/>
      <c r="BJ601" s="36"/>
      <c r="BK601" s="54" t="s">
        <v>11</v>
      </c>
      <c r="BL601" s="39"/>
      <c r="BM601" s="54" t="s">
        <v>16</v>
      </c>
      <c r="BN601" s="36"/>
      <c r="BO601" s="54" t="s">
        <v>11</v>
      </c>
      <c r="BP601" s="39"/>
      <c r="BQ601" s="56" t="s">
        <v>16</v>
      </c>
      <c r="BR601" s="48"/>
      <c r="BS601" s="36"/>
      <c r="BT601" s="54" t="s">
        <v>11</v>
      </c>
      <c r="BU601" s="39"/>
      <c r="BV601" s="54" t="s">
        <v>16</v>
      </c>
      <c r="BW601" s="36"/>
      <c r="BX601" s="54" t="s">
        <v>11</v>
      </c>
      <c r="BY601" s="39"/>
      <c r="BZ601" s="56" t="s">
        <v>16</v>
      </c>
      <c r="CA601" s="51"/>
      <c r="CB601" s="17" t="str">
        <f t="shared" si="19"/>
        <v/>
      </c>
      <c r="CC601" s="17" t="str">
        <f>IF(CB601="","",INDEX('99_職種リスト'!$A:$A,MATCH($E601,'99_職種リスト'!$B:$B,0)))</f>
        <v/>
      </c>
      <c r="CD601" s="18" t="str">
        <f>IF(CB601="","",IF(F601="○",'01_勤務時間入力'!$B$7*60,IF(SUM(H601,J601,L601,N601)&gt;0,MIN(SUM(VALUE(H601)*60,J601,VALUE(L601)*60/2,N601/2),'01_勤務時間入力'!$B$7*60,10080),MIN(SUM(MIN(SUM(VALUE(Q601)*60,S601,VALUE(U601)*60/2,W601/2),1440)*IF(OR(Y601="",Y601="　"),1,VALUE(MID(Y601,2,1)/4)),MIN(SUM(VALUE(Z601)*60,AB601,VALUE(AD601)*60/2,AF601/2),1440)*IF(OR(AH601="",AH601="　"),1,VALUE(MID(AH601,2,1)/4)),MIN(SUM(VALUE(AI601)*60,AK601,VALUE(AM601)*60/2,AO601/2),1440)*IF(OR(AQ601="",AQ601="　"),1,VALUE(MID(AQ601,2,1)/4)),MIN(SUM(VALUE(AR601)*60,AT601,VALUE(AV601)*60/2,AX601/2),1440)*IF(OR(AZ601="",AZ601="　"),1,VALUE(MID(AZ601,2,1)/4)),MIN(SUM(VALUE(BA601)*60,BC601,VALUE(BE601)*60/2,BG601/2),1440)*IF(OR(BI601="",BI601="　"),1,VALUE(MID(BI601,2,1)/4)),MIN(SUM(VALUE(BJ601)*60,BL601,VALUE(BN601)*60/2,BP601/2),1440)*IF(OR(BR601="",BR601="　"),1,VALUE(MID(BR601,2,1)/4)),MIN(SUM(VALUE(BS601)*60,BU601,VALUE(BW601)*60/2,BY601/2),1440)*IF(OR(CA601="",CA601="　"),1,VALUE(MID(CA601,2,1)/4))),'01_勤務時間入力'!$B$7*60,10080))))</f>
        <v/>
      </c>
      <c r="CE601" s="17" t="str">
        <f>IF(CB601="","",IF('01_勤務時間入力'!$I$7*60&lt;='01_勤務時間入力'!CD601,"常勤","非常勤"))</f>
        <v/>
      </c>
    </row>
    <row r="602" spans="2:83" ht="27.95" customHeight="1" x14ac:dyDescent="0.4">
      <c r="B602" s="131" t="str">
        <f t="shared" si="18"/>
        <v>586人目</v>
      </c>
      <c r="C602" s="29"/>
      <c r="D602" s="69" t="s">
        <v>14</v>
      </c>
      <c r="E602" s="31"/>
      <c r="F602" s="32"/>
      <c r="H602" s="36"/>
      <c r="I602" s="54" t="s">
        <v>11</v>
      </c>
      <c r="J602" s="39"/>
      <c r="K602" s="56" t="s">
        <v>16</v>
      </c>
      <c r="L602" s="36"/>
      <c r="M602" s="54" t="s">
        <v>11</v>
      </c>
      <c r="N602" s="39"/>
      <c r="O602" s="56" t="s">
        <v>16</v>
      </c>
      <c r="P602" s="11"/>
      <c r="Q602" s="36"/>
      <c r="R602" s="54" t="s">
        <v>11</v>
      </c>
      <c r="S602" s="39"/>
      <c r="T602" s="54" t="s">
        <v>16</v>
      </c>
      <c r="U602" s="36"/>
      <c r="V602" s="54" t="s">
        <v>11</v>
      </c>
      <c r="W602" s="39"/>
      <c r="X602" s="56" t="s">
        <v>16</v>
      </c>
      <c r="Y602" s="48"/>
      <c r="Z602" s="36"/>
      <c r="AA602" s="54" t="s">
        <v>11</v>
      </c>
      <c r="AB602" s="39"/>
      <c r="AC602" s="54" t="s">
        <v>16</v>
      </c>
      <c r="AD602" s="36"/>
      <c r="AE602" s="54" t="s">
        <v>11</v>
      </c>
      <c r="AF602" s="39"/>
      <c r="AG602" s="56" t="s">
        <v>16</v>
      </c>
      <c r="AH602" s="48"/>
      <c r="AI602" s="36"/>
      <c r="AJ602" s="54" t="s">
        <v>11</v>
      </c>
      <c r="AK602" s="39"/>
      <c r="AL602" s="54" t="s">
        <v>16</v>
      </c>
      <c r="AM602" s="36"/>
      <c r="AN602" s="54" t="s">
        <v>11</v>
      </c>
      <c r="AO602" s="39"/>
      <c r="AP602" s="56" t="s">
        <v>16</v>
      </c>
      <c r="AQ602" s="48"/>
      <c r="AR602" s="36"/>
      <c r="AS602" s="54" t="s">
        <v>11</v>
      </c>
      <c r="AT602" s="39"/>
      <c r="AU602" s="54" t="s">
        <v>16</v>
      </c>
      <c r="AV602" s="36"/>
      <c r="AW602" s="54" t="s">
        <v>11</v>
      </c>
      <c r="AX602" s="39"/>
      <c r="AY602" s="56" t="s">
        <v>16</v>
      </c>
      <c r="AZ602" s="48"/>
      <c r="BA602" s="36"/>
      <c r="BB602" s="54" t="s">
        <v>11</v>
      </c>
      <c r="BC602" s="39"/>
      <c r="BD602" s="54" t="s">
        <v>16</v>
      </c>
      <c r="BE602" s="36"/>
      <c r="BF602" s="54" t="s">
        <v>11</v>
      </c>
      <c r="BG602" s="39"/>
      <c r="BH602" s="56" t="s">
        <v>16</v>
      </c>
      <c r="BI602" s="48"/>
      <c r="BJ602" s="36"/>
      <c r="BK602" s="54" t="s">
        <v>11</v>
      </c>
      <c r="BL602" s="39"/>
      <c r="BM602" s="54" t="s">
        <v>16</v>
      </c>
      <c r="BN602" s="36"/>
      <c r="BO602" s="54" t="s">
        <v>11</v>
      </c>
      <c r="BP602" s="39"/>
      <c r="BQ602" s="56" t="s">
        <v>16</v>
      </c>
      <c r="BR602" s="48"/>
      <c r="BS602" s="36"/>
      <c r="BT602" s="54" t="s">
        <v>11</v>
      </c>
      <c r="BU602" s="39"/>
      <c r="BV602" s="54" t="s">
        <v>16</v>
      </c>
      <c r="BW602" s="36"/>
      <c r="BX602" s="54" t="s">
        <v>11</v>
      </c>
      <c r="BY602" s="39"/>
      <c r="BZ602" s="56" t="s">
        <v>16</v>
      </c>
      <c r="CA602" s="51"/>
      <c r="CB602" s="17" t="str">
        <f t="shared" si="19"/>
        <v/>
      </c>
      <c r="CC602" s="17" t="str">
        <f>IF(CB602="","",INDEX('99_職種リスト'!$A:$A,MATCH($E602,'99_職種リスト'!$B:$B,0)))</f>
        <v/>
      </c>
      <c r="CD602" s="18" t="str">
        <f>IF(CB602="","",IF(F602="○",'01_勤務時間入力'!$B$7*60,IF(SUM(H602,J602,L602,N602)&gt;0,MIN(SUM(VALUE(H602)*60,J602,VALUE(L602)*60/2,N602/2),'01_勤務時間入力'!$B$7*60,10080),MIN(SUM(MIN(SUM(VALUE(Q602)*60,S602,VALUE(U602)*60/2,W602/2),1440)*IF(OR(Y602="",Y602="　"),1,VALUE(MID(Y602,2,1)/4)),MIN(SUM(VALUE(Z602)*60,AB602,VALUE(AD602)*60/2,AF602/2),1440)*IF(OR(AH602="",AH602="　"),1,VALUE(MID(AH602,2,1)/4)),MIN(SUM(VALUE(AI602)*60,AK602,VALUE(AM602)*60/2,AO602/2),1440)*IF(OR(AQ602="",AQ602="　"),1,VALUE(MID(AQ602,2,1)/4)),MIN(SUM(VALUE(AR602)*60,AT602,VALUE(AV602)*60/2,AX602/2),1440)*IF(OR(AZ602="",AZ602="　"),1,VALUE(MID(AZ602,2,1)/4)),MIN(SUM(VALUE(BA602)*60,BC602,VALUE(BE602)*60/2,BG602/2),1440)*IF(OR(BI602="",BI602="　"),1,VALUE(MID(BI602,2,1)/4)),MIN(SUM(VALUE(BJ602)*60,BL602,VALUE(BN602)*60/2,BP602/2),1440)*IF(OR(BR602="",BR602="　"),1,VALUE(MID(BR602,2,1)/4)),MIN(SUM(VALUE(BS602)*60,BU602,VALUE(BW602)*60/2,BY602/2),1440)*IF(OR(CA602="",CA602="　"),1,VALUE(MID(CA602,2,1)/4))),'01_勤務時間入力'!$B$7*60,10080))))</f>
        <v/>
      </c>
      <c r="CE602" s="17" t="str">
        <f>IF(CB602="","",IF('01_勤務時間入力'!$I$7*60&lt;='01_勤務時間入力'!CD602,"常勤","非常勤"))</f>
        <v/>
      </c>
    </row>
    <row r="603" spans="2:83" ht="27.95" customHeight="1" x14ac:dyDescent="0.4">
      <c r="B603" s="131" t="str">
        <f t="shared" si="18"/>
        <v>587人目</v>
      </c>
      <c r="C603" s="29"/>
      <c r="D603" s="69" t="s">
        <v>14</v>
      </c>
      <c r="E603" s="31"/>
      <c r="F603" s="32"/>
      <c r="H603" s="36"/>
      <c r="I603" s="54" t="s">
        <v>11</v>
      </c>
      <c r="J603" s="39"/>
      <c r="K603" s="56" t="s">
        <v>16</v>
      </c>
      <c r="L603" s="36"/>
      <c r="M603" s="54" t="s">
        <v>11</v>
      </c>
      <c r="N603" s="39"/>
      <c r="O603" s="56" t="s">
        <v>16</v>
      </c>
      <c r="P603" s="11"/>
      <c r="Q603" s="36"/>
      <c r="R603" s="54" t="s">
        <v>11</v>
      </c>
      <c r="S603" s="39"/>
      <c r="T603" s="54" t="s">
        <v>16</v>
      </c>
      <c r="U603" s="36"/>
      <c r="V603" s="54" t="s">
        <v>11</v>
      </c>
      <c r="W603" s="39"/>
      <c r="X603" s="56" t="s">
        <v>16</v>
      </c>
      <c r="Y603" s="48"/>
      <c r="Z603" s="36"/>
      <c r="AA603" s="54" t="s">
        <v>11</v>
      </c>
      <c r="AB603" s="39"/>
      <c r="AC603" s="54" t="s">
        <v>16</v>
      </c>
      <c r="AD603" s="36"/>
      <c r="AE603" s="54" t="s">
        <v>11</v>
      </c>
      <c r="AF603" s="39"/>
      <c r="AG603" s="56" t="s">
        <v>16</v>
      </c>
      <c r="AH603" s="48"/>
      <c r="AI603" s="36"/>
      <c r="AJ603" s="54" t="s">
        <v>11</v>
      </c>
      <c r="AK603" s="39"/>
      <c r="AL603" s="54" t="s">
        <v>16</v>
      </c>
      <c r="AM603" s="36"/>
      <c r="AN603" s="54" t="s">
        <v>11</v>
      </c>
      <c r="AO603" s="39"/>
      <c r="AP603" s="56" t="s">
        <v>16</v>
      </c>
      <c r="AQ603" s="48"/>
      <c r="AR603" s="36"/>
      <c r="AS603" s="54" t="s">
        <v>11</v>
      </c>
      <c r="AT603" s="39"/>
      <c r="AU603" s="54" t="s">
        <v>16</v>
      </c>
      <c r="AV603" s="36"/>
      <c r="AW603" s="54" t="s">
        <v>11</v>
      </c>
      <c r="AX603" s="39"/>
      <c r="AY603" s="56" t="s">
        <v>16</v>
      </c>
      <c r="AZ603" s="48"/>
      <c r="BA603" s="36"/>
      <c r="BB603" s="54" t="s">
        <v>11</v>
      </c>
      <c r="BC603" s="39"/>
      <c r="BD603" s="54" t="s">
        <v>16</v>
      </c>
      <c r="BE603" s="36"/>
      <c r="BF603" s="54" t="s">
        <v>11</v>
      </c>
      <c r="BG603" s="39"/>
      <c r="BH603" s="56" t="s">
        <v>16</v>
      </c>
      <c r="BI603" s="48"/>
      <c r="BJ603" s="36"/>
      <c r="BK603" s="54" t="s">
        <v>11</v>
      </c>
      <c r="BL603" s="39"/>
      <c r="BM603" s="54" t="s">
        <v>16</v>
      </c>
      <c r="BN603" s="36"/>
      <c r="BO603" s="54" t="s">
        <v>11</v>
      </c>
      <c r="BP603" s="39"/>
      <c r="BQ603" s="56" t="s">
        <v>16</v>
      </c>
      <c r="BR603" s="48"/>
      <c r="BS603" s="36"/>
      <c r="BT603" s="54" t="s">
        <v>11</v>
      </c>
      <c r="BU603" s="39"/>
      <c r="BV603" s="54" t="s">
        <v>16</v>
      </c>
      <c r="BW603" s="36"/>
      <c r="BX603" s="54" t="s">
        <v>11</v>
      </c>
      <c r="BY603" s="39"/>
      <c r="BZ603" s="56" t="s">
        <v>16</v>
      </c>
      <c r="CA603" s="51"/>
      <c r="CB603" s="17" t="str">
        <f t="shared" si="19"/>
        <v/>
      </c>
      <c r="CC603" s="17" t="str">
        <f>IF(CB603="","",INDEX('99_職種リスト'!$A:$A,MATCH($E603,'99_職種リスト'!$B:$B,0)))</f>
        <v/>
      </c>
      <c r="CD603" s="18" t="str">
        <f>IF(CB603="","",IF(F603="○",'01_勤務時間入力'!$B$7*60,IF(SUM(H603,J603,L603,N603)&gt;0,MIN(SUM(VALUE(H603)*60,J603,VALUE(L603)*60/2,N603/2),'01_勤務時間入力'!$B$7*60,10080),MIN(SUM(MIN(SUM(VALUE(Q603)*60,S603,VALUE(U603)*60/2,W603/2),1440)*IF(OR(Y603="",Y603="　"),1,VALUE(MID(Y603,2,1)/4)),MIN(SUM(VALUE(Z603)*60,AB603,VALUE(AD603)*60/2,AF603/2),1440)*IF(OR(AH603="",AH603="　"),1,VALUE(MID(AH603,2,1)/4)),MIN(SUM(VALUE(AI603)*60,AK603,VALUE(AM603)*60/2,AO603/2),1440)*IF(OR(AQ603="",AQ603="　"),1,VALUE(MID(AQ603,2,1)/4)),MIN(SUM(VALUE(AR603)*60,AT603,VALUE(AV603)*60/2,AX603/2),1440)*IF(OR(AZ603="",AZ603="　"),1,VALUE(MID(AZ603,2,1)/4)),MIN(SUM(VALUE(BA603)*60,BC603,VALUE(BE603)*60/2,BG603/2),1440)*IF(OR(BI603="",BI603="　"),1,VALUE(MID(BI603,2,1)/4)),MIN(SUM(VALUE(BJ603)*60,BL603,VALUE(BN603)*60/2,BP603/2),1440)*IF(OR(BR603="",BR603="　"),1,VALUE(MID(BR603,2,1)/4)),MIN(SUM(VALUE(BS603)*60,BU603,VALUE(BW603)*60/2,BY603/2),1440)*IF(OR(CA603="",CA603="　"),1,VALUE(MID(CA603,2,1)/4))),'01_勤務時間入力'!$B$7*60,10080))))</f>
        <v/>
      </c>
      <c r="CE603" s="17" t="str">
        <f>IF(CB603="","",IF('01_勤務時間入力'!$I$7*60&lt;='01_勤務時間入力'!CD603,"常勤","非常勤"))</f>
        <v/>
      </c>
    </row>
    <row r="604" spans="2:83" ht="27.95" customHeight="1" x14ac:dyDescent="0.4">
      <c r="B604" s="131" t="str">
        <f t="shared" si="18"/>
        <v>588人目</v>
      </c>
      <c r="C604" s="29"/>
      <c r="D604" s="69" t="s">
        <v>14</v>
      </c>
      <c r="E604" s="31"/>
      <c r="F604" s="32"/>
      <c r="H604" s="36"/>
      <c r="I604" s="54" t="s">
        <v>11</v>
      </c>
      <c r="J604" s="39"/>
      <c r="K604" s="56" t="s">
        <v>16</v>
      </c>
      <c r="L604" s="36"/>
      <c r="M604" s="54" t="s">
        <v>11</v>
      </c>
      <c r="N604" s="39"/>
      <c r="O604" s="56" t="s">
        <v>16</v>
      </c>
      <c r="P604" s="11"/>
      <c r="Q604" s="36"/>
      <c r="R604" s="54" t="s">
        <v>11</v>
      </c>
      <c r="S604" s="39"/>
      <c r="T604" s="54" t="s">
        <v>16</v>
      </c>
      <c r="U604" s="36"/>
      <c r="V604" s="54" t="s">
        <v>11</v>
      </c>
      <c r="W604" s="39"/>
      <c r="X604" s="56" t="s">
        <v>16</v>
      </c>
      <c r="Y604" s="48"/>
      <c r="Z604" s="36"/>
      <c r="AA604" s="54" t="s">
        <v>11</v>
      </c>
      <c r="AB604" s="39"/>
      <c r="AC604" s="54" t="s">
        <v>16</v>
      </c>
      <c r="AD604" s="36"/>
      <c r="AE604" s="54" t="s">
        <v>11</v>
      </c>
      <c r="AF604" s="39"/>
      <c r="AG604" s="56" t="s">
        <v>16</v>
      </c>
      <c r="AH604" s="48"/>
      <c r="AI604" s="36"/>
      <c r="AJ604" s="54" t="s">
        <v>11</v>
      </c>
      <c r="AK604" s="39"/>
      <c r="AL604" s="54" t="s">
        <v>16</v>
      </c>
      <c r="AM604" s="36"/>
      <c r="AN604" s="54" t="s">
        <v>11</v>
      </c>
      <c r="AO604" s="39"/>
      <c r="AP604" s="56" t="s">
        <v>16</v>
      </c>
      <c r="AQ604" s="48"/>
      <c r="AR604" s="36"/>
      <c r="AS604" s="54" t="s">
        <v>11</v>
      </c>
      <c r="AT604" s="39"/>
      <c r="AU604" s="54" t="s">
        <v>16</v>
      </c>
      <c r="AV604" s="36"/>
      <c r="AW604" s="54" t="s">
        <v>11</v>
      </c>
      <c r="AX604" s="39"/>
      <c r="AY604" s="56" t="s">
        <v>16</v>
      </c>
      <c r="AZ604" s="48"/>
      <c r="BA604" s="36"/>
      <c r="BB604" s="54" t="s">
        <v>11</v>
      </c>
      <c r="BC604" s="39"/>
      <c r="BD604" s="54" t="s">
        <v>16</v>
      </c>
      <c r="BE604" s="36"/>
      <c r="BF604" s="54" t="s">
        <v>11</v>
      </c>
      <c r="BG604" s="39"/>
      <c r="BH604" s="56" t="s">
        <v>16</v>
      </c>
      <c r="BI604" s="48"/>
      <c r="BJ604" s="36"/>
      <c r="BK604" s="54" t="s">
        <v>11</v>
      </c>
      <c r="BL604" s="39"/>
      <c r="BM604" s="54" t="s">
        <v>16</v>
      </c>
      <c r="BN604" s="36"/>
      <c r="BO604" s="54" t="s">
        <v>11</v>
      </c>
      <c r="BP604" s="39"/>
      <c r="BQ604" s="56" t="s">
        <v>16</v>
      </c>
      <c r="BR604" s="48"/>
      <c r="BS604" s="36"/>
      <c r="BT604" s="54" t="s">
        <v>11</v>
      </c>
      <c r="BU604" s="39"/>
      <c r="BV604" s="54" t="s">
        <v>16</v>
      </c>
      <c r="BW604" s="36"/>
      <c r="BX604" s="54" t="s">
        <v>11</v>
      </c>
      <c r="BY604" s="39"/>
      <c r="BZ604" s="56" t="s">
        <v>16</v>
      </c>
      <c r="CA604" s="51"/>
      <c r="CB604" s="17" t="str">
        <f t="shared" si="19"/>
        <v/>
      </c>
      <c r="CC604" s="17" t="str">
        <f>IF(CB604="","",INDEX('99_職種リスト'!$A:$A,MATCH($E604,'99_職種リスト'!$B:$B,0)))</f>
        <v/>
      </c>
      <c r="CD604" s="18" t="str">
        <f>IF(CB604="","",IF(F604="○",'01_勤務時間入力'!$B$7*60,IF(SUM(H604,J604,L604,N604)&gt;0,MIN(SUM(VALUE(H604)*60,J604,VALUE(L604)*60/2,N604/2),'01_勤務時間入力'!$B$7*60,10080),MIN(SUM(MIN(SUM(VALUE(Q604)*60,S604,VALUE(U604)*60/2,W604/2),1440)*IF(OR(Y604="",Y604="　"),1,VALUE(MID(Y604,2,1)/4)),MIN(SUM(VALUE(Z604)*60,AB604,VALUE(AD604)*60/2,AF604/2),1440)*IF(OR(AH604="",AH604="　"),1,VALUE(MID(AH604,2,1)/4)),MIN(SUM(VALUE(AI604)*60,AK604,VALUE(AM604)*60/2,AO604/2),1440)*IF(OR(AQ604="",AQ604="　"),1,VALUE(MID(AQ604,2,1)/4)),MIN(SUM(VALUE(AR604)*60,AT604,VALUE(AV604)*60/2,AX604/2),1440)*IF(OR(AZ604="",AZ604="　"),1,VALUE(MID(AZ604,2,1)/4)),MIN(SUM(VALUE(BA604)*60,BC604,VALUE(BE604)*60/2,BG604/2),1440)*IF(OR(BI604="",BI604="　"),1,VALUE(MID(BI604,2,1)/4)),MIN(SUM(VALUE(BJ604)*60,BL604,VALUE(BN604)*60/2,BP604/2),1440)*IF(OR(BR604="",BR604="　"),1,VALUE(MID(BR604,2,1)/4)),MIN(SUM(VALUE(BS604)*60,BU604,VALUE(BW604)*60/2,BY604/2),1440)*IF(OR(CA604="",CA604="　"),1,VALUE(MID(CA604,2,1)/4))),'01_勤務時間入力'!$B$7*60,10080))))</f>
        <v/>
      </c>
      <c r="CE604" s="17" t="str">
        <f>IF(CB604="","",IF('01_勤務時間入力'!$I$7*60&lt;='01_勤務時間入力'!CD604,"常勤","非常勤"))</f>
        <v/>
      </c>
    </row>
    <row r="605" spans="2:83" ht="27.95" customHeight="1" x14ac:dyDescent="0.4">
      <c r="B605" s="131" t="str">
        <f t="shared" si="18"/>
        <v>589人目</v>
      </c>
      <c r="C605" s="29"/>
      <c r="D605" s="69" t="s">
        <v>14</v>
      </c>
      <c r="E605" s="31"/>
      <c r="F605" s="32"/>
      <c r="H605" s="36"/>
      <c r="I605" s="54" t="s">
        <v>11</v>
      </c>
      <c r="J605" s="39"/>
      <c r="K605" s="56" t="s">
        <v>16</v>
      </c>
      <c r="L605" s="36"/>
      <c r="M605" s="54" t="s">
        <v>11</v>
      </c>
      <c r="N605" s="39"/>
      <c r="O605" s="56" t="s">
        <v>16</v>
      </c>
      <c r="P605" s="11"/>
      <c r="Q605" s="36"/>
      <c r="R605" s="54" t="s">
        <v>11</v>
      </c>
      <c r="S605" s="39"/>
      <c r="T605" s="54" t="s">
        <v>16</v>
      </c>
      <c r="U605" s="36"/>
      <c r="V605" s="54" t="s">
        <v>11</v>
      </c>
      <c r="W605" s="39"/>
      <c r="X605" s="56" t="s">
        <v>16</v>
      </c>
      <c r="Y605" s="48"/>
      <c r="Z605" s="36"/>
      <c r="AA605" s="54" t="s">
        <v>11</v>
      </c>
      <c r="AB605" s="39"/>
      <c r="AC605" s="54" t="s">
        <v>16</v>
      </c>
      <c r="AD605" s="36"/>
      <c r="AE605" s="54" t="s">
        <v>11</v>
      </c>
      <c r="AF605" s="39"/>
      <c r="AG605" s="56" t="s">
        <v>16</v>
      </c>
      <c r="AH605" s="48"/>
      <c r="AI605" s="36"/>
      <c r="AJ605" s="54" t="s">
        <v>11</v>
      </c>
      <c r="AK605" s="39"/>
      <c r="AL605" s="54" t="s">
        <v>16</v>
      </c>
      <c r="AM605" s="36"/>
      <c r="AN605" s="54" t="s">
        <v>11</v>
      </c>
      <c r="AO605" s="39"/>
      <c r="AP605" s="56" t="s">
        <v>16</v>
      </c>
      <c r="AQ605" s="48"/>
      <c r="AR605" s="36"/>
      <c r="AS605" s="54" t="s">
        <v>11</v>
      </c>
      <c r="AT605" s="39"/>
      <c r="AU605" s="54" t="s">
        <v>16</v>
      </c>
      <c r="AV605" s="36"/>
      <c r="AW605" s="54" t="s">
        <v>11</v>
      </c>
      <c r="AX605" s="39"/>
      <c r="AY605" s="56" t="s">
        <v>16</v>
      </c>
      <c r="AZ605" s="48"/>
      <c r="BA605" s="36"/>
      <c r="BB605" s="54" t="s">
        <v>11</v>
      </c>
      <c r="BC605" s="39"/>
      <c r="BD605" s="54" t="s">
        <v>16</v>
      </c>
      <c r="BE605" s="36"/>
      <c r="BF605" s="54" t="s">
        <v>11</v>
      </c>
      <c r="BG605" s="39"/>
      <c r="BH605" s="56" t="s">
        <v>16</v>
      </c>
      <c r="BI605" s="48"/>
      <c r="BJ605" s="36"/>
      <c r="BK605" s="54" t="s">
        <v>11</v>
      </c>
      <c r="BL605" s="39"/>
      <c r="BM605" s="54" t="s">
        <v>16</v>
      </c>
      <c r="BN605" s="36"/>
      <c r="BO605" s="54" t="s">
        <v>11</v>
      </c>
      <c r="BP605" s="39"/>
      <c r="BQ605" s="56" t="s">
        <v>16</v>
      </c>
      <c r="BR605" s="48"/>
      <c r="BS605" s="36"/>
      <c r="BT605" s="54" t="s">
        <v>11</v>
      </c>
      <c r="BU605" s="39"/>
      <c r="BV605" s="54" t="s">
        <v>16</v>
      </c>
      <c r="BW605" s="36"/>
      <c r="BX605" s="54" t="s">
        <v>11</v>
      </c>
      <c r="BY605" s="39"/>
      <c r="BZ605" s="56" t="s">
        <v>16</v>
      </c>
      <c r="CA605" s="51"/>
      <c r="CB605" s="17" t="str">
        <f t="shared" si="19"/>
        <v/>
      </c>
      <c r="CC605" s="17" t="str">
        <f>IF(CB605="","",INDEX('99_職種リスト'!$A:$A,MATCH($E605,'99_職種リスト'!$B:$B,0)))</f>
        <v/>
      </c>
      <c r="CD605" s="18" t="str">
        <f>IF(CB605="","",IF(F605="○",'01_勤務時間入力'!$B$7*60,IF(SUM(H605,J605,L605,N605)&gt;0,MIN(SUM(VALUE(H605)*60,J605,VALUE(L605)*60/2,N605/2),'01_勤務時間入力'!$B$7*60,10080),MIN(SUM(MIN(SUM(VALUE(Q605)*60,S605,VALUE(U605)*60/2,W605/2),1440)*IF(OR(Y605="",Y605="　"),1,VALUE(MID(Y605,2,1)/4)),MIN(SUM(VALUE(Z605)*60,AB605,VALUE(AD605)*60/2,AF605/2),1440)*IF(OR(AH605="",AH605="　"),1,VALUE(MID(AH605,2,1)/4)),MIN(SUM(VALUE(AI605)*60,AK605,VALUE(AM605)*60/2,AO605/2),1440)*IF(OR(AQ605="",AQ605="　"),1,VALUE(MID(AQ605,2,1)/4)),MIN(SUM(VALUE(AR605)*60,AT605,VALUE(AV605)*60/2,AX605/2),1440)*IF(OR(AZ605="",AZ605="　"),1,VALUE(MID(AZ605,2,1)/4)),MIN(SUM(VALUE(BA605)*60,BC605,VALUE(BE605)*60/2,BG605/2),1440)*IF(OR(BI605="",BI605="　"),1,VALUE(MID(BI605,2,1)/4)),MIN(SUM(VALUE(BJ605)*60,BL605,VALUE(BN605)*60/2,BP605/2),1440)*IF(OR(BR605="",BR605="　"),1,VALUE(MID(BR605,2,1)/4)),MIN(SUM(VALUE(BS605)*60,BU605,VALUE(BW605)*60/2,BY605/2),1440)*IF(OR(CA605="",CA605="　"),1,VALUE(MID(CA605,2,1)/4))),'01_勤務時間入力'!$B$7*60,10080))))</f>
        <v/>
      </c>
      <c r="CE605" s="17" t="str">
        <f>IF(CB605="","",IF('01_勤務時間入力'!$I$7*60&lt;='01_勤務時間入力'!CD605,"常勤","非常勤"))</f>
        <v/>
      </c>
    </row>
    <row r="606" spans="2:83" ht="27.95" customHeight="1" x14ac:dyDescent="0.4">
      <c r="B606" s="131" t="str">
        <f t="shared" si="18"/>
        <v>590人目</v>
      </c>
      <c r="C606" s="29"/>
      <c r="D606" s="69" t="s">
        <v>14</v>
      </c>
      <c r="E606" s="31"/>
      <c r="F606" s="32"/>
      <c r="H606" s="36"/>
      <c r="I606" s="54" t="s">
        <v>11</v>
      </c>
      <c r="J606" s="39"/>
      <c r="K606" s="56" t="s">
        <v>16</v>
      </c>
      <c r="L606" s="36"/>
      <c r="M606" s="54" t="s">
        <v>11</v>
      </c>
      <c r="N606" s="39"/>
      <c r="O606" s="56" t="s">
        <v>16</v>
      </c>
      <c r="P606" s="11"/>
      <c r="Q606" s="36"/>
      <c r="R606" s="54" t="s">
        <v>11</v>
      </c>
      <c r="S606" s="39"/>
      <c r="T606" s="54" t="s">
        <v>16</v>
      </c>
      <c r="U606" s="36"/>
      <c r="V606" s="54" t="s">
        <v>11</v>
      </c>
      <c r="W606" s="39"/>
      <c r="X606" s="56" t="s">
        <v>16</v>
      </c>
      <c r="Y606" s="48"/>
      <c r="Z606" s="36"/>
      <c r="AA606" s="54" t="s">
        <v>11</v>
      </c>
      <c r="AB606" s="39"/>
      <c r="AC606" s="54" t="s">
        <v>16</v>
      </c>
      <c r="AD606" s="36"/>
      <c r="AE606" s="54" t="s">
        <v>11</v>
      </c>
      <c r="AF606" s="39"/>
      <c r="AG606" s="56" t="s">
        <v>16</v>
      </c>
      <c r="AH606" s="48"/>
      <c r="AI606" s="36"/>
      <c r="AJ606" s="54" t="s">
        <v>11</v>
      </c>
      <c r="AK606" s="39"/>
      <c r="AL606" s="54" t="s">
        <v>16</v>
      </c>
      <c r="AM606" s="36"/>
      <c r="AN606" s="54" t="s">
        <v>11</v>
      </c>
      <c r="AO606" s="39"/>
      <c r="AP606" s="56" t="s">
        <v>16</v>
      </c>
      <c r="AQ606" s="48"/>
      <c r="AR606" s="36"/>
      <c r="AS606" s="54" t="s">
        <v>11</v>
      </c>
      <c r="AT606" s="39"/>
      <c r="AU606" s="54" t="s">
        <v>16</v>
      </c>
      <c r="AV606" s="36"/>
      <c r="AW606" s="54" t="s">
        <v>11</v>
      </c>
      <c r="AX606" s="39"/>
      <c r="AY606" s="56" t="s">
        <v>16</v>
      </c>
      <c r="AZ606" s="48"/>
      <c r="BA606" s="36"/>
      <c r="BB606" s="54" t="s">
        <v>11</v>
      </c>
      <c r="BC606" s="39"/>
      <c r="BD606" s="54" t="s">
        <v>16</v>
      </c>
      <c r="BE606" s="36"/>
      <c r="BF606" s="54" t="s">
        <v>11</v>
      </c>
      <c r="BG606" s="39"/>
      <c r="BH606" s="56" t="s">
        <v>16</v>
      </c>
      <c r="BI606" s="48"/>
      <c r="BJ606" s="36"/>
      <c r="BK606" s="54" t="s">
        <v>11</v>
      </c>
      <c r="BL606" s="39"/>
      <c r="BM606" s="54" t="s">
        <v>16</v>
      </c>
      <c r="BN606" s="36"/>
      <c r="BO606" s="54" t="s">
        <v>11</v>
      </c>
      <c r="BP606" s="39"/>
      <c r="BQ606" s="56" t="s">
        <v>16</v>
      </c>
      <c r="BR606" s="48"/>
      <c r="BS606" s="36"/>
      <c r="BT606" s="54" t="s">
        <v>11</v>
      </c>
      <c r="BU606" s="39"/>
      <c r="BV606" s="54" t="s">
        <v>16</v>
      </c>
      <c r="BW606" s="36"/>
      <c r="BX606" s="54" t="s">
        <v>11</v>
      </c>
      <c r="BY606" s="39"/>
      <c r="BZ606" s="56" t="s">
        <v>16</v>
      </c>
      <c r="CA606" s="51"/>
      <c r="CB606" s="17" t="str">
        <f t="shared" si="19"/>
        <v/>
      </c>
      <c r="CC606" s="17" t="str">
        <f>IF(CB606="","",INDEX('99_職種リスト'!$A:$A,MATCH($E606,'99_職種リスト'!$B:$B,0)))</f>
        <v/>
      </c>
      <c r="CD606" s="18" t="str">
        <f>IF(CB606="","",IF(F606="○",'01_勤務時間入力'!$B$7*60,IF(SUM(H606,J606,L606,N606)&gt;0,MIN(SUM(VALUE(H606)*60,J606,VALUE(L606)*60/2,N606/2),'01_勤務時間入力'!$B$7*60,10080),MIN(SUM(MIN(SUM(VALUE(Q606)*60,S606,VALUE(U606)*60/2,W606/2),1440)*IF(OR(Y606="",Y606="　"),1,VALUE(MID(Y606,2,1)/4)),MIN(SUM(VALUE(Z606)*60,AB606,VALUE(AD606)*60/2,AF606/2),1440)*IF(OR(AH606="",AH606="　"),1,VALUE(MID(AH606,2,1)/4)),MIN(SUM(VALUE(AI606)*60,AK606,VALUE(AM606)*60/2,AO606/2),1440)*IF(OR(AQ606="",AQ606="　"),1,VALUE(MID(AQ606,2,1)/4)),MIN(SUM(VALUE(AR606)*60,AT606,VALUE(AV606)*60/2,AX606/2),1440)*IF(OR(AZ606="",AZ606="　"),1,VALUE(MID(AZ606,2,1)/4)),MIN(SUM(VALUE(BA606)*60,BC606,VALUE(BE606)*60/2,BG606/2),1440)*IF(OR(BI606="",BI606="　"),1,VALUE(MID(BI606,2,1)/4)),MIN(SUM(VALUE(BJ606)*60,BL606,VALUE(BN606)*60/2,BP606/2),1440)*IF(OR(BR606="",BR606="　"),1,VALUE(MID(BR606,2,1)/4)),MIN(SUM(VALUE(BS606)*60,BU606,VALUE(BW606)*60/2,BY606/2),1440)*IF(OR(CA606="",CA606="　"),1,VALUE(MID(CA606,2,1)/4))),'01_勤務時間入力'!$B$7*60,10080))))</f>
        <v/>
      </c>
      <c r="CE606" s="17" t="str">
        <f>IF(CB606="","",IF('01_勤務時間入力'!$I$7*60&lt;='01_勤務時間入力'!CD606,"常勤","非常勤"))</f>
        <v/>
      </c>
    </row>
    <row r="607" spans="2:83" ht="27.95" customHeight="1" x14ac:dyDescent="0.4">
      <c r="B607" s="131" t="str">
        <f t="shared" si="18"/>
        <v>591人目</v>
      </c>
      <c r="C607" s="29"/>
      <c r="D607" s="69" t="s">
        <v>14</v>
      </c>
      <c r="E607" s="31"/>
      <c r="F607" s="32"/>
      <c r="H607" s="36"/>
      <c r="I607" s="54" t="s">
        <v>11</v>
      </c>
      <c r="J607" s="39"/>
      <c r="K607" s="56" t="s">
        <v>16</v>
      </c>
      <c r="L607" s="36"/>
      <c r="M607" s="54" t="s">
        <v>11</v>
      </c>
      <c r="N607" s="39"/>
      <c r="O607" s="56" t="s">
        <v>16</v>
      </c>
      <c r="P607" s="11"/>
      <c r="Q607" s="36"/>
      <c r="R607" s="54" t="s">
        <v>11</v>
      </c>
      <c r="S607" s="39"/>
      <c r="T607" s="54" t="s">
        <v>16</v>
      </c>
      <c r="U607" s="36"/>
      <c r="V607" s="54" t="s">
        <v>11</v>
      </c>
      <c r="W607" s="39"/>
      <c r="X607" s="56" t="s">
        <v>16</v>
      </c>
      <c r="Y607" s="48"/>
      <c r="Z607" s="36"/>
      <c r="AA607" s="54" t="s">
        <v>11</v>
      </c>
      <c r="AB607" s="39"/>
      <c r="AC607" s="54" t="s">
        <v>16</v>
      </c>
      <c r="AD607" s="36"/>
      <c r="AE607" s="54" t="s">
        <v>11</v>
      </c>
      <c r="AF607" s="39"/>
      <c r="AG607" s="56" t="s">
        <v>16</v>
      </c>
      <c r="AH607" s="48"/>
      <c r="AI607" s="36"/>
      <c r="AJ607" s="54" t="s">
        <v>11</v>
      </c>
      <c r="AK607" s="39"/>
      <c r="AL607" s="54" t="s">
        <v>16</v>
      </c>
      <c r="AM607" s="36"/>
      <c r="AN607" s="54" t="s">
        <v>11</v>
      </c>
      <c r="AO607" s="39"/>
      <c r="AP607" s="56" t="s">
        <v>16</v>
      </c>
      <c r="AQ607" s="48"/>
      <c r="AR607" s="36"/>
      <c r="AS607" s="54" t="s">
        <v>11</v>
      </c>
      <c r="AT607" s="39"/>
      <c r="AU607" s="54" t="s">
        <v>16</v>
      </c>
      <c r="AV607" s="36"/>
      <c r="AW607" s="54" t="s">
        <v>11</v>
      </c>
      <c r="AX607" s="39"/>
      <c r="AY607" s="56" t="s">
        <v>16</v>
      </c>
      <c r="AZ607" s="48"/>
      <c r="BA607" s="36"/>
      <c r="BB607" s="54" t="s">
        <v>11</v>
      </c>
      <c r="BC607" s="39"/>
      <c r="BD607" s="54" t="s">
        <v>16</v>
      </c>
      <c r="BE607" s="36"/>
      <c r="BF607" s="54" t="s">
        <v>11</v>
      </c>
      <c r="BG607" s="39"/>
      <c r="BH607" s="56" t="s">
        <v>16</v>
      </c>
      <c r="BI607" s="48"/>
      <c r="BJ607" s="36"/>
      <c r="BK607" s="54" t="s">
        <v>11</v>
      </c>
      <c r="BL607" s="39"/>
      <c r="BM607" s="54" t="s">
        <v>16</v>
      </c>
      <c r="BN607" s="36"/>
      <c r="BO607" s="54" t="s">
        <v>11</v>
      </c>
      <c r="BP607" s="39"/>
      <c r="BQ607" s="56" t="s">
        <v>16</v>
      </c>
      <c r="BR607" s="48"/>
      <c r="BS607" s="36"/>
      <c r="BT607" s="54" t="s">
        <v>11</v>
      </c>
      <c r="BU607" s="39"/>
      <c r="BV607" s="54" t="s">
        <v>16</v>
      </c>
      <c r="BW607" s="36"/>
      <c r="BX607" s="54" t="s">
        <v>11</v>
      </c>
      <c r="BY607" s="39"/>
      <c r="BZ607" s="56" t="s">
        <v>16</v>
      </c>
      <c r="CA607" s="51"/>
      <c r="CB607" s="17" t="str">
        <f t="shared" si="19"/>
        <v/>
      </c>
      <c r="CC607" s="17" t="str">
        <f>IF(CB607="","",INDEX('99_職種リスト'!$A:$A,MATCH($E607,'99_職種リスト'!$B:$B,0)))</f>
        <v/>
      </c>
      <c r="CD607" s="18" t="str">
        <f>IF(CB607="","",IF(F607="○",'01_勤務時間入力'!$B$7*60,IF(SUM(H607,J607,L607,N607)&gt;0,MIN(SUM(VALUE(H607)*60,J607,VALUE(L607)*60/2,N607/2),'01_勤務時間入力'!$B$7*60,10080),MIN(SUM(MIN(SUM(VALUE(Q607)*60,S607,VALUE(U607)*60/2,W607/2),1440)*IF(OR(Y607="",Y607="　"),1,VALUE(MID(Y607,2,1)/4)),MIN(SUM(VALUE(Z607)*60,AB607,VALUE(AD607)*60/2,AF607/2),1440)*IF(OR(AH607="",AH607="　"),1,VALUE(MID(AH607,2,1)/4)),MIN(SUM(VALUE(AI607)*60,AK607,VALUE(AM607)*60/2,AO607/2),1440)*IF(OR(AQ607="",AQ607="　"),1,VALUE(MID(AQ607,2,1)/4)),MIN(SUM(VALUE(AR607)*60,AT607,VALUE(AV607)*60/2,AX607/2),1440)*IF(OR(AZ607="",AZ607="　"),1,VALUE(MID(AZ607,2,1)/4)),MIN(SUM(VALUE(BA607)*60,BC607,VALUE(BE607)*60/2,BG607/2),1440)*IF(OR(BI607="",BI607="　"),1,VALUE(MID(BI607,2,1)/4)),MIN(SUM(VALUE(BJ607)*60,BL607,VALUE(BN607)*60/2,BP607/2),1440)*IF(OR(BR607="",BR607="　"),1,VALUE(MID(BR607,2,1)/4)),MIN(SUM(VALUE(BS607)*60,BU607,VALUE(BW607)*60/2,BY607/2),1440)*IF(OR(CA607="",CA607="　"),1,VALUE(MID(CA607,2,1)/4))),'01_勤務時間入力'!$B$7*60,10080))))</f>
        <v/>
      </c>
      <c r="CE607" s="17" t="str">
        <f>IF(CB607="","",IF('01_勤務時間入力'!$I$7*60&lt;='01_勤務時間入力'!CD607,"常勤","非常勤"))</f>
        <v/>
      </c>
    </row>
    <row r="608" spans="2:83" ht="27.95" customHeight="1" x14ac:dyDescent="0.4">
      <c r="B608" s="131" t="str">
        <f t="shared" si="18"/>
        <v>592人目</v>
      </c>
      <c r="C608" s="29"/>
      <c r="D608" s="69" t="s">
        <v>14</v>
      </c>
      <c r="E608" s="31"/>
      <c r="F608" s="32"/>
      <c r="H608" s="36"/>
      <c r="I608" s="54" t="s">
        <v>11</v>
      </c>
      <c r="J608" s="39"/>
      <c r="K608" s="56" t="s">
        <v>16</v>
      </c>
      <c r="L608" s="36"/>
      <c r="M608" s="54" t="s">
        <v>11</v>
      </c>
      <c r="N608" s="39"/>
      <c r="O608" s="56" t="s">
        <v>16</v>
      </c>
      <c r="P608" s="11"/>
      <c r="Q608" s="36"/>
      <c r="R608" s="54" t="s">
        <v>11</v>
      </c>
      <c r="S608" s="39"/>
      <c r="T608" s="54" t="s">
        <v>16</v>
      </c>
      <c r="U608" s="36"/>
      <c r="V608" s="54" t="s">
        <v>11</v>
      </c>
      <c r="W608" s="39"/>
      <c r="X608" s="56" t="s">
        <v>16</v>
      </c>
      <c r="Y608" s="48"/>
      <c r="Z608" s="36"/>
      <c r="AA608" s="54" t="s">
        <v>11</v>
      </c>
      <c r="AB608" s="39"/>
      <c r="AC608" s="54" t="s">
        <v>16</v>
      </c>
      <c r="AD608" s="36"/>
      <c r="AE608" s="54" t="s">
        <v>11</v>
      </c>
      <c r="AF608" s="39"/>
      <c r="AG608" s="56" t="s">
        <v>16</v>
      </c>
      <c r="AH608" s="48"/>
      <c r="AI608" s="36"/>
      <c r="AJ608" s="54" t="s">
        <v>11</v>
      </c>
      <c r="AK608" s="39"/>
      <c r="AL608" s="54" t="s">
        <v>16</v>
      </c>
      <c r="AM608" s="36"/>
      <c r="AN608" s="54" t="s">
        <v>11</v>
      </c>
      <c r="AO608" s="39"/>
      <c r="AP608" s="56" t="s">
        <v>16</v>
      </c>
      <c r="AQ608" s="48"/>
      <c r="AR608" s="36"/>
      <c r="AS608" s="54" t="s">
        <v>11</v>
      </c>
      <c r="AT608" s="39"/>
      <c r="AU608" s="54" t="s">
        <v>16</v>
      </c>
      <c r="AV608" s="36"/>
      <c r="AW608" s="54" t="s">
        <v>11</v>
      </c>
      <c r="AX608" s="39"/>
      <c r="AY608" s="56" t="s">
        <v>16</v>
      </c>
      <c r="AZ608" s="48"/>
      <c r="BA608" s="36"/>
      <c r="BB608" s="54" t="s">
        <v>11</v>
      </c>
      <c r="BC608" s="39"/>
      <c r="BD608" s="54" t="s">
        <v>16</v>
      </c>
      <c r="BE608" s="36"/>
      <c r="BF608" s="54" t="s">
        <v>11</v>
      </c>
      <c r="BG608" s="39"/>
      <c r="BH608" s="56" t="s">
        <v>16</v>
      </c>
      <c r="BI608" s="48"/>
      <c r="BJ608" s="36"/>
      <c r="BK608" s="54" t="s">
        <v>11</v>
      </c>
      <c r="BL608" s="39"/>
      <c r="BM608" s="54" t="s">
        <v>16</v>
      </c>
      <c r="BN608" s="36"/>
      <c r="BO608" s="54" t="s">
        <v>11</v>
      </c>
      <c r="BP608" s="39"/>
      <c r="BQ608" s="56" t="s">
        <v>16</v>
      </c>
      <c r="BR608" s="48"/>
      <c r="BS608" s="36"/>
      <c r="BT608" s="54" t="s">
        <v>11</v>
      </c>
      <c r="BU608" s="39"/>
      <c r="BV608" s="54" t="s">
        <v>16</v>
      </c>
      <c r="BW608" s="36"/>
      <c r="BX608" s="54" t="s">
        <v>11</v>
      </c>
      <c r="BY608" s="39"/>
      <c r="BZ608" s="56" t="s">
        <v>16</v>
      </c>
      <c r="CA608" s="51"/>
      <c r="CB608" s="17" t="str">
        <f t="shared" si="19"/>
        <v/>
      </c>
      <c r="CC608" s="17" t="str">
        <f>IF(CB608="","",INDEX('99_職種リスト'!$A:$A,MATCH($E608,'99_職種リスト'!$B:$B,0)))</f>
        <v/>
      </c>
      <c r="CD608" s="18" t="str">
        <f>IF(CB608="","",IF(F608="○",'01_勤務時間入力'!$B$7*60,IF(SUM(H608,J608,L608,N608)&gt;0,MIN(SUM(VALUE(H608)*60,J608,VALUE(L608)*60/2,N608/2),'01_勤務時間入力'!$B$7*60,10080),MIN(SUM(MIN(SUM(VALUE(Q608)*60,S608,VALUE(U608)*60/2,W608/2),1440)*IF(OR(Y608="",Y608="　"),1,VALUE(MID(Y608,2,1)/4)),MIN(SUM(VALUE(Z608)*60,AB608,VALUE(AD608)*60/2,AF608/2),1440)*IF(OR(AH608="",AH608="　"),1,VALUE(MID(AH608,2,1)/4)),MIN(SUM(VALUE(AI608)*60,AK608,VALUE(AM608)*60/2,AO608/2),1440)*IF(OR(AQ608="",AQ608="　"),1,VALUE(MID(AQ608,2,1)/4)),MIN(SUM(VALUE(AR608)*60,AT608,VALUE(AV608)*60/2,AX608/2),1440)*IF(OR(AZ608="",AZ608="　"),1,VALUE(MID(AZ608,2,1)/4)),MIN(SUM(VALUE(BA608)*60,BC608,VALUE(BE608)*60/2,BG608/2),1440)*IF(OR(BI608="",BI608="　"),1,VALUE(MID(BI608,2,1)/4)),MIN(SUM(VALUE(BJ608)*60,BL608,VALUE(BN608)*60/2,BP608/2),1440)*IF(OR(BR608="",BR608="　"),1,VALUE(MID(BR608,2,1)/4)),MIN(SUM(VALUE(BS608)*60,BU608,VALUE(BW608)*60/2,BY608/2),1440)*IF(OR(CA608="",CA608="　"),1,VALUE(MID(CA608,2,1)/4))),'01_勤務時間入力'!$B$7*60,10080))))</f>
        <v/>
      </c>
      <c r="CE608" s="17" t="str">
        <f>IF(CB608="","",IF('01_勤務時間入力'!$I$7*60&lt;='01_勤務時間入力'!CD608,"常勤","非常勤"))</f>
        <v/>
      </c>
    </row>
    <row r="609" spans="2:83" ht="27.95" customHeight="1" x14ac:dyDescent="0.4">
      <c r="B609" s="131" t="str">
        <f t="shared" si="18"/>
        <v>593人目</v>
      </c>
      <c r="C609" s="29"/>
      <c r="D609" s="69" t="s">
        <v>14</v>
      </c>
      <c r="E609" s="31"/>
      <c r="F609" s="32"/>
      <c r="H609" s="36"/>
      <c r="I609" s="54" t="s">
        <v>11</v>
      </c>
      <c r="J609" s="39"/>
      <c r="K609" s="56" t="s">
        <v>16</v>
      </c>
      <c r="L609" s="36"/>
      <c r="M609" s="54" t="s">
        <v>11</v>
      </c>
      <c r="N609" s="39"/>
      <c r="O609" s="56" t="s">
        <v>16</v>
      </c>
      <c r="P609" s="11"/>
      <c r="Q609" s="36"/>
      <c r="R609" s="54" t="s">
        <v>11</v>
      </c>
      <c r="S609" s="39"/>
      <c r="T609" s="54" t="s">
        <v>16</v>
      </c>
      <c r="U609" s="36"/>
      <c r="V609" s="54" t="s">
        <v>11</v>
      </c>
      <c r="W609" s="39"/>
      <c r="X609" s="56" t="s">
        <v>16</v>
      </c>
      <c r="Y609" s="48"/>
      <c r="Z609" s="36"/>
      <c r="AA609" s="54" t="s">
        <v>11</v>
      </c>
      <c r="AB609" s="39"/>
      <c r="AC609" s="54" t="s">
        <v>16</v>
      </c>
      <c r="AD609" s="36"/>
      <c r="AE609" s="54" t="s">
        <v>11</v>
      </c>
      <c r="AF609" s="39"/>
      <c r="AG609" s="56" t="s">
        <v>16</v>
      </c>
      <c r="AH609" s="48"/>
      <c r="AI609" s="36"/>
      <c r="AJ609" s="54" t="s">
        <v>11</v>
      </c>
      <c r="AK609" s="39"/>
      <c r="AL609" s="54" t="s">
        <v>16</v>
      </c>
      <c r="AM609" s="36"/>
      <c r="AN609" s="54" t="s">
        <v>11</v>
      </c>
      <c r="AO609" s="39"/>
      <c r="AP609" s="56" t="s">
        <v>16</v>
      </c>
      <c r="AQ609" s="48"/>
      <c r="AR609" s="36"/>
      <c r="AS609" s="54" t="s">
        <v>11</v>
      </c>
      <c r="AT609" s="39"/>
      <c r="AU609" s="54" t="s">
        <v>16</v>
      </c>
      <c r="AV609" s="36"/>
      <c r="AW609" s="54" t="s">
        <v>11</v>
      </c>
      <c r="AX609" s="39"/>
      <c r="AY609" s="56" t="s">
        <v>16</v>
      </c>
      <c r="AZ609" s="48"/>
      <c r="BA609" s="36"/>
      <c r="BB609" s="54" t="s">
        <v>11</v>
      </c>
      <c r="BC609" s="39"/>
      <c r="BD609" s="54" t="s">
        <v>16</v>
      </c>
      <c r="BE609" s="36"/>
      <c r="BF609" s="54" t="s">
        <v>11</v>
      </c>
      <c r="BG609" s="39"/>
      <c r="BH609" s="56" t="s">
        <v>16</v>
      </c>
      <c r="BI609" s="48"/>
      <c r="BJ609" s="36"/>
      <c r="BK609" s="54" t="s">
        <v>11</v>
      </c>
      <c r="BL609" s="39"/>
      <c r="BM609" s="54" t="s">
        <v>16</v>
      </c>
      <c r="BN609" s="36"/>
      <c r="BO609" s="54" t="s">
        <v>11</v>
      </c>
      <c r="BP609" s="39"/>
      <c r="BQ609" s="56" t="s">
        <v>16</v>
      </c>
      <c r="BR609" s="48"/>
      <c r="BS609" s="36"/>
      <c r="BT609" s="54" t="s">
        <v>11</v>
      </c>
      <c r="BU609" s="39"/>
      <c r="BV609" s="54" t="s">
        <v>16</v>
      </c>
      <c r="BW609" s="36"/>
      <c r="BX609" s="54" t="s">
        <v>11</v>
      </c>
      <c r="BY609" s="39"/>
      <c r="BZ609" s="56" t="s">
        <v>16</v>
      </c>
      <c r="CA609" s="51"/>
      <c r="CB609" s="17" t="str">
        <f t="shared" si="19"/>
        <v/>
      </c>
      <c r="CC609" s="17" t="str">
        <f>IF(CB609="","",INDEX('99_職種リスト'!$A:$A,MATCH($E609,'99_職種リスト'!$B:$B,0)))</f>
        <v/>
      </c>
      <c r="CD609" s="18" t="str">
        <f>IF(CB609="","",IF(F609="○",'01_勤務時間入力'!$B$7*60,IF(SUM(H609,J609,L609,N609)&gt;0,MIN(SUM(VALUE(H609)*60,J609,VALUE(L609)*60/2,N609/2),'01_勤務時間入力'!$B$7*60,10080),MIN(SUM(MIN(SUM(VALUE(Q609)*60,S609,VALUE(U609)*60/2,W609/2),1440)*IF(OR(Y609="",Y609="　"),1,VALUE(MID(Y609,2,1)/4)),MIN(SUM(VALUE(Z609)*60,AB609,VALUE(AD609)*60/2,AF609/2),1440)*IF(OR(AH609="",AH609="　"),1,VALUE(MID(AH609,2,1)/4)),MIN(SUM(VALUE(AI609)*60,AK609,VALUE(AM609)*60/2,AO609/2),1440)*IF(OR(AQ609="",AQ609="　"),1,VALUE(MID(AQ609,2,1)/4)),MIN(SUM(VALUE(AR609)*60,AT609,VALUE(AV609)*60/2,AX609/2),1440)*IF(OR(AZ609="",AZ609="　"),1,VALUE(MID(AZ609,2,1)/4)),MIN(SUM(VALUE(BA609)*60,BC609,VALUE(BE609)*60/2,BG609/2),1440)*IF(OR(BI609="",BI609="　"),1,VALUE(MID(BI609,2,1)/4)),MIN(SUM(VALUE(BJ609)*60,BL609,VALUE(BN609)*60/2,BP609/2),1440)*IF(OR(BR609="",BR609="　"),1,VALUE(MID(BR609,2,1)/4)),MIN(SUM(VALUE(BS609)*60,BU609,VALUE(BW609)*60/2,BY609/2),1440)*IF(OR(CA609="",CA609="　"),1,VALUE(MID(CA609,2,1)/4))),'01_勤務時間入力'!$B$7*60,10080))))</f>
        <v/>
      </c>
      <c r="CE609" s="17" t="str">
        <f>IF(CB609="","",IF('01_勤務時間入力'!$I$7*60&lt;='01_勤務時間入力'!CD609,"常勤","非常勤"))</f>
        <v/>
      </c>
    </row>
    <row r="610" spans="2:83" ht="27.95" customHeight="1" x14ac:dyDescent="0.4">
      <c r="B610" s="131" t="str">
        <f t="shared" si="18"/>
        <v>594人目</v>
      </c>
      <c r="C610" s="29"/>
      <c r="D610" s="69" t="s">
        <v>14</v>
      </c>
      <c r="E610" s="31"/>
      <c r="F610" s="32"/>
      <c r="H610" s="36"/>
      <c r="I610" s="54" t="s">
        <v>11</v>
      </c>
      <c r="J610" s="39"/>
      <c r="K610" s="56" t="s">
        <v>16</v>
      </c>
      <c r="L610" s="36"/>
      <c r="M610" s="54" t="s">
        <v>11</v>
      </c>
      <c r="N610" s="39"/>
      <c r="O610" s="56" t="s">
        <v>16</v>
      </c>
      <c r="P610" s="11"/>
      <c r="Q610" s="36"/>
      <c r="R610" s="54" t="s">
        <v>11</v>
      </c>
      <c r="S610" s="39"/>
      <c r="T610" s="54" t="s">
        <v>16</v>
      </c>
      <c r="U610" s="36"/>
      <c r="V610" s="54" t="s">
        <v>11</v>
      </c>
      <c r="W610" s="39"/>
      <c r="X610" s="56" t="s">
        <v>16</v>
      </c>
      <c r="Y610" s="48"/>
      <c r="Z610" s="36"/>
      <c r="AA610" s="54" t="s">
        <v>11</v>
      </c>
      <c r="AB610" s="39"/>
      <c r="AC610" s="54" t="s">
        <v>16</v>
      </c>
      <c r="AD610" s="36"/>
      <c r="AE610" s="54" t="s">
        <v>11</v>
      </c>
      <c r="AF610" s="39"/>
      <c r="AG610" s="56" t="s">
        <v>16</v>
      </c>
      <c r="AH610" s="48"/>
      <c r="AI610" s="36"/>
      <c r="AJ610" s="54" t="s">
        <v>11</v>
      </c>
      <c r="AK610" s="39"/>
      <c r="AL610" s="54" t="s">
        <v>16</v>
      </c>
      <c r="AM610" s="36"/>
      <c r="AN610" s="54" t="s">
        <v>11</v>
      </c>
      <c r="AO610" s="39"/>
      <c r="AP610" s="56" t="s">
        <v>16</v>
      </c>
      <c r="AQ610" s="48"/>
      <c r="AR610" s="36"/>
      <c r="AS610" s="54" t="s">
        <v>11</v>
      </c>
      <c r="AT610" s="39"/>
      <c r="AU610" s="54" t="s">
        <v>16</v>
      </c>
      <c r="AV610" s="36"/>
      <c r="AW610" s="54" t="s">
        <v>11</v>
      </c>
      <c r="AX610" s="39"/>
      <c r="AY610" s="56" t="s">
        <v>16</v>
      </c>
      <c r="AZ610" s="48"/>
      <c r="BA610" s="36"/>
      <c r="BB610" s="54" t="s">
        <v>11</v>
      </c>
      <c r="BC610" s="39"/>
      <c r="BD610" s="54" t="s">
        <v>16</v>
      </c>
      <c r="BE610" s="36"/>
      <c r="BF610" s="54" t="s">
        <v>11</v>
      </c>
      <c r="BG610" s="39"/>
      <c r="BH610" s="56" t="s">
        <v>16</v>
      </c>
      <c r="BI610" s="48"/>
      <c r="BJ610" s="36"/>
      <c r="BK610" s="54" t="s">
        <v>11</v>
      </c>
      <c r="BL610" s="39"/>
      <c r="BM610" s="54" t="s">
        <v>16</v>
      </c>
      <c r="BN610" s="36"/>
      <c r="BO610" s="54" t="s">
        <v>11</v>
      </c>
      <c r="BP610" s="39"/>
      <c r="BQ610" s="56" t="s">
        <v>16</v>
      </c>
      <c r="BR610" s="48"/>
      <c r="BS610" s="36"/>
      <c r="BT610" s="54" t="s">
        <v>11</v>
      </c>
      <c r="BU610" s="39"/>
      <c r="BV610" s="54" t="s">
        <v>16</v>
      </c>
      <c r="BW610" s="36"/>
      <c r="BX610" s="54" t="s">
        <v>11</v>
      </c>
      <c r="BY610" s="39"/>
      <c r="BZ610" s="56" t="s">
        <v>16</v>
      </c>
      <c r="CA610" s="51"/>
      <c r="CB610" s="17" t="str">
        <f t="shared" si="19"/>
        <v/>
      </c>
      <c r="CC610" s="17" t="str">
        <f>IF(CB610="","",INDEX('99_職種リスト'!$A:$A,MATCH($E610,'99_職種リスト'!$B:$B,0)))</f>
        <v/>
      </c>
      <c r="CD610" s="18" t="str">
        <f>IF(CB610="","",IF(F610="○",'01_勤務時間入力'!$B$7*60,IF(SUM(H610,J610,L610,N610)&gt;0,MIN(SUM(VALUE(H610)*60,J610,VALUE(L610)*60/2,N610/2),'01_勤務時間入力'!$B$7*60,10080),MIN(SUM(MIN(SUM(VALUE(Q610)*60,S610,VALUE(U610)*60/2,W610/2),1440)*IF(OR(Y610="",Y610="　"),1,VALUE(MID(Y610,2,1)/4)),MIN(SUM(VALUE(Z610)*60,AB610,VALUE(AD610)*60/2,AF610/2),1440)*IF(OR(AH610="",AH610="　"),1,VALUE(MID(AH610,2,1)/4)),MIN(SUM(VALUE(AI610)*60,AK610,VALUE(AM610)*60/2,AO610/2),1440)*IF(OR(AQ610="",AQ610="　"),1,VALUE(MID(AQ610,2,1)/4)),MIN(SUM(VALUE(AR610)*60,AT610,VALUE(AV610)*60/2,AX610/2),1440)*IF(OR(AZ610="",AZ610="　"),1,VALUE(MID(AZ610,2,1)/4)),MIN(SUM(VALUE(BA610)*60,BC610,VALUE(BE610)*60/2,BG610/2),1440)*IF(OR(BI610="",BI610="　"),1,VALUE(MID(BI610,2,1)/4)),MIN(SUM(VALUE(BJ610)*60,BL610,VALUE(BN610)*60/2,BP610/2),1440)*IF(OR(BR610="",BR610="　"),1,VALUE(MID(BR610,2,1)/4)),MIN(SUM(VALUE(BS610)*60,BU610,VALUE(BW610)*60/2,BY610/2),1440)*IF(OR(CA610="",CA610="　"),1,VALUE(MID(CA610,2,1)/4))),'01_勤務時間入力'!$B$7*60,10080))))</f>
        <v/>
      </c>
      <c r="CE610" s="17" t="str">
        <f>IF(CB610="","",IF('01_勤務時間入力'!$I$7*60&lt;='01_勤務時間入力'!CD610,"常勤","非常勤"))</f>
        <v/>
      </c>
    </row>
    <row r="611" spans="2:83" ht="27.95" customHeight="1" x14ac:dyDescent="0.4">
      <c r="B611" s="131" t="str">
        <f t="shared" si="18"/>
        <v>595人目</v>
      </c>
      <c r="C611" s="29"/>
      <c r="D611" s="69" t="s">
        <v>14</v>
      </c>
      <c r="E611" s="31"/>
      <c r="F611" s="32"/>
      <c r="H611" s="36"/>
      <c r="I611" s="54" t="s">
        <v>11</v>
      </c>
      <c r="J611" s="39"/>
      <c r="K611" s="56" t="s">
        <v>16</v>
      </c>
      <c r="L611" s="36"/>
      <c r="M611" s="54" t="s">
        <v>11</v>
      </c>
      <c r="N611" s="39"/>
      <c r="O611" s="56" t="s">
        <v>16</v>
      </c>
      <c r="P611" s="11"/>
      <c r="Q611" s="36"/>
      <c r="R611" s="54" t="s">
        <v>11</v>
      </c>
      <c r="S611" s="39"/>
      <c r="T611" s="54" t="s">
        <v>16</v>
      </c>
      <c r="U611" s="36"/>
      <c r="V611" s="54" t="s">
        <v>11</v>
      </c>
      <c r="W611" s="39"/>
      <c r="X611" s="56" t="s">
        <v>16</v>
      </c>
      <c r="Y611" s="48"/>
      <c r="Z611" s="36"/>
      <c r="AA611" s="54" t="s">
        <v>11</v>
      </c>
      <c r="AB611" s="39"/>
      <c r="AC611" s="54" t="s">
        <v>16</v>
      </c>
      <c r="AD611" s="36"/>
      <c r="AE611" s="54" t="s">
        <v>11</v>
      </c>
      <c r="AF611" s="39"/>
      <c r="AG611" s="56" t="s">
        <v>16</v>
      </c>
      <c r="AH611" s="48"/>
      <c r="AI611" s="36"/>
      <c r="AJ611" s="54" t="s">
        <v>11</v>
      </c>
      <c r="AK611" s="39"/>
      <c r="AL611" s="54" t="s">
        <v>16</v>
      </c>
      <c r="AM611" s="36"/>
      <c r="AN611" s="54" t="s">
        <v>11</v>
      </c>
      <c r="AO611" s="39"/>
      <c r="AP611" s="56" t="s">
        <v>16</v>
      </c>
      <c r="AQ611" s="48"/>
      <c r="AR611" s="36"/>
      <c r="AS611" s="54" t="s">
        <v>11</v>
      </c>
      <c r="AT611" s="39"/>
      <c r="AU611" s="54" t="s">
        <v>16</v>
      </c>
      <c r="AV611" s="36"/>
      <c r="AW611" s="54" t="s">
        <v>11</v>
      </c>
      <c r="AX611" s="39"/>
      <c r="AY611" s="56" t="s">
        <v>16</v>
      </c>
      <c r="AZ611" s="48"/>
      <c r="BA611" s="36"/>
      <c r="BB611" s="54" t="s">
        <v>11</v>
      </c>
      <c r="BC611" s="39"/>
      <c r="BD611" s="54" t="s">
        <v>16</v>
      </c>
      <c r="BE611" s="36"/>
      <c r="BF611" s="54" t="s">
        <v>11</v>
      </c>
      <c r="BG611" s="39"/>
      <c r="BH611" s="56" t="s">
        <v>16</v>
      </c>
      <c r="BI611" s="48"/>
      <c r="BJ611" s="36"/>
      <c r="BK611" s="54" t="s">
        <v>11</v>
      </c>
      <c r="BL611" s="39"/>
      <c r="BM611" s="54" t="s">
        <v>16</v>
      </c>
      <c r="BN611" s="36"/>
      <c r="BO611" s="54" t="s">
        <v>11</v>
      </c>
      <c r="BP611" s="39"/>
      <c r="BQ611" s="56" t="s">
        <v>16</v>
      </c>
      <c r="BR611" s="48"/>
      <c r="BS611" s="36"/>
      <c r="BT611" s="54" t="s">
        <v>11</v>
      </c>
      <c r="BU611" s="39"/>
      <c r="BV611" s="54" t="s">
        <v>16</v>
      </c>
      <c r="BW611" s="36"/>
      <c r="BX611" s="54" t="s">
        <v>11</v>
      </c>
      <c r="BY611" s="39"/>
      <c r="BZ611" s="56" t="s">
        <v>16</v>
      </c>
      <c r="CA611" s="51"/>
      <c r="CB611" s="17" t="str">
        <f t="shared" si="19"/>
        <v/>
      </c>
      <c r="CC611" s="17" t="str">
        <f>IF(CB611="","",INDEX('99_職種リスト'!$A:$A,MATCH($E611,'99_職種リスト'!$B:$B,0)))</f>
        <v/>
      </c>
      <c r="CD611" s="18" t="str">
        <f>IF(CB611="","",IF(F611="○",'01_勤務時間入力'!$B$7*60,IF(SUM(H611,J611,L611,N611)&gt;0,MIN(SUM(VALUE(H611)*60,J611,VALUE(L611)*60/2,N611/2),'01_勤務時間入力'!$B$7*60,10080),MIN(SUM(MIN(SUM(VALUE(Q611)*60,S611,VALUE(U611)*60/2,W611/2),1440)*IF(OR(Y611="",Y611="　"),1,VALUE(MID(Y611,2,1)/4)),MIN(SUM(VALUE(Z611)*60,AB611,VALUE(AD611)*60/2,AF611/2),1440)*IF(OR(AH611="",AH611="　"),1,VALUE(MID(AH611,2,1)/4)),MIN(SUM(VALUE(AI611)*60,AK611,VALUE(AM611)*60/2,AO611/2),1440)*IF(OR(AQ611="",AQ611="　"),1,VALUE(MID(AQ611,2,1)/4)),MIN(SUM(VALUE(AR611)*60,AT611,VALUE(AV611)*60/2,AX611/2),1440)*IF(OR(AZ611="",AZ611="　"),1,VALUE(MID(AZ611,2,1)/4)),MIN(SUM(VALUE(BA611)*60,BC611,VALUE(BE611)*60/2,BG611/2),1440)*IF(OR(BI611="",BI611="　"),1,VALUE(MID(BI611,2,1)/4)),MIN(SUM(VALUE(BJ611)*60,BL611,VALUE(BN611)*60/2,BP611/2),1440)*IF(OR(BR611="",BR611="　"),1,VALUE(MID(BR611,2,1)/4)),MIN(SUM(VALUE(BS611)*60,BU611,VALUE(BW611)*60/2,BY611/2),1440)*IF(OR(CA611="",CA611="　"),1,VALUE(MID(CA611,2,1)/4))),'01_勤務時間入力'!$B$7*60,10080))))</f>
        <v/>
      </c>
      <c r="CE611" s="17" t="str">
        <f>IF(CB611="","",IF('01_勤務時間入力'!$I$7*60&lt;='01_勤務時間入力'!CD611,"常勤","非常勤"))</f>
        <v/>
      </c>
    </row>
    <row r="612" spans="2:83" ht="27.95" customHeight="1" x14ac:dyDescent="0.4">
      <c r="B612" s="131" t="str">
        <f t="shared" si="18"/>
        <v>596人目</v>
      </c>
      <c r="C612" s="29"/>
      <c r="D612" s="69" t="s">
        <v>14</v>
      </c>
      <c r="E612" s="31"/>
      <c r="F612" s="32"/>
      <c r="H612" s="36"/>
      <c r="I612" s="54" t="s">
        <v>11</v>
      </c>
      <c r="J612" s="39"/>
      <c r="K612" s="56" t="s">
        <v>16</v>
      </c>
      <c r="L612" s="36"/>
      <c r="M612" s="54" t="s">
        <v>11</v>
      </c>
      <c r="N612" s="39"/>
      <c r="O612" s="56" t="s">
        <v>16</v>
      </c>
      <c r="P612" s="11"/>
      <c r="Q612" s="36"/>
      <c r="R612" s="54" t="s">
        <v>11</v>
      </c>
      <c r="S612" s="39"/>
      <c r="T612" s="54" t="s">
        <v>16</v>
      </c>
      <c r="U612" s="36"/>
      <c r="V612" s="54" t="s">
        <v>11</v>
      </c>
      <c r="W612" s="39"/>
      <c r="X612" s="56" t="s">
        <v>16</v>
      </c>
      <c r="Y612" s="48"/>
      <c r="Z612" s="36"/>
      <c r="AA612" s="54" t="s">
        <v>11</v>
      </c>
      <c r="AB612" s="39"/>
      <c r="AC612" s="54" t="s">
        <v>16</v>
      </c>
      <c r="AD612" s="36"/>
      <c r="AE612" s="54" t="s">
        <v>11</v>
      </c>
      <c r="AF612" s="39"/>
      <c r="AG612" s="56" t="s">
        <v>16</v>
      </c>
      <c r="AH612" s="48"/>
      <c r="AI612" s="36"/>
      <c r="AJ612" s="54" t="s">
        <v>11</v>
      </c>
      <c r="AK612" s="39"/>
      <c r="AL612" s="54" t="s">
        <v>16</v>
      </c>
      <c r="AM612" s="36"/>
      <c r="AN612" s="54" t="s">
        <v>11</v>
      </c>
      <c r="AO612" s="39"/>
      <c r="AP612" s="56" t="s">
        <v>16</v>
      </c>
      <c r="AQ612" s="48"/>
      <c r="AR612" s="36"/>
      <c r="AS612" s="54" t="s">
        <v>11</v>
      </c>
      <c r="AT612" s="39"/>
      <c r="AU612" s="54" t="s">
        <v>16</v>
      </c>
      <c r="AV612" s="36"/>
      <c r="AW612" s="54" t="s">
        <v>11</v>
      </c>
      <c r="AX612" s="39"/>
      <c r="AY612" s="56" t="s">
        <v>16</v>
      </c>
      <c r="AZ612" s="48"/>
      <c r="BA612" s="36"/>
      <c r="BB612" s="54" t="s">
        <v>11</v>
      </c>
      <c r="BC612" s="39"/>
      <c r="BD612" s="54" t="s">
        <v>16</v>
      </c>
      <c r="BE612" s="36"/>
      <c r="BF612" s="54" t="s">
        <v>11</v>
      </c>
      <c r="BG612" s="39"/>
      <c r="BH612" s="56" t="s">
        <v>16</v>
      </c>
      <c r="BI612" s="48"/>
      <c r="BJ612" s="36"/>
      <c r="BK612" s="54" t="s">
        <v>11</v>
      </c>
      <c r="BL612" s="39"/>
      <c r="BM612" s="54" t="s">
        <v>16</v>
      </c>
      <c r="BN612" s="36"/>
      <c r="BO612" s="54" t="s">
        <v>11</v>
      </c>
      <c r="BP612" s="39"/>
      <c r="BQ612" s="56" t="s">
        <v>16</v>
      </c>
      <c r="BR612" s="48"/>
      <c r="BS612" s="36"/>
      <c r="BT612" s="54" t="s">
        <v>11</v>
      </c>
      <c r="BU612" s="39"/>
      <c r="BV612" s="54" t="s">
        <v>16</v>
      </c>
      <c r="BW612" s="36"/>
      <c r="BX612" s="54" t="s">
        <v>11</v>
      </c>
      <c r="BY612" s="39"/>
      <c r="BZ612" s="56" t="s">
        <v>16</v>
      </c>
      <c r="CA612" s="51"/>
      <c r="CB612" s="17" t="str">
        <f t="shared" si="19"/>
        <v/>
      </c>
      <c r="CC612" s="17" t="str">
        <f>IF(CB612="","",INDEX('99_職種リスト'!$A:$A,MATCH($E612,'99_職種リスト'!$B:$B,0)))</f>
        <v/>
      </c>
      <c r="CD612" s="18" t="str">
        <f>IF(CB612="","",IF(F612="○",'01_勤務時間入力'!$B$7*60,IF(SUM(H612,J612,L612,N612)&gt;0,MIN(SUM(VALUE(H612)*60,J612,VALUE(L612)*60/2,N612/2),'01_勤務時間入力'!$B$7*60,10080),MIN(SUM(MIN(SUM(VALUE(Q612)*60,S612,VALUE(U612)*60/2,W612/2),1440)*IF(OR(Y612="",Y612="　"),1,VALUE(MID(Y612,2,1)/4)),MIN(SUM(VALUE(Z612)*60,AB612,VALUE(AD612)*60/2,AF612/2),1440)*IF(OR(AH612="",AH612="　"),1,VALUE(MID(AH612,2,1)/4)),MIN(SUM(VALUE(AI612)*60,AK612,VALUE(AM612)*60/2,AO612/2),1440)*IF(OR(AQ612="",AQ612="　"),1,VALUE(MID(AQ612,2,1)/4)),MIN(SUM(VALUE(AR612)*60,AT612,VALUE(AV612)*60/2,AX612/2),1440)*IF(OR(AZ612="",AZ612="　"),1,VALUE(MID(AZ612,2,1)/4)),MIN(SUM(VALUE(BA612)*60,BC612,VALUE(BE612)*60/2,BG612/2),1440)*IF(OR(BI612="",BI612="　"),1,VALUE(MID(BI612,2,1)/4)),MIN(SUM(VALUE(BJ612)*60,BL612,VALUE(BN612)*60/2,BP612/2),1440)*IF(OR(BR612="",BR612="　"),1,VALUE(MID(BR612,2,1)/4)),MIN(SUM(VALUE(BS612)*60,BU612,VALUE(BW612)*60/2,BY612/2),1440)*IF(OR(CA612="",CA612="　"),1,VALUE(MID(CA612,2,1)/4))),'01_勤務時間入力'!$B$7*60,10080))))</f>
        <v/>
      </c>
      <c r="CE612" s="17" t="str">
        <f>IF(CB612="","",IF('01_勤務時間入力'!$I$7*60&lt;='01_勤務時間入力'!CD612,"常勤","非常勤"))</f>
        <v/>
      </c>
    </row>
    <row r="613" spans="2:83" ht="27.95" customHeight="1" x14ac:dyDescent="0.4">
      <c r="B613" s="131" t="str">
        <f t="shared" si="18"/>
        <v>597人目</v>
      </c>
      <c r="C613" s="29"/>
      <c r="D613" s="69" t="s">
        <v>14</v>
      </c>
      <c r="E613" s="31"/>
      <c r="F613" s="32"/>
      <c r="H613" s="36"/>
      <c r="I613" s="54" t="s">
        <v>11</v>
      </c>
      <c r="J613" s="39"/>
      <c r="K613" s="56" t="s">
        <v>16</v>
      </c>
      <c r="L613" s="36"/>
      <c r="M613" s="54" t="s">
        <v>11</v>
      </c>
      <c r="N613" s="39"/>
      <c r="O613" s="56" t="s">
        <v>16</v>
      </c>
      <c r="P613" s="11"/>
      <c r="Q613" s="36"/>
      <c r="R613" s="54" t="s">
        <v>11</v>
      </c>
      <c r="S613" s="39"/>
      <c r="T613" s="54" t="s">
        <v>16</v>
      </c>
      <c r="U613" s="36"/>
      <c r="V613" s="54" t="s">
        <v>11</v>
      </c>
      <c r="W613" s="39"/>
      <c r="X613" s="56" t="s">
        <v>16</v>
      </c>
      <c r="Y613" s="48"/>
      <c r="Z613" s="36"/>
      <c r="AA613" s="54" t="s">
        <v>11</v>
      </c>
      <c r="AB613" s="39"/>
      <c r="AC613" s="54" t="s">
        <v>16</v>
      </c>
      <c r="AD613" s="36"/>
      <c r="AE613" s="54" t="s">
        <v>11</v>
      </c>
      <c r="AF613" s="39"/>
      <c r="AG613" s="56" t="s">
        <v>16</v>
      </c>
      <c r="AH613" s="48"/>
      <c r="AI613" s="36"/>
      <c r="AJ613" s="54" t="s">
        <v>11</v>
      </c>
      <c r="AK613" s="39"/>
      <c r="AL613" s="54" t="s">
        <v>16</v>
      </c>
      <c r="AM613" s="36"/>
      <c r="AN613" s="54" t="s">
        <v>11</v>
      </c>
      <c r="AO613" s="39"/>
      <c r="AP613" s="56" t="s">
        <v>16</v>
      </c>
      <c r="AQ613" s="48"/>
      <c r="AR613" s="36"/>
      <c r="AS613" s="54" t="s">
        <v>11</v>
      </c>
      <c r="AT613" s="39"/>
      <c r="AU613" s="54" t="s">
        <v>16</v>
      </c>
      <c r="AV613" s="36"/>
      <c r="AW613" s="54" t="s">
        <v>11</v>
      </c>
      <c r="AX613" s="39"/>
      <c r="AY613" s="56" t="s">
        <v>16</v>
      </c>
      <c r="AZ613" s="48"/>
      <c r="BA613" s="36"/>
      <c r="BB613" s="54" t="s">
        <v>11</v>
      </c>
      <c r="BC613" s="39"/>
      <c r="BD613" s="54" t="s">
        <v>16</v>
      </c>
      <c r="BE613" s="36"/>
      <c r="BF613" s="54" t="s">
        <v>11</v>
      </c>
      <c r="BG613" s="39"/>
      <c r="BH613" s="56" t="s">
        <v>16</v>
      </c>
      <c r="BI613" s="48"/>
      <c r="BJ613" s="36"/>
      <c r="BK613" s="54" t="s">
        <v>11</v>
      </c>
      <c r="BL613" s="39"/>
      <c r="BM613" s="54" t="s">
        <v>16</v>
      </c>
      <c r="BN613" s="36"/>
      <c r="BO613" s="54" t="s">
        <v>11</v>
      </c>
      <c r="BP613" s="39"/>
      <c r="BQ613" s="56" t="s">
        <v>16</v>
      </c>
      <c r="BR613" s="48"/>
      <c r="BS613" s="36"/>
      <c r="BT613" s="54" t="s">
        <v>11</v>
      </c>
      <c r="BU613" s="39"/>
      <c r="BV613" s="54" t="s">
        <v>16</v>
      </c>
      <c r="BW613" s="36"/>
      <c r="BX613" s="54" t="s">
        <v>11</v>
      </c>
      <c r="BY613" s="39"/>
      <c r="BZ613" s="56" t="s">
        <v>16</v>
      </c>
      <c r="CA613" s="51"/>
      <c r="CB613" s="17" t="str">
        <f t="shared" si="19"/>
        <v/>
      </c>
      <c r="CC613" s="17" t="str">
        <f>IF(CB613="","",INDEX('99_職種リスト'!$A:$A,MATCH($E613,'99_職種リスト'!$B:$B,0)))</f>
        <v/>
      </c>
      <c r="CD613" s="18" t="str">
        <f>IF(CB613="","",IF(F613="○",'01_勤務時間入力'!$B$7*60,IF(SUM(H613,J613,L613,N613)&gt;0,MIN(SUM(VALUE(H613)*60,J613,VALUE(L613)*60/2,N613/2),'01_勤務時間入力'!$B$7*60,10080),MIN(SUM(MIN(SUM(VALUE(Q613)*60,S613,VALUE(U613)*60/2,W613/2),1440)*IF(OR(Y613="",Y613="　"),1,VALUE(MID(Y613,2,1)/4)),MIN(SUM(VALUE(Z613)*60,AB613,VALUE(AD613)*60/2,AF613/2),1440)*IF(OR(AH613="",AH613="　"),1,VALUE(MID(AH613,2,1)/4)),MIN(SUM(VALUE(AI613)*60,AK613,VALUE(AM613)*60/2,AO613/2),1440)*IF(OR(AQ613="",AQ613="　"),1,VALUE(MID(AQ613,2,1)/4)),MIN(SUM(VALUE(AR613)*60,AT613,VALUE(AV613)*60/2,AX613/2),1440)*IF(OR(AZ613="",AZ613="　"),1,VALUE(MID(AZ613,2,1)/4)),MIN(SUM(VALUE(BA613)*60,BC613,VALUE(BE613)*60/2,BG613/2),1440)*IF(OR(BI613="",BI613="　"),1,VALUE(MID(BI613,2,1)/4)),MIN(SUM(VALUE(BJ613)*60,BL613,VALUE(BN613)*60/2,BP613/2),1440)*IF(OR(BR613="",BR613="　"),1,VALUE(MID(BR613,2,1)/4)),MIN(SUM(VALUE(BS613)*60,BU613,VALUE(BW613)*60/2,BY613/2),1440)*IF(OR(CA613="",CA613="　"),1,VALUE(MID(CA613,2,1)/4))),'01_勤務時間入力'!$B$7*60,10080))))</f>
        <v/>
      </c>
      <c r="CE613" s="17" t="str">
        <f>IF(CB613="","",IF('01_勤務時間入力'!$I$7*60&lt;='01_勤務時間入力'!CD613,"常勤","非常勤"))</f>
        <v/>
      </c>
    </row>
    <row r="614" spans="2:83" ht="27.95" customHeight="1" x14ac:dyDescent="0.4">
      <c r="B614" s="131" t="str">
        <f t="shared" si="18"/>
        <v>598人目</v>
      </c>
      <c r="C614" s="29"/>
      <c r="D614" s="69" t="s">
        <v>14</v>
      </c>
      <c r="E614" s="31"/>
      <c r="F614" s="32"/>
      <c r="H614" s="36"/>
      <c r="I614" s="54" t="s">
        <v>11</v>
      </c>
      <c r="J614" s="39"/>
      <c r="K614" s="56" t="s">
        <v>16</v>
      </c>
      <c r="L614" s="36"/>
      <c r="M614" s="54" t="s">
        <v>11</v>
      </c>
      <c r="N614" s="39"/>
      <c r="O614" s="56" t="s">
        <v>16</v>
      </c>
      <c r="P614" s="11"/>
      <c r="Q614" s="36"/>
      <c r="R614" s="54" t="s">
        <v>11</v>
      </c>
      <c r="S614" s="39"/>
      <c r="T614" s="54" t="s">
        <v>16</v>
      </c>
      <c r="U614" s="36"/>
      <c r="V614" s="54" t="s">
        <v>11</v>
      </c>
      <c r="W614" s="39"/>
      <c r="X614" s="56" t="s">
        <v>16</v>
      </c>
      <c r="Y614" s="48"/>
      <c r="Z614" s="36"/>
      <c r="AA614" s="54" t="s">
        <v>11</v>
      </c>
      <c r="AB614" s="39"/>
      <c r="AC614" s="54" t="s">
        <v>16</v>
      </c>
      <c r="AD614" s="36"/>
      <c r="AE614" s="54" t="s">
        <v>11</v>
      </c>
      <c r="AF614" s="39"/>
      <c r="AG614" s="56" t="s">
        <v>16</v>
      </c>
      <c r="AH614" s="48"/>
      <c r="AI614" s="36"/>
      <c r="AJ614" s="54" t="s">
        <v>11</v>
      </c>
      <c r="AK614" s="39"/>
      <c r="AL614" s="54" t="s">
        <v>16</v>
      </c>
      <c r="AM614" s="36"/>
      <c r="AN614" s="54" t="s">
        <v>11</v>
      </c>
      <c r="AO614" s="39"/>
      <c r="AP614" s="56" t="s">
        <v>16</v>
      </c>
      <c r="AQ614" s="48"/>
      <c r="AR614" s="36"/>
      <c r="AS614" s="54" t="s">
        <v>11</v>
      </c>
      <c r="AT614" s="39"/>
      <c r="AU614" s="54" t="s">
        <v>16</v>
      </c>
      <c r="AV614" s="36"/>
      <c r="AW614" s="54" t="s">
        <v>11</v>
      </c>
      <c r="AX614" s="39"/>
      <c r="AY614" s="56" t="s">
        <v>16</v>
      </c>
      <c r="AZ614" s="48"/>
      <c r="BA614" s="36"/>
      <c r="BB614" s="54" t="s">
        <v>11</v>
      </c>
      <c r="BC614" s="39"/>
      <c r="BD614" s="54" t="s">
        <v>16</v>
      </c>
      <c r="BE614" s="36"/>
      <c r="BF614" s="54" t="s">
        <v>11</v>
      </c>
      <c r="BG614" s="39"/>
      <c r="BH614" s="56" t="s">
        <v>16</v>
      </c>
      <c r="BI614" s="48"/>
      <c r="BJ614" s="36"/>
      <c r="BK614" s="54" t="s">
        <v>11</v>
      </c>
      <c r="BL614" s="39"/>
      <c r="BM614" s="54" t="s">
        <v>16</v>
      </c>
      <c r="BN614" s="36"/>
      <c r="BO614" s="54" t="s">
        <v>11</v>
      </c>
      <c r="BP614" s="39"/>
      <c r="BQ614" s="56" t="s">
        <v>16</v>
      </c>
      <c r="BR614" s="48"/>
      <c r="BS614" s="36"/>
      <c r="BT614" s="54" t="s">
        <v>11</v>
      </c>
      <c r="BU614" s="39"/>
      <c r="BV614" s="54" t="s">
        <v>16</v>
      </c>
      <c r="BW614" s="36"/>
      <c r="BX614" s="54" t="s">
        <v>11</v>
      </c>
      <c r="BY614" s="39"/>
      <c r="BZ614" s="56" t="s">
        <v>16</v>
      </c>
      <c r="CA614" s="51"/>
      <c r="CB614" s="17" t="str">
        <f t="shared" si="19"/>
        <v/>
      </c>
      <c r="CC614" s="17" t="str">
        <f>IF(CB614="","",INDEX('99_職種リスト'!$A:$A,MATCH($E614,'99_職種リスト'!$B:$B,0)))</f>
        <v/>
      </c>
      <c r="CD614" s="18" t="str">
        <f>IF(CB614="","",IF(F614="○",'01_勤務時間入力'!$B$7*60,IF(SUM(H614,J614,L614,N614)&gt;0,MIN(SUM(VALUE(H614)*60,J614,VALUE(L614)*60/2,N614/2),'01_勤務時間入力'!$B$7*60,10080),MIN(SUM(MIN(SUM(VALUE(Q614)*60,S614,VALUE(U614)*60/2,W614/2),1440)*IF(OR(Y614="",Y614="　"),1,VALUE(MID(Y614,2,1)/4)),MIN(SUM(VALUE(Z614)*60,AB614,VALUE(AD614)*60/2,AF614/2),1440)*IF(OR(AH614="",AH614="　"),1,VALUE(MID(AH614,2,1)/4)),MIN(SUM(VALUE(AI614)*60,AK614,VALUE(AM614)*60/2,AO614/2),1440)*IF(OR(AQ614="",AQ614="　"),1,VALUE(MID(AQ614,2,1)/4)),MIN(SUM(VALUE(AR614)*60,AT614,VALUE(AV614)*60/2,AX614/2),1440)*IF(OR(AZ614="",AZ614="　"),1,VALUE(MID(AZ614,2,1)/4)),MIN(SUM(VALUE(BA614)*60,BC614,VALUE(BE614)*60/2,BG614/2),1440)*IF(OR(BI614="",BI614="　"),1,VALUE(MID(BI614,2,1)/4)),MIN(SUM(VALUE(BJ614)*60,BL614,VALUE(BN614)*60/2,BP614/2),1440)*IF(OR(BR614="",BR614="　"),1,VALUE(MID(BR614,2,1)/4)),MIN(SUM(VALUE(BS614)*60,BU614,VALUE(BW614)*60/2,BY614/2),1440)*IF(OR(CA614="",CA614="　"),1,VALUE(MID(CA614,2,1)/4))),'01_勤務時間入力'!$B$7*60,10080))))</f>
        <v/>
      </c>
      <c r="CE614" s="17" t="str">
        <f>IF(CB614="","",IF('01_勤務時間入力'!$I$7*60&lt;='01_勤務時間入力'!CD614,"常勤","非常勤"))</f>
        <v/>
      </c>
    </row>
    <row r="615" spans="2:83" ht="27.95" customHeight="1" x14ac:dyDescent="0.4">
      <c r="B615" s="131" t="str">
        <f t="shared" si="18"/>
        <v>599人目</v>
      </c>
      <c r="C615" s="29"/>
      <c r="D615" s="69" t="s">
        <v>14</v>
      </c>
      <c r="E615" s="31"/>
      <c r="F615" s="32"/>
      <c r="H615" s="36"/>
      <c r="I615" s="54" t="s">
        <v>11</v>
      </c>
      <c r="J615" s="39"/>
      <c r="K615" s="56" t="s">
        <v>16</v>
      </c>
      <c r="L615" s="36"/>
      <c r="M615" s="54" t="s">
        <v>11</v>
      </c>
      <c r="N615" s="39"/>
      <c r="O615" s="56" t="s">
        <v>16</v>
      </c>
      <c r="P615" s="11"/>
      <c r="Q615" s="36"/>
      <c r="R615" s="54" t="s">
        <v>11</v>
      </c>
      <c r="S615" s="39"/>
      <c r="T615" s="54" t="s">
        <v>16</v>
      </c>
      <c r="U615" s="36"/>
      <c r="V615" s="54" t="s">
        <v>11</v>
      </c>
      <c r="W615" s="39"/>
      <c r="X615" s="56" t="s">
        <v>16</v>
      </c>
      <c r="Y615" s="48"/>
      <c r="Z615" s="36"/>
      <c r="AA615" s="54" t="s">
        <v>11</v>
      </c>
      <c r="AB615" s="39"/>
      <c r="AC615" s="54" t="s">
        <v>16</v>
      </c>
      <c r="AD615" s="36"/>
      <c r="AE615" s="54" t="s">
        <v>11</v>
      </c>
      <c r="AF615" s="39"/>
      <c r="AG615" s="56" t="s">
        <v>16</v>
      </c>
      <c r="AH615" s="48"/>
      <c r="AI615" s="36"/>
      <c r="AJ615" s="54" t="s">
        <v>11</v>
      </c>
      <c r="AK615" s="39"/>
      <c r="AL615" s="54" t="s">
        <v>16</v>
      </c>
      <c r="AM615" s="36"/>
      <c r="AN615" s="54" t="s">
        <v>11</v>
      </c>
      <c r="AO615" s="39"/>
      <c r="AP615" s="56" t="s">
        <v>16</v>
      </c>
      <c r="AQ615" s="48"/>
      <c r="AR615" s="36"/>
      <c r="AS615" s="54" t="s">
        <v>11</v>
      </c>
      <c r="AT615" s="39"/>
      <c r="AU615" s="54" t="s">
        <v>16</v>
      </c>
      <c r="AV615" s="36"/>
      <c r="AW615" s="54" t="s">
        <v>11</v>
      </c>
      <c r="AX615" s="39"/>
      <c r="AY615" s="56" t="s">
        <v>16</v>
      </c>
      <c r="AZ615" s="48"/>
      <c r="BA615" s="36"/>
      <c r="BB615" s="54" t="s">
        <v>11</v>
      </c>
      <c r="BC615" s="39"/>
      <c r="BD615" s="54" t="s">
        <v>16</v>
      </c>
      <c r="BE615" s="36"/>
      <c r="BF615" s="54" t="s">
        <v>11</v>
      </c>
      <c r="BG615" s="39"/>
      <c r="BH615" s="56" t="s">
        <v>16</v>
      </c>
      <c r="BI615" s="48"/>
      <c r="BJ615" s="36"/>
      <c r="BK615" s="54" t="s">
        <v>11</v>
      </c>
      <c r="BL615" s="39"/>
      <c r="BM615" s="54" t="s">
        <v>16</v>
      </c>
      <c r="BN615" s="36"/>
      <c r="BO615" s="54" t="s">
        <v>11</v>
      </c>
      <c r="BP615" s="39"/>
      <c r="BQ615" s="56" t="s">
        <v>16</v>
      </c>
      <c r="BR615" s="48"/>
      <c r="BS615" s="36"/>
      <c r="BT615" s="54" t="s">
        <v>11</v>
      </c>
      <c r="BU615" s="39"/>
      <c r="BV615" s="54" t="s">
        <v>16</v>
      </c>
      <c r="BW615" s="36"/>
      <c r="BX615" s="54" t="s">
        <v>11</v>
      </c>
      <c r="BY615" s="39"/>
      <c r="BZ615" s="56" t="s">
        <v>16</v>
      </c>
      <c r="CA615" s="51"/>
      <c r="CB615" s="17" t="str">
        <f t="shared" si="19"/>
        <v/>
      </c>
      <c r="CC615" s="17" t="str">
        <f>IF(CB615="","",INDEX('99_職種リスト'!$A:$A,MATCH($E615,'99_職種リスト'!$B:$B,0)))</f>
        <v/>
      </c>
      <c r="CD615" s="18" t="str">
        <f>IF(CB615="","",IF(F615="○",'01_勤務時間入力'!$B$7*60,IF(SUM(H615,J615,L615,N615)&gt;0,MIN(SUM(VALUE(H615)*60,J615,VALUE(L615)*60/2,N615/2),'01_勤務時間入力'!$B$7*60,10080),MIN(SUM(MIN(SUM(VALUE(Q615)*60,S615,VALUE(U615)*60/2,W615/2),1440)*IF(OR(Y615="",Y615="　"),1,VALUE(MID(Y615,2,1)/4)),MIN(SUM(VALUE(Z615)*60,AB615,VALUE(AD615)*60/2,AF615/2),1440)*IF(OR(AH615="",AH615="　"),1,VALUE(MID(AH615,2,1)/4)),MIN(SUM(VALUE(AI615)*60,AK615,VALUE(AM615)*60/2,AO615/2),1440)*IF(OR(AQ615="",AQ615="　"),1,VALUE(MID(AQ615,2,1)/4)),MIN(SUM(VALUE(AR615)*60,AT615,VALUE(AV615)*60/2,AX615/2),1440)*IF(OR(AZ615="",AZ615="　"),1,VALUE(MID(AZ615,2,1)/4)),MIN(SUM(VALUE(BA615)*60,BC615,VALUE(BE615)*60/2,BG615/2),1440)*IF(OR(BI615="",BI615="　"),1,VALUE(MID(BI615,2,1)/4)),MIN(SUM(VALUE(BJ615)*60,BL615,VALUE(BN615)*60/2,BP615/2),1440)*IF(OR(BR615="",BR615="　"),1,VALUE(MID(BR615,2,1)/4)),MIN(SUM(VALUE(BS615)*60,BU615,VALUE(BW615)*60/2,BY615/2),1440)*IF(OR(CA615="",CA615="　"),1,VALUE(MID(CA615,2,1)/4))),'01_勤務時間入力'!$B$7*60,10080))))</f>
        <v/>
      </c>
      <c r="CE615" s="17" t="str">
        <f>IF(CB615="","",IF('01_勤務時間入力'!$I$7*60&lt;='01_勤務時間入力'!CD615,"常勤","非常勤"))</f>
        <v/>
      </c>
    </row>
    <row r="616" spans="2:83" ht="27.95" customHeight="1" x14ac:dyDescent="0.4">
      <c r="B616" s="131" t="str">
        <f t="shared" si="18"/>
        <v>600人目</v>
      </c>
      <c r="C616" s="29"/>
      <c r="D616" s="69" t="s">
        <v>14</v>
      </c>
      <c r="E616" s="31"/>
      <c r="F616" s="32"/>
      <c r="H616" s="36"/>
      <c r="I616" s="54" t="s">
        <v>11</v>
      </c>
      <c r="J616" s="39"/>
      <c r="K616" s="56" t="s">
        <v>16</v>
      </c>
      <c r="L616" s="36"/>
      <c r="M616" s="54" t="s">
        <v>11</v>
      </c>
      <c r="N616" s="39"/>
      <c r="O616" s="56" t="s">
        <v>16</v>
      </c>
      <c r="P616" s="11"/>
      <c r="Q616" s="36"/>
      <c r="R616" s="54" t="s">
        <v>11</v>
      </c>
      <c r="S616" s="39"/>
      <c r="T616" s="54" t="s">
        <v>16</v>
      </c>
      <c r="U616" s="36"/>
      <c r="V616" s="54" t="s">
        <v>11</v>
      </c>
      <c r="W616" s="39"/>
      <c r="X616" s="56" t="s">
        <v>16</v>
      </c>
      <c r="Y616" s="48"/>
      <c r="Z616" s="36"/>
      <c r="AA616" s="54" t="s">
        <v>11</v>
      </c>
      <c r="AB616" s="39"/>
      <c r="AC616" s="54" t="s">
        <v>16</v>
      </c>
      <c r="AD616" s="36"/>
      <c r="AE616" s="54" t="s">
        <v>11</v>
      </c>
      <c r="AF616" s="39"/>
      <c r="AG616" s="56" t="s">
        <v>16</v>
      </c>
      <c r="AH616" s="48"/>
      <c r="AI616" s="36"/>
      <c r="AJ616" s="54" t="s">
        <v>11</v>
      </c>
      <c r="AK616" s="39"/>
      <c r="AL616" s="54" t="s">
        <v>16</v>
      </c>
      <c r="AM616" s="36"/>
      <c r="AN616" s="54" t="s">
        <v>11</v>
      </c>
      <c r="AO616" s="39"/>
      <c r="AP616" s="56" t="s">
        <v>16</v>
      </c>
      <c r="AQ616" s="48"/>
      <c r="AR616" s="36"/>
      <c r="AS616" s="54" t="s">
        <v>11</v>
      </c>
      <c r="AT616" s="39"/>
      <c r="AU616" s="54" t="s">
        <v>16</v>
      </c>
      <c r="AV616" s="36"/>
      <c r="AW616" s="54" t="s">
        <v>11</v>
      </c>
      <c r="AX616" s="39"/>
      <c r="AY616" s="56" t="s">
        <v>16</v>
      </c>
      <c r="AZ616" s="48"/>
      <c r="BA616" s="36"/>
      <c r="BB616" s="54" t="s">
        <v>11</v>
      </c>
      <c r="BC616" s="39"/>
      <c r="BD616" s="54" t="s">
        <v>16</v>
      </c>
      <c r="BE616" s="36"/>
      <c r="BF616" s="54" t="s">
        <v>11</v>
      </c>
      <c r="BG616" s="39"/>
      <c r="BH616" s="56" t="s">
        <v>16</v>
      </c>
      <c r="BI616" s="48"/>
      <c r="BJ616" s="36"/>
      <c r="BK616" s="54" t="s">
        <v>11</v>
      </c>
      <c r="BL616" s="39"/>
      <c r="BM616" s="54" t="s">
        <v>16</v>
      </c>
      <c r="BN616" s="36"/>
      <c r="BO616" s="54" t="s">
        <v>11</v>
      </c>
      <c r="BP616" s="39"/>
      <c r="BQ616" s="56" t="s">
        <v>16</v>
      </c>
      <c r="BR616" s="48"/>
      <c r="BS616" s="36"/>
      <c r="BT616" s="54" t="s">
        <v>11</v>
      </c>
      <c r="BU616" s="39"/>
      <c r="BV616" s="54" t="s">
        <v>16</v>
      </c>
      <c r="BW616" s="36"/>
      <c r="BX616" s="54" t="s">
        <v>11</v>
      </c>
      <c r="BY616" s="39"/>
      <c r="BZ616" s="56" t="s">
        <v>16</v>
      </c>
      <c r="CA616" s="51"/>
      <c r="CB616" s="17" t="str">
        <f t="shared" si="19"/>
        <v/>
      </c>
      <c r="CC616" s="17" t="str">
        <f>IF(CB616="","",INDEX('99_職種リスト'!$A:$A,MATCH($E616,'99_職種リスト'!$B:$B,0)))</f>
        <v/>
      </c>
      <c r="CD616" s="18" t="str">
        <f>IF(CB616="","",IF(F616="○",'01_勤務時間入力'!$B$7*60,IF(SUM(H616,J616,L616,N616)&gt;0,MIN(SUM(VALUE(H616)*60,J616,VALUE(L616)*60/2,N616/2),'01_勤務時間入力'!$B$7*60,10080),MIN(SUM(MIN(SUM(VALUE(Q616)*60,S616,VALUE(U616)*60/2,W616/2),1440)*IF(OR(Y616="",Y616="　"),1,VALUE(MID(Y616,2,1)/4)),MIN(SUM(VALUE(Z616)*60,AB616,VALUE(AD616)*60/2,AF616/2),1440)*IF(OR(AH616="",AH616="　"),1,VALUE(MID(AH616,2,1)/4)),MIN(SUM(VALUE(AI616)*60,AK616,VALUE(AM616)*60/2,AO616/2),1440)*IF(OR(AQ616="",AQ616="　"),1,VALUE(MID(AQ616,2,1)/4)),MIN(SUM(VALUE(AR616)*60,AT616,VALUE(AV616)*60/2,AX616/2),1440)*IF(OR(AZ616="",AZ616="　"),1,VALUE(MID(AZ616,2,1)/4)),MIN(SUM(VALUE(BA616)*60,BC616,VALUE(BE616)*60/2,BG616/2),1440)*IF(OR(BI616="",BI616="　"),1,VALUE(MID(BI616,2,1)/4)),MIN(SUM(VALUE(BJ616)*60,BL616,VALUE(BN616)*60/2,BP616/2),1440)*IF(OR(BR616="",BR616="　"),1,VALUE(MID(BR616,2,1)/4)),MIN(SUM(VALUE(BS616)*60,BU616,VALUE(BW616)*60/2,BY616/2),1440)*IF(OR(CA616="",CA616="　"),1,VALUE(MID(CA616,2,1)/4))),'01_勤務時間入力'!$B$7*60,10080))))</f>
        <v/>
      </c>
      <c r="CE616" s="17" t="str">
        <f>IF(CB616="","",IF('01_勤務時間入力'!$I$7*60&lt;='01_勤務時間入力'!CD616,"常勤","非常勤"))</f>
        <v/>
      </c>
    </row>
    <row r="617" spans="2:83" ht="27.95" customHeight="1" x14ac:dyDescent="0.4">
      <c r="B617" s="131" t="str">
        <f t="shared" si="18"/>
        <v>601人目</v>
      </c>
      <c r="C617" s="29"/>
      <c r="D617" s="69" t="s">
        <v>14</v>
      </c>
      <c r="E617" s="31"/>
      <c r="F617" s="32"/>
      <c r="H617" s="36"/>
      <c r="I617" s="54" t="s">
        <v>11</v>
      </c>
      <c r="J617" s="39"/>
      <c r="K617" s="56" t="s">
        <v>16</v>
      </c>
      <c r="L617" s="36"/>
      <c r="M617" s="54" t="s">
        <v>11</v>
      </c>
      <c r="N617" s="39"/>
      <c r="O617" s="56" t="s">
        <v>16</v>
      </c>
      <c r="P617" s="11"/>
      <c r="Q617" s="36"/>
      <c r="R617" s="54" t="s">
        <v>11</v>
      </c>
      <c r="S617" s="39"/>
      <c r="T617" s="54" t="s">
        <v>16</v>
      </c>
      <c r="U617" s="36"/>
      <c r="V617" s="54" t="s">
        <v>11</v>
      </c>
      <c r="W617" s="39"/>
      <c r="X617" s="56" t="s">
        <v>16</v>
      </c>
      <c r="Y617" s="48"/>
      <c r="Z617" s="36"/>
      <c r="AA617" s="54" t="s">
        <v>11</v>
      </c>
      <c r="AB617" s="39"/>
      <c r="AC617" s="54" t="s">
        <v>16</v>
      </c>
      <c r="AD617" s="36"/>
      <c r="AE617" s="54" t="s">
        <v>11</v>
      </c>
      <c r="AF617" s="39"/>
      <c r="AG617" s="56" t="s">
        <v>16</v>
      </c>
      <c r="AH617" s="48"/>
      <c r="AI617" s="36"/>
      <c r="AJ617" s="54" t="s">
        <v>11</v>
      </c>
      <c r="AK617" s="39"/>
      <c r="AL617" s="54" t="s">
        <v>16</v>
      </c>
      <c r="AM617" s="36"/>
      <c r="AN617" s="54" t="s">
        <v>11</v>
      </c>
      <c r="AO617" s="39"/>
      <c r="AP617" s="56" t="s">
        <v>16</v>
      </c>
      <c r="AQ617" s="48"/>
      <c r="AR617" s="36"/>
      <c r="AS617" s="54" t="s">
        <v>11</v>
      </c>
      <c r="AT617" s="39"/>
      <c r="AU617" s="54" t="s">
        <v>16</v>
      </c>
      <c r="AV617" s="36"/>
      <c r="AW617" s="54" t="s">
        <v>11</v>
      </c>
      <c r="AX617" s="39"/>
      <c r="AY617" s="56" t="s">
        <v>16</v>
      </c>
      <c r="AZ617" s="48"/>
      <c r="BA617" s="36"/>
      <c r="BB617" s="54" t="s">
        <v>11</v>
      </c>
      <c r="BC617" s="39"/>
      <c r="BD617" s="54" t="s">
        <v>16</v>
      </c>
      <c r="BE617" s="36"/>
      <c r="BF617" s="54" t="s">
        <v>11</v>
      </c>
      <c r="BG617" s="39"/>
      <c r="BH617" s="56" t="s">
        <v>16</v>
      </c>
      <c r="BI617" s="48"/>
      <c r="BJ617" s="36"/>
      <c r="BK617" s="54" t="s">
        <v>11</v>
      </c>
      <c r="BL617" s="39"/>
      <c r="BM617" s="54" t="s">
        <v>16</v>
      </c>
      <c r="BN617" s="36"/>
      <c r="BO617" s="54" t="s">
        <v>11</v>
      </c>
      <c r="BP617" s="39"/>
      <c r="BQ617" s="56" t="s">
        <v>16</v>
      </c>
      <c r="BR617" s="48"/>
      <c r="BS617" s="36"/>
      <c r="BT617" s="54" t="s">
        <v>11</v>
      </c>
      <c r="BU617" s="39"/>
      <c r="BV617" s="54" t="s">
        <v>16</v>
      </c>
      <c r="BW617" s="36"/>
      <c r="BX617" s="54" t="s">
        <v>11</v>
      </c>
      <c r="BY617" s="39"/>
      <c r="BZ617" s="56" t="s">
        <v>16</v>
      </c>
      <c r="CA617" s="51"/>
      <c r="CB617" s="17" t="str">
        <f t="shared" si="19"/>
        <v/>
      </c>
      <c r="CC617" s="17" t="str">
        <f>IF(CB617="","",INDEX('99_職種リスト'!$A:$A,MATCH($E617,'99_職種リスト'!$B:$B,0)))</f>
        <v/>
      </c>
      <c r="CD617" s="18" t="str">
        <f>IF(CB617="","",IF(F617="○",'01_勤務時間入力'!$B$7*60,IF(SUM(H617,J617,L617,N617)&gt;0,MIN(SUM(VALUE(H617)*60,J617,VALUE(L617)*60/2,N617/2),'01_勤務時間入力'!$B$7*60,10080),MIN(SUM(MIN(SUM(VALUE(Q617)*60,S617,VALUE(U617)*60/2,W617/2),1440)*IF(OR(Y617="",Y617="　"),1,VALUE(MID(Y617,2,1)/4)),MIN(SUM(VALUE(Z617)*60,AB617,VALUE(AD617)*60/2,AF617/2),1440)*IF(OR(AH617="",AH617="　"),1,VALUE(MID(AH617,2,1)/4)),MIN(SUM(VALUE(AI617)*60,AK617,VALUE(AM617)*60/2,AO617/2),1440)*IF(OR(AQ617="",AQ617="　"),1,VALUE(MID(AQ617,2,1)/4)),MIN(SUM(VALUE(AR617)*60,AT617,VALUE(AV617)*60/2,AX617/2),1440)*IF(OR(AZ617="",AZ617="　"),1,VALUE(MID(AZ617,2,1)/4)),MIN(SUM(VALUE(BA617)*60,BC617,VALUE(BE617)*60/2,BG617/2),1440)*IF(OR(BI617="",BI617="　"),1,VALUE(MID(BI617,2,1)/4)),MIN(SUM(VALUE(BJ617)*60,BL617,VALUE(BN617)*60/2,BP617/2),1440)*IF(OR(BR617="",BR617="　"),1,VALUE(MID(BR617,2,1)/4)),MIN(SUM(VALUE(BS617)*60,BU617,VALUE(BW617)*60/2,BY617/2),1440)*IF(OR(CA617="",CA617="　"),1,VALUE(MID(CA617,2,1)/4))),'01_勤務時間入力'!$B$7*60,10080))))</f>
        <v/>
      </c>
      <c r="CE617" s="17" t="str">
        <f>IF(CB617="","",IF('01_勤務時間入力'!$I$7*60&lt;='01_勤務時間入力'!CD617,"常勤","非常勤"))</f>
        <v/>
      </c>
    </row>
    <row r="618" spans="2:83" ht="27.95" customHeight="1" x14ac:dyDescent="0.4">
      <c r="B618" s="131" t="str">
        <f t="shared" si="18"/>
        <v>602人目</v>
      </c>
      <c r="C618" s="29"/>
      <c r="D618" s="69" t="s">
        <v>14</v>
      </c>
      <c r="E618" s="31"/>
      <c r="F618" s="32"/>
      <c r="H618" s="36"/>
      <c r="I618" s="54" t="s">
        <v>11</v>
      </c>
      <c r="J618" s="39"/>
      <c r="K618" s="56" t="s">
        <v>16</v>
      </c>
      <c r="L618" s="36"/>
      <c r="M618" s="54" t="s">
        <v>11</v>
      </c>
      <c r="N618" s="39"/>
      <c r="O618" s="56" t="s">
        <v>16</v>
      </c>
      <c r="P618" s="11"/>
      <c r="Q618" s="36"/>
      <c r="R618" s="54" t="s">
        <v>11</v>
      </c>
      <c r="S618" s="39"/>
      <c r="T618" s="54" t="s">
        <v>16</v>
      </c>
      <c r="U618" s="36"/>
      <c r="V618" s="54" t="s">
        <v>11</v>
      </c>
      <c r="W618" s="39"/>
      <c r="X618" s="56" t="s">
        <v>16</v>
      </c>
      <c r="Y618" s="48"/>
      <c r="Z618" s="36"/>
      <c r="AA618" s="54" t="s">
        <v>11</v>
      </c>
      <c r="AB618" s="39"/>
      <c r="AC618" s="54" t="s">
        <v>16</v>
      </c>
      <c r="AD618" s="36"/>
      <c r="AE618" s="54" t="s">
        <v>11</v>
      </c>
      <c r="AF618" s="39"/>
      <c r="AG618" s="56" t="s">
        <v>16</v>
      </c>
      <c r="AH618" s="48"/>
      <c r="AI618" s="36"/>
      <c r="AJ618" s="54" t="s">
        <v>11</v>
      </c>
      <c r="AK618" s="39"/>
      <c r="AL618" s="54" t="s">
        <v>16</v>
      </c>
      <c r="AM618" s="36"/>
      <c r="AN618" s="54" t="s">
        <v>11</v>
      </c>
      <c r="AO618" s="39"/>
      <c r="AP618" s="56" t="s">
        <v>16</v>
      </c>
      <c r="AQ618" s="48"/>
      <c r="AR618" s="36"/>
      <c r="AS618" s="54" t="s">
        <v>11</v>
      </c>
      <c r="AT618" s="39"/>
      <c r="AU618" s="54" t="s">
        <v>16</v>
      </c>
      <c r="AV618" s="36"/>
      <c r="AW618" s="54" t="s">
        <v>11</v>
      </c>
      <c r="AX618" s="39"/>
      <c r="AY618" s="56" t="s">
        <v>16</v>
      </c>
      <c r="AZ618" s="48"/>
      <c r="BA618" s="36"/>
      <c r="BB618" s="54" t="s">
        <v>11</v>
      </c>
      <c r="BC618" s="39"/>
      <c r="BD618" s="54" t="s">
        <v>16</v>
      </c>
      <c r="BE618" s="36"/>
      <c r="BF618" s="54" t="s">
        <v>11</v>
      </c>
      <c r="BG618" s="39"/>
      <c r="BH618" s="56" t="s">
        <v>16</v>
      </c>
      <c r="BI618" s="48"/>
      <c r="BJ618" s="36"/>
      <c r="BK618" s="54" t="s">
        <v>11</v>
      </c>
      <c r="BL618" s="39"/>
      <c r="BM618" s="54" t="s">
        <v>16</v>
      </c>
      <c r="BN618" s="36"/>
      <c r="BO618" s="54" t="s">
        <v>11</v>
      </c>
      <c r="BP618" s="39"/>
      <c r="BQ618" s="56" t="s">
        <v>16</v>
      </c>
      <c r="BR618" s="48"/>
      <c r="BS618" s="36"/>
      <c r="BT618" s="54" t="s">
        <v>11</v>
      </c>
      <c r="BU618" s="39"/>
      <c r="BV618" s="54" t="s">
        <v>16</v>
      </c>
      <c r="BW618" s="36"/>
      <c r="BX618" s="54" t="s">
        <v>11</v>
      </c>
      <c r="BY618" s="39"/>
      <c r="BZ618" s="56" t="s">
        <v>16</v>
      </c>
      <c r="CA618" s="51"/>
      <c r="CB618" s="17" t="str">
        <f t="shared" si="19"/>
        <v/>
      </c>
      <c r="CC618" s="17" t="str">
        <f>IF(CB618="","",INDEX('99_職種リスト'!$A:$A,MATCH($E618,'99_職種リスト'!$B:$B,0)))</f>
        <v/>
      </c>
      <c r="CD618" s="18" t="str">
        <f>IF(CB618="","",IF(F618="○",'01_勤務時間入力'!$B$7*60,IF(SUM(H618,J618,L618,N618)&gt;0,MIN(SUM(VALUE(H618)*60,J618,VALUE(L618)*60/2,N618/2),'01_勤務時間入力'!$B$7*60,10080),MIN(SUM(MIN(SUM(VALUE(Q618)*60,S618,VALUE(U618)*60/2,W618/2),1440)*IF(OR(Y618="",Y618="　"),1,VALUE(MID(Y618,2,1)/4)),MIN(SUM(VALUE(Z618)*60,AB618,VALUE(AD618)*60/2,AF618/2),1440)*IF(OR(AH618="",AH618="　"),1,VALUE(MID(AH618,2,1)/4)),MIN(SUM(VALUE(AI618)*60,AK618,VALUE(AM618)*60/2,AO618/2),1440)*IF(OR(AQ618="",AQ618="　"),1,VALUE(MID(AQ618,2,1)/4)),MIN(SUM(VALUE(AR618)*60,AT618,VALUE(AV618)*60/2,AX618/2),1440)*IF(OR(AZ618="",AZ618="　"),1,VALUE(MID(AZ618,2,1)/4)),MIN(SUM(VALUE(BA618)*60,BC618,VALUE(BE618)*60/2,BG618/2),1440)*IF(OR(BI618="",BI618="　"),1,VALUE(MID(BI618,2,1)/4)),MIN(SUM(VALUE(BJ618)*60,BL618,VALUE(BN618)*60/2,BP618/2),1440)*IF(OR(BR618="",BR618="　"),1,VALUE(MID(BR618,2,1)/4)),MIN(SUM(VALUE(BS618)*60,BU618,VALUE(BW618)*60/2,BY618/2),1440)*IF(OR(CA618="",CA618="　"),1,VALUE(MID(CA618,2,1)/4))),'01_勤務時間入力'!$B$7*60,10080))))</f>
        <v/>
      </c>
      <c r="CE618" s="17" t="str">
        <f>IF(CB618="","",IF('01_勤務時間入力'!$I$7*60&lt;='01_勤務時間入力'!CD618,"常勤","非常勤"))</f>
        <v/>
      </c>
    </row>
    <row r="619" spans="2:83" ht="27.95" customHeight="1" x14ac:dyDescent="0.4">
      <c r="B619" s="131" t="str">
        <f t="shared" si="18"/>
        <v>603人目</v>
      </c>
      <c r="C619" s="29"/>
      <c r="D619" s="69" t="s">
        <v>14</v>
      </c>
      <c r="E619" s="31"/>
      <c r="F619" s="32"/>
      <c r="H619" s="36"/>
      <c r="I619" s="54" t="s">
        <v>11</v>
      </c>
      <c r="J619" s="39"/>
      <c r="K619" s="56" t="s">
        <v>16</v>
      </c>
      <c r="L619" s="36"/>
      <c r="M619" s="54" t="s">
        <v>11</v>
      </c>
      <c r="N619" s="39"/>
      <c r="O619" s="56" t="s">
        <v>16</v>
      </c>
      <c r="P619" s="11"/>
      <c r="Q619" s="36"/>
      <c r="R619" s="54" t="s">
        <v>11</v>
      </c>
      <c r="S619" s="39"/>
      <c r="T619" s="54" t="s">
        <v>16</v>
      </c>
      <c r="U619" s="36"/>
      <c r="V619" s="54" t="s">
        <v>11</v>
      </c>
      <c r="W619" s="39"/>
      <c r="X619" s="56" t="s">
        <v>16</v>
      </c>
      <c r="Y619" s="48"/>
      <c r="Z619" s="36"/>
      <c r="AA619" s="54" t="s">
        <v>11</v>
      </c>
      <c r="AB619" s="39"/>
      <c r="AC619" s="54" t="s">
        <v>16</v>
      </c>
      <c r="AD619" s="36"/>
      <c r="AE619" s="54" t="s">
        <v>11</v>
      </c>
      <c r="AF619" s="39"/>
      <c r="AG619" s="56" t="s">
        <v>16</v>
      </c>
      <c r="AH619" s="48"/>
      <c r="AI619" s="36"/>
      <c r="AJ619" s="54" t="s">
        <v>11</v>
      </c>
      <c r="AK619" s="39"/>
      <c r="AL619" s="54" t="s">
        <v>16</v>
      </c>
      <c r="AM619" s="36"/>
      <c r="AN619" s="54" t="s">
        <v>11</v>
      </c>
      <c r="AO619" s="39"/>
      <c r="AP619" s="56" t="s">
        <v>16</v>
      </c>
      <c r="AQ619" s="48"/>
      <c r="AR619" s="36"/>
      <c r="AS619" s="54" t="s">
        <v>11</v>
      </c>
      <c r="AT619" s="39"/>
      <c r="AU619" s="54" t="s">
        <v>16</v>
      </c>
      <c r="AV619" s="36"/>
      <c r="AW619" s="54" t="s">
        <v>11</v>
      </c>
      <c r="AX619" s="39"/>
      <c r="AY619" s="56" t="s">
        <v>16</v>
      </c>
      <c r="AZ619" s="48"/>
      <c r="BA619" s="36"/>
      <c r="BB619" s="54" t="s">
        <v>11</v>
      </c>
      <c r="BC619" s="39"/>
      <c r="BD619" s="54" t="s">
        <v>16</v>
      </c>
      <c r="BE619" s="36"/>
      <c r="BF619" s="54" t="s">
        <v>11</v>
      </c>
      <c r="BG619" s="39"/>
      <c r="BH619" s="56" t="s">
        <v>16</v>
      </c>
      <c r="BI619" s="48"/>
      <c r="BJ619" s="36"/>
      <c r="BK619" s="54" t="s">
        <v>11</v>
      </c>
      <c r="BL619" s="39"/>
      <c r="BM619" s="54" t="s">
        <v>16</v>
      </c>
      <c r="BN619" s="36"/>
      <c r="BO619" s="54" t="s">
        <v>11</v>
      </c>
      <c r="BP619" s="39"/>
      <c r="BQ619" s="56" t="s">
        <v>16</v>
      </c>
      <c r="BR619" s="48"/>
      <c r="BS619" s="36"/>
      <c r="BT619" s="54" t="s">
        <v>11</v>
      </c>
      <c r="BU619" s="39"/>
      <c r="BV619" s="54" t="s">
        <v>16</v>
      </c>
      <c r="BW619" s="36"/>
      <c r="BX619" s="54" t="s">
        <v>11</v>
      </c>
      <c r="BY619" s="39"/>
      <c r="BZ619" s="56" t="s">
        <v>16</v>
      </c>
      <c r="CA619" s="51"/>
      <c r="CB619" s="17" t="str">
        <f t="shared" si="19"/>
        <v/>
      </c>
      <c r="CC619" s="17" t="str">
        <f>IF(CB619="","",INDEX('99_職種リスト'!$A:$A,MATCH($E619,'99_職種リスト'!$B:$B,0)))</f>
        <v/>
      </c>
      <c r="CD619" s="18" t="str">
        <f>IF(CB619="","",IF(F619="○",'01_勤務時間入力'!$B$7*60,IF(SUM(H619,J619,L619,N619)&gt;0,MIN(SUM(VALUE(H619)*60,J619,VALUE(L619)*60/2,N619/2),'01_勤務時間入力'!$B$7*60,10080),MIN(SUM(MIN(SUM(VALUE(Q619)*60,S619,VALUE(U619)*60/2,W619/2),1440)*IF(OR(Y619="",Y619="　"),1,VALUE(MID(Y619,2,1)/4)),MIN(SUM(VALUE(Z619)*60,AB619,VALUE(AD619)*60/2,AF619/2),1440)*IF(OR(AH619="",AH619="　"),1,VALUE(MID(AH619,2,1)/4)),MIN(SUM(VALUE(AI619)*60,AK619,VALUE(AM619)*60/2,AO619/2),1440)*IF(OR(AQ619="",AQ619="　"),1,VALUE(MID(AQ619,2,1)/4)),MIN(SUM(VALUE(AR619)*60,AT619,VALUE(AV619)*60/2,AX619/2),1440)*IF(OR(AZ619="",AZ619="　"),1,VALUE(MID(AZ619,2,1)/4)),MIN(SUM(VALUE(BA619)*60,BC619,VALUE(BE619)*60/2,BG619/2),1440)*IF(OR(BI619="",BI619="　"),1,VALUE(MID(BI619,2,1)/4)),MIN(SUM(VALUE(BJ619)*60,BL619,VALUE(BN619)*60/2,BP619/2),1440)*IF(OR(BR619="",BR619="　"),1,VALUE(MID(BR619,2,1)/4)),MIN(SUM(VALUE(BS619)*60,BU619,VALUE(BW619)*60/2,BY619/2),1440)*IF(OR(CA619="",CA619="　"),1,VALUE(MID(CA619,2,1)/4))),'01_勤務時間入力'!$B$7*60,10080))))</f>
        <v/>
      </c>
      <c r="CE619" s="17" t="str">
        <f>IF(CB619="","",IF('01_勤務時間入力'!$I$7*60&lt;='01_勤務時間入力'!CD619,"常勤","非常勤"))</f>
        <v/>
      </c>
    </row>
    <row r="620" spans="2:83" ht="27.95" customHeight="1" x14ac:dyDescent="0.4">
      <c r="B620" s="131" t="str">
        <f t="shared" si="18"/>
        <v>604人目</v>
      </c>
      <c r="C620" s="29"/>
      <c r="D620" s="69" t="s">
        <v>14</v>
      </c>
      <c r="E620" s="31"/>
      <c r="F620" s="32"/>
      <c r="H620" s="36"/>
      <c r="I620" s="54" t="s">
        <v>11</v>
      </c>
      <c r="J620" s="39"/>
      <c r="K620" s="56" t="s">
        <v>16</v>
      </c>
      <c r="L620" s="36"/>
      <c r="M620" s="54" t="s">
        <v>11</v>
      </c>
      <c r="N620" s="39"/>
      <c r="O620" s="56" t="s">
        <v>16</v>
      </c>
      <c r="P620" s="11"/>
      <c r="Q620" s="36"/>
      <c r="R620" s="54" t="s">
        <v>11</v>
      </c>
      <c r="S620" s="39"/>
      <c r="T620" s="54" t="s">
        <v>16</v>
      </c>
      <c r="U620" s="36"/>
      <c r="V620" s="54" t="s">
        <v>11</v>
      </c>
      <c r="W620" s="39"/>
      <c r="X620" s="56" t="s">
        <v>16</v>
      </c>
      <c r="Y620" s="48"/>
      <c r="Z620" s="36"/>
      <c r="AA620" s="54" t="s">
        <v>11</v>
      </c>
      <c r="AB620" s="39"/>
      <c r="AC620" s="54" t="s">
        <v>16</v>
      </c>
      <c r="AD620" s="36"/>
      <c r="AE620" s="54" t="s">
        <v>11</v>
      </c>
      <c r="AF620" s="39"/>
      <c r="AG620" s="56" t="s">
        <v>16</v>
      </c>
      <c r="AH620" s="48"/>
      <c r="AI620" s="36"/>
      <c r="AJ620" s="54" t="s">
        <v>11</v>
      </c>
      <c r="AK620" s="39"/>
      <c r="AL620" s="54" t="s">
        <v>16</v>
      </c>
      <c r="AM620" s="36"/>
      <c r="AN620" s="54" t="s">
        <v>11</v>
      </c>
      <c r="AO620" s="39"/>
      <c r="AP620" s="56" t="s">
        <v>16</v>
      </c>
      <c r="AQ620" s="48"/>
      <c r="AR620" s="36"/>
      <c r="AS620" s="54" t="s">
        <v>11</v>
      </c>
      <c r="AT620" s="39"/>
      <c r="AU620" s="54" t="s">
        <v>16</v>
      </c>
      <c r="AV620" s="36"/>
      <c r="AW620" s="54" t="s">
        <v>11</v>
      </c>
      <c r="AX620" s="39"/>
      <c r="AY620" s="56" t="s">
        <v>16</v>
      </c>
      <c r="AZ620" s="48"/>
      <c r="BA620" s="36"/>
      <c r="BB620" s="54" t="s">
        <v>11</v>
      </c>
      <c r="BC620" s="39"/>
      <c r="BD620" s="54" t="s">
        <v>16</v>
      </c>
      <c r="BE620" s="36"/>
      <c r="BF620" s="54" t="s">
        <v>11</v>
      </c>
      <c r="BG620" s="39"/>
      <c r="BH620" s="56" t="s">
        <v>16</v>
      </c>
      <c r="BI620" s="48"/>
      <c r="BJ620" s="36"/>
      <c r="BK620" s="54" t="s">
        <v>11</v>
      </c>
      <c r="BL620" s="39"/>
      <c r="BM620" s="54" t="s">
        <v>16</v>
      </c>
      <c r="BN620" s="36"/>
      <c r="BO620" s="54" t="s">
        <v>11</v>
      </c>
      <c r="BP620" s="39"/>
      <c r="BQ620" s="56" t="s">
        <v>16</v>
      </c>
      <c r="BR620" s="48"/>
      <c r="BS620" s="36"/>
      <c r="BT620" s="54" t="s">
        <v>11</v>
      </c>
      <c r="BU620" s="39"/>
      <c r="BV620" s="54" t="s">
        <v>16</v>
      </c>
      <c r="BW620" s="36"/>
      <c r="BX620" s="54" t="s">
        <v>11</v>
      </c>
      <c r="BY620" s="39"/>
      <c r="BZ620" s="56" t="s">
        <v>16</v>
      </c>
      <c r="CA620" s="51"/>
      <c r="CB620" s="17" t="str">
        <f t="shared" si="19"/>
        <v/>
      </c>
      <c r="CC620" s="17" t="str">
        <f>IF(CB620="","",INDEX('99_職種リスト'!$A:$A,MATCH($E620,'99_職種リスト'!$B:$B,0)))</f>
        <v/>
      </c>
      <c r="CD620" s="18" t="str">
        <f>IF(CB620="","",IF(F620="○",'01_勤務時間入力'!$B$7*60,IF(SUM(H620,J620,L620,N620)&gt;0,MIN(SUM(VALUE(H620)*60,J620,VALUE(L620)*60/2,N620/2),'01_勤務時間入力'!$B$7*60,10080),MIN(SUM(MIN(SUM(VALUE(Q620)*60,S620,VALUE(U620)*60/2,W620/2),1440)*IF(OR(Y620="",Y620="　"),1,VALUE(MID(Y620,2,1)/4)),MIN(SUM(VALUE(Z620)*60,AB620,VALUE(AD620)*60/2,AF620/2),1440)*IF(OR(AH620="",AH620="　"),1,VALUE(MID(AH620,2,1)/4)),MIN(SUM(VALUE(AI620)*60,AK620,VALUE(AM620)*60/2,AO620/2),1440)*IF(OR(AQ620="",AQ620="　"),1,VALUE(MID(AQ620,2,1)/4)),MIN(SUM(VALUE(AR620)*60,AT620,VALUE(AV620)*60/2,AX620/2),1440)*IF(OR(AZ620="",AZ620="　"),1,VALUE(MID(AZ620,2,1)/4)),MIN(SUM(VALUE(BA620)*60,BC620,VALUE(BE620)*60/2,BG620/2),1440)*IF(OR(BI620="",BI620="　"),1,VALUE(MID(BI620,2,1)/4)),MIN(SUM(VALUE(BJ620)*60,BL620,VALUE(BN620)*60/2,BP620/2),1440)*IF(OR(BR620="",BR620="　"),1,VALUE(MID(BR620,2,1)/4)),MIN(SUM(VALUE(BS620)*60,BU620,VALUE(BW620)*60/2,BY620/2),1440)*IF(OR(CA620="",CA620="　"),1,VALUE(MID(CA620,2,1)/4))),'01_勤務時間入力'!$B$7*60,10080))))</f>
        <v/>
      </c>
      <c r="CE620" s="17" t="str">
        <f>IF(CB620="","",IF('01_勤務時間入力'!$I$7*60&lt;='01_勤務時間入力'!CD620,"常勤","非常勤"))</f>
        <v/>
      </c>
    </row>
    <row r="621" spans="2:83" ht="27.95" customHeight="1" x14ac:dyDescent="0.4">
      <c r="B621" s="131" t="str">
        <f t="shared" si="18"/>
        <v>605人目</v>
      </c>
      <c r="C621" s="29"/>
      <c r="D621" s="69" t="s">
        <v>14</v>
      </c>
      <c r="E621" s="31"/>
      <c r="F621" s="32"/>
      <c r="H621" s="36"/>
      <c r="I621" s="54" t="s">
        <v>11</v>
      </c>
      <c r="J621" s="39"/>
      <c r="K621" s="56" t="s">
        <v>16</v>
      </c>
      <c r="L621" s="36"/>
      <c r="M621" s="54" t="s">
        <v>11</v>
      </c>
      <c r="N621" s="39"/>
      <c r="O621" s="56" t="s">
        <v>16</v>
      </c>
      <c r="P621" s="11"/>
      <c r="Q621" s="36"/>
      <c r="R621" s="54" t="s">
        <v>11</v>
      </c>
      <c r="S621" s="39"/>
      <c r="T621" s="54" t="s">
        <v>16</v>
      </c>
      <c r="U621" s="36"/>
      <c r="V621" s="54" t="s">
        <v>11</v>
      </c>
      <c r="W621" s="39"/>
      <c r="X621" s="56" t="s">
        <v>16</v>
      </c>
      <c r="Y621" s="48"/>
      <c r="Z621" s="36"/>
      <c r="AA621" s="54" t="s">
        <v>11</v>
      </c>
      <c r="AB621" s="39"/>
      <c r="AC621" s="54" t="s">
        <v>16</v>
      </c>
      <c r="AD621" s="36"/>
      <c r="AE621" s="54" t="s">
        <v>11</v>
      </c>
      <c r="AF621" s="39"/>
      <c r="AG621" s="56" t="s">
        <v>16</v>
      </c>
      <c r="AH621" s="48"/>
      <c r="AI621" s="36"/>
      <c r="AJ621" s="54" t="s">
        <v>11</v>
      </c>
      <c r="AK621" s="39"/>
      <c r="AL621" s="54" t="s">
        <v>16</v>
      </c>
      <c r="AM621" s="36"/>
      <c r="AN621" s="54" t="s">
        <v>11</v>
      </c>
      <c r="AO621" s="39"/>
      <c r="AP621" s="56" t="s">
        <v>16</v>
      </c>
      <c r="AQ621" s="48"/>
      <c r="AR621" s="36"/>
      <c r="AS621" s="54" t="s">
        <v>11</v>
      </c>
      <c r="AT621" s="39"/>
      <c r="AU621" s="54" t="s">
        <v>16</v>
      </c>
      <c r="AV621" s="36"/>
      <c r="AW621" s="54" t="s">
        <v>11</v>
      </c>
      <c r="AX621" s="39"/>
      <c r="AY621" s="56" t="s">
        <v>16</v>
      </c>
      <c r="AZ621" s="48"/>
      <c r="BA621" s="36"/>
      <c r="BB621" s="54" t="s">
        <v>11</v>
      </c>
      <c r="BC621" s="39"/>
      <c r="BD621" s="54" t="s">
        <v>16</v>
      </c>
      <c r="BE621" s="36"/>
      <c r="BF621" s="54" t="s">
        <v>11</v>
      </c>
      <c r="BG621" s="39"/>
      <c r="BH621" s="56" t="s">
        <v>16</v>
      </c>
      <c r="BI621" s="48"/>
      <c r="BJ621" s="36"/>
      <c r="BK621" s="54" t="s">
        <v>11</v>
      </c>
      <c r="BL621" s="39"/>
      <c r="BM621" s="54" t="s">
        <v>16</v>
      </c>
      <c r="BN621" s="36"/>
      <c r="BO621" s="54" t="s">
        <v>11</v>
      </c>
      <c r="BP621" s="39"/>
      <c r="BQ621" s="56" t="s">
        <v>16</v>
      </c>
      <c r="BR621" s="48"/>
      <c r="BS621" s="36"/>
      <c r="BT621" s="54" t="s">
        <v>11</v>
      </c>
      <c r="BU621" s="39"/>
      <c r="BV621" s="54" t="s">
        <v>16</v>
      </c>
      <c r="BW621" s="36"/>
      <c r="BX621" s="54" t="s">
        <v>11</v>
      </c>
      <c r="BY621" s="39"/>
      <c r="BZ621" s="56" t="s">
        <v>16</v>
      </c>
      <c r="CA621" s="51"/>
      <c r="CB621" s="17" t="str">
        <f t="shared" si="19"/>
        <v/>
      </c>
      <c r="CC621" s="17" t="str">
        <f>IF(CB621="","",INDEX('99_職種リスト'!$A:$A,MATCH($E621,'99_職種リスト'!$B:$B,0)))</f>
        <v/>
      </c>
      <c r="CD621" s="18" t="str">
        <f>IF(CB621="","",IF(F621="○",'01_勤務時間入力'!$B$7*60,IF(SUM(H621,J621,L621,N621)&gt;0,MIN(SUM(VALUE(H621)*60,J621,VALUE(L621)*60/2,N621/2),'01_勤務時間入力'!$B$7*60,10080),MIN(SUM(MIN(SUM(VALUE(Q621)*60,S621,VALUE(U621)*60/2,W621/2),1440)*IF(OR(Y621="",Y621="　"),1,VALUE(MID(Y621,2,1)/4)),MIN(SUM(VALUE(Z621)*60,AB621,VALUE(AD621)*60/2,AF621/2),1440)*IF(OR(AH621="",AH621="　"),1,VALUE(MID(AH621,2,1)/4)),MIN(SUM(VALUE(AI621)*60,AK621,VALUE(AM621)*60/2,AO621/2),1440)*IF(OR(AQ621="",AQ621="　"),1,VALUE(MID(AQ621,2,1)/4)),MIN(SUM(VALUE(AR621)*60,AT621,VALUE(AV621)*60/2,AX621/2),1440)*IF(OR(AZ621="",AZ621="　"),1,VALUE(MID(AZ621,2,1)/4)),MIN(SUM(VALUE(BA621)*60,BC621,VALUE(BE621)*60/2,BG621/2),1440)*IF(OR(BI621="",BI621="　"),1,VALUE(MID(BI621,2,1)/4)),MIN(SUM(VALUE(BJ621)*60,BL621,VALUE(BN621)*60/2,BP621/2),1440)*IF(OR(BR621="",BR621="　"),1,VALUE(MID(BR621,2,1)/4)),MIN(SUM(VALUE(BS621)*60,BU621,VALUE(BW621)*60/2,BY621/2),1440)*IF(OR(CA621="",CA621="　"),1,VALUE(MID(CA621,2,1)/4))),'01_勤務時間入力'!$B$7*60,10080))))</f>
        <v/>
      </c>
      <c r="CE621" s="17" t="str">
        <f>IF(CB621="","",IF('01_勤務時間入力'!$I$7*60&lt;='01_勤務時間入力'!CD621,"常勤","非常勤"))</f>
        <v/>
      </c>
    </row>
    <row r="622" spans="2:83" ht="27.95" customHeight="1" x14ac:dyDescent="0.4">
      <c r="B622" s="131" t="str">
        <f t="shared" si="18"/>
        <v>606人目</v>
      </c>
      <c r="C622" s="29"/>
      <c r="D622" s="69" t="s">
        <v>14</v>
      </c>
      <c r="E622" s="31"/>
      <c r="F622" s="32"/>
      <c r="H622" s="36"/>
      <c r="I622" s="54" t="s">
        <v>11</v>
      </c>
      <c r="J622" s="39"/>
      <c r="K622" s="56" t="s">
        <v>16</v>
      </c>
      <c r="L622" s="36"/>
      <c r="M622" s="54" t="s">
        <v>11</v>
      </c>
      <c r="N622" s="39"/>
      <c r="O622" s="56" t="s">
        <v>16</v>
      </c>
      <c r="P622" s="11"/>
      <c r="Q622" s="36"/>
      <c r="R622" s="54" t="s">
        <v>11</v>
      </c>
      <c r="S622" s="39"/>
      <c r="T622" s="54" t="s">
        <v>16</v>
      </c>
      <c r="U622" s="36"/>
      <c r="V622" s="54" t="s">
        <v>11</v>
      </c>
      <c r="W622" s="39"/>
      <c r="X622" s="56" t="s">
        <v>16</v>
      </c>
      <c r="Y622" s="48"/>
      <c r="Z622" s="36"/>
      <c r="AA622" s="54" t="s">
        <v>11</v>
      </c>
      <c r="AB622" s="39"/>
      <c r="AC622" s="54" t="s">
        <v>16</v>
      </c>
      <c r="AD622" s="36"/>
      <c r="AE622" s="54" t="s">
        <v>11</v>
      </c>
      <c r="AF622" s="39"/>
      <c r="AG622" s="56" t="s">
        <v>16</v>
      </c>
      <c r="AH622" s="48"/>
      <c r="AI622" s="36"/>
      <c r="AJ622" s="54" t="s">
        <v>11</v>
      </c>
      <c r="AK622" s="39"/>
      <c r="AL622" s="54" t="s">
        <v>16</v>
      </c>
      <c r="AM622" s="36"/>
      <c r="AN622" s="54" t="s">
        <v>11</v>
      </c>
      <c r="AO622" s="39"/>
      <c r="AP622" s="56" t="s">
        <v>16</v>
      </c>
      <c r="AQ622" s="48"/>
      <c r="AR622" s="36"/>
      <c r="AS622" s="54" t="s">
        <v>11</v>
      </c>
      <c r="AT622" s="39"/>
      <c r="AU622" s="54" t="s">
        <v>16</v>
      </c>
      <c r="AV622" s="36"/>
      <c r="AW622" s="54" t="s">
        <v>11</v>
      </c>
      <c r="AX622" s="39"/>
      <c r="AY622" s="56" t="s">
        <v>16</v>
      </c>
      <c r="AZ622" s="48"/>
      <c r="BA622" s="36"/>
      <c r="BB622" s="54" t="s">
        <v>11</v>
      </c>
      <c r="BC622" s="39"/>
      <c r="BD622" s="54" t="s">
        <v>16</v>
      </c>
      <c r="BE622" s="36"/>
      <c r="BF622" s="54" t="s">
        <v>11</v>
      </c>
      <c r="BG622" s="39"/>
      <c r="BH622" s="56" t="s">
        <v>16</v>
      </c>
      <c r="BI622" s="48"/>
      <c r="BJ622" s="36"/>
      <c r="BK622" s="54" t="s">
        <v>11</v>
      </c>
      <c r="BL622" s="39"/>
      <c r="BM622" s="54" t="s">
        <v>16</v>
      </c>
      <c r="BN622" s="36"/>
      <c r="BO622" s="54" t="s">
        <v>11</v>
      </c>
      <c r="BP622" s="39"/>
      <c r="BQ622" s="56" t="s">
        <v>16</v>
      </c>
      <c r="BR622" s="48"/>
      <c r="BS622" s="36"/>
      <c r="BT622" s="54" t="s">
        <v>11</v>
      </c>
      <c r="BU622" s="39"/>
      <c r="BV622" s="54" t="s">
        <v>16</v>
      </c>
      <c r="BW622" s="36"/>
      <c r="BX622" s="54" t="s">
        <v>11</v>
      </c>
      <c r="BY622" s="39"/>
      <c r="BZ622" s="56" t="s">
        <v>16</v>
      </c>
      <c r="CA622" s="51"/>
      <c r="CB622" s="17" t="str">
        <f t="shared" si="19"/>
        <v/>
      </c>
      <c r="CC622" s="17" t="str">
        <f>IF(CB622="","",INDEX('99_職種リスト'!$A:$A,MATCH($E622,'99_職種リスト'!$B:$B,0)))</f>
        <v/>
      </c>
      <c r="CD622" s="18" t="str">
        <f>IF(CB622="","",IF(F622="○",'01_勤務時間入力'!$B$7*60,IF(SUM(H622,J622,L622,N622)&gt;0,MIN(SUM(VALUE(H622)*60,J622,VALUE(L622)*60/2,N622/2),'01_勤務時間入力'!$B$7*60,10080),MIN(SUM(MIN(SUM(VALUE(Q622)*60,S622,VALUE(U622)*60/2,W622/2),1440)*IF(OR(Y622="",Y622="　"),1,VALUE(MID(Y622,2,1)/4)),MIN(SUM(VALUE(Z622)*60,AB622,VALUE(AD622)*60/2,AF622/2),1440)*IF(OR(AH622="",AH622="　"),1,VALUE(MID(AH622,2,1)/4)),MIN(SUM(VALUE(AI622)*60,AK622,VALUE(AM622)*60/2,AO622/2),1440)*IF(OR(AQ622="",AQ622="　"),1,VALUE(MID(AQ622,2,1)/4)),MIN(SUM(VALUE(AR622)*60,AT622,VALUE(AV622)*60/2,AX622/2),1440)*IF(OR(AZ622="",AZ622="　"),1,VALUE(MID(AZ622,2,1)/4)),MIN(SUM(VALUE(BA622)*60,BC622,VALUE(BE622)*60/2,BG622/2),1440)*IF(OR(BI622="",BI622="　"),1,VALUE(MID(BI622,2,1)/4)),MIN(SUM(VALUE(BJ622)*60,BL622,VALUE(BN622)*60/2,BP622/2),1440)*IF(OR(BR622="",BR622="　"),1,VALUE(MID(BR622,2,1)/4)),MIN(SUM(VALUE(BS622)*60,BU622,VALUE(BW622)*60/2,BY622/2),1440)*IF(OR(CA622="",CA622="　"),1,VALUE(MID(CA622,2,1)/4))),'01_勤務時間入力'!$B$7*60,10080))))</f>
        <v/>
      </c>
      <c r="CE622" s="17" t="str">
        <f>IF(CB622="","",IF('01_勤務時間入力'!$I$7*60&lt;='01_勤務時間入力'!CD622,"常勤","非常勤"))</f>
        <v/>
      </c>
    </row>
    <row r="623" spans="2:83" ht="27.95" customHeight="1" x14ac:dyDescent="0.4">
      <c r="B623" s="131" t="str">
        <f t="shared" si="18"/>
        <v>607人目</v>
      </c>
      <c r="C623" s="29"/>
      <c r="D623" s="69" t="s">
        <v>14</v>
      </c>
      <c r="E623" s="31"/>
      <c r="F623" s="32"/>
      <c r="H623" s="36"/>
      <c r="I623" s="54" t="s">
        <v>11</v>
      </c>
      <c r="J623" s="39"/>
      <c r="K623" s="56" t="s">
        <v>16</v>
      </c>
      <c r="L623" s="36"/>
      <c r="M623" s="54" t="s">
        <v>11</v>
      </c>
      <c r="N623" s="39"/>
      <c r="O623" s="56" t="s">
        <v>16</v>
      </c>
      <c r="P623" s="11"/>
      <c r="Q623" s="36"/>
      <c r="R623" s="54" t="s">
        <v>11</v>
      </c>
      <c r="S623" s="39"/>
      <c r="T623" s="54" t="s">
        <v>16</v>
      </c>
      <c r="U623" s="36"/>
      <c r="V623" s="54" t="s">
        <v>11</v>
      </c>
      <c r="W623" s="39"/>
      <c r="X623" s="56" t="s">
        <v>16</v>
      </c>
      <c r="Y623" s="48"/>
      <c r="Z623" s="36"/>
      <c r="AA623" s="54" t="s">
        <v>11</v>
      </c>
      <c r="AB623" s="39"/>
      <c r="AC623" s="54" t="s">
        <v>16</v>
      </c>
      <c r="AD623" s="36"/>
      <c r="AE623" s="54" t="s">
        <v>11</v>
      </c>
      <c r="AF623" s="39"/>
      <c r="AG623" s="56" t="s">
        <v>16</v>
      </c>
      <c r="AH623" s="48"/>
      <c r="AI623" s="36"/>
      <c r="AJ623" s="54" t="s">
        <v>11</v>
      </c>
      <c r="AK623" s="39"/>
      <c r="AL623" s="54" t="s">
        <v>16</v>
      </c>
      <c r="AM623" s="36"/>
      <c r="AN623" s="54" t="s">
        <v>11</v>
      </c>
      <c r="AO623" s="39"/>
      <c r="AP623" s="56" t="s">
        <v>16</v>
      </c>
      <c r="AQ623" s="48"/>
      <c r="AR623" s="36"/>
      <c r="AS623" s="54" t="s">
        <v>11</v>
      </c>
      <c r="AT623" s="39"/>
      <c r="AU623" s="54" t="s">
        <v>16</v>
      </c>
      <c r="AV623" s="36"/>
      <c r="AW623" s="54" t="s">
        <v>11</v>
      </c>
      <c r="AX623" s="39"/>
      <c r="AY623" s="56" t="s">
        <v>16</v>
      </c>
      <c r="AZ623" s="48"/>
      <c r="BA623" s="36"/>
      <c r="BB623" s="54" t="s">
        <v>11</v>
      </c>
      <c r="BC623" s="39"/>
      <c r="BD623" s="54" t="s">
        <v>16</v>
      </c>
      <c r="BE623" s="36"/>
      <c r="BF623" s="54" t="s">
        <v>11</v>
      </c>
      <c r="BG623" s="39"/>
      <c r="BH623" s="56" t="s">
        <v>16</v>
      </c>
      <c r="BI623" s="48"/>
      <c r="BJ623" s="36"/>
      <c r="BK623" s="54" t="s">
        <v>11</v>
      </c>
      <c r="BL623" s="39"/>
      <c r="BM623" s="54" t="s">
        <v>16</v>
      </c>
      <c r="BN623" s="36"/>
      <c r="BO623" s="54" t="s">
        <v>11</v>
      </c>
      <c r="BP623" s="39"/>
      <c r="BQ623" s="56" t="s">
        <v>16</v>
      </c>
      <c r="BR623" s="48"/>
      <c r="BS623" s="36"/>
      <c r="BT623" s="54" t="s">
        <v>11</v>
      </c>
      <c r="BU623" s="39"/>
      <c r="BV623" s="54" t="s">
        <v>16</v>
      </c>
      <c r="BW623" s="36"/>
      <c r="BX623" s="54" t="s">
        <v>11</v>
      </c>
      <c r="BY623" s="39"/>
      <c r="BZ623" s="56" t="s">
        <v>16</v>
      </c>
      <c r="CA623" s="51"/>
      <c r="CB623" s="17" t="str">
        <f t="shared" si="19"/>
        <v/>
      </c>
      <c r="CC623" s="17" t="str">
        <f>IF(CB623="","",INDEX('99_職種リスト'!$A:$A,MATCH($E623,'99_職種リスト'!$B:$B,0)))</f>
        <v/>
      </c>
      <c r="CD623" s="18" t="str">
        <f>IF(CB623="","",IF(F623="○",'01_勤務時間入力'!$B$7*60,IF(SUM(H623,J623,L623,N623)&gt;0,MIN(SUM(VALUE(H623)*60,J623,VALUE(L623)*60/2,N623/2),'01_勤務時間入力'!$B$7*60,10080),MIN(SUM(MIN(SUM(VALUE(Q623)*60,S623,VALUE(U623)*60/2,W623/2),1440)*IF(OR(Y623="",Y623="　"),1,VALUE(MID(Y623,2,1)/4)),MIN(SUM(VALUE(Z623)*60,AB623,VALUE(AD623)*60/2,AF623/2),1440)*IF(OR(AH623="",AH623="　"),1,VALUE(MID(AH623,2,1)/4)),MIN(SUM(VALUE(AI623)*60,AK623,VALUE(AM623)*60/2,AO623/2),1440)*IF(OR(AQ623="",AQ623="　"),1,VALUE(MID(AQ623,2,1)/4)),MIN(SUM(VALUE(AR623)*60,AT623,VALUE(AV623)*60/2,AX623/2),1440)*IF(OR(AZ623="",AZ623="　"),1,VALUE(MID(AZ623,2,1)/4)),MIN(SUM(VALUE(BA623)*60,BC623,VALUE(BE623)*60/2,BG623/2),1440)*IF(OR(BI623="",BI623="　"),1,VALUE(MID(BI623,2,1)/4)),MIN(SUM(VALUE(BJ623)*60,BL623,VALUE(BN623)*60/2,BP623/2),1440)*IF(OR(BR623="",BR623="　"),1,VALUE(MID(BR623,2,1)/4)),MIN(SUM(VALUE(BS623)*60,BU623,VALUE(BW623)*60/2,BY623/2),1440)*IF(OR(CA623="",CA623="　"),1,VALUE(MID(CA623,2,1)/4))),'01_勤務時間入力'!$B$7*60,10080))))</f>
        <v/>
      </c>
      <c r="CE623" s="17" t="str">
        <f>IF(CB623="","",IF('01_勤務時間入力'!$I$7*60&lt;='01_勤務時間入力'!CD623,"常勤","非常勤"))</f>
        <v/>
      </c>
    </row>
    <row r="624" spans="2:83" ht="27.95" customHeight="1" x14ac:dyDescent="0.4">
      <c r="B624" s="131" t="str">
        <f t="shared" si="18"/>
        <v>608人目</v>
      </c>
      <c r="C624" s="29"/>
      <c r="D624" s="69" t="s">
        <v>14</v>
      </c>
      <c r="E624" s="31"/>
      <c r="F624" s="32"/>
      <c r="H624" s="36"/>
      <c r="I624" s="54" t="s">
        <v>11</v>
      </c>
      <c r="J624" s="39"/>
      <c r="K624" s="56" t="s">
        <v>16</v>
      </c>
      <c r="L624" s="36"/>
      <c r="M624" s="54" t="s">
        <v>11</v>
      </c>
      <c r="N624" s="39"/>
      <c r="O624" s="56" t="s">
        <v>16</v>
      </c>
      <c r="P624" s="11"/>
      <c r="Q624" s="36"/>
      <c r="R624" s="54" t="s">
        <v>11</v>
      </c>
      <c r="S624" s="39"/>
      <c r="T624" s="54" t="s">
        <v>16</v>
      </c>
      <c r="U624" s="36"/>
      <c r="V624" s="54" t="s">
        <v>11</v>
      </c>
      <c r="W624" s="39"/>
      <c r="X624" s="56" t="s">
        <v>16</v>
      </c>
      <c r="Y624" s="48"/>
      <c r="Z624" s="36"/>
      <c r="AA624" s="54" t="s">
        <v>11</v>
      </c>
      <c r="AB624" s="39"/>
      <c r="AC624" s="54" t="s">
        <v>16</v>
      </c>
      <c r="AD624" s="36"/>
      <c r="AE624" s="54" t="s">
        <v>11</v>
      </c>
      <c r="AF624" s="39"/>
      <c r="AG624" s="56" t="s">
        <v>16</v>
      </c>
      <c r="AH624" s="48"/>
      <c r="AI624" s="36"/>
      <c r="AJ624" s="54" t="s">
        <v>11</v>
      </c>
      <c r="AK624" s="39"/>
      <c r="AL624" s="54" t="s">
        <v>16</v>
      </c>
      <c r="AM624" s="36"/>
      <c r="AN624" s="54" t="s">
        <v>11</v>
      </c>
      <c r="AO624" s="39"/>
      <c r="AP624" s="56" t="s">
        <v>16</v>
      </c>
      <c r="AQ624" s="48"/>
      <c r="AR624" s="36"/>
      <c r="AS624" s="54" t="s">
        <v>11</v>
      </c>
      <c r="AT624" s="39"/>
      <c r="AU624" s="54" t="s">
        <v>16</v>
      </c>
      <c r="AV624" s="36"/>
      <c r="AW624" s="54" t="s">
        <v>11</v>
      </c>
      <c r="AX624" s="39"/>
      <c r="AY624" s="56" t="s">
        <v>16</v>
      </c>
      <c r="AZ624" s="48"/>
      <c r="BA624" s="36"/>
      <c r="BB624" s="54" t="s">
        <v>11</v>
      </c>
      <c r="BC624" s="39"/>
      <c r="BD624" s="54" t="s">
        <v>16</v>
      </c>
      <c r="BE624" s="36"/>
      <c r="BF624" s="54" t="s">
        <v>11</v>
      </c>
      <c r="BG624" s="39"/>
      <c r="BH624" s="56" t="s">
        <v>16</v>
      </c>
      <c r="BI624" s="48"/>
      <c r="BJ624" s="36"/>
      <c r="BK624" s="54" t="s">
        <v>11</v>
      </c>
      <c r="BL624" s="39"/>
      <c r="BM624" s="54" t="s">
        <v>16</v>
      </c>
      <c r="BN624" s="36"/>
      <c r="BO624" s="54" t="s">
        <v>11</v>
      </c>
      <c r="BP624" s="39"/>
      <c r="BQ624" s="56" t="s">
        <v>16</v>
      </c>
      <c r="BR624" s="48"/>
      <c r="BS624" s="36"/>
      <c r="BT624" s="54" t="s">
        <v>11</v>
      </c>
      <c r="BU624" s="39"/>
      <c r="BV624" s="54" t="s">
        <v>16</v>
      </c>
      <c r="BW624" s="36"/>
      <c r="BX624" s="54" t="s">
        <v>11</v>
      </c>
      <c r="BY624" s="39"/>
      <c r="BZ624" s="56" t="s">
        <v>16</v>
      </c>
      <c r="CA624" s="51"/>
      <c r="CB624" s="17" t="str">
        <f t="shared" si="19"/>
        <v/>
      </c>
      <c r="CC624" s="17" t="str">
        <f>IF(CB624="","",INDEX('99_職種リスト'!$A:$A,MATCH($E624,'99_職種リスト'!$B:$B,0)))</f>
        <v/>
      </c>
      <c r="CD624" s="18" t="str">
        <f>IF(CB624="","",IF(F624="○",'01_勤務時間入力'!$B$7*60,IF(SUM(H624,J624,L624,N624)&gt;0,MIN(SUM(VALUE(H624)*60,J624,VALUE(L624)*60/2,N624/2),'01_勤務時間入力'!$B$7*60,10080),MIN(SUM(MIN(SUM(VALUE(Q624)*60,S624,VALUE(U624)*60/2,W624/2),1440)*IF(OR(Y624="",Y624="　"),1,VALUE(MID(Y624,2,1)/4)),MIN(SUM(VALUE(Z624)*60,AB624,VALUE(AD624)*60/2,AF624/2),1440)*IF(OR(AH624="",AH624="　"),1,VALUE(MID(AH624,2,1)/4)),MIN(SUM(VALUE(AI624)*60,AK624,VALUE(AM624)*60/2,AO624/2),1440)*IF(OR(AQ624="",AQ624="　"),1,VALUE(MID(AQ624,2,1)/4)),MIN(SUM(VALUE(AR624)*60,AT624,VALUE(AV624)*60/2,AX624/2),1440)*IF(OR(AZ624="",AZ624="　"),1,VALUE(MID(AZ624,2,1)/4)),MIN(SUM(VALUE(BA624)*60,BC624,VALUE(BE624)*60/2,BG624/2),1440)*IF(OR(BI624="",BI624="　"),1,VALUE(MID(BI624,2,1)/4)),MIN(SUM(VALUE(BJ624)*60,BL624,VALUE(BN624)*60/2,BP624/2),1440)*IF(OR(BR624="",BR624="　"),1,VALUE(MID(BR624,2,1)/4)),MIN(SUM(VALUE(BS624)*60,BU624,VALUE(BW624)*60/2,BY624/2),1440)*IF(OR(CA624="",CA624="　"),1,VALUE(MID(CA624,2,1)/4))),'01_勤務時間入力'!$B$7*60,10080))))</f>
        <v/>
      </c>
      <c r="CE624" s="17" t="str">
        <f>IF(CB624="","",IF('01_勤務時間入力'!$I$7*60&lt;='01_勤務時間入力'!CD624,"常勤","非常勤"))</f>
        <v/>
      </c>
    </row>
    <row r="625" spans="2:83" ht="27.95" customHeight="1" x14ac:dyDescent="0.4">
      <c r="B625" s="131" t="str">
        <f t="shared" si="18"/>
        <v>609人目</v>
      </c>
      <c r="C625" s="29"/>
      <c r="D625" s="69" t="s">
        <v>14</v>
      </c>
      <c r="E625" s="31"/>
      <c r="F625" s="32"/>
      <c r="H625" s="36"/>
      <c r="I625" s="54" t="s">
        <v>11</v>
      </c>
      <c r="J625" s="39"/>
      <c r="K625" s="56" t="s">
        <v>16</v>
      </c>
      <c r="L625" s="36"/>
      <c r="M625" s="54" t="s">
        <v>11</v>
      </c>
      <c r="N625" s="39"/>
      <c r="O625" s="56" t="s">
        <v>16</v>
      </c>
      <c r="P625" s="11"/>
      <c r="Q625" s="36"/>
      <c r="R625" s="54" t="s">
        <v>11</v>
      </c>
      <c r="S625" s="39"/>
      <c r="T625" s="54" t="s">
        <v>16</v>
      </c>
      <c r="U625" s="36"/>
      <c r="V625" s="54" t="s">
        <v>11</v>
      </c>
      <c r="W625" s="39"/>
      <c r="X625" s="56" t="s">
        <v>16</v>
      </c>
      <c r="Y625" s="48"/>
      <c r="Z625" s="36"/>
      <c r="AA625" s="54" t="s">
        <v>11</v>
      </c>
      <c r="AB625" s="39"/>
      <c r="AC625" s="54" t="s">
        <v>16</v>
      </c>
      <c r="AD625" s="36"/>
      <c r="AE625" s="54" t="s">
        <v>11</v>
      </c>
      <c r="AF625" s="39"/>
      <c r="AG625" s="56" t="s">
        <v>16</v>
      </c>
      <c r="AH625" s="48"/>
      <c r="AI625" s="36"/>
      <c r="AJ625" s="54" t="s">
        <v>11</v>
      </c>
      <c r="AK625" s="39"/>
      <c r="AL625" s="54" t="s">
        <v>16</v>
      </c>
      <c r="AM625" s="36"/>
      <c r="AN625" s="54" t="s">
        <v>11</v>
      </c>
      <c r="AO625" s="39"/>
      <c r="AP625" s="56" t="s">
        <v>16</v>
      </c>
      <c r="AQ625" s="48"/>
      <c r="AR625" s="36"/>
      <c r="AS625" s="54" t="s">
        <v>11</v>
      </c>
      <c r="AT625" s="39"/>
      <c r="AU625" s="54" t="s">
        <v>16</v>
      </c>
      <c r="AV625" s="36"/>
      <c r="AW625" s="54" t="s">
        <v>11</v>
      </c>
      <c r="AX625" s="39"/>
      <c r="AY625" s="56" t="s">
        <v>16</v>
      </c>
      <c r="AZ625" s="48"/>
      <c r="BA625" s="36"/>
      <c r="BB625" s="54" t="s">
        <v>11</v>
      </c>
      <c r="BC625" s="39"/>
      <c r="BD625" s="54" t="s">
        <v>16</v>
      </c>
      <c r="BE625" s="36"/>
      <c r="BF625" s="54" t="s">
        <v>11</v>
      </c>
      <c r="BG625" s="39"/>
      <c r="BH625" s="56" t="s">
        <v>16</v>
      </c>
      <c r="BI625" s="48"/>
      <c r="BJ625" s="36"/>
      <c r="BK625" s="54" t="s">
        <v>11</v>
      </c>
      <c r="BL625" s="39"/>
      <c r="BM625" s="54" t="s">
        <v>16</v>
      </c>
      <c r="BN625" s="36"/>
      <c r="BO625" s="54" t="s">
        <v>11</v>
      </c>
      <c r="BP625" s="39"/>
      <c r="BQ625" s="56" t="s">
        <v>16</v>
      </c>
      <c r="BR625" s="48"/>
      <c r="BS625" s="36"/>
      <c r="BT625" s="54" t="s">
        <v>11</v>
      </c>
      <c r="BU625" s="39"/>
      <c r="BV625" s="54" t="s">
        <v>16</v>
      </c>
      <c r="BW625" s="36"/>
      <c r="BX625" s="54" t="s">
        <v>11</v>
      </c>
      <c r="BY625" s="39"/>
      <c r="BZ625" s="56" t="s">
        <v>16</v>
      </c>
      <c r="CA625" s="51"/>
      <c r="CB625" s="17" t="str">
        <f t="shared" si="19"/>
        <v/>
      </c>
      <c r="CC625" s="17" t="str">
        <f>IF(CB625="","",INDEX('99_職種リスト'!$A:$A,MATCH($E625,'99_職種リスト'!$B:$B,0)))</f>
        <v/>
      </c>
      <c r="CD625" s="18" t="str">
        <f>IF(CB625="","",IF(F625="○",'01_勤務時間入力'!$B$7*60,IF(SUM(H625,J625,L625,N625)&gt;0,MIN(SUM(VALUE(H625)*60,J625,VALUE(L625)*60/2,N625/2),'01_勤務時間入力'!$B$7*60,10080),MIN(SUM(MIN(SUM(VALUE(Q625)*60,S625,VALUE(U625)*60/2,W625/2),1440)*IF(OR(Y625="",Y625="　"),1,VALUE(MID(Y625,2,1)/4)),MIN(SUM(VALUE(Z625)*60,AB625,VALUE(AD625)*60/2,AF625/2),1440)*IF(OR(AH625="",AH625="　"),1,VALUE(MID(AH625,2,1)/4)),MIN(SUM(VALUE(AI625)*60,AK625,VALUE(AM625)*60/2,AO625/2),1440)*IF(OR(AQ625="",AQ625="　"),1,VALUE(MID(AQ625,2,1)/4)),MIN(SUM(VALUE(AR625)*60,AT625,VALUE(AV625)*60/2,AX625/2),1440)*IF(OR(AZ625="",AZ625="　"),1,VALUE(MID(AZ625,2,1)/4)),MIN(SUM(VALUE(BA625)*60,BC625,VALUE(BE625)*60/2,BG625/2),1440)*IF(OR(BI625="",BI625="　"),1,VALUE(MID(BI625,2,1)/4)),MIN(SUM(VALUE(BJ625)*60,BL625,VALUE(BN625)*60/2,BP625/2),1440)*IF(OR(BR625="",BR625="　"),1,VALUE(MID(BR625,2,1)/4)),MIN(SUM(VALUE(BS625)*60,BU625,VALUE(BW625)*60/2,BY625/2),1440)*IF(OR(CA625="",CA625="　"),1,VALUE(MID(CA625,2,1)/4))),'01_勤務時間入力'!$B$7*60,10080))))</f>
        <v/>
      </c>
      <c r="CE625" s="17" t="str">
        <f>IF(CB625="","",IF('01_勤務時間入力'!$I$7*60&lt;='01_勤務時間入力'!CD625,"常勤","非常勤"))</f>
        <v/>
      </c>
    </row>
    <row r="626" spans="2:83" ht="27.95" customHeight="1" x14ac:dyDescent="0.4">
      <c r="B626" s="131" t="str">
        <f t="shared" si="18"/>
        <v>610人目</v>
      </c>
      <c r="C626" s="29"/>
      <c r="D626" s="69" t="s">
        <v>14</v>
      </c>
      <c r="E626" s="31"/>
      <c r="F626" s="32"/>
      <c r="H626" s="36"/>
      <c r="I626" s="54" t="s">
        <v>11</v>
      </c>
      <c r="J626" s="39"/>
      <c r="K626" s="56" t="s">
        <v>16</v>
      </c>
      <c r="L626" s="36"/>
      <c r="M626" s="54" t="s">
        <v>11</v>
      </c>
      <c r="N626" s="39"/>
      <c r="O626" s="56" t="s">
        <v>16</v>
      </c>
      <c r="P626" s="11"/>
      <c r="Q626" s="36"/>
      <c r="R626" s="54" t="s">
        <v>11</v>
      </c>
      <c r="S626" s="39"/>
      <c r="T626" s="54" t="s">
        <v>16</v>
      </c>
      <c r="U626" s="36"/>
      <c r="V626" s="54" t="s">
        <v>11</v>
      </c>
      <c r="W626" s="39"/>
      <c r="X626" s="56" t="s">
        <v>16</v>
      </c>
      <c r="Y626" s="48"/>
      <c r="Z626" s="36"/>
      <c r="AA626" s="54" t="s">
        <v>11</v>
      </c>
      <c r="AB626" s="39"/>
      <c r="AC626" s="54" t="s">
        <v>16</v>
      </c>
      <c r="AD626" s="36"/>
      <c r="AE626" s="54" t="s">
        <v>11</v>
      </c>
      <c r="AF626" s="39"/>
      <c r="AG626" s="56" t="s">
        <v>16</v>
      </c>
      <c r="AH626" s="48"/>
      <c r="AI626" s="36"/>
      <c r="AJ626" s="54" t="s">
        <v>11</v>
      </c>
      <c r="AK626" s="39"/>
      <c r="AL626" s="54" t="s">
        <v>16</v>
      </c>
      <c r="AM626" s="36"/>
      <c r="AN626" s="54" t="s">
        <v>11</v>
      </c>
      <c r="AO626" s="39"/>
      <c r="AP626" s="56" t="s">
        <v>16</v>
      </c>
      <c r="AQ626" s="48"/>
      <c r="AR626" s="36"/>
      <c r="AS626" s="54" t="s">
        <v>11</v>
      </c>
      <c r="AT626" s="39"/>
      <c r="AU626" s="54" t="s">
        <v>16</v>
      </c>
      <c r="AV626" s="36"/>
      <c r="AW626" s="54" t="s">
        <v>11</v>
      </c>
      <c r="AX626" s="39"/>
      <c r="AY626" s="56" t="s">
        <v>16</v>
      </c>
      <c r="AZ626" s="48"/>
      <c r="BA626" s="36"/>
      <c r="BB626" s="54" t="s">
        <v>11</v>
      </c>
      <c r="BC626" s="39"/>
      <c r="BD626" s="54" t="s">
        <v>16</v>
      </c>
      <c r="BE626" s="36"/>
      <c r="BF626" s="54" t="s">
        <v>11</v>
      </c>
      <c r="BG626" s="39"/>
      <c r="BH626" s="56" t="s">
        <v>16</v>
      </c>
      <c r="BI626" s="48"/>
      <c r="BJ626" s="36"/>
      <c r="BK626" s="54" t="s">
        <v>11</v>
      </c>
      <c r="BL626" s="39"/>
      <c r="BM626" s="54" t="s">
        <v>16</v>
      </c>
      <c r="BN626" s="36"/>
      <c r="BO626" s="54" t="s">
        <v>11</v>
      </c>
      <c r="BP626" s="39"/>
      <c r="BQ626" s="56" t="s">
        <v>16</v>
      </c>
      <c r="BR626" s="48"/>
      <c r="BS626" s="36"/>
      <c r="BT626" s="54" t="s">
        <v>11</v>
      </c>
      <c r="BU626" s="39"/>
      <c r="BV626" s="54" t="s">
        <v>16</v>
      </c>
      <c r="BW626" s="36"/>
      <c r="BX626" s="54" t="s">
        <v>11</v>
      </c>
      <c r="BY626" s="39"/>
      <c r="BZ626" s="56" t="s">
        <v>16</v>
      </c>
      <c r="CA626" s="51"/>
      <c r="CB626" s="17" t="str">
        <f t="shared" si="19"/>
        <v/>
      </c>
      <c r="CC626" s="17" t="str">
        <f>IF(CB626="","",INDEX('99_職種リスト'!$A:$A,MATCH($E626,'99_職種リスト'!$B:$B,0)))</f>
        <v/>
      </c>
      <c r="CD626" s="18" t="str">
        <f>IF(CB626="","",IF(F626="○",'01_勤務時間入力'!$B$7*60,IF(SUM(H626,J626,L626,N626)&gt;0,MIN(SUM(VALUE(H626)*60,J626,VALUE(L626)*60/2,N626/2),'01_勤務時間入力'!$B$7*60,10080),MIN(SUM(MIN(SUM(VALUE(Q626)*60,S626,VALUE(U626)*60/2,W626/2),1440)*IF(OR(Y626="",Y626="　"),1,VALUE(MID(Y626,2,1)/4)),MIN(SUM(VALUE(Z626)*60,AB626,VALUE(AD626)*60/2,AF626/2),1440)*IF(OR(AH626="",AH626="　"),1,VALUE(MID(AH626,2,1)/4)),MIN(SUM(VALUE(AI626)*60,AK626,VALUE(AM626)*60/2,AO626/2),1440)*IF(OR(AQ626="",AQ626="　"),1,VALUE(MID(AQ626,2,1)/4)),MIN(SUM(VALUE(AR626)*60,AT626,VALUE(AV626)*60/2,AX626/2),1440)*IF(OR(AZ626="",AZ626="　"),1,VALUE(MID(AZ626,2,1)/4)),MIN(SUM(VALUE(BA626)*60,BC626,VALUE(BE626)*60/2,BG626/2),1440)*IF(OR(BI626="",BI626="　"),1,VALUE(MID(BI626,2,1)/4)),MIN(SUM(VALUE(BJ626)*60,BL626,VALUE(BN626)*60/2,BP626/2),1440)*IF(OR(BR626="",BR626="　"),1,VALUE(MID(BR626,2,1)/4)),MIN(SUM(VALUE(BS626)*60,BU626,VALUE(BW626)*60/2,BY626/2),1440)*IF(OR(CA626="",CA626="　"),1,VALUE(MID(CA626,2,1)/4))),'01_勤務時間入力'!$B$7*60,10080))))</f>
        <v/>
      </c>
      <c r="CE626" s="17" t="str">
        <f>IF(CB626="","",IF('01_勤務時間入力'!$I$7*60&lt;='01_勤務時間入力'!CD626,"常勤","非常勤"))</f>
        <v/>
      </c>
    </row>
    <row r="627" spans="2:83" ht="27.95" customHeight="1" x14ac:dyDescent="0.4">
      <c r="B627" s="131" t="str">
        <f t="shared" si="18"/>
        <v>611人目</v>
      </c>
      <c r="C627" s="29"/>
      <c r="D627" s="69" t="s">
        <v>14</v>
      </c>
      <c r="E627" s="31"/>
      <c r="F627" s="32"/>
      <c r="H627" s="36"/>
      <c r="I627" s="54" t="s">
        <v>11</v>
      </c>
      <c r="J627" s="39"/>
      <c r="K627" s="56" t="s">
        <v>16</v>
      </c>
      <c r="L627" s="36"/>
      <c r="M627" s="54" t="s">
        <v>11</v>
      </c>
      <c r="N627" s="39"/>
      <c r="O627" s="56" t="s">
        <v>16</v>
      </c>
      <c r="P627" s="11"/>
      <c r="Q627" s="36"/>
      <c r="R627" s="54" t="s">
        <v>11</v>
      </c>
      <c r="S627" s="39"/>
      <c r="T627" s="54" t="s">
        <v>16</v>
      </c>
      <c r="U627" s="36"/>
      <c r="V627" s="54" t="s">
        <v>11</v>
      </c>
      <c r="W627" s="39"/>
      <c r="X627" s="56" t="s">
        <v>16</v>
      </c>
      <c r="Y627" s="48"/>
      <c r="Z627" s="36"/>
      <c r="AA627" s="54" t="s">
        <v>11</v>
      </c>
      <c r="AB627" s="39"/>
      <c r="AC627" s="54" t="s">
        <v>16</v>
      </c>
      <c r="AD627" s="36"/>
      <c r="AE627" s="54" t="s">
        <v>11</v>
      </c>
      <c r="AF627" s="39"/>
      <c r="AG627" s="56" t="s">
        <v>16</v>
      </c>
      <c r="AH627" s="48"/>
      <c r="AI627" s="36"/>
      <c r="AJ627" s="54" t="s">
        <v>11</v>
      </c>
      <c r="AK627" s="39"/>
      <c r="AL627" s="54" t="s">
        <v>16</v>
      </c>
      <c r="AM627" s="36"/>
      <c r="AN627" s="54" t="s">
        <v>11</v>
      </c>
      <c r="AO627" s="39"/>
      <c r="AP627" s="56" t="s">
        <v>16</v>
      </c>
      <c r="AQ627" s="48"/>
      <c r="AR627" s="36"/>
      <c r="AS627" s="54" t="s">
        <v>11</v>
      </c>
      <c r="AT627" s="39"/>
      <c r="AU627" s="54" t="s">
        <v>16</v>
      </c>
      <c r="AV627" s="36"/>
      <c r="AW627" s="54" t="s">
        <v>11</v>
      </c>
      <c r="AX627" s="39"/>
      <c r="AY627" s="56" t="s">
        <v>16</v>
      </c>
      <c r="AZ627" s="48"/>
      <c r="BA627" s="36"/>
      <c r="BB627" s="54" t="s">
        <v>11</v>
      </c>
      <c r="BC627" s="39"/>
      <c r="BD627" s="54" t="s">
        <v>16</v>
      </c>
      <c r="BE627" s="36"/>
      <c r="BF627" s="54" t="s">
        <v>11</v>
      </c>
      <c r="BG627" s="39"/>
      <c r="BH627" s="56" t="s">
        <v>16</v>
      </c>
      <c r="BI627" s="48"/>
      <c r="BJ627" s="36"/>
      <c r="BK627" s="54" t="s">
        <v>11</v>
      </c>
      <c r="BL627" s="39"/>
      <c r="BM627" s="54" t="s">
        <v>16</v>
      </c>
      <c r="BN627" s="36"/>
      <c r="BO627" s="54" t="s">
        <v>11</v>
      </c>
      <c r="BP627" s="39"/>
      <c r="BQ627" s="56" t="s">
        <v>16</v>
      </c>
      <c r="BR627" s="48"/>
      <c r="BS627" s="36"/>
      <c r="BT627" s="54" t="s">
        <v>11</v>
      </c>
      <c r="BU627" s="39"/>
      <c r="BV627" s="54" t="s">
        <v>16</v>
      </c>
      <c r="BW627" s="36"/>
      <c r="BX627" s="54" t="s">
        <v>11</v>
      </c>
      <c r="BY627" s="39"/>
      <c r="BZ627" s="56" t="s">
        <v>16</v>
      </c>
      <c r="CA627" s="51"/>
      <c r="CB627" s="17" t="str">
        <f t="shared" si="19"/>
        <v/>
      </c>
      <c r="CC627" s="17" t="str">
        <f>IF(CB627="","",INDEX('99_職種リスト'!$A:$A,MATCH($E627,'99_職種リスト'!$B:$B,0)))</f>
        <v/>
      </c>
      <c r="CD627" s="18" t="str">
        <f>IF(CB627="","",IF(F627="○",'01_勤務時間入力'!$B$7*60,IF(SUM(H627,J627,L627,N627)&gt;0,MIN(SUM(VALUE(H627)*60,J627,VALUE(L627)*60/2,N627/2),'01_勤務時間入力'!$B$7*60,10080),MIN(SUM(MIN(SUM(VALUE(Q627)*60,S627,VALUE(U627)*60/2,W627/2),1440)*IF(OR(Y627="",Y627="　"),1,VALUE(MID(Y627,2,1)/4)),MIN(SUM(VALUE(Z627)*60,AB627,VALUE(AD627)*60/2,AF627/2),1440)*IF(OR(AH627="",AH627="　"),1,VALUE(MID(AH627,2,1)/4)),MIN(SUM(VALUE(AI627)*60,AK627,VALUE(AM627)*60/2,AO627/2),1440)*IF(OR(AQ627="",AQ627="　"),1,VALUE(MID(AQ627,2,1)/4)),MIN(SUM(VALUE(AR627)*60,AT627,VALUE(AV627)*60/2,AX627/2),1440)*IF(OR(AZ627="",AZ627="　"),1,VALUE(MID(AZ627,2,1)/4)),MIN(SUM(VALUE(BA627)*60,BC627,VALUE(BE627)*60/2,BG627/2),1440)*IF(OR(BI627="",BI627="　"),1,VALUE(MID(BI627,2,1)/4)),MIN(SUM(VALUE(BJ627)*60,BL627,VALUE(BN627)*60/2,BP627/2),1440)*IF(OR(BR627="",BR627="　"),1,VALUE(MID(BR627,2,1)/4)),MIN(SUM(VALUE(BS627)*60,BU627,VALUE(BW627)*60/2,BY627/2),1440)*IF(OR(CA627="",CA627="　"),1,VALUE(MID(CA627,2,1)/4))),'01_勤務時間入力'!$B$7*60,10080))))</f>
        <v/>
      </c>
      <c r="CE627" s="17" t="str">
        <f>IF(CB627="","",IF('01_勤務時間入力'!$I$7*60&lt;='01_勤務時間入力'!CD627,"常勤","非常勤"))</f>
        <v/>
      </c>
    </row>
    <row r="628" spans="2:83" ht="27.95" customHeight="1" x14ac:dyDescent="0.4">
      <c r="B628" s="131" t="str">
        <f t="shared" si="18"/>
        <v>612人目</v>
      </c>
      <c r="C628" s="29"/>
      <c r="D628" s="69" t="s">
        <v>14</v>
      </c>
      <c r="E628" s="31"/>
      <c r="F628" s="32"/>
      <c r="H628" s="36"/>
      <c r="I628" s="54" t="s">
        <v>11</v>
      </c>
      <c r="J628" s="39"/>
      <c r="K628" s="56" t="s">
        <v>16</v>
      </c>
      <c r="L628" s="36"/>
      <c r="M628" s="54" t="s">
        <v>11</v>
      </c>
      <c r="N628" s="39"/>
      <c r="O628" s="56" t="s">
        <v>16</v>
      </c>
      <c r="P628" s="11"/>
      <c r="Q628" s="36"/>
      <c r="R628" s="54" t="s">
        <v>11</v>
      </c>
      <c r="S628" s="39"/>
      <c r="T628" s="54" t="s">
        <v>16</v>
      </c>
      <c r="U628" s="36"/>
      <c r="V628" s="54" t="s">
        <v>11</v>
      </c>
      <c r="W628" s="39"/>
      <c r="X628" s="56" t="s">
        <v>16</v>
      </c>
      <c r="Y628" s="48"/>
      <c r="Z628" s="36"/>
      <c r="AA628" s="54" t="s">
        <v>11</v>
      </c>
      <c r="AB628" s="39"/>
      <c r="AC628" s="54" t="s">
        <v>16</v>
      </c>
      <c r="AD628" s="36"/>
      <c r="AE628" s="54" t="s">
        <v>11</v>
      </c>
      <c r="AF628" s="39"/>
      <c r="AG628" s="56" t="s">
        <v>16</v>
      </c>
      <c r="AH628" s="48"/>
      <c r="AI628" s="36"/>
      <c r="AJ628" s="54" t="s">
        <v>11</v>
      </c>
      <c r="AK628" s="39"/>
      <c r="AL628" s="54" t="s">
        <v>16</v>
      </c>
      <c r="AM628" s="36"/>
      <c r="AN628" s="54" t="s">
        <v>11</v>
      </c>
      <c r="AO628" s="39"/>
      <c r="AP628" s="56" t="s">
        <v>16</v>
      </c>
      <c r="AQ628" s="48"/>
      <c r="AR628" s="36"/>
      <c r="AS628" s="54" t="s">
        <v>11</v>
      </c>
      <c r="AT628" s="39"/>
      <c r="AU628" s="54" t="s">
        <v>16</v>
      </c>
      <c r="AV628" s="36"/>
      <c r="AW628" s="54" t="s">
        <v>11</v>
      </c>
      <c r="AX628" s="39"/>
      <c r="AY628" s="56" t="s">
        <v>16</v>
      </c>
      <c r="AZ628" s="48"/>
      <c r="BA628" s="36"/>
      <c r="BB628" s="54" t="s">
        <v>11</v>
      </c>
      <c r="BC628" s="39"/>
      <c r="BD628" s="54" t="s">
        <v>16</v>
      </c>
      <c r="BE628" s="36"/>
      <c r="BF628" s="54" t="s">
        <v>11</v>
      </c>
      <c r="BG628" s="39"/>
      <c r="BH628" s="56" t="s">
        <v>16</v>
      </c>
      <c r="BI628" s="48"/>
      <c r="BJ628" s="36"/>
      <c r="BK628" s="54" t="s">
        <v>11</v>
      </c>
      <c r="BL628" s="39"/>
      <c r="BM628" s="54" t="s">
        <v>16</v>
      </c>
      <c r="BN628" s="36"/>
      <c r="BO628" s="54" t="s">
        <v>11</v>
      </c>
      <c r="BP628" s="39"/>
      <c r="BQ628" s="56" t="s">
        <v>16</v>
      </c>
      <c r="BR628" s="48"/>
      <c r="BS628" s="36"/>
      <c r="BT628" s="54" t="s">
        <v>11</v>
      </c>
      <c r="BU628" s="39"/>
      <c r="BV628" s="54" t="s">
        <v>16</v>
      </c>
      <c r="BW628" s="36"/>
      <c r="BX628" s="54" t="s">
        <v>11</v>
      </c>
      <c r="BY628" s="39"/>
      <c r="BZ628" s="56" t="s">
        <v>16</v>
      </c>
      <c r="CA628" s="51"/>
      <c r="CB628" s="17" t="str">
        <f t="shared" si="19"/>
        <v/>
      </c>
      <c r="CC628" s="17" t="str">
        <f>IF(CB628="","",INDEX('99_職種リスト'!$A:$A,MATCH($E628,'99_職種リスト'!$B:$B,0)))</f>
        <v/>
      </c>
      <c r="CD628" s="18" t="str">
        <f>IF(CB628="","",IF(F628="○",'01_勤務時間入力'!$B$7*60,IF(SUM(H628,J628,L628,N628)&gt;0,MIN(SUM(VALUE(H628)*60,J628,VALUE(L628)*60/2,N628/2),'01_勤務時間入力'!$B$7*60,10080),MIN(SUM(MIN(SUM(VALUE(Q628)*60,S628,VALUE(U628)*60/2,W628/2),1440)*IF(OR(Y628="",Y628="　"),1,VALUE(MID(Y628,2,1)/4)),MIN(SUM(VALUE(Z628)*60,AB628,VALUE(AD628)*60/2,AF628/2),1440)*IF(OR(AH628="",AH628="　"),1,VALUE(MID(AH628,2,1)/4)),MIN(SUM(VALUE(AI628)*60,AK628,VALUE(AM628)*60/2,AO628/2),1440)*IF(OR(AQ628="",AQ628="　"),1,VALUE(MID(AQ628,2,1)/4)),MIN(SUM(VALUE(AR628)*60,AT628,VALUE(AV628)*60/2,AX628/2),1440)*IF(OR(AZ628="",AZ628="　"),1,VALUE(MID(AZ628,2,1)/4)),MIN(SUM(VALUE(BA628)*60,BC628,VALUE(BE628)*60/2,BG628/2),1440)*IF(OR(BI628="",BI628="　"),1,VALUE(MID(BI628,2,1)/4)),MIN(SUM(VALUE(BJ628)*60,BL628,VALUE(BN628)*60/2,BP628/2),1440)*IF(OR(BR628="",BR628="　"),1,VALUE(MID(BR628,2,1)/4)),MIN(SUM(VALUE(BS628)*60,BU628,VALUE(BW628)*60/2,BY628/2),1440)*IF(OR(CA628="",CA628="　"),1,VALUE(MID(CA628,2,1)/4))),'01_勤務時間入力'!$B$7*60,10080))))</f>
        <v/>
      </c>
      <c r="CE628" s="17" t="str">
        <f>IF(CB628="","",IF('01_勤務時間入力'!$I$7*60&lt;='01_勤務時間入力'!CD628,"常勤","非常勤"))</f>
        <v/>
      </c>
    </row>
    <row r="629" spans="2:83" ht="27.95" customHeight="1" x14ac:dyDescent="0.4">
      <c r="B629" s="131" t="str">
        <f t="shared" si="18"/>
        <v>613人目</v>
      </c>
      <c r="C629" s="29"/>
      <c r="D629" s="69" t="s">
        <v>14</v>
      </c>
      <c r="E629" s="31"/>
      <c r="F629" s="32"/>
      <c r="H629" s="36"/>
      <c r="I629" s="54" t="s">
        <v>11</v>
      </c>
      <c r="J629" s="39"/>
      <c r="K629" s="56" t="s">
        <v>16</v>
      </c>
      <c r="L629" s="36"/>
      <c r="M629" s="54" t="s">
        <v>11</v>
      </c>
      <c r="N629" s="39"/>
      <c r="O629" s="56" t="s">
        <v>16</v>
      </c>
      <c r="P629" s="11"/>
      <c r="Q629" s="36"/>
      <c r="R629" s="54" t="s">
        <v>11</v>
      </c>
      <c r="S629" s="39"/>
      <c r="T629" s="54" t="s">
        <v>16</v>
      </c>
      <c r="U629" s="36"/>
      <c r="V629" s="54" t="s">
        <v>11</v>
      </c>
      <c r="W629" s="39"/>
      <c r="X629" s="56" t="s">
        <v>16</v>
      </c>
      <c r="Y629" s="48"/>
      <c r="Z629" s="36"/>
      <c r="AA629" s="54" t="s">
        <v>11</v>
      </c>
      <c r="AB629" s="39"/>
      <c r="AC629" s="54" t="s">
        <v>16</v>
      </c>
      <c r="AD629" s="36"/>
      <c r="AE629" s="54" t="s">
        <v>11</v>
      </c>
      <c r="AF629" s="39"/>
      <c r="AG629" s="56" t="s">
        <v>16</v>
      </c>
      <c r="AH629" s="48"/>
      <c r="AI629" s="36"/>
      <c r="AJ629" s="54" t="s">
        <v>11</v>
      </c>
      <c r="AK629" s="39"/>
      <c r="AL629" s="54" t="s">
        <v>16</v>
      </c>
      <c r="AM629" s="36"/>
      <c r="AN629" s="54" t="s">
        <v>11</v>
      </c>
      <c r="AO629" s="39"/>
      <c r="AP629" s="56" t="s">
        <v>16</v>
      </c>
      <c r="AQ629" s="48"/>
      <c r="AR629" s="36"/>
      <c r="AS629" s="54" t="s">
        <v>11</v>
      </c>
      <c r="AT629" s="39"/>
      <c r="AU629" s="54" t="s">
        <v>16</v>
      </c>
      <c r="AV629" s="36"/>
      <c r="AW629" s="54" t="s">
        <v>11</v>
      </c>
      <c r="AX629" s="39"/>
      <c r="AY629" s="56" t="s">
        <v>16</v>
      </c>
      <c r="AZ629" s="48"/>
      <c r="BA629" s="36"/>
      <c r="BB629" s="54" t="s">
        <v>11</v>
      </c>
      <c r="BC629" s="39"/>
      <c r="BD629" s="54" t="s">
        <v>16</v>
      </c>
      <c r="BE629" s="36"/>
      <c r="BF629" s="54" t="s">
        <v>11</v>
      </c>
      <c r="BG629" s="39"/>
      <c r="BH629" s="56" t="s">
        <v>16</v>
      </c>
      <c r="BI629" s="48"/>
      <c r="BJ629" s="36"/>
      <c r="BK629" s="54" t="s">
        <v>11</v>
      </c>
      <c r="BL629" s="39"/>
      <c r="BM629" s="54" t="s">
        <v>16</v>
      </c>
      <c r="BN629" s="36"/>
      <c r="BO629" s="54" t="s">
        <v>11</v>
      </c>
      <c r="BP629" s="39"/>
      <c r="BQ629" s="56" t="s">
        <v>16</v>
      </c>
      <c r="BR629" s="48"/>
      <c r="BS629" s="36"/>
      <c r="BT629" s="54" t="s">
        <v>11</v>
      </c>
      <c r="BU629" s="39"/>
      <c r="BV629" s="54" t="s">
        <v>16</v>
      </c>
      <c r="BW629" s="36"/>
      <c r="BX629" s="54" t="s">
        <v>11</v>
      </c>
      <c r="BY629" s="39"/>
      <c r="BZ629" s="56" t="s">
        <v>16</v>
      </c>
      <c r="CA629" s="51"/>
      <c r="CB629" s="17" t="str">
        <f t="shared" si="19"/>
        <v/>
      </c>
      <c r="CC629" s="17" t="str">
        <f>IF(CB629="","",INDEX('99_職種リスト'!$A:$A,MATCH($E629,'99_職種リスト'!$B:$B,0)))</f>
        <v/>
      </c>
      <c r="CD629" s="18" t="str">
        <f>IF(CB629="","",IF(F629="○",'01_勤務時間入力'!$B$7*60,IF(SUM(H629,J629,L629,N629)&gt;0,MIN(SUM(VALUE(H629)*60,J629,VALUE(L629)*60/2,N629/2),'01_勤務時間入力'!$B$7*60,10080),MIN(SUM(MIN(SUM(VALUE(Q629)*60,S629,VALUE(U629)*60/2,W629/2),1440)*IF(OR(Y629="",Y629="　"),1,VALUE(MID(Y629,2,1)/4)),MIN(SUM(VALUE(Z629)*60,AB629,VALUE(AD629)*60/2,AF629/2),1440)*IF(OR(AH629="",AH629="　"),1,VALUE(MID(AH629,2,1)/4)),MIN(SUM(VALUE(AI629)*60,AK629,VALUE(AM629)*60/2,AO629/2),1440)*IF(OR(AQ629="",AQ629="　"),1,VALUE(MID(AQ629,2,1)/4)),MIN(SUM(VALUE(AR629)*60,AT629,VALUE(AV629)*60/2,AX629/2),1440)*IF(OR(AZ629="",AZ629="　"),1,VALUE(MID(AZ629,2,1)/4)),MIN(SUM(VALUE(BA629)*60,BC629,VALUE(BE629)*60/2,BG629/2),1440)*IF(OR(BI629="",BI629="　"),1,VALUE(MID(BI629,2,1)/4)),MIN(SUM(VALUE(BJ629)*60,BL629,VALUE(BN629)*60/2,BP629/2),1440)*IF(OR(BR629="",BR629="　"),1,VALUE(MID(BR629,2,1)/4)),MIN(SUM(VALUE(BS629)*60,BU629,VALUE(BW629)*60/2,BY629/2),1440)*IF(OR(CA629="",CA629="　"),1,VALUE(MID(CA629,2,1)/4))),'01_勤務時間入力'!$B$7*60,10080))))</f>
        <v/>
      </c>
      <c r="CE629" s="17" t="str">
        <f>IF(CB629="","",IF('01_勤務時間入力'!$I$7*60&lt;='01_勤務時間入力'!CD629,"常勤","非常勤"))</f>
        <v/>
      </c>
    </row>
    <row r="630" spans="2:83" ht="27.95" customHeight="1" x14ac:dyDescent="0.4">
      <c r="B630" s="131" t="str">
        <f t="shared" si="18"/>
        <v>614人目</v>
      </c>
      <c r="C630" s="29"/>
      <c r="D630" s="69" t="s">
        <v>14</v>
      </c>
      <c r="E630" s="31"/>
      <c r="F630" s="32"/>
      <c r="H630" s="36"/>
      <c r="I630" s="54" t="s">
        <v>11</v>
      </c>
      <c r="J630" s="39"/>
      <c r="K630" s="56" t="s">
        <v>16</v>
      </c>
      <c r="L630" s="36"/>
      <c r="M630" s="54" t="s">
        <v>11</v>
      </c>
      <c r="N630" s="39"/>
      <c r="O630" s="56" t="s">
        <v>16</v>
      </c>
      <c r="P630" s="11"/>
      <c r="Q630" s="36"/>
      <c r="R630" s="54" t="s">
        <v>11</v>
      </c>
      <c r="S630" s="39"/>
      <c r="T630" s="54" t="s">
        <v>16</v>
      </c>
      <c r="U630" s="36"/>
      <c r="V630" s="54" t="s">
        <v>11</v>
      </c>
      <c r="W630" s="39"/>
      <c r="X630" s="56" t="s">
        <v>16</v>
      </c>
      <c r="Y630" s="48"/>
      <c r="Z630" s="36"/>
      <c r="AA630" s="54" t="s">
        <v>11</v>
      </c>
      <c r="AB630" s="39"/>
      <c r="AC630" s="54" t="s">
        <v>16</v>
      </c>
      <c r="AD630" s="36"/>
      <c r="AE630" s="54" t="s">
        <v>11</v>
      </c>
      <c r="AF630" s="39"/>
      <c r="AG630" s="56" t="s">
        <v>16</v>
      </c>
      <c r="AH630" s="48"/>
      <c r="AI630" s="36"/>
      <c r="AJ630" s="54" t="s">
        <v>11</v>
      </c>
      <c r="AK630" s="39"/>
      <c r="AL630" s="54" t="s">
        <v>16</v>
      </c>
      <c r="AM630" s="36"/>
      <c r="AN630" s="54" t="s">
        <v>11</v>
      </c>
      <c r="AO630" s="39"/>
      <c r="AP630" s="56" t="s">
        <v>16</v>
      </c>
      <c r="AQ630" s="48"/>
      <c r="AR630" s="36"/>
      <c r="AS630" s="54" t="s">
        <v>11</v>
      </c>
      <c r="AT630" s="39"/>
      <c r="AU630" s="54" t="s">
        <v>16</v>
      </c>
      <c r="AV630" s="36"/>
      <c r="AW630" s="54" t="s">
        <v>11</v>
      </c>
      <c r="AX630" s="39"/>
      <c r="AY630" s="56" t="s">
        <v>16</v>
      </c>
      <c r="AZ630" s="48"/>
      <c r="BA630" s="36"/>
      <c r="BB630" s="54" t="s">
        <v>11</v>
      </c>
      <c r="BC630" s="39"/>
      <c r="BD630" s="54" t="s">
        <v>16</v>
      </c>
      <c r="BE630" s="36"/>
      <c r="BF630" s="54" t="s">
        <v>11</v>
      </c>
      <c r="BG630" s="39"/>
      <c r="BH630" s="56" t="s">
        <v>16</v>
      </c>
      <c r="BI630" s="48"/>
      <c r="BJ630" s="36"/>
      <c r="BK630" s="54" t="s">
        <v>11</v>
      </c>
      <c r="BL630" s="39"/>
      <c r="BM630" s="54" t="s">
        <v>16</v>
      </c>
      <c r="BN630" s="36"/>
      <c r="BO630" s="54" t="s">
        <v>11</v>
      </c>
      <c r="BP630" s="39"/>
      <c r="BQ630" s="56" t="s">
        <v>16</v>
      </c>
      <c r="BR630" s="48"/>
      <c r="BS630" s="36"/>
      <c r="BT630" s="54" t="s">
        <v>11</v>
      </c>
      <c r="BU630" s="39"/>
      <c r="BV630" s="54" t="s">
        <v>16</v>
      </c>
      <c r="BW630" s="36"/>
      <c r="BX630" s="54" t="s">
        <v>11</v>
      </c>
      <c r="BY630" s="39"/>
      <c r="BZ630" s="56" t="s">
        <v>16</v>
      </c>
      <c r="CA630" s="51"/>
      <c r="CB630" s="17" t="str">
        <f t="shared" si="19"/>
        <v/>
      </c>
      <c r="CC630" s="17" t="str">
        <f>IF(CB630="","",INDEX('99_職種リスト'!$A:$A,MATCH($E630,'99_職種リスト'!$B:$B,0)))</f>
        <v/>
      </c>
      <c r="CD630" s="18" t="str">
        <f>IF(CB630="","",IF(F630="○",'01_勤務時間入力'!$B$7*60,IF(SUM(H630,J630,L630,N630)&gt;0,MIN(SUM(VALUE(H630)*60,J630,VALUE(L630)*60/2,N630/2),'01_勤務時間入力'!$B$7*60,10080),MIN(SUM(MIN(SUM(VALUE(Q630)*60,S630,VALUE(U630)*60/2,W630/2),1440)*IF(OR(Y630="",Y630="　"),1,VALUE(MID(Y630,2,1)/4)),MIN(SUM(VALUE(Z630)*60,AB630,VALUE(AD630)*60/2,AF630/2),1440)*IF(OR(AH630="",AH630="　"),1,VALUE(MID(AH630,2,1)/4)),MIN(SUM(VALUE(AI630)*60,AK630,VALUE(AM630)*60/2,AO630/2),1440)*IF(OR(AQ630="",AQ630="　"),1,VALUE(MID(AQ630,2,1)/4)),MIN(SUM(VALUE(AR630)*60,AT630,VALUE(AV630)*60/2,AX630/2),1440)*IF(OR(AZ630="",AZ630="　"),1,VALUE(MID(AZ630,2,1)/4)),MIN(SUM(VALUE(BA630)*60,BC630,VALUE(BE630)*60/2,BG630/2),1440)*IF(OR(BI630="",BI630="　"),1,VALUE(MID(BI630,2,1)/4)),MIN(SUM(VALUE(BJ630)*60,BL630,VALUE(BN630)*60/2,BP630/2),1440)*IF(OR(BR630="",BR630="　"),1,VALUE(MID(BR630,2,1)/4)),MIN(SUM(VALUE(BS630)*60,BU630,VALUE(BW630)*60/2,BY630/2),1440)*IF(OR(CA630="",CA630="　"),1,VALUE(MID(CA630,2,1)/4))),'01_勤務時間入力'!$B$7*60,10080))))</f>
        <v/>
      </c>
      <c r="CE630" s="17" t="str">
        <f>IF(CB630="","",IF('01_勤務時間入力'!$I$7*60&lt;='01_勤務時間入力'!CD630,"常勤","非常勤"))</f>
        <v/>
      </c>
    </row>
    <row r="631" spans="2:83" ht="27.95" customHeight="1" x14ac:dyDescent="0.4">
      <c r="B631" s="131" t="str">
        <f t="shared" si="18"/>
        <v>615人目</v>
      </c>
      <c r="C631" s="29"/>
      <c r="D631" s="69" t="s">
        <v>14</v>
      </c>
      <c r="E631" s="31"/>
      <c r="F631" s="32"/>
      <c r="H631" s="36"/>
      <c r="I631" s="54" t="s">
        <v>11</v>
      </c>
      <c r="J631" s="39"/>
      <c r="K631" s="56" t="s">
        <v>16</v>
      </c>
      <c r="L631" s="36"/>
      <c r="M631" s="54" t="s">
        <v>11</v>
      </c>
      <c r="N631" s="39"/>
      <c r="O631" s="56" t="s">
        <v>16</v>
      </c>
      <c r="P631" s="11"/>
      <c r="Q631" s="36"/>
      <c r="R631" s="54" t="s">
        <v>11</v>
      </c>
      <c r="S631" s="39"/>
      <c r="T631" s="54" t="s">
        <v>16</v>
      </c>
      <c r="U631" s="36"/>
      <c r="V631" s="54" t="s">
        <v>11</v>
      </c>
      <c r="W631" s="39"/>
      <c r="X631" s="56" t="s">
        <v>16</v>
      </c>
      <c r="Y631" s="48"/>
      <c r="Z631" s="36"/>
      <c r="AA631" s="54" t="s">
        <v>11</v>
      </c>
      <c r="AB631" s="39"/>
      <c r="AC631" s="54" t="s">
        <v>16</v>
      </c>
      <c r="AD631" s="36"/>
      <c r="AE631" s="54" t="s">
        <v>11</v>
      </c>
      <c r="AF631" s="39"/>
      <c r="AG631" s="56" t="s">
        <v>16</v>
      </c>
      <c r="AH631" s="48"/>
      <c r="AI631" s="36"/>
      <c r="AJ631" s="54" t="s">
        <v>11</v>
      </c>
      <c r="AK631" s="39"/>
      <c r="AL631" s="54" t="s">
        <v>16</v>
      </c>
      <c r="AM631" s="36"/>
      <c r="AN631" s="54" t="s">
        <v>11</v>
      </c>
      <c r="AO631" s="39"/>
      <c r="AP631" s="56" t="s">
        <v>16</v>
      </c>
      <c r="AQ631" s="48"/>
      <c r="AR631" s="36"/>
      <c r="AS631" s="54" t="s">
        <v>11</v>
      </c>
      <c r="AT631" s="39"/>
      <c r="AU631" s="54" t="s">
        <v>16</v>
      </c>
      <c r="AV631" s="36"/>
      <c r="AW631" s="54" t="s">
        <v>11</v>
      </c>
      <c r="AX631" s="39"/>
      <c r="AY631" s="56" t="s">
        <v>16</v>
      </c>
      <c r="AZ631" s="48"/>
      <c r="BA631" s="36"/>
      <c r="BB631" s="54" t="s">
        <v>11</v>
      </c>
      <c r="BC631" s="39"/>
      <c r="BD631" s="54" t="s">
        <v>16</v>
      </c>
      <c r="BE631" s="36"/>
      <c r="BF631" s="54" t="s">
        <v>11</v>
      </c>
      <c r="BG631" s="39"/>
      <c r="BH631" s="56" t="s">
        <v>16</v>
      </c>
      <c r="BI631" s="48"/>
      <c r="BJ631" s="36"/>
      <c r="BK631" s="54" t="s">
        <v>11</v>
      </c>
      <c r="BL631" s="39"/>
      <c r="BM631" s="54" t="s">
        <v>16</v>
      </c>
      <c r="BN631" s="36"/>
      <c r="BO631" s="54" t="s">
        <v>11</v>
      </c>
      <c r="BP631" s="39"/>
      <c r="BQ631" s="56" t="s">
        <v>16</v>
      </c>
      <c r="BR631" s="48"/>
      <c r="BS631" s="36"/>
      <c r="BT631" s="54" t="s">
        <v>11</v>
      </c>
      <c r="BU631" s="39"/>
      <c r="BV631" s="54" t="s">
        <v>16</v>
      </c>
      <c r="BW631" s="36"/>
      <c r="BX631" s="54" t="s">
        <v>11</v>
      </c>
      <c r="BY631" s="39"/>
      <c r="BZ631" s="56" t="s">
        <v>16</v>
      </c>
      <c r="CA631" s="51"/>
      <c r="CB631" s="17" t="str">
        <f t="shared" si="19"/>
        <v/>
      </c>
      <c r="CC631" s="17" t="str">
        <f>IF(CB631="","",INDEX('99_職種リスト'!$A:$A,MATCH($E631,'99_職種リスト'!$B:$B,0)))</f>
        <v/>
      </c>
      <c r="CD631" s="18" t="str">
        <f>IF(CB631="","",IF(F631="○",'01_勤務時間入力'!$B$7*60,IF(SUM(H631,J631,L631,N631)&gt;0,MIN(SUM(VALUE(H631)*60,J631,VALUE(L631)*60/2,N631/2),'01_勤務時間入力'!$B$7*60,10080),MIN(SUM(MIN(SUM(VALUE(Q631)*60,S631,VALUE(U631)*60/2,W631/2),1440)*IF(OR(Y631="",Y631="　"),1,VALUE(MID(Y631,2,1)/4)),MIN(SUM(VALUE(Z631)*60,AB631,VALUE(AD631)*60/2,AF631/2),1440)*IF(OR(AH631="",AH631="　"),1,VALUE(MID(AH631,2,1)/4)),MIN(SUM(VALUE(AI631)*60,AK631,VALUE(AM631)*60/2,AO631/2),1440)*IF(OR(AQ631="",AQ631="　"),1,VALUE(MID(AQ631,2,1)/4)),MIN(SUM(VALUE(AR631)*60,AT631,VALUE(AV631)*60/2,AX631/2),1440)*IF(OR(AZ631="",AZ631="　"),1,VALUE(MID(AZ631,2,1)/4)),MIN(SUM(VALUE(BA631)*60,BC631,VALUE(BE631)*60/2,BG631/2),1440)*IF(OR(BI631="",BI631="　"),1,VALUE(MID(BI631,2,1)/4)),MIN(SUM(VALUE(BJ631)*60,BL631,VALUE(BN631)*60/2,BP631/2),1440)*IF(OR(BR631="",BR631="　"),1,VALUE(MID(BR631,2,1)/4)),MIN(SUM(VALUE(BS631)*60,BU631,VALUE(BW631)*60/2,BY631/2),1440)*IF(OR(CA631="",CA631="　"),1,VALUE(MID(CA631,2,1)/4))),'01_勤務時間入力'!$B$7*60,10080))))</f>
        <v/>
      </c>
      <c r="CE631" s="17" t="str">
        <f>IF(CB631="","",IF('01_勤務時間入力'!$I$7*60&lt;='01_勤務時間入力'!CD631,"常勤","非常勤"))</f>
        <v/>
      </c>
    </row>
    <row r="632" spans="2:83" ht="27.95" customHeight="1" x14ac:dyDescent="0.4">
      <c r="B632" s="131" t="str">
        <f t="shared" si="18"/>
        <v>616人目</v>
      </c>
      <c r="C632" s="29"/>
      <c r="D632" s="69" t="s">
        <v>14</v>
      </c>
      <c r="E632" s="31"/>
      <c r="F632" s="32"/>
      <c r="H632" s="36"/>
      <c r="I632" s="54" t="s">
        <v>11</v>
      </c>
      <c r="J632" s="39"/>
      <c r="K632" s="56" t="s">
        <v>16</v>
      </c>
      <c r="L632" s="36"/>
      <c r="M632" s="54" t="s">
        <v>11</v>
      </c>
      <c r="N632" s="39"/>
      <c r="O632" s="56" t="s">
        <v>16</v>
      </c>
      <c r="P632" s="11"/>
      <c r="Q632" s="36"/>
      <c r="R632" s="54" t="s">
        <v>11</v>
      </c>
      <c r="S632" s="39"/>
      <c r="T632" s="54" t="s">
        <v>16</v>
      </c>
      <c r="U632" s="36"/>
      <c r="V632" s="54" t="s">
        <v>11</v>
      </c>
      <c r="W632" s="39"/>
      <c r="X632" s="56" t="s">
        <v>16</v>
      </c>
      <c r="Y632" s="48"/>
      <c r="Z632" s="36"/>
      <c r="AA632" s="54" t="s">
        <v>11</v>
      </c>
      <c r="AB632" s="39"/>
      <c r="AC632" s="54" t="s">
        <v>16</v>
      </c>
      <c r="AD632" s="36"/>
      <c r="AE632" s="54" t="s">
        <v>11</v>
      </c>
      <c r="AF632" s="39"/>
      <c r="AG632" s="56" t="s">
        <v>16</v>
      </c>
      <c r="AH632" s="48"/>
      <c r="AI632" s="36"/>
      <c r="AJ632" s="54" t="s">
        <v>11</v>
      </c>
      <c r="AK632" s="39"/>
      <c r="AL632" s="54" t="s">
        <v>16</v>
      </c>
      <c r="AM632" s="36"/>
      <c r="AN632" s="54" t="s">
        <v>11</v>
      </c>
      <c r="AO632" s="39"/>
      <c r="AP632" s="56" t="s">
        <v>16</v>
      </c>
      <c r="AQ632" s="48"/>
      <c r="AR632" s="36"/>
      <c r="AS632" s="54" t="s">
        <v>11</v>
      </c>
      <c r="AT632" s="39"/>
      <c r="AU632" s="54" t="s">
        <v>16</v>
      </c>
      <c r="AV632" s="36"/>
      <c r="AW632" s="54" t="s">
        <v>11</v>
      </c>
      <c r="AX632" s="39"/>
      <c r="AY632" s="56" t="s">
        <v>16</v>
      </c>
      <c r="AZ632" s="48"/>
      <c r="BA632" s="36"/>
      <c r="BB632" s="54" t="s">
        <v>11</v>
      </c>
      <c r="BC632" s="39"/>
      <c r="BD632" s="54" t="s">
        <v>16</v>
      </c>
      <c r="BE632" s="36"/>
      <c r="BF632" s="54" t="s">
        <v>11</v>
      </c>
      <c r="BG632" s="39"/>
      <c r="BH632" s="56" t="s">
        <v>16</v>
      </c>
      <c r="BI632" s="48"/>
      <c r="BJ632" s="36"/>
      <c r="BK632" s="54" t="s">
        <v>11</v>
      </c>
      <c r="BL632" s="39"/>
      <c r="BM632" s="54" t="s">
        <v>16</v>
      </c>
      <c r="BN632" s="36"/>
      <c r="BO632" s="54" t="s">
        <v>11</v>
      </c>
      <c r="BP632" s="39"/>
      <c r="BQ632" s="56" t="s">
        <v>16</v>
      </c>
      <c r="BR632" s="48"/>
      <c r="BS632" s="36"/>
      <c r="BT632" s="54" t="s">
        <v>11</v>
      </c>
      <c r="BU632" s="39"/>
      <c r="BV632" s="54" t="s">
        <v>16</v>
      </c>
      <c r="BW632" s="36"/>
      <c r="BX632" s="54" t="s">
        <v>11</v>
      </c>
      <c r="BY632" s="39"/>
      <c r="BZ632" s="56" t="s">
        <v>16</v>
      </c>
      <c r="CA632" s="51"/>
      <c r="CB632" s="17" t="str">
        <f t="shared" si="19"/>
        <v/>
      </c>
      <c r="CC632" s="17" t="str">
        <f>IF(CB632="","",INDEX('99_職種リスト'!$A:$A,MATCH($E632,'99_職種リスト'!$B:$B,0)))</f>
        <v/>
      </c>
      <c r="CD632" s="18" t="str">
        <f>IF(CB632="","",IF(F632="○",'01_勤務時間入力'!$B$7*60,IF(SUM(H632,J632,L632,N632)&gt;0,MIN(SUM(VALUE(H632)*60,J632,VALUE(L632)*60/2,N632/2),'01_勤務時間入力'!$B$7*60,10080),MIN(SUM(MIN(SUM(VALUE(Q632)*60,S632,VALUE(U632)*60/2,W632/2),1440)*IF(OR(Y632="",Y632="　"),1,VALUE(MID(Y632,2,1)/4)),MIN(SUM(VALUE(Z632)*60,AB632,VALUE(AD632)*60/2,AF632/2),1440)*IF(OR(AH632="",AH632="　"),1,VALUE(MID(AH632,2,1)/4)),MIN(SUM(VALUE(AI632)*60,AK632,VALUE(AM632)*60/2,AO632/2),1440)*IF(OR(AQ632="",AQ632="　"),1,VALUE(MID(AQ632,2,1)/4)),MIN(SUM(VALUE(AR632)*60,AT632,VALUE(AV632)*60/2,AX632/2),1440)*IF(OR(AZ632="",AZ632="　"),1,VALUE(MID(AZ632,2,1)/4)),MIN(SUM(VALUE(BA632)*60,BC632,VALUE(BE632)*60/2,BG632/2),1440)*IF(OR(BI632="",BI632="　"),1,VALUE(MID(BI632,2,1)/4)),MIN(SUM(VALUE(BJ632)*60,BL632,VALUE(BN632)*60/2,BP632/2),1440)*IF(OR(BR632="",BR632="　"),1,VALUE(MID(BR632,2,1)/4)),MIN(SUM(VALUE(BS632)*60,BU632,VALUE(BW632)*60/2,BY632/2),1440)*IF(OR(CA632="",CA632="　"),1,VALUE(MID(CA632,2,1)/4))),'01_勤務時間入力'!$B$7*60,10080))))</f>
        <v/>
      </c>
      <c r="CE632" s="17" t="str">
        <f>IF(CB632="","",IF('01_勤務時間入力'!$I$7*60&lt;='01_勤務時間入力'!CD632,"常勤","非常勤"))</f>
        <v/>
      </c>
    </row>
    <row r="633" spans="2:83" ht="27.95" customHeight="1" x14ac:dyDescent="0.4">
      <c r="B633" s="131" t="str">
        <f t="shared" si="18"/>
        <v>617人目</v>
      </c>
      <c r="C633" s="29"/>
      <c r="D633" s="69" t="s">
        <v>14</v>
      </c>
      <c r="E633" s="31"/>
      <c r="F633" s="32"/>
      <c r="H633" s="36"/>
      <c r="I633" s="54" t="s">
        <v>11</v>
      </c>
      <c r="J633" s="39"/>
      <c r="K633" s="56" t="s">
        <v>16</v>
      </c>
      <c r="L633" s="36"/>
      <c r="M633" s="54" t="s">
        <v>11</v>
      </c>
      <c r="N633" s="39"/>
      <c r="O633" s="56" t="s">
        <v>16</v>
      </c>
      <c r="P633" s="11"/>
      <c r="Q633" s="36"/>
      <c r="R633" s="54" t="s">
        <v>11</v>
      </c>
      <c r="S633" s="39"/>
      <c r="T633" s="54" t="s">
        <v>16</v>
      </c>
      <c r="U633" s="36"/>
      <c r="V633" s="54" t="s">
        <v>11</v>
      </c>
      <c r="W633" s="39"/>
      <c r="X633" s="56" t="s">
        <v>16</v>
      </c>
      <c r="Y633" s="48"/>
      <c r="Z633" s="36"/>
      <c r="AA633" s="54" t="s">
        <v>11</v>
      </c>
      <c r="AB633" s="39"/>
      <c r="AC633" s="54" t="s">
        <v>16</v>
      </c>
      <c r="AD633" s="36"/>
      <c r="AE633" s="54" t="s">
        <v>11</v>
      </c>
      <c r="AF633" s="39"/>
      <c r="AG633" s="56" t="s">
        <v>16</v>
      </c>
      <c r="AH633" s="48"/>
      <c r="AI633" s="36"/>
      <c r="AJ633" s="54" t="s">
        <v>11</v>
      </c>
      <c r="AK633" s="39"/>
      <c r="AL633" s="54" t="s">
        <v>16</v>
      </c>
      <c r="AM633" s="36"/>
      <c r="AN633" s="54" t="s">
        <v>11</v>
      </c>
      <c r="AO633" s="39"/>
      <c r="AP633" s="56" t="s">
        <v>16</v>
      </c>
      <c r="AQ633" s="48"/>
      <c r="AR633" s="36"/>
      <c r="AS633" s="54" t="s">
        <v>11</v>
      </c>
      <c r="AT633" s="39"/>
      <c r="AU633" s="54" t="s">
        <v>16</v>
      </c>
      <c r="AV633" s="36"/>
      <c r="AW633" s="54" t="s">
        <v>11</v>
      </c>
      <c r="AX633" s="39"/>
      <c r="AY633" s="56" t="s">
        <v>16</v>
      </c>
      <c r="AZ633" s="48"/>
      <c r="BA633" s="36"/>
      <c r="BB633" s="54" t="s">
        <v>11</v>
      </c>
      <c r="BC633" s="39"/>
      <c r="BD633" s="54" t="s">
        <v>16</v>
      </c>
      <c r="BE633" s="36"/>
      <c r="BF633" s="54" t="s">
        <v>11</v>
      </c>
      <c r="BG633" s="39"/>
      <c r="BH633" s="56" t="s">
        <v>16</v>
      </c>
      <c r="BI633" s="48"/>
      <c r="BJ633" s="36"/>
      <c r="BK633" s="54" t="s">
        <v>11</v>
      </c>
      <c r="BL633" s="39"/>
      <c r="BM633" s="54" t="s">
        <v>16</v>
      </c>
      <c r="BN633" s="36"/>
      <c r="BO633" s="54" t="s">
        <v>11</v>
      </c>
      <c r="BP633" s="39"/>
      <c r="BQ633" s="56" t="s">
        <v>16</v>
      </c>
      <c r="BR633" s="48"/>
      <c r="BS633" s="36"/>
      <c r="BT633" s="54" t="s">
        <v>11</v>
      </c>
      <c r="BU633" s="39"/>
      <c r="BV633" s="54" t="s">
        <v>16</v>
      </c>
      <c r="BW633" s="36"/>
      <c r="BX633" s="54" t="s">
        <v>11</v>
      </c>
      <c r="BY633" s="39"/>
      <c r="BZ633" s="56" t="s">
        <v>16</v>
      </c>
      <c r="CA633" s="51"/>
      <c r="CB633" s="17" t="str">
        <f t="shared" si="19"/>
        <v/>
      </c>
      <c r="CC633" s="17" t="str">
        <f>IF(CB633="","",INDEX('99_職種リスト'!$A:$A,MATCH($E633,'99_職種リスト'!$B:$B,0)))</f>
        <v/>
      </c>
      <c r="CD633" s="18" t="str">
        <f>IF(CB633="","",IF(F633="○",'01_勤務時間入力'!$B$7*60,IF(SUM(H633,J633,L633,N633)&gt;0,MIN(SUM(VALUE(H633)*60,J633,VALUE(L633)*60/2,N633/2),'01_勤務時間入力'!$B$7*60,10080),MIN(SUM(MIN(SUM(VALUE(Q633)*60,S633,VALUE(U633)*60/2,W633/2),1440)*IF(OR(Y633="",Y633="　"),1,VALUE(MID(Y633,2,1)/4)),MIN(SUM(VALUE(Z633)*60,AB633,VALUE(AD633)*60/2,AF633/2),1440)*IF(OR(AH633="",AH633="　"),1,VALUE(MID(AH633,2,1)/4)),MIN(SUM(VALUE(AI633)*60,AK633,VALUE(AM633)*60/2,AO633/2),1440)*IF(OR(AQ633="",AQ633="　"),1,VALUE(MID(AQ633,2,1)/4)),MIN(SUM(VALUE(AR633)*60,AT633,VALUE(AV633)*60/2,AX633/2),1440)*IF(OR(AZ633="",AZ633="　"),1,VALUE(MID(AZ633,2,1)/4)),MIN(SUM(VALUE(BA633)*60,BC633,VALUE(BE633)*60/2,BG633/2),1440)*IF(OR(BI633="",BI633="　"),1,VALUE(MID(BI633,2,1)/4)),MIN(SUM(VALUE(BJ633)*60,BL633,VALUE(BN633)*60/2,BP633/2),1440)*IF(OR(BR633="",BR633="　"),1,VALUE(MID(BR633,2,1)/4)),MIN(SUM(VALUE(BS633)*60,BU633,VALUE(BW633)*60/2,BY633/2),1440)*IF(OR(CA633="",CA633="　"),1,VALUE(MID(CA633,2,1)/4))),'01_勤務時間入力'!$B$7*60,10080))))</f>
        <v/>
      </c>
      <c r="CE633" s="17" t="str">
        <f>IF(CB633="","",IF('01_勤務時間入力'!$I$7*60&lt;='01_勤務時間入力'!CD633,"常勤","非常勤"))</f>
        <v/>
      </c>
    </row>
    <row r="634" spans="2:83" ht="27.95" customHeight="1" x14ac:dyDescent="0.4">
      <c r="B634" s="131" t="str">
        <f t="shared" si="18"/>
        <v>618人目</v>
      </c>
      <c r="C634" s="29"/>
      <c r="D634" s="69" t="s">
        <v>14</v>
      </c>
      <c r="E634" s="31"/>
      <c r="F634" s="32"/>
      <c r="H634" s="36"/>
      <c r="I634" s="54" t="s">
        <v>11</v>
      </c>
      <c r="J634" s="39"/>
      <c r="K634" s="56" t="s">
        <v>16</v>
      </c>
      <c r="L634" s="36"/>
      <c r="M634" s="54" t="s">
        <v>11</v>
      </c>
      <c r="N634" s="39"/>
      <c r="O634" s="56" t="s">
        <v>16</v>
      </c>
      <c r="P634" s="11"/>
      <c r="Q634" s="36"/>
      <c r="R634" s="54" t="s">
        <v>11</v>
      </c>
      <c r="S634" s="39"/>
      <c r="T634" s="54" t="s">
        <v>16</v>
      </c>
      <c r="U634" s="36"/>
      <c r="V634" s="54" t="s">
        <v>11</v>
      </c>
      <c r="W634" s="39"/>
      <c r="X634" s="56" t="s">
        <v>16</v>
      </c>
      <c r="Y634" s="48"/>
      <c r="Z634" s="36"/>
      <c r="AA634" s="54" t="s">
        <v>11</v>
      </c>
      <c r="AB634" s="39"/>
      <c r="AC634" s="54" t="s">
        <v>16</v>
      </c>
      <c r="AD634" s="36"/>
      <c r="AE634" s="54" t="s">
        <v>11</v>
      </c>
      <c r="AF634" s="39"/>
      <c r="AG634" s="56" t="s">
        <v>16</v>
      </c>
      <c r="AH634" s="48"/>
      <c r="AI634" s="36"/>
      <c r="AJ634" s="54" t="s">
        <v>11</v>
      </c>
      <c r="AK634" s="39"/>
      <c r="AL634" s="54" t="s">
        <v>16</v>
      </c>
      <c r="AM634" s="36"/>
      <c r="AN634" s="54" t="s">
        <v>11</v>
      </c>
      <c r="AO634" s="39"/>
      <c r="AP634" s="56" t="s">
        <v>16</v>
      </c>
      <c r="AQ634" s="48"/>
      <c r="AR634" s="36"/>
      <c r="AS634" s="54" t="s">
        <v>11</v>
      </c>
      <c r="AT634" s="39"/>
      <c r="AU634" s="54" t="s">
        <v>16</v>
      </c>
      <c r="AV634" s="36"/>
      <c r="AW634" s="54" t="s">
        <v>11</v>
      </c>
      <c r="AX634" s="39"/>
      <c r="AY634" s="56" t="s">
        <v>16</v>
      </c>
      <c r="AZ634" s="48"/>
      <c r="BA634" s="36"/>
      <c r="BB634" s="54" t="s">
        <v>11</v>
      </c>
      <c r="BC634" s="39"/>
      <c r="BD634" s="54" t="s">
        <v>16</v>
      </c>
      <c r="BE634" s="36"/>
      <c r="BF634" s="54" t="s">
        <v>11</v>
      </c>
      <c r="BG634" s="39"/>
      <c r="BH634" s="56" t="s">
        <v>16</v>
      </c>
      <c r="BI634" s="48"/>
      <c r="BJ634" s="36"/>
      <c r="BK634" s="54" t="s">
        <v>11</v>
      </c>
      <c r="BL634" s="39"/>
      <c r="BM634" s="54" t="s">
        <v>16</v>
      </c>
      <c r="BN634" s="36"/>
      <c r="BO634" s="54" t="s">
        <v>11</v>
      </c>
      <c r="BP634" s="39"/>
      <c r="BQ634" s="56" t="s">
        <v>16</v>
      </c>
      <c r="BR634" s="48"/>
      <c r="BS634" s="36"/>
      <c r="BT634" s="54" t="s">
        <v>11</v>
      </c>
      <c r="BU634" s="39"/>
      <c r="BV634" s="54" t="s">
        <v>16</v>
      </c>
      <c r="BW634" s="36"/>
      <c r="BX634" s="54" t="s">
        <v>11</v>
      </c>
      <c r="BY634" s="39"/>
      <c r="BZ634" s="56" t="s">
        <v>16</v>
      </c>
      <c r="CA634" s="51"/>
      <c r="CB634" s="17" t="str">
        <f t="shared" si="19"/>
        <v/>
      </c>
      <c r="CC634" s="17" t="str">
        <f>IF(CB634="","",INDEX('99_職種リスト'!$A:$A,MATCH($E634,'99_職種リスト'!$B:$B,0)))</f>
        <v/>
      </c>
      <c r="CD634" s="18" t="str">
        <f>IF(CB634="","",IF(F634="○",'01_勤務時間入力'!$B$7*60,IF(SUM(H634,J634,L634,N634)&gt;0,MIN(SUM(VALUE(H634)*60,J634,VALUE(L634)*60/2,N634/2),'01_勤務時間入力'!$B$7*60,10080),MIN(SUM(MIN(SUM(VALUE(Q634)*60,S634,VALUE(U634)*60/2,W634/2),1440)*IF(OR(Y634="",Y634="　"),1,VALUE(MID(Y634,2,1)/4)),MIN(SUM(VALUE(Z634)*60,AB634,VALUE(AD634)*60/2,AF634/2),1440)*IF(OR(AH634="",AH634="　"),1,VALUE(MID(AH634,2,1)/4)),MIN(SUM(VALUE(AI634)*60,AK634,VALUE(AM634)*60/2,AO634/2),1440)*IF(OR(AQ634="",AQ634="　"),1,VALUE(MID(AQ634,2,1)/4)),MIN(SUM(VALUE(AR634)*60,AT634,VALUE(AV634)*60/2,AX634/2),1440)*IF(OR(AZ634="",AZ634="　"),1,VALUE(MID(AZ634,2,1)/4)),MIN(SUM(VALUE(BA634)*60,BC634,VALUE(BE634)*60/2,BG634/2),1440)*IF(OR(BI634="",BI634="　"),1,VALUE(MID(BI634,2,1)/4)),MIN(SUM(VALUE(BJ634)*60,BL634,VALUE(BN634)*60/2,BP634/2),1440)*IF(OR(BR634="",BR634="　"),1,VALUE(MID(BR634,2,1)/4)),MIN(SUM(VALUE(BS634)*60,BU634,VALUE(BW634)*60/2,BY634/2),1440)*IF(OR(CA634="",CA634="　"),1,VALUE(MID(CA634,2,1)/4))),'01_勤務時間入力'!$B$7*60,10080))))</f>
        <v/>
      </c>
      <c r="CE634" s="17" t="str">
        <f>IF(CB634="","",IF('01_勤務時間入力'!$I$7*60&lt;='01_勤務時間入力'!CD634,"常勤","非常勤"))</f>
        <v/>
      </c>
    </row>
    <row r="635" spans="2:83" ht="27.95" customHeight="1" x14ac:dyDescent="0.4">
      <c r="B635" s="131" t="str">
        <f t="shared" si="18"/>
        <v>619人目</v>
      </c>
      <c r="C635" s="29"/>
      <c r="D635" s="69" t="s">
        <v>14</v>
      </c>
      <c r="E635" s="31"/>
      <c r="F635" s="32"/>
      <c r="H635" s="36"/>
      <c r="I635" s="54" t="s">
        <v>11</v>
      </c>
      <c r="J635" s="39"/>
      <c r="K635" s="56" t="s">
        <v>16</v>
      </c>
      <c r="L635" s="36"/>
      <c r="M635" s="54" t="s">
        <v>11</v>
      </c>
      <c r="N635" s="39"/>
      <c r="O635" s="56" t="s">
        <v>16</v>
      </c>
      <c r="P635" s="11"/>
      <c r="Q635" s="36"/>
      <c r="R635" s="54" t="s">
        <v>11</v>
      </c>
      <c r="S635" s="39"/>
      <c r="T635" s="54" t="s">
        <v>16</v>
      </c>
      <c r="U635" s="36"/>
      <c r="V635" s="54" t="s">
        <v>11</v>
      </c>
      <c r="W635" s="39"/>
      <c r="X635" s="56" t="s">
        <v>16</v>
      </c>
      <c r="Y635" s="48"/>
      <c r="Z635" s="36"/>
      <c r="AA635" s="54" t="s">
        <v>11</v>
      </c>
      <c r="AB635" s="39"/>
      <c r="AC635" s="54" t="s">
        <v>16</v>
      </c>
      <c r="AD635" s="36"/>
      <c r="AE635" s="54" t="s">
        <v>11</v>
      </c>
      <c r="AF635" s="39"/>
      <c r="AG635" s="56" t="s">
        <v>16</v>
      </c>
      <c r="AH635" s="48"/>
      <c r="AI635" s="36"/>
      <c r="AJ635" s="54" t="s">
        <v>11</v>
      </c>
      <c r="AK635" s="39"/>
      <c r="AL635" s="54" t="s">
        <v>16</v>
      </c>
      <c r="AM635" s="36"/>
      <c r="AN635" s="54" t="s">
        <v>11</v>
      </c>
      <c r="AO635" s="39"/>
      <c r="AP635" s="56" t="s">
        <v>16</v>
      </c>
      <c r="AQ635" s="48"/>
      <c r="AR635" s="36"/>
      <c r="AS635" s="54" t="s">
        <v>11</v>
      </c>
      <c r="AT635" s="39"/>
      <c r="AU635" s="54" t="s">
        <v>16</v>
      </c>
      <c r="AV635" s="36"/>
      <c r="AW635" s="54" t="s">
        <v>11</v>
      </c>
      <c r="AX635" s="39"/>
      <c r="AY635" s="56" t="s">
        <v>16</v>
      </c>
      <c r="AZ635" s="48"/>
      <c r="BA635" s="36"/>
      <c r="BB635" s="54" t="s">
        <v>11</v>
      </c>
      <c r="BC635" s="39"/>
      <c r="BD635" s="54" t="s">
        <v>16</v>
      </c>
      <c r="BE635" s="36"/>
      <c r="BF635" s="54" t="s">
        <v>11</v>
      </c>
      <c r="BG635" s="39"/>
      <c r="BH635" s="56" t="s">
        <v>16</v>
      </c>
      <c r="BI635" s="48"/>
      <c r="BJ635" s="36"/>
      <c r="BK635" s="54" t="s">
        <v>11</v>
      </c>
      <c r="BL635" s="39"/>
      <c r="BM635" s="54" t="s">
        <v>16</v>
      </c>
      <c r="BN635" s="36"/>
      <c r="BO635" s="54" t="s">
        <v>11</v>
      </c>
      <c r="BP635" s="39"/>
      <c r="BQ635" s="56" t="s">
        <v>16</v>
      </c>
      <c r="BR635" s="48"/>
      <c r="BS635" s="36"/>
      <c r="BT635" s="54" t="s">
        <v>11</v>
      </c>
      <c r="BU635" s="39"/>
      <c r="BV635" s="54" t="s">
        <v>16</v>
      </c>
      <c r="BW635" s="36"/>
      <c r="BX635" s="54" t="s">
        <v>11</v>
      </c>
      <c r="BY635" s="39"/>
      <c r="BZ635" s="56" t="s">
        <v>16</v>
      </c>
      <c r="CA635" s="51"/>
      <c r="CB635" s="17" t="str">
        <f t="shared" si="19"/>
        <v/>
      </c>
      <c r="CC635" s="17" t="str">
        <f>IF(CB635="","",INDEX('99_職種リスト'!$A:$A,MATCH($E635,'99_職種リスト'!$B:$B,0)))</f>
        <v/>
      </c>
      <c r="CD635" s="18" t="str">
        <f>IF(CB635="","",IF(F635="○",'01_勤務時間入力'!$B$7*60,IF(SUM(H635,J635,L635,N635)&gt;0,MIN(SUM(VALUE(H635)*60,J635,VALUE(L635)*60/2,N635/2),'01_勤務時間入力'!$B$7*60,10080),MIN(SUM(MIN(SUM(VALUE(Q635)*60,S635,VALUE(U635)*60/2,W635/2),1440)*IF(OR(Y635="",Y635="　"),1,VALUE(MID(Y635,2,1)/4)),MIN(SUM(VALUE(Z635)*60,AB635,VALUE(AD635)*60/2,AF635/2),1440)*IF(OR(AH635="",AH635="　"),1,VALUE(MID(AH635,2,1)/4)),MIN(SUM(VALUE(AI635)*60,AK635,VALUE(AM635)*60/2,AO635/2),1440)*IF(OR(AQ635="",AQ635="　"),1,VALUE(MID(AQ635,2,1)/4)),MIN(SUM(VALUE(AR635)*60,AT635,VALUE(AV635)*60/2,AX635/2),1440)*IF(OR(AZ635="",AZ635="　"),1,VALUE(MID(AZ635,2,1)/4)),MIN(SUM(VALUE(BA635)*60,BC635,VALUE(BE635)*60/2,BG635/2),1440)*IF(OR(BI635="",BI635="　"),1,VALUE(MID(BI635,2,1)/4)),MIN(SUM(VALUE(BJ635)*60,BL635,VALUE(BN635)*60/2,BP635/2),1440)*IF(OR(BR635="",BR635="　"),1,VALUE(MID(BR635,2,1)/4)),MIN(SUM(VALUE(BS635)*60,BU635,VALUE(BW635)*60/2,BY635/2),1440)*IF(OR(CA635="",CA635="　"),1,VALUE(MID(CA635,2,1)/4))),'01_勤務時間入力'!$B$7*60,10080))))</f>
        <v/>
      </c>
      <c r="CE635" s="17" t="str">
        <f>IF(CB635="","",IF('01_勤務時間入力'!$I$7*60&lt;='01_勤務時間入力'!CD635,"常勤","非常勤"))</f>
        <v/>
      </c>
    </row>
    <row r="636" spans="2:83" ht="27.95" customHeight="1" x14ac:dyDescent="0.4">
      <c r="B636" s="131" t="str">
        <f t="shared" si="18"/>
        <v>620人目</v>
      </c>
      <c r="C636" s="29"/>
      <c r="D636" s="69" t="s">
        <v>14</v>
      </c>
      <c r="E636" s="31"/>
      <c r="F636" s="32"/>
      <c r="H636" s="36"/>
      <c r="I636" s="54" t="s">
        <v>11</v>
      </c>
      <c r="J636" s="39"/>
      <c r="K636" s="56" t="s">
        <v>16</v>
      </c>
      <c r="L636" s="36"/>
      <c r="M636" s="54" t="s">
        <v>11</v>
      </c>
      <c r="N636" s="39"/>
      <c r="O636" s="56" t="s">
        <v>16</v>
      </c>
      <c r="P636" s="11"/>
      <c r="Q636" s="36"/>
      <c r="R636" s="54" t="s">
        <v>11</v>
      </c>
      <c r="S636" s="39"/>
      <c r="T636" s="54" t="s">
        <v>16</v>
      </c>
      <c r="U636" s="36"/>
      <c r="V636" s="54" t="s">
        <v>11</v>
      </c>
      <c r="W636" s="39"/>
      <c r="X636" s="56" t="s">
        <v>16</v>
      </c>
      <c r="Y636" s="48"/>
      <c r="Z636" s="36"/>
      <c r="AA636" s="54" t="s">
        <v>11</v>
      </c>
      <c r="AB636" s="39"/>
      <c r="AC636" s="54" t="s">
        <v>16</v>
      </c>
      <c r="AD636" s="36"/>
      <c r="AE636" s="54" t="s">
        <v>11</v>
      </c>
      <c r="AF636" s="39"/>
      <c r="AG636" s="56" t="s">
        <v>16</v>
      </c>
      <c r="AH636" s="48"/>
      <c r="AI636" s="36"/>
      <c r="AJ636" s="54" t="s">
        <v>11</v>
      </c>
      <c r="AK636" s="39"/>
      <c r="AL636" s="54" t="s">
        <v>16</v>
      </c>
      <c r="AM636" s="36"/>
      <c r="AN636" s="54" t="s">
        <v>11</v>
      </c>
      <c r="AO636" s="39"/>
      <c r="AP636" s="56" t="s">
        <v>16</v>
      </c>
      <c r="AQ636" s="48"/>
      <c r="AR636" s="36"/>
      <c r="AS636" s="54" t="s">
        <v>11</v>
      </c>
      <c r="AT636" s="39"/>
      <c r="AU636" s="54" t="s">
        <v>16</v>
      </c>
      <c r="AV636" s="36"/>
      <c r="AW636" s="54" t="s">
        <v>11</v>
      </c>
      <c r="AX636" s="39"/>
      <c r="AY636" s="56" t="s">
        <v>16</v>
      </c>
      <c r="AZ636" s="48"/>
      <c r="BA636" s="36"/>
      <c r="BB636" s="54" t="s">
        <v>11</v>
      </c>
      <c r="BC636" s="39"/>
      <c r="BD636" s="54" t="s">
        <v>16</v>
      </c>
      <c r="BE636" s="36"/>
      <c r="BF636" s="54" t="s">
        <v>11</v>
      </c>
      <c r="BG636" s="39"/>
      <c r="BH636" s="56" t="s">
        <v>16</v>
      </c>
      <c r="BI636" s="48"/>
      <c r="BJ636" s="36"/>
      <c r="BK636" s="54" t="s">
        <v>11</v>
      </c>
      <c r="BL636" s="39"/>
      <c r="BM636" s="54" t="s">
        <v>16</v>
      </c>
      <c r="BN636" s="36"/>
      <c r="BO636" s="54" t="s">
        <v>11</v>
      </c>
      <c r="BP636" s="39"/>
      <c r="BQ636" s="56" t="s">
        <v>16</v>
      </c>
      <c r="BR636" s="48"/>
      <c r="BS636" s="36"/>
      <c r="BT636" s="54" t="s">
        <v>11</v>
      </c>
      <c r="BU636" s="39"/>
      <c r="BV636" s="54" t="s">
        <v>16</v>
      </c>
      <c r="BW636" s="36"/>
      <c r="BX636" s="54" t="s">
        <v>11</v>
      </c>
      <c r="BY636" s="39"/>
      <c r="BZ636" s="56" t="s">
        <v>16</v>
      </c>
      <c r="CA636" s="51"/>
      <c r="CB636" s="17" t="str">
        <f t="shared" si="19"/>
        <v/>
      </c>
      <c r="CC636" s="17" t="str">
        <f>IF(CB636="","",INDEX('99_職種リスト'!$A:$A,MATCH($E636,'99_職種リスト'!$B:$B,0)))</f>
        <v/>
      </c>
      <c r="CD636" s="18" t="str">
        <f>IF(CB636="","",IF(F636="○",'01_勤務時間入力'!$B$7*60,IF(SUM(H636,J636,L636,N636)&gt;0,MIN(SUM(VALUE(H636)*60,J636,VALUE(L636)*60/2,N636/2),'01_勤務時間入力'!$B$7*60,10080),MIN(SUM(MIN(SUM(VALUE(Q636)*60,S636,VALUE(U636)*60/2,W636/2),1440)*IF(OR(Y636="",Y636="　"),1,VALUE(MID(Y636,2,1)/4)),MIN(SUM(VALUE(Z636)*60,AB636,VALUE(AD636)*60/2,AF636/2),1440)*IF(OR(AH636="",AH636="　"),1,VALUE(MID(AH636,2,1)/4)),MIN(SUM(VALUE(AI636)*60,AK636,VALUE(AM636)*60/2,AO636/2),1440)*IF(OR(AQ636="",AQ636="　"),1,VALUE(MID(AQ636,2,1)/4)),MIN(SUM(VALUE(AR636)*60,AT636,VALUE(AV636)*60/2,AX636/2),1440)*IF(OR(AZ636="",AZ636="　"),1,VALUE(MID(AZ636,2,1)/4)),MIN(SUM(VALUE(BA636)*60,BC636,VALUE(BE636)*60/2,BG636/2),1440)*IF(OR(BI636="",BI636="　"),1,VALUE(MID(BI636,2,1)/4)),MIN(SUM(VALUE(BJ636)*60,BL636,VALUE(BN636)*60/2,BP636/2),1440)*IF(OR(BR636="",BR636="　"),1,VALUE(MID(BR636,2,1)/4)),MIN(SUM(VALUE(BS636)*60,BU636,VALUE(BW636)*60/2,BY636/2),1440)*IF(OR(CA636="",CA636="　"),1,VALUE(MID(CA636,2,1)/4))),'01_勤務時間入力'!$B$7*60,10080))))</f>
        <v/>
      </c>
      <c r="CE636" s="17" t="str">
        <f>IF(CB636="","",IF('01_勤務時間入力'!$I$7*60&lt;='01_勤務時間入力'!CD636,"常勤","非常勤"))</f>
        <v/>
      </c>
    </row>
    <row r="637" spans="2:83" ht="27.95" customHeight="1" x14ac:dyDescent="0.4">
      <c r="B637" s="131" t="str">
        <f t="shared" si="18"/>
        <v>621人目</v>
      </c>
      <c r="C637" s="29"/>
      <c r="D637" s="69" t="s">
        <v>14</v>
      </c>
      <c r="E637" s="31"/>
      <c r="F637" s="32"/>
      <c r="H637" s="36"/>
      <c r="I637" s="54" t="s">
        <v>11</v>
      </c>
      <c r="J637" s="39"/>
      <c r="K637" s="56" t="s">
        <v>16</v>
      </c>
      <c r="L637" s="36"/>
      <c r="M637" s="54" t="s">
        <v>11</v>
      </c>
      <c r="N637" s="39"/>
      <c r="O637" s="56" t="s">
        <v>16</v>
      </c>
      <c r="P637" s="11"/>
      <c r="Q637" s="36"/>
      <c r="R637" s="54" t="s">
        <v>11</v>
      </c>
      <c r="S637" s="39"/>
      <c r="T637" s="54" t="s">
        <v>16</v>
      </c>
      <c r="U637" s="36"/>
      <c r="V637" s="54" t="s">
        <v>11</v>
      </c>
      <c r="W637" s="39"/>
      <c r="X637" s="56" t="s">
        <v>16</v>
      </c>
      <c r="Y637" s="48"/>
      <c r="Z637" s="36"/>
      <c r="AA637" s="54" t="s">
        <v>11</v>
      </c>
      <c r="AB637" s="39"/>
      <c r="AC637" s="54" t="s">
        <v>16</v>
      </c>
      <c r="AD637" s="36"/>
      <c r="AE637" s="54" t="s">
        <v>11</v>
      </c>
      <c r="AF637" s="39"/>
      <c r="AG637" s="56" t="s">
        <v>16</v>
      </c>
      <c r="AH637" s="48"/>
      <c r="AI637" s="36"/>
      <c r="AJ637" s="54" t="s">
        <v>11</v>
      </c>
      <c r="AK637" s="39"/>
      <c r="AL637" s="54" t="s">
        <v>16</v>
      </c>
      <c r="AM637" s="36"/>
      <c r="AN637" s="54" t="s">
        <v>11</v>
      </c>
      <c r="AO637" s="39"/>
      <c r="AP637" s="56" t="s">
        <v>16</v>
      </c>
      <c r="AQ637" s="48"/>
      <c r="AR637" s="36"/>
      <c r="AS637" s="54" t="s">
        <v>11</v>
      </c>
      <c r="AT637" s="39"/>
      <c r="AU637" s="54" t="s">
        <v>16</v>
      </c>
      <c r="AV637" s="36"/>
      <c r="AW637" s="54" t="s">
        <v>11</v>
      </c>
      <c r="AX637" s="39"/>
      <c r="AY637" s="56" t="s">
        <v>16</v>
      </c>
      <c r="AZ637" s="48"/>
      <c r="BA637" s="36"/>
      <c r="BB637" s="54" t="s">
        <v>11</v>
      </c>
      <c r="BC637" s="39"/>
      <c r="BD637" s="54" t="s">
        <v>16</v>
      </c>
      <c r="BE637" s="36"/>
      <c r="BF637" s="54" t="s">
        <v>11</v>
      </c>
      <c r="BG637" s="39"/>
      <c r="BH637" s="56" t="s">
        <v>16</v>
      </c>
      <c r="BI637" s="48"/>
      <c r="BJ637" s="36"/>
      <c r="BK637" s="54" t="s">
        <v>11</v>
      </c>
      <c r="BL637" s="39"/>
      <c r="BM637" s="54" t="s">
        <v>16</v>
      </c>
      <c r="BN637" s="36"/>
      <c r="BO637" s="54" t="s">
        <v>11</v>
      </c>
      <c r="BP637" s="39"/>
      <c r="BQ637" s="56" t="s">
        <v>16</v>
      </c>
      <c r="BR637" s="48"/>
      <c r="BS637" s="36"/>
      <c r="BT637" s="54" t="s">
        <v>11</v>
      </c>
      <c r="BU637" s="39"/>
      <c r="BV637" s="54" t="s">
        <v>16</v>
      </c>
      <c r="BW637" s="36"/>
      <c r="BX637" s="54" t="s">
        <v>11</v>
      </c>
      <c r="BY637" s="39"/>
      <c r="BZ637" s="56" t="s">
        <v>16</v>
      </c>
      <c r="CA637" s="51"/>
      <c r="CB637" s="17" t="str">
        <f t="shared" si="19"/>
        <v/>
      </c>
      <c r="CC637" s="17" t="str">
        <f>IF(CB637="","",INDEX('99_職種リスト'!$A:$A,MATCH($E637,'99_職種リスト'!$B:$B,0)))</f>
        <v/>
      </c>
      <c r="CD637" s="18" t="str">
        <f>IF(CB637="","",IF(F637="○",'01_勤務時間入力'!$B$7*60,IF(SUM(H637,J637,L637,N637)&gt;0,MIN(SUM(VALUE(H637)*60,J637,VALUE(L637)*60/2,N637/2),'01_勤務時間入力'!$B$7*60,10080),MIN(SUM(MIN(SUM(VALUE(Q637)*60,S637,VALUE(U637)*60/2,W637/2),1440)*IF(OR(Y637="",Y637="　"),1,VALUE(MID(Y637,2,1)/4)),MIN(SUM(VALUE(Z637)*60,AB637,VALUE(AD637)*60/2,AF637/2),1440)*IF(OR(AH637="",AH637="　"),1,VALUE(MID(AH637,2,1)/4)),MIN(SUM(VALUE(AI637)*60,AK637,VALUE(AM637)*60/2,AO637/2),1440)*IF(OR(AQ637="",AQ637="　"),1,VALUE(MID(AQ637,2,1)/4)),MIN(SUM(VALUE(AR637)*60,AT637,VALUE(AV637)*60/2,AX637/2),1440)*IF(OR(AZ637="",AZ637="　"),1,VALUE(MID(AZ637,2,1)/4)),MIN(SUM(VALUE(BA637)*60,BC637,VALUE(BE637)*60/2,BG637/2),1440)*IF(OR(BI637="",BI637="　"),1,VALUE(MID(BI637,2,1)/4)),MIN(SUM(VALUE(BJ637)*60,BL637,VALUE(BN637)*60/2,BP637/2),1440)*IF(OR(BR637="",BR637="　"),1,VALUE(MID(BR637,2,1)/4)),MIN(SUM(VALUE(BS637)*60,BU637,VALUE(BW637)*60/2,BY637/2),1440)*IF(OR(CA637="",CA637="　"),1,VALUE(MID(CA637,2,1)/4))),'01_勤務時間入力'!$B$7*60,10080))))</f>
        <v/>
      </c>
      <c r="CE637" s="17" t="str">
        <f>IF(CB637="","",IF('01_勤務時間入力'!$I$7*60&lt;='01_勤務時間入力'!CD637,"常勤","非常勤"))</f>
        <v/>
      </c>
    </row>
    <row r="638" spans="2:83" ht="27.95" customHeight="1" x14ac:dyDescent="0.4">
      <c r="B638" s="131" t="str">
        <f t="shared" si="18"/>
        <v>622人目</v>
      </c>
      <c r="C638" s="29"/>
      <c r="D638" s="69" t="s">
        <v>14</v>
      </c>
      <c r="E638" s="31"/>
      <c r="F638" s="32"/>
      <c r="H638" s="36"/>
      <c r="I638" s="54" t="s">
        <v>11</v>
      </c>
      <c r="J638" s="39"/>
      <c r="K638" s="56" t="s">
        <v>16</v>
      </c>
      <c r="L638" s="36"/>
      <c r="M638" s="54" t="s">
        <v>11</v>
      </c>
      <c r="N638" s="39"/>
      <c r="O638" s="56" t="s">
        <v>16</v>
      </c>
      <c r="P638" s="11"/>
      <c r="Q638" s="36"/>
      <c r="R638" s="54" t="s">
        <v>11</v>
      </c>
      <c r="S638" s="39"/>
      <c r="T638" s="54" t="s">
        <v>16</v>
      </c>
      <c r="U638" s="36"/>
      <c r="V638" s="54" t="s">
        <v>11</v>
      </c>
      <c r="W638" s="39"/>
      <c r="X638" s="56" t="s">
        <v>16</v>
      </c>
      <c r="Y638" s="48"/>
      <c r="Z638" s="36"/>
      <c r="AA638" s="54" t="s">
        <v>11</v>
      </c>
      <c r="AB638" s="39"/>
      <c r="AC638" s="54" t="s">
        <v>16</v>
      </c>
      <c r="AD638" s="36"/>
      <c r="AE638" s="54" t="s">
        <v>11</v>
      </c>
      <c r="AF638" s="39"/>
      <c r="AG638" s="56" t="s">
        <v>16</v>
      </c>
      <c r="AH638" s="48"/>
      <c r="AI638" s="36"/>
      <c r="AJ638" s="54" t="s">
        <v>11</v>
      </c>
      <c r="AK638" s="39"/>
      <c r="AL638" s="54" t="s">
        <v>16</v>
      </c>
      <c r="AM638" s="36"/>
      <c r="AN638" s="54" t="s">
        <v>11</v>
      </c>
      <c r="AO638" s="39"/>
      <c r="AP638" s="56" t="s">
        <v>16</v>
      </c>
      <c r="AQ638" s="48"/>
      <c r="AR638" s="36"/>
      <c r="AS638" s="54" t="s">
        <v>11</v>
      </c>
      <c r="AT638" s="39"/>
      <c r="AU638" s="54" t="s">
        <v>16</v>
      </c>
      <c r="AV638" s="36"/>
      <c r="AW638" s="54" t="s">
        <v>11</v>
      </c>
      <c r="AX638" s="39"/>
      <c r="AY638" s="56" t="s">
        <v>16</v>
      </c>
      <c r="AZ638" s="48"/>
      <c r="BA638" s="36"/>
      <c r="BB638" s="54" t="s">
        <v>11</v>
      </c>
      <c r="BC638" s="39"/>
      <c r="BD638" s="54" t="s">
        <v>16</v>
      </c>
      <c r="BE638" s="36"/>
      <c r="BF638" s="54" t="s">
        <v>11</v>
      </c>
      <c r="BG638" s="39"/>
      <c r="BH638" s="56" t="s">
        <v>16</v>
      </c>
      <c r="BI638" s="48"/>
      <c r="BJ638" s="36"/>
      <c r="BK638" s="54" t="s">
        <v>11</v>
      </c>
      <c r="BL638" s="39"/>
      <c r="BM638" s="54" t="s">
        <v>16</v>
      </c>
      <c r="BN638" s="36"/>
      <c r="BO638" s="54" t="s">
        <v>11</v>
      </c>
      <c r="BP638" s="39"/>
      <c r="BQ638" s="56" t="s">
        <v>16</v>
      </c>
      <c r="BR638" s="48"/>
      <c r="BS638" s="36"/>
      <c r="BT638" s="54" t="s">
        <v>11</v>
      </c>
      <c r="BU638" s="39"/>
      <c r="BV638" s="54" t="s">
        <v>16</v>
      </c>
      <c r="BW638" s="36"/>
      <c r="BX638" s="54" t="s">
        <v>11</v>
      </c>
      <c r="BY638" s="39"/>
      <c r="BZ638" s="56" t="s">
        <v>16</v>
      </c>
      <c r="CA638" s="51"/>
      <c r="CB638" s="17" t="str">
        <f t="shared" si="19"/>
        <v/>
      </c>
      <c r="CC638" s="17" t="str">
        <f>IF(CB638="","",INDEX('99_職種リスト'!$A:$A,MATCH($E638,'99_職種リスト'!$B:$B,0)))</f>
        <v/>
      </c>
      <c r="CD638" s="18" t="str">
        <f>IF(CB638="","",IF(F638="○",'01_勤務時間入力'!$B$7*60,IF(SUM(H638,J638,L638,N638)&gt;0,MIN(SUM(VALUE(H638)*60,J638,VALUE(L638)*60/2,N638/2),'01_勤務時間入力'!$B$7*60,10080),MIN(SUM(MIN(SUM(VALUE(Q638)*60,S638,VALUE(U638)*60/2,W638/2),1440)*IF(OR(Y638="",Y638="　"),1,VALUE(MID(Y638,2,1)/4)),MIN(SUM(VALUE(Z638)*60,AB638,VALUE(AD638)*60/2,AF638/2),1440)*IF(OR(AH638="",AH638="　"),1,VALUE(MID(AH638,2,1)/4)),MIN(SUM(VALUE(AI638)*60,AK638,VALUE(AM638)*60/2,AO638/2),1440)*IF(OR(AQ638="",AQ638="　"),1,VALUE(MID(AQ638,2,1)/4)),MIN(SUM(VALUE(AR638)*60,AT638,VALUE(AV638)*60/2,AX638/2),1440)*IF(OR(AZ638="",AZ638="　"),1,VALUE(MID(AZ638,2,1)/4)),MIN(SUM(VALUE(BA638)*60,BC638,VALUE(BE638)*60/2,BG638/2),1440)*IF(OR(BI638="",BI638="　"),1,VALUE(MID(BI638,2,1)/4)),MIN(SUM(VALUE(BJ638)*60,BL638,VALUE(BN638)*60/2,BP638/2),1440)*IF(OR(BR638="",BR638="　"),1,VALUE(MID(BR638,2,1)/4)),MIN(SUM(VALUE(BS638)*60,BU638,VALUE(BW638)*60/2,BY638/2),1440)*IF(OR(CA638="",CA638="　"),1,VALUE(MID(CA638,2,1)/4))),'01_勤務時間入力'!$B$7*60,10080))))</f>
        <v/>
      </c>
      <c r="CE638" s="17" t="str">
        <f>IF(CB638="","",IF('01_勤務時間入力'!$I$7*60&lt;='01_勤務時間入力'!CD638,"常勤","非常勤"))</f>
        <v/>
      </c>
    </row>
    <row r="639" spans="2:83" ht="27.95" customHeight="1" x14ac:dyDescent="0.4">
      <c r="B639" s="131" t="str">
        <f t="shared" si="18"/>
        <v>623人目</v>
      </c>
      <c r="C639" s="29"/>
      <c r="D639" s="69" t="s">
        <v>14</v>
      </c>
      <c r="E639" s="31"/>
      <c r="F639" s="32"/>
      <c r="H639" s="36"/>
      <c r="I639" s="54" t="s">
        <v>11</v>
      </c>
      <c r="J639" s="39"/>
      <c r="K639" s="56" t="s">
        <v>16</v>
      </c>
      <c r="L639" s="36"/>
      <c r="M639" s="54" t="s">
        <v>11</v>
      </c>
      <c r="N639" s="39"/>
      <c r="O639" s="56" t="s">
        <v>16</v>
      </c>
      <c r="P639" s="11"/>
      <c r="Q639" s="36"/>
      <c r="R639" s="54" t="s">
        <v>11</v>
      </c>
      <c r="S639" s="39"/>
      <c r="T639" s="54" t="s">
        <v>16</v>
      </c>
      <c r="U639" s="36"/>
      <c r="V639" s="54" t="s">
        <v>11</v>
      </c>
      <c r="W639" s="39"/>
      <c r="X639" s="56" t="s">
        <v>16</v>
      </c>
      <c r="Y639" s="48"/>
      <c r="Z639" s="36"/>
      <c r="AA639" s="54" t="s">
        <v>11</v>
      </c>
      <c r="AB639" s="39"/>
      <c r="AC639" s="54" t="s">
        <v>16</v>
      </c>
      <c r="AD639" s="36"/>
      <c r="AE639" s="54" t="s">
        <v>11</v>
      </c>
      <c r="AF639" s="39"/>
      <c r="AG639" s="56" t="s">
        <v>16</v>
      </c>
      <c r="AH639" s="48"/>
      <c r="AI639" s="36"/>
      <c r="AJ639" s="54" t="s">
        <v>11</v>
      </c>
      <c r="AK639" s="39"/>
      <c r="AL639" s="54" t="s">
        <v>16</v>
      </c>
      <c r="AM639" s="36"/>
      <c r="AN639" s="54" t="s">
        <v>11</v>
      </c>
      <c r="AO639" s="39"/>
      <c r="AP639" s="56" t="s">
        <v>16</v>
      </c>
      <c r="AQ639" s="48"/>
      <c r="AR639" s="36"/>
      <c r="AS639" s="54" t="s">
        <v>11</v>
      </c>
      <c r="AT639" s="39"/>
      <c r="AU639" s="54" t="s">
        <v>16</v>
      </c>
      <c r="AV639" s="36"/>
      <c r="AW639" s="54" t="s">
        <v>11</v>
      </c>
      <c r="AX639" s="39"/>
      <c r="AY639" s="56" t="s">
        <v>16</v>
      </c>
      <c r="AZ639" s="48"/>
      <c r="BA639" s="36"/>
      <c r="BB639" s="54" t="s">
        <v>11</v>
      </c>
      <c r="BC639" s="39"/>
      <c r="BD639" s="54" t="s">
        <v>16</v>
      </c>
      <c r="BE639" s="36"/>
      <c r="BF639" s="54" t="s">
        <v>11</v>
      </c>
      <c r="BG639" s="39"/>
      <c r="BH639" s="56" t="s">
        <v>16</v>
      </c>
      <c r="BI639" s="48"/>
      <c r="BJ639" s="36"/>
      <c r="BK639" s="54" t="s">
        <v>11</v>
      </c>
      <c r="BL639" s="39"/>
      <c r="BM639" s="54" t="s">
        <v>16</v>
      </c>
      <c r="BN639" s="36"/>
      <c r="BO639" s="54" t="s">
        <v>11</v>
      </c>
      <c r="BP639" s="39"/>
      <c r="BQ639" s="56" t="s">
        <v>16</v>
      </c>
      <c r="BR639" s="48"/>
      <c r="BS639" s="36"/>
      <c r="BT639" s="54" t="s">
        <v>11</v>
      </c>
      <c r="BU639" s="39"/>
      <c r="BV639" s="54" t="s">
        <v>16</v>
      </c>
      <c r="BW639" s="36"/>
      <c r="BX639" s="54" t="s">
        <v>11</v>
      </c>
      <c r="BY639" s="39"/>
      <c r="BZ639" s="56" t="s">
        <v>16</v>
      </c>
      <c r="CA639" s="51"/>
      <c r="CB639" s="17" t="str">
        <f t="shared" si="19"/>
        <v/>
      </c>
      <c r="CC639" s="17" t="str">
        <f>IF(CB639="","",INDEX('99_職種リスト'!$A:$A,MATCH($E639,'99_職種リスト'!$B:$B,0)))</f>
        <v/>
      </c>
      <c r="CD639" s="18" t="str">
        <f>IF(CB639="","",IF(F639="○",'01_勤務時間入力'!$B$7*60,IF(SUM(H639,J639,L639,N639)&gt;0,MIN(SUM(VALUE(H639)*60,J639,VALUE(L639)*60/2,N639/2),'01_勤務時間入力'!$B$7*60,10080),MIN(SUM(MIN(SUM(VALUE(Q639)*60,S639,VALUE(U639)*60/2,W639/2),1440)*IF(OR(Y639="",Y639="　"),1,VALUE(MID(Y639,2,1)/4)),MIN(SUM(VALUE(Z639)*60,AB639,VALUE(AD639)*60/2,AF639/2),1440)*IF(OR(AH639="",AH639="　"),1,VALUE(MID(AH639,2,1)/4)),MIN(SUM(VALUE(AI639)*60,AK639,VALUE(AM639)*60/2,AO639/2),1440)*IF(OR(AQ639="",AQ639="　"),1,VALUE(MID(AQ639,2,1)/4)),MIN(SUM(VALUE(AR639)*60,AT639,VALUE(AV639)*60/2,AX639/2),1440)*IF(OR(AZ639="",AZ639="　"),1,VALUE(MID(AZ639,2,1)/4)),MIN(SUM(VALUE(BA639)*60,BC639,VALUE(BE639)*60/2,BG639/2),1440)*IF(OR(BI639="",BI639="　"),1,VALUE(MID(BI639,2,1)/4)),MIN(SUM(VALUE(BJ639)*60,BL639,VALUE(BN639)*60/2,BP639/2),1440)*IF(OR(BR639="",BR639="　"),1,VALUE(MID(BR639,2,1)/4)),MIN(SUM(VALUE(BS639)*60,BU639,VALUE(BW639)*60/2,BY639/2),1440)*IF(OR(CA639="",CA639="　"),1,VALUE(MID(CA639,2,1)/4))),'01_勤務時間入力'!$B$7*60,10080))))</f>
        <v/>
      </c>
      <c r="CE639" s="17" t="str">
        <f>IF(CB639="","",IF('01_勤務時間入力'!$I$7*60&lt;='01_勤務時間入力'!CD639,"常勤","非常勤"))</f>
        <v/>
      </c>
    </row>
    <row r="640" spans="2:83" ht="27.95" customHeight="1" x14ac:dyDescent="0.4">
      <c r="B640" s="131" t="str">
        <f t="shared" si="18"/>
        <v>624人目</v>
      </c>
      <c r="C640" s="29"/>
      <c r="D640" s="69" t="s">
        <v>14</v>
      </c>
      <c r="E640" s="31"/>
      <c r="F640" s="32"/>
      <c r="H640" s="36"/>
      <c r="I640" s="54" t="s">
        <v>11</v>
      </c>
      <c r="J640" s="39"/>
      <c r="K640" s="56" t="s">
        <v>16</v>
      </c>
      <c r="L640" s="36"/>
      <c r="M640" s="54" t="s">
        <v>11</v>
      </c>
      <c r="N640" s="39"/>
      <c r="O640" s="56" t="s">
        <v>16</v>
      </c>
      <c r="P640" s="11"/>
      <c r="Q640" s="36"/>
      <c r="R640" s="54" t="s">
        <v>11</v>
      </c>
      <c r="S640" s="39"/>
      <c r="T640" s="54" t="s">
        <v>16</v>
      </c>
      <c r="U640" s="36"/>
      <c r="V640" s="54" t="s">
        <v>11</v>
      </c>
      <c r="W640" s="39"/>
      <c r="X640" s="56" t="s">
        <v>16</v>
      </c>
      <c r="Y640" s="48"/>
      <c r="Z640" s="36"/>
      <c r="AA640" s="54" t="s">
        <v>11</v>
      </c>
      <c r="AB640" s="39"/>
      <c r="AC640" s="54" t="s">
        <v>16</v>
      </c>
      <c r="AD640" s="36"/>
      <c r="AE640" s="54" t="s">
        <v>11</v>
      </c>
      <c r="AF640" s="39"/>
      <c r="AG640" s="56" t="s">
        <v>16</v>
      </c>
      <c r="AH640" s="48"/>
      <c r="AI640" s="36"/>
      <c r="AJ640" s="54" t="s">
        <v>11</v>
      </c>
      <c r="AK640" s="39"/>
      <c r="AL640" s="54" t="s">
        <v>16</v>
      </c>
      <c r="AM640" s="36"/>
      <c r="AN640" s="54" t="s">
        <v>11</v>
      </c>
      <c r="AO640" s="39"/>
      <c r="AP640" s="56" t="s">
        <v>16</v>
      </c>
      <c r="AQ640" s="48"/>
      <c r="AR640" s="36"/>
      <c r="AS640" s="54" t="s">
        <v>11</v>
      </c>
      <c r="AT640" s="39"/>
      <c r="AU640" s="54" t="s">
        <v>16</v>
      </c>
      <c r="AV640" s="36"/>
      <c r="AW640" s="54" t="s">
        <v>11</v>
      </c>
      <c r="AX640" s="39"/>
      <c r="AY640" s="56" t="s">
        <v>16</v>
      </c>
      <c r="AZ640" s="48"/>
      <c r="BA640" s="36"/>
      <c r="BB640" s="54" t="s">
        <v>11</v>
      </c>
      <c r="BC640" s="39"/>
      <c r="BD640" s="54" t="s">
        <v>16</v>
      </c>
      <c r="BE640" s="36"/>
      <c r="BF640" s="54" t="s">
        <v>11</v>
      </c>
      <c r="BG640" s="39"/>
      <c r="BH640" s="56" t="s">
        <v>16</v>
      </c>
      <c r="BI640" s="48"/>
      <c r="BJ640" s="36"/>
      <c r="BK640" s="54" t="s">
        <v>11</v>
      </c>
      <c r="BL640" s="39"/>
      <c r="BM640" s="54" t="s">
        <v>16</v>
      </c>
      <c r="BN640" s="36"/>
      <c r="BO640" s="54" t="s">
        <v>11</v>
      </c>
      <c r="BP640" s="39"/>
      <c r="BQ640" s="56" t="s">
        <v>16</v>
      </c>
      <c r="BR640" s="48"/>
      <c r="BS640" s="36"/>
      <c r="BT640" s="54" t="s">
        <v>11</v>
      </c>
      <c r="BU640" s="39"/>
      <c r="BV640" s="54" t="s">
        <v>16</v>
      </c>
      <c r="BW640" s="36"/>
      <c r="BX640" s="54" t="s">
        <v>11</v>
      </c>
      <c r="BY640" s="39"/>
      <c r="BZ640" s="56" t="s">
        <v>16</v>
      </c>
      <c r="CA640" s="51"/>
      <c r="CB640" s="17" t="str">
        <f t="shared" si="19"/>
        <v/>
      </c>
      <c r="CC640" s="17" t="str">
        <f>IF(CB640="","",INDEX('99_職種リスト'!$A:$A,MATCH($E640,'99_職種リスト'!$B:$B,0)))</f>
        <v/>
      </c>
      <c r="CD640" s="18" t="str">
        <f>IF(CB640="","",IF(F640="○",'01_勤務時間入力'!$B$7*60,IF(SUM(H640,J640,L640,N640)&gt;0,MIN(SUM(VALUE(H640)*60,J640,VALUE(L640)*60/2,N640/2),'01_勤務時間入力'!$B$7*60,10080),MIN(SUM(MIN(SUM(VALUE(Q640)*60,S640,VALUE(U640)*60/2,W640/2),1440)*IF(OR(Y640="",Y640="　"),1,VALUE(MID(Y640,2,1)/4)),MIN(SUM(VALUE(Z640)*60,AB640,VALUE(AD640)*60/2,AF640/2),1440)*IF(OR(AH640="",AH640="　"),1,VALUE(MID(AH640,2,1)/4)),MIN(SUM(VALUE(AI640)*60,AK640,VALUE(AM640)*60/2,AO640/2),1440)*IF(OR(AQ640="",AQ640="　"),1,VALUE(MID(AQ640,2,1)/4)),MIN(SUM(VALUE(AR640)*60,AT640,VALUE(AV640)*60/2,AX640/2),1440)*IF(OR(AZ640="",AZ640="　"),1,VALUE(MID(AZ640,2,1)/4)),MIN(SUM(VALUE(BA640)*60,BC640,VALUE(BE640)*60/2,BG640/2),1440)*IF(OR(BI640="",BI640="　"),1,VALUE(MID(BI640,2,1)/4)),MIN(SUM(VALUE(BJ640)*60,BL640,VALUE(BN640)*60/2,BP640/2),1440)*IF(OR(BR640="",BR640="　"),1,VALUE(MID(BR640,2,1)/4)),MIN(SUM(VALUE(BS640)*60,BU640,VALUE(BW640)*60/2,BY640/2),1440)*IF(OR(CA640="",CA640="　"),1,VALUE(MID(CA640,2,1)/4))),'01_勤務時間入力'!$B$7*60,10080))))</f>
        <v/>
      </c>
      <c r="CE640" s="17" t="str">
        <f>IF(CB640="","",IF('01_勤務時間入力'!$I$7*60&lt;='01_勤務時間入力'!CD640,"常勤","非常勤"))</f>
        <v/>
      </c>
    </row>
    <row r="641" spans="2:83" ht="27.95" customHeight="1" x14ac:dyDescent="0.4">
      <c r="B641" s="131" t="str">
        <f t="shared" si="18"/>
        <v>625人目</v>
      </c>
      <c r="C641" s="29"/>
      <c r="D641" s="69" t="s">
        <v>14</v>
      </c>
      <c r="E641" s="31"/>
      <c r="F641" s="32"/>
      <c r="H641" s="36"/>
      <c r="I641" s="54" t="s">
        <v>11</v>
      </c>
      <c r="J641" s="39"/>
      <c r="K641" s="56" t="s">
        <v>16</v>
      </c>
      <c r="L641" s="36"/>
      <c r="M641" s="54" t="s">
        <v>11</v>
      </c>
      <c r="N641" s="39"/>
      <c r="O641" s="56" t="s">
        <v>16</v>
      </c>
      <c r="P641" s="11"/>
      <c r="Q641" s="36"/>
      <c r="R641" s="54" t="s">
        <v>11</v>
      </c>
      <c r="S641" s="39"/>
      <c r="T641" s="54" t="s">
        <v>16</v>
      </c>
      <c r="U641" s="36"/>
      <c r="V641" s="54" t="s">
        <v>11</v>
      </c>
      <c r="W641" s="39"/>
      <c r="X641" s="56" t="s">
        <v>16</v>
      </c>
      <c r="Y641" s="48"/>
      <c r="Z641" s="36"/>
      <c r="AA641" s="54" t="s">
        <v>11</v>
      </c>
      <c r="AB641" s="39"/>
      <c r="AC641" s="54" t="s">
        <v>16</v>
      </c>
      <c r="AD641" s="36"/>
      <c r="AE641" s="54" t="s">
        <v>11</v>
      </c>
      <c r="AF641" s="39"/>
      <c r="AG641" s="56" t="s">
        <v>16</v>
      </c>
      <c r="AH641" s="48"/>
      <c r="AI641" s="36"/>
      <c r="AJ641" s="54" t="s">
        <v>11</v>
      </c>
      <c r="AK641" s="39"/>
      <c r="AL641" s="54" t="s">
        <v>16</v>
      </c>
      <c r="AM641" s="36"/>
      <c r="AN641" s="54" t="s">
        <v>11</v>
      </c>
      <c r="AO641" s="39"/>
      <c r="AP641" s="56" t="s">
        <v>16</v>
      </c>
      <c r="AQ641" s="48"/>
      <c r="AR641" s="36"/>
      <c r="AS641" s="54" t="s">
        <v>11</v>
      </c>
      <c r="AT641" s="39"/>
      <c r="AU641" s="54" t="s">
        <v>16</v>
      </c>
      <c r="AV641" s="36"/>
      <c r="AW641" s="54" t="s">
        <v>11</v>
      </c>
      <c r="AX641" s="39"/>
      <c r="AY641" s="56" t="s">
        <v>16</v>
      </c>
      <c r="AZ641" s="48"/>
      <c r="BA641" s="36"/>
      <c r="BB641" s="54" t="s">
        <v>11</v>
      </c>
      <c r="BC641" s="39"/>
      <c r="BD641" s="54" t="s">
        <v>16</v>
      </c>
      <c r="BE641" s="36"/>
      <c r="BF641" s="54" t="s">
        <v>11</v>
      </c>
      <c r="BG641" s="39"/>
      <c r="BH641" s="56" t="s">
        <v>16</v>
      </c>
      <c r="BI641" s="48"/>
      <c r="BJ641" s="36"/>
      <c r="BK641" s="54" t="s">
        <v>11</v>
      </c>
      <c r="BL641" s="39"/>
      <c r="BM641" s="54" t="s">
        <v>16</v>
      </c>
      <c r="BN641" s="36"/>
      <c r="BO641" s="54" t="s">
        <v>11</v>
      </c>
      <c r="BP641" s="39"/>
      <c r="BQ641" s="56" t="s">
        <v>16</v>
      </c>
      <c r="BR641" s="48"/>
      <c r="BS641" s="36"/>
      <c r="BT641" s="54" t="s">
        <v>11</v>
      </c>
      <c r="BU641" s="39"/>
      <c r="BV641" s="54" t="s">
        <v>16</v>
      </c>
      <c r="BW641" s="36"/>
      <c r="BX641" s="54" t="s">
        <v>11</v>
      </c>
      <c r="BY641" s="39"/>
      <c r="BZ641" s="56" t="s">
        <v>16</v>
      </c>
      <c r="CA641" s="51"/>
      <c r="CB641" s="17" t="str">
        <f t="shared" si="19"/>
        <v/>
      </c>
      <c r="CC641" s="17" t="str">
        <f>IF(CB641="","",INDEX('99_職種リスト'!$A:$A,MATCH($E641,'99_職種リスト'!$B:$B,0)))</f>
        <v/>
      </c>
      <c r="CD641" s="18" t="str">
        <f>IF(CB641="","",IF(F641="○",'01_勤務時間入力'!$B$7*60,IF(SUM(H641,J641,L641,N641)&gt;0,MIN(SUM(VALUE(H641)*60,J641,VALUE(L641)*60/2,N641/2),'01_勤務時間入力'!$B$7*60,10080),MIN(SUM(MIN(SUM(VALUE(Q641)*60,S641,VALUE(U641)*60/2,W641/2),1440)*IF(OR(Y641="",Y641="　"),1,VALUE(MID(Y641,2,1)/4)),MIN(SUM(VALUE(Z641)*60,AB641,VALUE(AD641)*60/2,AF641/2),1440)*IF(OR(AH641="",AH641="　"),1,VALUE(MID(AH641,2,1)/4)),MIN(SUM(VALUE(AI641)*60,AK641,VALUE(AM641)*60/2,AO641/2),1440)*IF(OR(AQ641="",AQ641="　"),1,VALUE(MID(AQ641,2,1)/4)),MIN(SUM(VALUE(AR641)*60,AT641,VALUE(AV641)*60/2,AX641/2),1440)*IF(OR(AZ641="",AZ641="　"),1,VALUE(MID(AZ641,2,1)/4)),MIN(SUM(VALUE(BA641)*60,BC641,VALUE(BE641)*60/2,BG641/2),1440)*IF(OR(BI641="",BI641="　"),1,VALUE(MID(BI641,2,1)/4)),MIN(SUM(VALUE(BJ641)*60,BL641,VALUE(BN641)*60/2,BP641/2),1440)*IF(OR(BR641="",BR641="　"),1,VALUE(MID(BR641,2,1)/4)),MIN(SUM(VALUE(BS641)*60,BU641,VALUE(BW641)*60/2,BY641/2),1440)*IF(OR(CA641="",CA641="　"),1,VALUE(MID(CA641,2,1)/4))),'01_勤務時間入力'!$B$7*60,10080))))</f>
        <v/>
      </c>
      <c r="CE641" s="17" t="str">
        <f>IF(CB641="","",IF('01_勤務時間入力'!$I$7*60&lt;='01_勤務時間入力'!CD641,"常勤","非常勤"))</f>
        <v/>
      </c>
    </row>
    <row r="642" spans="2:83" ht="27.95" customHeight="1" x14ac:dyDescent="0.4">
      <c r="B642" s="131" t="str">
        <f t="shared" si="18"/>
        <v>626人目</v>
      </c>
      <c r="C642" s="29"/>
      <c r="D642" s="69" t="s">
        <v>14</v>
      </c>
      <c r="E642" s="31"/>
      <c r="F642" s="32"/>
      <c r="H642" s="36"/>
      <c r="I642" s="54" t="s">
        <v>11</v>
      </c>
      <c r="J642" s="39"/>
      <c r="K642" s="56" t="s">
        <v>16</v>
      </c>
      <c r="L642" s="36"/>
      <c r="M642" s="54" t="s">
        <v>11</v>
      </c>
      <c r="N642" s="39"/>
      <c r="O642" s="56" t="s">
        <v>16</v>
      </c>
      <c r="P642" s="11"/>
      <c r="Q642" s="36"/>
      <c r="R642" s="54" t="s">
        <v>11</v>
      </c>
      <c r="S642" s="39"/>
      <c r="T642" s="54" t="s">
        <v>16</v>
      </c>
      <c r="U642" s="36"/>
      <c r="V642" s="54" t="s">
        <v>11</v>
      </c>
      <c r="W642" s="39"/>
      <c r="X642" s="56" t="s">
        <v>16</v>
      </c>
      <c r="Y642" s="48"/>
      <c r="Z642" s="36"/>
      <c r="AA642" s="54" t="s">
        <v>11</v>
      </c>
      <c r="AB642" s="39"/>
      <c r="AC642" s="54" t="s">
        <v>16</v>
      </c>
      <c r="AD642" s="36"/>
      <c r="AE642" s="54" t="s">
        <v>11</v>
      </c>
      <c r="AF642" s="39"/>
      <c r="AG642" s="56" t="s">
        <v>16</v>
      </c>
      <c r="AH642" s="48"/>
      <c r="AI642" s="36"/>
      <c r="AJ642" s="54" t="s">
        <v>11</v>
      </c>
      <c r="AK642" s="39"/>
      <c r="AL642" s="54" t="s">
        <v>16</v>
      </c>
      <c r="AM642" s="36"/>
      <c r="AN642" s="54" t="s">
        <v>11</v>
      </c>
      <c r="AO642" s="39"/>
      <c r="AP642" s="56" t="s">
        <v>16</v>
      </c>
      <c r="AQ642" s="48"/>
      <c r="AR642" s="36"/>
      <c r="AS642" s="54" t="s">
        <v>11</v>
      </c>
      <c r="AT642" s="39"/>
      <c r="AU642" s="54" t="s">
        <v>16</v>
      </c>
      <c r="AV642" s="36"/>
      <c r="AW642" s="54" t="s">
        <v>11</v>
      </c>
      <c r="AX642" s="39"/>
      <c r="AY642" s="56" t="s">
        <v>16</v>
      </c>
      <c r="AZ642" s="48"/>
      <c r="BA642" s="36"/>
      <c r="BB642" s="54" t="s">
        <v>11</v>
      </c>
      <c r="BC642" s="39"/>
      <c r="BD642" s="54" t="s">
        <v>16</v>
      </c>
      <c r="BE642" s="36"/>
      <c r="BF642" s="54" t="s">
        <v>11</v>
      </c>
      <c r="BG642" s="39"/>
      <c r="BH642" s="56" t="s">
        <v>16</v>
      </c>
      <c r="BI642" s="48"/>
      <c r="BJ642" s="36"/>
      <c r="BK642" s="54" t="s">
        <v>11</v>
      </c>
      <c r="BL642" s="39"/>
      <c r="BM642" s="54" t="s">
        <v>16</v>
      </c>
      <c r="BN642" s="36"/>
      <c r="BO642" s="54" t="s">
        <v>11</v>
      </c>
      <c r="BP642" s="39"/>
      <c r="BQ642" s="56" t="s">
        <v>16</v>
      </c>
      <c r="BR642" s="48"/>
      <c r="BS642" s="36"/>
      <c r="BT642" s="54" t="s">
        <v>11</v>
      </c>
      <c r="BU642" s="39"/>
      <c r="BV642" s="54" t="s">
        <v>16</v>
      </c>
      <c r="BW642" s="36"/>
      <c r="BX642" s="54" t="s">
        <v>11</v>
      </c>
      <c r="BY642" s="39"/>
      <c r="BZ642" s="56" t="s">
        <v>16</v>
      </c>
      <c r="CA642" s="51"/>
      <c r="CB642" s="17" t="str">
        <f t="shared" si="19"/>
        <v/>
      </c>
      <c r="CC642" s="17" t="str">
        <f>IF(CB642="","",INDEX('99_職種リスト'!$A:$A,MATCH($E642,'99_職種リスト'!$B:$B,0)))</f>
        <v/>
      </c>
      <c r="CD642" s="18" t="str">
        <f>IF(CB642="","",IF(F642="○",'01_勤務時間入力'!$B$7*60,IF(SUM(H642,J642,L642,N642)&gt;0,MIN(SUM(VALUE(H642)*60,J642,VALUE(L642)*60/2,N642/2),'01_勤務時間入力'!$B$7*60,10080),MIN(SUM(MIN(SUM(VALUE(Q642)*60,S642,VALUE(U642)*60/2,W642/2),1440)*IF(OR(Y642="",Y642="　"),1,VALUE(MID(Y642,2,1)/4)),MIN(SUM(VALUE(Z642)*60,AB642,VALUE(AD642)*60/2,AF642/2),1440)*IF(OR(AH642="",AH642="　"),1,VALUE(MID(AH642,2,1)/4)),MIN(SUM(VALUE(AI642)*60,AK642,VALUE(AM642)*60/2,AO642/2),1440)*IF(OR(AQ642="",AQ642="　"),1,VALUE(MID(AQ642,2,1)/4)),MIN(SUM(VALUE(AR642)*60,AT642,VALUE(AV642)*60/2,AX642/2),1440)*IF(OR(AZ642="",AZ642="　"),1,VALUE(MID(AZ642,2,1)/4)),MIN(SUM(VALUE(BA642)*60,BC642,VALUE(BE642)*60/2,BG642/2),1440)*IF(OR(BI642="",BI642="　"),1,VALUE(MID(BI642,2,1)/4)),MIN(SUM(VALUE(BJ642)*60,BL642,VALUE(BN642)*60/2,BP642/2),1440)*IF(OR(BR642="",BR642="　"),1,VALUE(MID(BR642,2,1)/4)),MIN(SUM(VALUE(BS642)*60,BU642,VALUE(BW642)*60/2,BY642/2),1440)*IF(OR(CA642="",CA642="　"),1,VALUE(MID(CA642,2,1)/4))),'01_勤務時間入力'!$B$7*60,10080))))</f>
        <v/>
      </c>
      <c r="CE642" s="17" t="str">
        <f>IF(CB642="","",IF('01_勤務時間入力'!$I$7*60&lt;='01_勤務時間入力'!CD642,"常勤","非常勤"))</f>
        <v/>
      </c>
    </row>
    <row r="643" spans="2:83" ht="27.95" customHeight="1" x14ac:dyDescent="0.4">
      <c r="B643" s="131" t="str">
        <f t="shared" si="18"/>
        <v>627人目</v>
      </c>
      <c r="C643" s="29"/>
      <c r="D643" s="69" t="s">
        <v>14</v>
      </c>
      <c r="E643" s="31"/>
      <c r="F643" s="32"/>
      <c r="H643" s="36"/>
      <c r="I643" s="54" t="s">
        <v>11</v>
      </c>
      <c r="J643" s="39"/>
      <c r="K643" s="56" t="s">
        <v>16</v>
      </c>
      <c r="L643" s="36"/>
      <c r="M643" s="54" t="s">
        <v>11</v>
      </c>
      <c r="N643" s="39"/>
      <c r="O643" s="56" t="s">
        <v>16</v>
      </c>
      <c r="P643" s="11"/>
      <c r="Q643" s="36"/>
      <c r="R643" s="54" t="s">
        <v>11</v>
      </c>
      <c r="S643" s="39"/>
      <c r="T643" s="54" t="s">
        <v>16</v>
      </c>
      <c r="U643" s="36"/>
      <c r="V643" s="54" t="s">
        <v>11</v>
      </c>
      <c r="W643" s="39"/>
      <c r="X643" s="56" t="s">
        <v>16</v>
      </c>
      <c r="Y643" s="48"/>
      <c r="Z643" s="36"/>
      <c r="AA643" s="54" t="s">
        <v>11</v>
      </c>
      <c r="AB643" s="39"/>
      <c r="AC643" s="54" t="s">
        <v>16</v>
      </c>
      <c r="AD643" s="36"/>
      <c r="AE643" s="54" t="s">
        <v>11</v>
      </c>
      <c r="AF643" s="39"/>
      <c r="AG643" s="56" t="s">
        <v>16</v>
      </c>
      <c r="AH643" s="48"/>
      <c r="AI643" s="36"/>
      <c r="AJ643" s="54" t="s">
        <v>11</v>
      </c>
      <c r="AK643" s="39"/>
      <c r="AL643" s="54" t="s">
        <v>16</v>
      </c>
      <c r="AM643" s="36"/>
      <c r="AN643" s="54" t="s">
        <v>11</v>
      </c>
      <c r="AO643" s="39"/>
      <c r="AP643" s="56" t="s">
        <v>16</v>
      </c>
      <c r="AQ643" s="48"/>
      <c r="AR643" s="36"/>
      <c r="AS643" s="54" t="s">
        <v>11</v>
      </c>
      <c r="AT643" s="39"/>
      <c r="AU643" s="54" t="s">
        <v>16</v>
      </c>
      <c r="AV643" s="36"/>
      <c r="AW643" s="54" t="s">
        <v>11</v>
      </c>
      <c r="AX643" s="39"/>
      <c r="AY643" s="56" t="s">
        <v>16</v>
      </c>
      <c r="AZ643" s="48"/>
      <c r="BA643" s="36"/>
      <c r="BB643" s="54" t="s">
        <v>11</v>
      </c>
      <c r="BC643" s="39"/>
      <c r="BD643" s="54" t="s">
        <v>16</v>
      </c>
      <c r="BE643" s="36"/>
      <c r="BF643" s="54" t="s">
        <v>11</v>
      </c>
      <c r="BG643" s="39"/>
      <c r="BH643" s="56" t="s">
        <v>16</v>
      </c>
      <c r="BI643" s="48"/>
      <c r="BJ643" s="36"/>
      <c r="BK643" s="54" t="s">
        <v>11</v>
      </c>
      <c r="BL643" s="39"/>
      <c r="BM643" s="54" t="s">
        <v>16</v>
      </c>
      <c r="BN643" s="36"/>
      <c r="BO643" s="54" t="s">
        <v>11</v>
      </c>
      <c r="BP643" s="39"/>
      <c r="BQ643" s="56" t="s">
        <v>16</v>
      </c>
      <c r="BR643" s="48"/>
      <c r="BS643" s="36"/>
      <c r="BT643" s="54" t="s">
        <v>11</v>
      </c>
      <c r="BU643" s="39"/>
      <c r="BV643" s="54" t="s">
        <v>16</v>
      </c>
      <c r="BW643" s="36"/>
      <c r="BX643" s="54" t="s">
        <v>11</v>
      </c>
      <c r="BY643" s="39"/>
      <c r="BZ643" s="56" t="s">
        <v>16</v>
      </c>
      <c r="CA643" s="51"/>
      <c r="CB643" s="17" t="str">
        <f t="shared" si="19"/>
        <v/>
      </c>
      <c r="CC643" s="17" t="str">
        <f>IF(CB643="","",INDEX('99_職種リスト'!$A:$A,MATCH($E643,'99_職種リスト'!$B:$B,0)))</f>
        <v/>
      </c>
      <c r="CD643" s="18" t="str">
        <f>IF(CB643="","",IF(F643="○",'01_勤務時間入力'!$B$7*60,IF(SUM(H643,J643,L643,N643)&gt;0,MIN(SUM(VALUE(H643)*60,J643,VALUE(L643)*60/2,N643/2),'01_勤務時間入力'!$B$7*60,10080),MIN(SUM(MIN(SUM(VALUE(Q643)*60,S643,VALUE(U643)*60/2,W643/2),1440)*IF(OR(Y643="",Y643="　"),1,VALUE(MID(Y643,2,1)/4)),MIN(SUM(VALUE(Z643)*60,AB643,VALUE(AD643)*60/2,AF643/2),1440)*IF(OR(AH643="",AH643="　"),1,VALUE(MID(AH643,2,1)/4)),MIN(SUM(VALUE(AI643)*60,AK643,VALUE(AM643)*60/2,AO643/2),1440)*IF(OR(AQ643="",AQ643="　"),1,VALUE(MID(AQ643,2,1)/4)),MIN(SUM(VALUE(AR643)*60,AT643,VALUE(AV643)*60/2,AX643/2),1440)*IF(OR(AZ643="",AZ643="　"),1,VALUE(MID(AZ643,2,1)/4)),MIN(SUM(VALUE(BA643)*60,BC643,VALUE(BE643)*60/2,BG643/2),1440)*IF(OR(BI643="",BI643="　"),1,VALUE(MID(BI643,2,1)/4)),MIN(SUM(VALUE(BJ643)*60,BL643,VALUE(BN643)*60/2,BP643/2),1440)*IF(OR(BR643="",BR643="　"),1,VALUE(MID(BR643,2,1)/4)),MIN(SUM(VALUE(BS643)*60,BU643,VALUE(BW643)*60/2,BY643/2),1440)*IF(OR(CA643="",CA643="　"),1,VALUE(MID(CA643,2,1)/4))),'01_勤務時間入力'!$B$7*60,10080))))</f>
        <v/>
      </c>
      <c r="CE643" s="17" t="str">
        <f>IF(CB643="","",IF('01_勤務時間入力'!$I$7*60&lt;='01_勤務時間入力'!CD643,"常勤","非常勤"))</f>
        <v/>
      </c>
    </row>
    <row r="644" spans="2:83" ht="27.95" customHeight="1" x14ac:dyDescent="0.4">
      <c r="B644" s="131" t="str">
        <f t="shared" si="18"/>
        <v>628人目</v>
      </c>
      <c r="C644" s="29"/>
      <c r="D644" s="69" t="s">
        <v>14</v>
      </c>
      <c r="E644" s="31"/>
      <c r="F644" s="32"/>
      <c r="H644" s="36"/>
      <c r="I644" s="54" t="s">
        <v>11</v>
      </c>
      <c r="J644" s="39"/>
      <c r="K644" s="56" t="s">
        <v>16</v>
      </c>
      <c r="L644" s="36"/>
      <c r="M644" s="54" t="s">
        <v>11</v>
      </c>
      <c r="N644" s="39"/>
      <c r="O644" s="56" t="s">
        <v>16</v>
      </c>
      <c r="P644" s="11"/>
      <c r="Q644" s="36"/>
      <c r="R644" s="54" t="s">
        <v>11</v>
      </c>
      <c r="S644" s="39"/>
      <c r="T644" s="54" t="s">
        <v>16</v>
      </c>
      <c r="U644" s="36"/>
      <c r="V644" s="54" t="s">
        <v>11</v>
      </c>
      <c r="W644" s="39"/>
      <c r="X644" s="56" t="s">
        <v>16</v>
      </c>
      <c r="Y644" s="48"/>
      <c r="Z644" s="36"/>
      <c r="AA644" s="54" t="s">
        <v>11</v>
      </c>
      <c r="AB644" s="39"/>
      <c r="AC644" s="54" t="s">
        <v>16</v>
      </c>
      <c r="AD644" s="36"/>
      <c r="AE644" s="54" t="s">
        <v>11</v>
      </c>
      <c r="AF644" s="39"/>
      <c r="AG644" s="56" t="s">
        <v>16</v>
      </c>
      <c r="AH644" s="48"/>
      <c r="AI644" s="36"/>
      <c r="AJ644" s="54" t="s">
        <v>11</v>
      </c>
      <c r="AK644" s="39"/>
      <c r="AL644" s="54" t="s">
        <v>16</v>
      </c>
      <c r="AM644" s="36"/>
      <c r="AN644" s="54" t="s">
        <v>11</v>
      </c>
      <c r="AO644" s="39"/>
      <c r="AP644" s="56" t="s">
        <v>16</v>
      </c>
      <c r="AQ644" s="48"/>
      <c r="AR644" s="36"/>
      <c r="AS644" s="54" t="s">
        <v>11</v>
      </c>
      <c r="AT644" s="39"/>
      <c r="AU644" s="54" t="s">
        <v>16</v>
      </c>
      <c r="AV644" s="36"/>
      <c r="AW644" s="54" t="s">
        <v>11</v>
      </c>
      <c r="AX644" s="39"/>
      <c r="AY644" s="56" t="s">
        <v>16</v>
      </c>
      <c r="AZ644" s="48"/>
      <c r="BA644" s="36"/>
      <c r="BB644" s="54" t="s">
        <v>11</v>
      </c>
      <c r="BC644" s="39"/>
      <c r="BD644" s="54" t="s">
        <v>16</v>
      </c>
      <c r="BE644" s="36"/>
      <c r="BF644" s="54" t="s">
        <v>11</v>
      </c>
      <c r="BG644" s="39"/>
      <c r="BH644" s="56" t="s">
        <v>16</v>
      </c>
      <c r="BI644" s="48"/>
      <c r="BJ644" s="36"/>
      <c r="BK644" s="54" t="s">
        <v>11</v>
      </c>
      <c r="BL644" s="39"/>
      <c r="BM644" s="54" t="s">
        <v>16</v>
      </c>
      <c r="BN644" s="36"/>
      <c r="BO644" s="54" t="s">
        <v>11</v>
      </c>
      <c r="BP644" s="39"/>
      <c r="BQ644" s="56" t="s">
        <v>16</v>
      </c>
      <c r="BR644" s="48"/>
      <c r="BS644" s="36"/>
      <c r="BT644" s="54" t="s">
        <v>11</v>
      </c>
      <c r="BU644" s="39"/>
      <c r="BV644" s="54" t="s">
        <v>16</v>
      </c>
      <c r="BW644" s="36"/>
      <c r="BX644" s="54" t="s">
        <v>11</v>
      </c>
      <c r="BY644" s="39"/>
      <c r="BZ644" s="56" t="s">
        <v>16</v>
      </c>
      <c r="CA644" s="51"/>
      <c r="CB644" s="17" t="str">
        <f t="shared" si="19"/>
        <v/>
      </c>
      <c r="CC644" s="17" t="str">
        <f>IF(CB644="","",INDEX('99_職種リスト'!$A:$A,MATCH($E644,'99_職種リスト'!$B:$B,0)))</f>
        <v/>
      </c>
      <c r="CD644" s="18" t="str">
        <f>IF(CB644="","",IF(F644="○",'01_勤務時間入力'!$B$7*60,IF(SUM(H644,J644,L644,N644)&gt;0,MIN(SUM(VALUE(H644)*60,J644,VALUE(L644)*60/2,N644/2),'01_勤務時間入力'!$B$7*60,10080),MIN(SUM(MIN(SUM(VALUE(Q644)*60,S644,VALUE(U644)*60/2,W644/2),1440)*IF(OR(Y644="",Y644="　"),1,VALUE(MID(Y644,2,1)/4)),MIN(SUM(VALUE(Z644)*60,AB644,VALUE(AD644)*60/2,AF644/2),1440)*IF(OR(AH644="",AH644="　"),1,VALUE(MID(AH644,2,1)/4)),MIN(SUM(VALUE(AI644)*60,AK644,VALUE(AM644)*60/2,AO644/2),1440)*IF(OR(AQ644="",AQ644="　"),1,VALUE(MID(AQ644,2,1)/4)),MIN(SUM(VALUE(AR644)*60,AT644,VALUE(AV644)*60/2,AX644/2),1440)*IF(OR(AZ644="",AZ644="　"),1,VALUE(MID(AZ644,2,1)/4)),MIN(SUM(VALUE(BA644)*60,BC644,VALUE(BE644)*60/2,BG644/2),1440)*IF(OR(BI644="",BI644="　"),1,VALUE(MID(BI644,2,1)/4)),MIN(SUM(VALUE(BJ644)*60,BL644,VALUE(BN644)*60/2,BP644/2),1440)*IF(OR(BR644="",BR644="　"),1,VALUE(MID(BR644,2,1)/4)),MIN(SUM(VALUE(BS644)*60,BU644,VALUE(BW644)*60/2,BY644/2),1440)*IF(OR(CA644="",CA644="　"),1,VALUE(MID(CA644,2,1)/4))),'01_勤務時間入力'!$B$7*60,10080))))</f>
        <v/>
      </c>
      <c r="CE644" s="17" t="str">
        <f>IF(CB644="","",IF('01_勤務時間入力'!$I$7*60&lt;='01_勤務時間入力'!CD644,"常勤","非常勤"))</f>
        <v/>
      </c>
    </row>
    <row r="645" spans="2:83" ht="27.95" customHeight="1" x14ac:dyDescent="0.4">
      <c r="B645" s="131" t="str">
        <f t="shared" si="18"/>
        <v>629人目</v>
      </c>
      <c r="C645" s="29"/>
      <c r="D645" s="69" t="s">
        <v>14</v>
      </c>
      <c r="E645" s="31"/>
      <c r="F645" s="32"/>
      <c r="H645" s="36"/>
      <c r="I645" s="54" t="s">
        <v>11</v>
      </c>
      <c r="J645" s="39"/>
      <c r="K645" s="56" t="s">
        <v>16</v>
      </c>
      <c r="L645" s="36"/>
      <c r="M645" s="54" t="s">
        <v>11</v>
      </c>
      <c r="N645" s="39"/>
      <c r="O645" s="56" t="s">
        <v>16</v>
      </c>
      <c r="P645" s="11"/>
      <c r="Q645" s="36"/>
      <c r="R645" s="54" t="s">
        <v>11</v>
      </c>
      <c r="S645" s="39"/>
      <c r="T645" s="54" t="s">
        <v>16</v>
      </c>
      <c r="U645" s="36"/>
      <c r="V645" s="54" t="s">
        <v>11</v>
      </c>
      <c r="W645" s="39"/>
      <c r="X645" s="56" t="s">
        <v>16</v>
      </c>
      <c r="Y645" s="48"/>
      <c r="Z645" s="36"/>
      <c r="AA645" s="54" t="s">
        <v>11</v>
      </c>
      <c r="AB645" s="39"/>
      <c r="AC645" s="54" t="s">
        <v>16</v>
      </c>
      <c r="AD645" s="36"/>
      <c r="AE645" s="54" t="s">
        <v>11</v>
      </c>
      <c r="AF645" s="39"/>
      <c r="AG645" s="56" t="s">
        <v>16</v>
      </c>
      <c r="AH645" s="48"/>
      <c r="AI645" s="36"/>
      <c r="AJ645" s="54" t="s">
        <v>11</v>
      </c>
      <c r="AK645" s="39"/>
      <c r="AL645" s="54" t="s">
        <v>16</v>
      </c>
      <c r="AM645" s="36"/>
      <c r="AN645" s="54" t="s">
        <v>11</v>
      </c>
      <c r="AO645" s="39"/>
      <c r="AP645" s="56" t="s">
        <v>16</v>
      </c>
      <c r="AQ645" s="48"/>
      <c r="AR645" s="36"/>
      <c r="AS645" s="54" t="s">
        <v>11</v>
      </c>
      <c r="AT645" s="39"/>
      <c r="AU645" s="54" t="s">
        <v>16</v>
      </c>
      <c r="AV645" s="36"/>
      <c r="AW645" s="54" t="s">
        <v>11</v>
      </c>
      <c r="AX645" s="39"/>
      <c r="AY645" s="56" t="s">
        <v>16</v>
      </c>
      <c r="AZ645" s="48"/>
      <c r="BA645" s="36"/>
      <c r="BB645" s="54" t="s">
        <v>11</v>
      </c>
      <c r="BC645" s="39"/>
      <c r="BD645" s="54" t="s">
        <v>16</v>
      </c>
      <c r="BE645" s="36"/>
      <c r="BF645" s="54" t="s">
        <v>11</v>
      </c>
      <c r="BG645" s="39"/>
      <c r="BH645" s="56" t="s">
        <v>16</v>
      </c>
      <c r="BI645" s="48"/>
      <c r="BJ645" s="36"/>
      <c r="BK645" s="54" t="s">
        <v>11</v>
      </c>
      <c r="BL645" s="39"/>
      <c r="BM645" s="54" t="s">
        <v>16</v>
      </c>
      <c r="BN645" s="36"/>
      <c r="BO645" s="54" t="s">
        <v>11</v>
      </c>
      <c r="BP645" s="39"/>
      <c r="BQ645" s="56" t="s">
        <v>16</v>
      </c>
      <c r="BR645" s="48"/>
      <c r="BS645" s="36"/>
      <c r="BT645" s="54" t="s">
        <v>11</v>
      </c>
      <c r="BU645" s="39"/>
      <c r="BV645" s="54" t="s">
        <v>16</v>
      </c>
      <c r="BW645" s="36"/>
      <c r="BX645" s="54" t="s">
        <v>11</v>
      </c>
      <c r="BY645" s="39"/>
      <c r="BZ645" s="56" t="s">
        <v>16</v>
      </c>
      <c r="CA645" s="51"/>
      <c r="CB645" s="17" t="str">
        <f t="shared" si="19"/>
        <v/>
      </c>
      <c r="CC645" s="17" t="str">
        <f>IF(CB645="","",INDEX('99_職種リスト'!$A:$A,MATCH($E645,'99_職種リスト'!$B:$B,0)))</f>
        <v/>
      </c>
      <c r="CD645" s="18" t="str">
        <f>IF(CB645="","",IF(F645="○",'01_勤務時間入力'!$B$7*60,IF(SUM(H645,J645,L645,N645)&gt;0,MIN(SUM(VALUE(H645)*60,J645,VALUE(L645)*60/2,N645/2),'01_勤務時間入力'!$B$7*60,10080),MIN(SUM(MIN(SUM(VALUE(Q645)*60,S645,VALUE(U645)*60/2,W645/2),1440)*IF(OR(Y645="",Y645="　"),1,VALUE(MID(Y645,2,1)/4)),MIN(SUM(VALUE(Z645)*60,AB645,VALUE(AD645)*60/2,AF645/2),1440)*IF(OR(AH645="",AH645="　"),1,VALUE(MID(AH645,2,1)/4)),MIN(SUM(VALUE(AI645)*60,AK645,VALUE(AM645)*60/2,AO645/2),1440)*IF(OR(AQ645="",AQ645="　"),1,VALUE(MID(AQ645,2,1)/4)),MIN(SUM(VALUE(AR645)*60,AT645,VALUE(AV645)*60/2,AX645/2),1440)*IF(OR(AZ645="",AZ645="　"),1,VALUE(MID(AZ645,2,1)/4)),MIN(SUM(VALUE(BA645)*60,BC645,VALUE(BE645)*60/2,BG645/2),1440)*IF(OR(BI645="",BI645="　"),1,VALUE(MID(BI645,2,1)/4)),MIN(SUM(VALUE(BJ645)*60,BL645,VALUE(BN645)*60/2,BP645/2),1440)*IF(OR(BR645="",BR645="　"),1,VALUE(MID(BR645,2,1)/4)),MIN(SUM(VALUE(BS645)*60,BU645,VALUE(BW645)*60/2,BY645/2),1440)*IF(OR(CA645="",CA645="　"),1,VALUE(MID(CA645,2,1)/4))),'01_勤務時間入力'!$B$7*60,10080))))</f>
        <v/>
      </c>
      <c r="CE645" s="17" t="str">
        <f>IF(CB645="","",IF('01_勤務時間入力'!$I$7*60&lt;='01_勤務時間入力'!CD645,"常勤","非常勤"))</f>
        <v/>
      </c>
    </row>
    <row r="646" spans="2:83" ht="27.95" customHeight="1" x14ac:dyDescent="0.4">
      <c r="B646" s="131" t="str">
        <f t="shared" si="18"/>
        <v>630人目</v>
      </c>
      <c r="C646" s="29"/>
      <c r="D646" s="69" t="s">
        <v>14</v>
      </c>
      <c r="E646" s="31"/>
      <c r="F646" s="32"/>
      <c r="H646" s="36"/>
      <c r="I646" s="54" t="s">
        <v>11</v>
      </c>
      <c r="J646" s="39"/>
      <c r="K646" s="56" t="s">
        <v>16</v>
      </c>
      <c r="L646" s="36"/>
      <c r="M646" s="54" t="s">
        <v>11</v>
      </c>
      <c r="N646" s="39"/>
      <c r="O646" s="56" t="s">
        <v>16</v>
      </c>
      <c r="P646" s="11"/>
      <c r="Q646" s="36"/>
      <c r="R646" s="54" t="s">
        <v>11</v>
      </c>
      <c r="S646" s="39"/>
      <c r="T646" s="54" t="s">
        <v>16</v>
      </c>
      <c r="U646" s="36"/>
      <c r="V646" s="54" t="s">
        <v>11</v>
      </c>
      <c r="W646" s="39"/>
      <c r="X646" s="56" t="s">
        <v>16</v>
      </c>
      <c r="Y646" s="48"/>
      <c r="Z646" s="36"/>
      <c r="AA646" s="54" t="s">
        <v>11</v>
      </c>
      <c r="AB646" s="39"/>
      <c r="AC646" s="54" t="s">
        <v>16</v>
      </c>
      <c r="AD646" s="36"/>
      <c r="AE646" s="54" t="s">
        <v>11</v>
      </c>
      <c r="AF646" s="39"/>
      <c r="AG646" s="56" t="s">
        <v>16</v>
      </c>
      <c r="AH646" s="48"/>
      <c r="AI646" s="36"/>
      <c r="AJ646" s="54" t="s">
        <v>11</v>
      </c>
      <c r="AK646" s="39"/>
      <c r="AL646" s="54" t="s">
        <v>16</v>
      </c>
      <c r="AM646" s="36"/>
      <c r="AN646" s="54" t="s">
        <v>11</v>
      </c>
      <c r="AO646" s="39"/>
      <c r="AP646" s="56" t="s">
        <v>16</v>
      </c>
      <c r="AQ646" s="48"/>
      <c r="AR646" s="36"/>
      <c r="AS646" s="54" t="s">
        <v>11</v>
      </c>
      <c r="AT646" s="39"/>
      <c r="AU646" s="54" t="s">
        <v>16</v>
      </c>
      <c r="AV646" s="36"/>
      <c r="AW646" s="54" t="s">
        <v>11</v>
      </c>
      <c r="AX646" s="39"/>
      <c r="AY646" s="56" t="s">
        <v>16</v>
      </c>
      <c r="AZ646" s="48"/>
      <c r="BA646" s="36"/>
      <c r="BB646" s="54" t="s">
        <v>11</v>
      </c>
      <c r="BC646" s="39"/>
      <c r="BD646" s="54" t="s">
        <v>16</v>
      </c>
      <c r="BE646" s="36"/>
      <c r="BF646" s="54" t="s">
        <v>11</v>
      </c>
      <c r="BG646" s="39"/>
      <c r="BH646" s="56" t="s">
        <v>16</v>
      </c>
      <c r="BI646" s="48"/>
      <c r="BJ646" s="36"/>
      <c r="BK646" s="54" t="s">
        <v>11</v>
      </c>
      <c r="BL646" s="39"/>
      <c r="BM646" s="54" t="s">
        <v>16</v>
      </c>
      <c r="BN646" s="36"/>
      <c r="BO646" s="54" t="s">
        <v>11</v>
      </c>
      <c r="BP646" s="39"/>
      <c r="BQ646" s="56" t="s">
        <v>16</v>
      </c>
      <c r="BR646" s="48"/>
      <c r="BS646" s="36"/>
      <c r="BT646" s="54" t="s">
        <v>11</v>
      </c>
      <c r="BU646" s="39"/>
      <c r="BV646" s="54" t="s">
        <v>16</v>
      </c>
      <c r="BW646" s="36"/>
      <c r="BX646" s="54" t="s">
        <v>11</v>
      </c>
      <c r="BY646" s="39"/>
      <c r="BZ646" s="56" t="s">
        <v>16</v>
      </c>
      <c r="CA646" s="51"/>
      <c r="CB646" s="17" t="str">
        <f t="shared" si="19"/>
        <v/>
      </c>
      <c r="CC646" s="17" t="str">
        <f>IF(CB646="","",INDEX('99_職種リスト'!$A:$A,MATCH($E646,'99_職種リスト'!$B:$B,0)))</f>
        <v/>
      </c>
      <c r="CD646" s="18" t="str">
        <f>IF(CB646="","",IF(F646="○",'01_勤務時間入力'!$B$7*60,IF(SUM(H646,J646,L646,N646)&gt;0,MIN(SUM(VALUE(H646)*60,J646,VALUE(L646)*60/2,N646/2),'01_勤務時間入力'!$B$7*60,10080),MIN(SUM(MIN(SUM(VALUE(Q646)*60,S646,VALUE(U646)*60/2,W646/2),1440)*IF(OR(Y646="",Y646="　"),1,VALUE(MID(Y646,2,1)/4)),MIN(SUM(VALUE(Z646)*60,AB646,VALUE(AD646)*60/2,AF646/2),1440)*IF(OR(AH646="",AH646="　"),1,VALUE(MID(AH646,2,1)/4)),MIN(SUM(VALUE(AI646)*60,AK646,VALUE(AM646)*60/2,AO646/2),1440)*IF(OR(AQ646="",AQ646="　"),1,VALUE(MID(AQ646,2,1)/4)),MIN(SUM(VALUE(AR646)*60,AT646,VALUE(AV646)*60/2,AX646/2),1440)*IF(OR(AZ646="",AZ646="　"),1,VALUE(MID(AZ646,2,1)/4)),MIN(SUM(VALUE(BA646)*60,BC646,VALUE(BE646)*60/2,BG646/2),1440)*IF(OR(BI646="",BI646="　"),1,VALUE(MID(BI646,2,1)/4)),MIN(SUM(VALUE(BJ646)*60,BL646,VALUE(BN646)*60/2,BP646/2),1440)*IF(OR(BR646="",BR646="　"),1,VALUE(MID(BR646,2,1)/4)),MIN(SUM(VALUE(BS646)*60,BU646,VALUE(BW646)*60/2,BY646/2),1440)*IF(OR(CA646="",CA646="　"),1,VALUE(MID(CA646,2,1)/4))),'01_勤務時間入力'!$B$7*60,10080))))</f>
        <v/>
      </c>
      <c r="CE646" s="17" t="str">
        <f>IF(CB646="","",IF('01_勤務時間入力'!$I$7*60&lt;='01_勤務時間入力'!CD646,"常勤","非常勤"))</f>
        <v/>
      </c>
    </row>
    <row r="647" spans="2:83" ht="27.95" customHeight="1" x14ac:dyDescent="0.4">
      <c r="B647" s="131" t="str">
        <f t="shared" si="18"/>
        <v>631人目</v>
      </c>
      <c r="C647" s="29"/>
      <c r="D647" s="69" t="s">
        <v>14</v>
      </c>
      <c r="E647" s="31"/>
      <c r="F647" s="32"/>
      <c r="H647" s="36"/>
      <c r="I647" s="54" t="s">
        <v>11</v>
      </c>
      <c r="J647" s="39"/>
      <c r="K647" s="56" t="s">
        <v>16</v>
      </c>
      <c r="L647" s="36"/>
      <c r="M647" s="54" t="s">
        <v>11</v>
      </c>
      <c r="N647" s="39"/>
      <c r="O647" s="56" t="s">
        <v>16</v>
      </c>
      <c r="P647" s="11"/>
      <c r="Q647" s="36"/>
      <c r="R647" s="54" t="s">
        <v>11</v>
      </c>
      <c r="S647" s="39"/>
      <c r="T647" s="54" t="s">
        <v>16</v>
      </c>
      <c r="U647" s="36"/>
      <c r="V647" s="54" t="s">
        <v>11</v>
      </c>
      <c r="W647" s="39"/>
      <c r="X647" s="56" t="s">
        <v>16</v>
      </c>
      <c r="Y647" s="48"/>
      <c r="Z647" s="36"/>
      <c r="AA647" s="54" t="s">
        <v>11</v>
      </c>
      <c r="AB647" s="39"/>
      <c r="AC647" s="54" t="s">
        <v>16</v>
      </c>
      <c r="AD647" s="36"/>
      <c r="AE647" s="54" t="s">
        <v>11</v>
      </c>
      <c r="AF647" s="39"/>
      <c r="AG647" s="56" t="s">
        <v>16</v>
      </c>
      <c r="AH647" s="48"/>
      <c r="AI647" s="36"/>
      <c r="AJ647" s="54" t="s">
        <v>11</v>
      </c>
      <c r="AK647" s="39"/>
      <c r="AL647" s="54" t="s">
        <v>16</v>
      </c>
      <c r="AM647" s="36"/>
      <c r="AN647" s="54" t="s">
        <v>11</v>
      </c>
      <c r="AO647" s="39"/>
      <c r="AP647" s="56" t="s">
        <v>16</v>
      </c>
      <c r="AQ647" s="48"/>
      <c r="AR647" s="36"/>
      <c r="AS647" s="54" t="s">
        <v>11</v>
      </c>
      <c r="AT647" s="39"/>
      <c r="AU647" s="54" t="s">
        <v>16</v>
      </c>
      <c r="AV647" s="36"/>
      <c r="AW647" s="54" t="s">
        <v>11</v>
      </c>
      <c r="AX647" s="39"/>
      <c r="AY647" s="56" t="s">
        <v>16</v>
      </c>
      <c r="AZ647" s="48"/>
      <c r="BA647" s="36"/>
      <c r="BB647" s="54" t="s">
        <v>11</v>
      </c>
      <c r="BC647" s="39"/>
      <c r="BD647" s="54" t="s">
        <v>16</v>
      </c>
      <c r="BE647" s="36"/>
      <c r="BF647" s="54" t="s">
        <v>11</v>
      </c>
      <c r="BG647" s="39"/>
      <c r="BH647" s="56" t="s">
        <v>16</v>
      </c>
      <c r="BI647" s="48"/>
      <c r="BJ647" s="36"/>
      <c r="BK647" s="54" t="s">
        <v>11</v>
      </c>
      <c r="BL647" s="39"/>
      <c r="BM647" s="54" t="s">
        <v>16</v>
      </c>
      <c r="BN647" s="36"/>
      <c r="BO647" s="54" t="s">
        <v>11</v>
      </c>
      <c r="BP647" s="39"/>
      <c r="BQ647" s="56" t="s">
        <v>16</v>
      </c>
      <c r="BR647" s="48"/>
      <c r="BS647" s="36"/>
      <c r="BT647" s="54" t="s">
        <v>11</v>
      </c>
      <c r="BU647" s="39"/>
      <c r="BV647" s="54" t="s">
        <v>16</v>
      </c>
      <c r="BW647" s="36"/>
      <c r="BX647" s="54" t="s">
        <v>11</v>
      </c>
      <c r="BY647" s="39"/>
      <c r="BZ647" s="56" t="s">
        <v>16</v>
      </c>
      <c r="CA647" s="51"/>
      <c r="CB647" s="17" t="str">
        <f t="shared" si="19"/>
        <v/>
      </c>
      <c r="CC647" s="17" t="str">
        <f>IF(CB647="","",INDEX('99_職種リスト'!$A:$A,MATCH($E647,'99_職種リスト'!$B:$B,0)))</f>
        <v/>
      </c>
      <c r="CD647" s="18" t="str">
        <f>IF(CB647="","",IF(F647="○",'01_勤務時間入力'!$B$7*60,IF(SUM(H647,J647,L647,N647)&gt;0,MIN(SUM(VALUE(H647)*60,J647,VALUE(L647)*60/2,N647/2),'01_勤務時間入力'!$B$7*60,10080),MIN(SUM(MIN(SUM(VALUE(Q647)*60,S647,VALUE(U647)*60/2,W647/2),1440)*IF(OR(Y647="",Y647="　"),1,VALUE(MID(Y647,2,1)/4)),MIN(SUM(VALUE(Z647)*60,AB647,VALUE(AD647)*60/2,AF647/2),1440)*IF(OR(AH647="",AH647="　"),1,VALUE(MID(AH647,2,1)/4)),MIN(SUM(VALUE(AI647)*60,AK647,VALUE(AM647)*60/2,AO647/2),1440)*IF(OR(AQ647="",AQ647="　"),1,VALUE(MID(AQ647,2,1)/4)),MIN(SUM(VALUE(AR647)*60,AT647,VALUE(AV647)*60/2,AX647/2),1440)*IF(OR(AZ647="",AZ647="　"),1,VALUE(MID(AZ647,2,1)/4)),MIN(SUM(VALUE(BA647)*60,BC647,VALUE(BE647)*60/2,BG647/2),1440)*IF(OR(BI647="",BI647="　"),1,VALUE(MID(BI647,2,1)/4)),MIN(SUM(VALUE(BJ647)*60,BL647,VALUE(BN647)*60/2,BP647/2),1440)*IF(OR(BR647="",BR647="　"),1,VALUE(MID(BR647,2,1)/4)),MIN(SUM(VALUE(BS647)*60,BU647,VALUE(BW647)*60/2,BY647/2),1440)*IF(OR(CA647="",CA647="　"),1,VALUE(MID(CA647,2,1)/4))),'01_勤務時間入力'!$B$7*60,10080))))</f>
        <v/>
      </c>
      <c r="CE647" s="17" t="str">
        <f>IF(CB647="","",IF('01_勤務時間入力'!$I$7*60&lt;='01_勤務時間入力'!CD647,"常勤","非常勤"))</f>
        <v/>
      </c>
    </row>
    <row r="648" spans="2:83" ht="27.95" customHeight="1" x14ac:dyDescent="0.4">
      <c r="B648" s="131" t="str">
        <f t="shared" si="18"/>
        <v>632人目</v>
      </c>
      <c r="C648" s="29"/>
      <c r="D648" s="69" t="s">
        <v>14</v>
      </c>
      <c r="E648" s="31"/>
      <c r="F648" s="32"/>
      <c r="H648" s="36"/>
      <c r="I648" s="54" t="s">
        <v>11</v>
      </c>
      <c r="J648" s="39"/>
      <c r="K648" s="56" t="s">
        <v>16</v>
      </c>
      <c r="L648" s="36"/>
      <c r="M648" s="54" t="s">
        <v>11</v>
      </c>
      <c r="N648" s="39"/>
      <c r="O648" s="56" t="s">
        <v>16</v>
      </c>
      <c r="P648" s="11"/>
      <c r="Q648" s="36"/>
      <c r="R648" s="54" t="s">
        <v>11</v>
      </c>
      <c r="S648" s="39"/>
      <c r="T648" s="54" t="s">
        <v>16</v>
      </c>
      <c r="U648" s="36"/>
      <c r="V648" s="54" t="s">
        <v>11</v>
      </c>
      <c r="W648" s="39"/>
      <c r="X648" s="56" t="s">
        <v>16</v>
      </c>
      <c r="Y648" s="48"/>
      <c r="Z648" s="36"/>
      <c r="AA648" s="54" t="s">
        <v>11</v>
      </c>
      <c r="AB648" s="39"/>
      <c r="AC648" s="54" t="s">
        <v>16</v>
      </c>
      <c r="AD648" s="36"/>
      <c r="AE648" s="54" t="s">
        <v>11</v>
      </c>
      <c r="AF648" s="39"/>
      <c r="AG648" s="56" t="s">
        <v>16</v>
      </c>
      <c r="AH648" s="48"/>
      <c r="AI648" s="36"/>
      <c r="AJ648" s="54" t="s">
        <v>11</v>
      </c>
      <c r="AK648" s="39"/>
      <c r="AL648" s="54" t="s">
        <v>16</v>
      </c>
      <c r="AM648" s="36"/>
      <c r="AN648" s="54" t="s">
        <v>11</v>
      </c>
      <c r="AO648" s="39"/>
      <c r="AP648" s="56" t="s">
        <v>16</v>
      </c>
      <c r="AQ648" s="48"/>
      <c r="AR648" s="36"/>
      <c r="AS648" s="54" t="s">
        <v>11</v>
      </c>
      <c r="AT648" s="39"/>
      <c r="AU648" s="54" t="s">
        <v>16</v>
      </c>
      <c r="AV648" s="36"/>
      <c r="AW648" s="54" t="s">
        <v>11</v>
      </c>
      <c r="AX648" s="39"/>
      <c r="AY648" s="56" t="s">
        <v>16</v>
      </c>
      <c r="AZ648" s="48"/>
      <c r="BA648" s="36"/>
      <c r="BB648" s="54" t="s">
        <v>11</v>
      </c>
      <c r="BC648" s="39"/>
      <c r="BD648" s="54" t="s">
        <v>16</v>
      </c>
      <c r="BE648" s="36"/>
      <c r="BF648" s="54" t="s">
        <v>11</v>
      </c>
      <c r="BG648" s="39"/>
      <c r="BH648" s="56" t="s">
        <v>16</v>
      </c>
      <c r="BI648" s="48"/>
      <c r="BJ648" s="36"/>
      <c r="BK648" s="54" t="s">
        <v>11</v>
      </c>
      <c r="BL648" s="39"/>
      <c r="BM648" s="54" t="s">
        <v>16</v>
      </c>
      <c r="BN648" s="36"/>
      <c r="BO648" s="54" t="s">
        <v>11</v>
      </c>
      <c r="BP648" s="39"/>
      <c r="BQ648" s="56" t="s">
        <v>16</v>
      </c>
      <c r="BR648" s="48"/>
      <c r="BS648" s="36"/>
      <c r="BT648" s="54" t="s">
        <v>11</v>
      </c>
      <c r="BU648" s="39"/>
      <c r="BV648" s="54" t="s">
        <v>16</v>
      </c>
      <c r="BW648" s="36"/>
      <c r="BX648" s="54" t="s">
        <v>11</v>
      </c>
      <c r="BY648" s="39"/>
      <c r="BZ648" s="56" t="s">
        <v>16</v>
      </c>
      <c r="CA648" s="51"/>
      <c r="CB648" s="17" t="str">
        <f t="shared" si="19"/>
        <v/>
      </c>
      <c r="CC648" s="17" t="str">
        <f>IF(CB648="","",INDEX('99_職種リスト'!$A:$A,MATCH($E648,'99_職種リスト'!$B:$B,0)))</f>
        <v/>
      </c>
      <c r="CD648" s="18" t="str">
        <f>IF(CB648="","",IF(F648="○",'01_勤務時間入力'!$B$7*60,IF(SUM(H648,J648,L648,N648)&gt;0,MIN(SUM(VALUE(H648)*60,J648,VALUE(L648)*60/2,N648/2),'01_勤務時間入力'!$B$7*60,10080),MIN(SUM(MIN(SUM(VALUE(Q648)*60,S648,VALUE(U648)*60/2,W648/2),1440)*IF(OR(Y648="",Y648="　"),1,VALUE(MID(Y648,2,1)/4)),MIN(SUM(VALUE(Z648)*60,AB648,VALUE(AD648)*60/2,AF648/2),1440)*IF(OR(AH648="",AH648="　"),1,VALUE(MID(AH648,2,1)/4)),MIN(SUM(VALUE(AI648)*60,AK648,VALUE(AM648)*60/2,AO648/2),1440)*IF(OR(AQ648="",AQ648="　"),1,VALUE(MID(AQ648,2,1)/4)),MIN(SUM(VALUE(AR648)*60,AT648,VALUE(AV648)*60/2,AX648/2),1440)*IF(OR(AZ648="",AZ648="　"),1,VALUE(MID(AZ648,2,1)/4)),MIN(SUM(VALUE(BA648)*60,BC648,VALUE(BE648)*60/2,BG648/2),1440)*IF(OR(BI648="",BI648="　"),1,VALUE(MID(BI648,2,1)/4)),MIN(SUM(VALUE(BJ648)*60,BL648,VALUE(BN648)*60/2,BP648/2),1440)*IF(OR(BR648="",BR648="　"),1,VALUE(MID(BR648,2,1)/4)),MIN(SUM(VALUE(BS648)*60,BU648,VALUE(BW648)*60/2,BY648/2),1440)*IF(OR(CA648="",CA648="　"),1,VALUE(MID(CA648,2,1)/4))),'01_勤務時間入力'!$B$7*60,10080))))</f>
        <v/>
      </c>
      <c r="CE648" s="17" t="str">
        <f>IF(CB648="","",IF('01_勤務時間入力'!$I$7*60&lt;='01_勤務時間入力'!CD648,"常勤","非常勤"))</f>
        <v/>
      </c>
    </row>
    <row r="649" spans="2:83" ht="27.95" customHeight="1" x14ac:dyDescent="0.4">
      <c r="B649" s="131" t="str">
        <f t="shared" si="18"/>
        <v>633人目</v>
      </c>
      <c r="C649" s="29"/>
      <c r="D649" s="69" t="s">
        <v>14</v>
      </c>
      <c r="E649" s="31"/>
      <c r="F649" s="32"/>
      <c r="H649" s="36"/>
      <c r="I649" s="54" t="s">
        <v>11</v>
      </c>
      <c r="J649" s="39"/>
      <c r="K649" s="56" t="s">
        <v>16</v>
      </c>
      <c r="L649" s="36"/>
      <c r="M649" s="54" t="s">
        <v>11</v>
      </c>
      <c r="N649" s="39"/>
      <c r="O649" s="56" t="s">
        <v>16</v>
      </c>
      <c r="P649" s="11"/>
      <c r="Q649" s="36"/>
      <c r="R649" s="54" t="s">
        <v>11</v>
      </c>
      <c r="S649" s="39"/>
      <c r="T649" s="54" t="s">
        <v>16</v>
      </c>
      <c r="U649" s="36"/>
      <c r="V649" s="54" t="s">
        <v>11</v>
      </c>
      <c r="W649" s="39"/>
      <c r="X649" s="56" t="s">
        <v>16</v>
      </c>
      <c r="Y649" s="48"/>
      <c r="Z649" s="36"/>
      <c r="AA649" s="54" t="s">
        <v>11</v>
      </c>
      <c r="AB649" s="39"/>
      <c r="AC649" s="54" t="s">
        <v>16</v>
      </c>
      <c r="AD649" s="36"/>
      <c r="AE649" s="54" t="s">
        <v>11</v>
      </c>
      <c r="AF649" s="39"/>
      <c r="AG649" s="56" t="s">
        <v>16</v>
      </c>
      <c r="AH649" s="48"/>
      <c r="AI649" s="36"/>
      <c r="AJ649" s="54" t="s">
        <v>11</v>
      </c>
      <c r="AK649" s="39"/>
      <c r="AL649" s="54" t="s">
        <v>16</v>
      </c>
      <c r="AM649" s="36"/>
      <c r="AN649" s="54" t="s">
        <v>11</v>
      </c>
      <c r="AO649" s="39"/>
      <c r="AP649" s="56" t="s">
        <v>16</v>
      </c>
      <c r="AQ649" s="48"/>
      <c r="AR649" s="36"/>
      <c r="AS649" s="54" t="s">
        <v>11</v>
      </c>
      <c r="AT649" s="39"/>
      <c r="AU649" s="54" t="s">
        <v>16</v>
      </c>
      <c r="AV649" s="36"/>
      <c r="AW649" s="54" t="s">
        <v>11</v>
      </c>
      <c r="AX649" s="39"/>
      <c r="AY649" s="56" t="s">
        <v>16</v>
      </c>
      <c r="AZ649" s="48"/>
      <c r="BA649" s="36"/>
      <c r="BB649" s="54" t="s">
        <v>11</v>
      </c>
      <c r="BC649" s="39"/>
      <c r="BD649" s="54" t="s">
        <v>16</v>
      </c>
      <c r="BE649" s="36"/>
      <c r="BF649" s="54" t="s">
        <v>11</v>
      </c>
      <c r="BG649" s="39"/>
      <c r="BH649" s="56" t="s">
        <v>16</v>
      </c>
      <c r="BI649" s="48"/>
      <c r="BJ649" s="36"/>
      <c r="BK649" s="54" t="s">
        <v>11</v>
      </c>
      <c r="BL649" s="39"/>
      <c r="BM649" s="54" t="s">
        <v>16</v>
      </c>
      <c r="BN649" s="36"/>
      <c r="BO649" s="54" t="s">
        <v>11</v>
      </c>
      <c r="BP649" s="39"/>
      <c r="BQ649" s="56" t="s">
        <v>16</v>
      </c>
      <c r="BR649" s="48"/>
      <c r="BS649" s="36"/>
      <c r="BT649" s="54" t="s">
        <v>11</v>
      </c>
      <c r="BU649" s="39"/>
      <c r="BV649" s="54" t="s">
        <v>16</v>
      </c>
      <c r="BW649" s="36"/>
      <c r="BX649" s="54" t="s">
        <v>11</v>
      </c>
      <c r="BY649" s="39"/>
      <c r="BZ649" s="56" t="s">
        <v>16</v>
      </c>
      <c r="CA649" s="51"/>
      <c r="CB649" s="17" t="str">
        <f t="shared" si="19"/>
        <v/>
      </c>
      <c r="CC649" s="17" t="str">
        <f>IF(CB649="","",INDEX('99_職種リスト'!$A:$A,MATCH($E649,'99_職種リスト'!$B:$B,0)))</f>
        <v/>
      </c>
      <c r="CD649" s="18" t="str">
        <f>IF(CB649="","",IF(F649="○",'01_勤務時間入力'!$B$7*60,IF(SUM(H649,J649,L649,N649)&gt;0,MIN(SUM(VALUE(H649)*60,J649,VALUE(L649)*60/2,N649/2),'01_勤務時間入力'!$B$7*60,10080),MIN(SUM(MIN(SUM(VALUE(Q649)*60,S649,VALUE(U649)*60/2,W649/2),1440)*IF(OR(Y649="",Y649="　"),1,VALUE(MID(Y649,2,1)/4)),MIN(SUM(VALUE(Z649)*60,AB649,VALUE(AD649)*60/2,AF649/2),1440)*IF(OR(AH649="",AH649="　"),1,VALUE(MID(AH649,2,1)/4)),MIN(SUM(VALUE(AI649)*60,AK649,VALUE(AM649)*60/2,AO649/2),1440)*IF(OR(AQ649="",AQ649="　"),1,VALUE(MID(AQ649,2,1)/4)),MIN(SUM(VALUE(AR649)*60,AT649,VALUE(AV649)*60/2,AX649/2),1440)*IF(OR(AZ649="",AZ649="　"),1,VALUE(MID(AZ649,2,1)/4)),MIN(SUM(VALUE(BA649)*60,BC649,VALUE(BE649)*60/2,BG649/2),1440)*IF(OR(BI649="",BI649="　"),1,VALUE(MID(BI649,2,1)/4)),MIN(SUM(VALUE(BJ649)*60,BL649,VALUE(BN649)*60/2,BP649/2),1440)*IF(OR(BR649="",BR649="　"),1,VALUE(MID(BR649,2,1)/4)),MIN(SUM(VALUE(BS649)*60,BU649,VALUE(BW649)*60/2,BY649/2),1440)*IF(OR(CA649="",CA649="　"),1,VALUE(MID(CA649,2,1)/4))),'01_勤務時間入力'!$B$7*60,10080))))</f>
        <v/>
      </c>
      <c r="CE649" s="17" t="str">
        <f>IF(CB649="","",IF('01_勤務時間入力'!$I$7*60&lt;='01_勤務時間入力'!CD649,"常勤","非常勤"))</f>
        <v/>
      </c>
    </row>
    <row r="650" spans="2:83" ht="27.95" customHeight="1" x14ac:dyDescent="0.4">
      <c r="B650" s="131" t="str">
        <f t="shared" si="18"/>
        <v>634人目</v>
      </c>
      <c r="C650" s="29"/>
      <c r="D650" s="69" t="s">
        <v>14</v>
      </c>
      <c r="E650" s="31"/>
      <c r="F650" s="32"/>
      <c r="H650" s="36"/>
      <c r="I650" s="54" t="s">
        <v>11</v>
      </c>
      <c r="J650" s="39"/>
      <c r="K650" s="56" t="s">
        <v>16</v>
      </c>
      <c r="L650" s="36"/>
      <c r="M650" s="54" t="s">
        <v>11</v>
      </c>
      <c r="N650" s="39"/>
      <c r="O650" s="56" t="s">
        <v>16</v>
      </c>
      <c r="P650" s="11"/>
      <c r="Q650" s="36"/>
      <c r="R650" s="54" t="s">
        <v>11</v>
      </c>
      <c r="S650" s="39"/>
      <c r="T650" s="54" t="s">
        <v>16</v>
      </c>
      <c r="U650" s="36"/>
      <c r="V650" s="54" t="s">
        <v>11</v>
      </c>
      <c r="W650" s="39"/>
      <c r="X650" s="56" t="s">
        <v>16</v>
      </c>
      <c r="Y650" s="48"/>
      <c r="Z650" s="36"/>
      <c r="AA650" s="54" t="s">
        <v>11</v>
      </c>
      <c r="AB650" s="39"/>
      <c r="AC650" s="54" t="s">
        <v>16</v>
      </c>
      <c r="AD650" s="36"/>
      <c r="AE650" s="54" t="s">
        <v>11</v>
      </c>
      <c r="AF650" s="39"/>
      <c r="AG650" s="56" t="s">
        <v>16</v>
      </c>
      <c r="AH650" s="48"/>
      <c r="AI650" s="36"/>
      <c r="AJ650" s="54" t="s">
        <v>11</v>
      </c>
      <c r="AK650" s="39"/>
      <c r="AL650" s="54" t="s">
        <v>16</v>
      </c>
      <c r="AM650" s="36"/>
      <c r="AN650" s="54" t="s">
        <v>11</v>
      </c>
      <c r="AO650" s="39"/>
      <c r="AP650" s="56" t="s">
        <v>16</v>
      </c>
      <c r="AQ650" s="48"/>
      <c r="AR650" s="36"/>
      <c r="AS650" s="54" t="s">
        <v>11</v>
      </c>
      <c r="AT650" s="39"/>
      <c r="AU650" s="54" t="s">
        <v>16</v>
      </c>
      <c r="AV650" s="36"/>
      <c r="AW650" s="54" t="s">
        <v>11</v>
      </c>
      <c r="AX650" s="39"/>
      <c r="AY650" s="56" t="s">
        <v>16</v>
      </c>
      <c r="AZ650" s="48"/>
      <c r="BA650" s="36"/>
      <c r="BB650" s="54" t="s">
        <v>11</v>
      </c>
      <c r="BC650" s="39"/>
      <c r="BD650" s="54" t="s">
        <v>16</v>
      </c>
      <c r="BE650" s="36"/>
      <c r="BF650" s="54" t="s">
        <v>11</v>
      </c>
      <c r="BG650" s="39"/>
      <c r="BH650" s="56" t="s">
        <v>16</v>
      </c>
      <c r="BI650" s="48"/>
      <c r="BJ650" s="36"/>
      <c r="BK650" s="54" t="s">
        <v>11</v>
      </c>
      <c r="BL650" s="39"/>
      <c r="BM650" s="54" t="s">
        <v>16</v>
      </c>
      <c r="BN650" s="36"/>
      <c r="BO650" s="54" t="s">
        <v>11</v>
      </c>
      <c r="BP650" s="39"/>
      <c r="BQ650" s="56" t="s">
        <v>16</v>
      </c>
      <c r="BR650" s="48"/>
      <c r="BS650" s="36"/>
      <c r="BT650" s="54" t="s">
        <v>11</v>
      </c>
      <c r="BU650" s="39"/>
      <c r="BV650" s="54" t="s">
        <v>16</v>
      </c>
      <c r="BW650" s="36"/>
      <c r="BX650" s="54" t="s">
        <v>11</v>
      </c>
      <c r="BY650" s="39"/>
      <c r="BZ650" s="56" t="s">
        <v>16</v>
      </c>
      <c r="CA650" s="51"/>
      <c r="CB650" s="17" t="str">
        <f t="shared" si="19"/>
        <v/>
      </c>
      <c r="CC650" s="17" t="str">
        <f>IF(CB650="","",INDEX('99_職種リスト'!$A:$A,MATCH($E650,'99_職種リスト'!$B:$B,0)))</f>
        <v/>
      </c>
      <c r="CD650" s="18" t="str">
        <f>IF(CB650="","",IF(F650="○",'01_勤務時間入力'!$B$7*60,IF(SUM(H650,J650,L650,N650)&gt;0,MIN(SUM(VALUE(H650)*60,J650,VALUE(L650)*60/2,N650/2),'01_勤務時間入力'!$B$7*60,10080),MIN(SUM(MIN(SUM(VALUE(Q650)*60,S650,VALUE(U650)*60/2,W650/2),1440)*IF(OR(Y650="",Y650="　"),1,VALUE(MID(Y650,2,1)/4)),MIN(SUM(VALUE(Z650)*60,AB650,VALUE(AD650)*60/2,AF650/2),1440)*IF(OR(AH650="",AH650="　"),1,VALUE(MID(AH650,2,1)/4)),MIN(SUM(VALUE(AI650)*60,AK650,VALUE(AM650)*60/2,AO650/2),1440)*IF(OR(AQ650="",AQ650="　"),1,VALUE(MID(AQ650,2,1)/4)),MIN(SUM(VALUE(AR650)*60,AT650,VALUE(AV650)*60/2,AX650/2),1440)*IF(OR(AZ650="",AZ650="　"),1,VALUE(MID(AZ650,2,1)/4)),MIN(SUM(VALUE(BA650)*60,BC650,VALUE(BE650)*60/2,BG650/2),1440)*IF(OR(BI650="",BI650="　"),1,VALUE(MID(BI650,2,1)/4)),MIN(SUM(VALUE(BJ650)*60,BL650,VALUE(BN650)*60/2,BP650/2),1440)*IF(OR(BR650="",BR650="　"),1,VALUE(MID(BR650,2,1)/4)),MIN(SUM(VALUE(BS650)*60,BU650,VALUE(BW650)*60/2,BY650/2),1440)*IF(OR(CA650="",CA650="　"),1,VALUE(MID(CA650,2,1)/4))),'01_勤務時間入力'!$B$7*60,10080))))</f>
        <v/>
      </c>
      <c r="CE650" s="17" t="str">
        <f>IF(CB650="","",IF('01_勤務時間入力'!$I$7*60&lt;='01_勤務時間入力'!CD650,"常勤","非常勤"))</f>
        <v/>
      </c>
    </row>
    <row r="651" spans="2:83" ht="27.95" customHeight="1" x14ac:dyDescent="0.4">
      <c r="B651" s="131" t="str">
        <f t="shared" si="18"/>
        <v>635人目</v>
      </c>
      <c r="C651" s="29"/>
      <c r="D651" s="69" t="s">
        <v>14</v>
      </c>
      <c r="E651" s="31"/>
      <c r="F651" s="32"/>
      <c r="H651" s="36"/>
      <c r="I651" s="54" t="s">
        <v>11</v>
      </c>
      <c r="J651" s="39"/>
      <c r="K651" s="56" t="s">
        <v>16</v>
      </c>
      <c r="L651" s="36"/>
      <c r="M651" s="54" t="s">
        <v>11</v>
      </c>
      <c r="N651" s="39"/>
      <c r="O651" s="56" t="s">
        <v>16</v>
      </c>
      <c r="P651" s="11"/>
      <c r="Q651" s="36"/>
      <c r="R651" s="54" t="s">
        <v>11</v>
      </c>
      <c r="S651" s="39"/>
      <c r="T651" s="54" t="s">
        <v>16</v>
      </c>
      <c r="U651" s="36"/>
      <c r="V651" s="54" t="s">
        <v>11</v>
      </c>
      <c r="W651" s="39"/>
      <c r="X651" s="56" t="s">
        <v>16</v>
      </c>
      <c r="Y651" s="48"/>
      <c r="Z651" s="36"/>
      <c r="AA651" s="54" t="s">
        <v>11</v>
      </c>
      <c r="AB651" s="39"/>
      <c r="AC651" s="54" t="s">
        <v>16</v>
      </c>
      <c r="AD651" s="36"/>
      <c r="AE651" s="54" t="s">
        <v>11</v>
      </c>
      <c r="AF651" s="39"/>
      <c r="AG651" s="56" t="s">
        <v>16</v>
      </c>
      <c r="AH651" s="48"/>
      <c r="AI651" s="36"/>
      <c r="AJ651" s="54" t="s">
        <v>11</v>
      </c>
      <c r="AK651" s="39"/>
      <c r="AL651" s="54" t="s">
        <v>16</v>
      </c>
      <c r="AM651" s="36"/>
      <c r="AN651" s="54" t="s">
        <v>11</v>
      </c>
      <c r="AO651" s="39"/>
      <c r="AP651" s="56" t="s">
        <v>16</v>
      </c>
      <c r="AQ651" s="48"/>
      <c r="AR651" s="36"/>
      <c r="AS651" s="54" t="s">
        <v>11</v>
      </c>
      <c r="AT651" s="39"/>
      <c r="AU651" s="54" t="s">
        <v>16</v>
      </c>
      <c r="AV651" s="36"/>
      <c r="AW651" s="54" t="s">
        <v>11</v>
      </c>
      <c r="AX651" s="39"/>
      <c r="AY651" s="56" t="s">
        <v>16</v>
      </c>
      <c r="AZ651" s="48"/>
      <c r="BA651" s="36"/>
      <c r="BB651" s="54" t="s">
        <v>11</v>
      </c>
      <c r="BC651" s="39"/>
      <c r="BD651" s="54" t="s">
        <v>16</v>
      </c>
      <c r="BE651" s="36"/>
      <c r="BF651" s="54" t="s">
        <v>11</v>
      </c>
      <c r="BG651" s="39"/>
      <c r="BH651" s="56" t="s">
        <v>16</v>
      </c>
      <c r="BI651" s="48"/>
      <c r="BJ651" s="36"/>
      <c r="BK651" s="54" t="s">
        <v>11</v>
      </c>
      <c r="BL651" s="39"/>
      <c r="BM651" s="54" t="s">
        <v>16</v>
      </c>
      <c r="BN651" s="36"/>
      <c r="BO651" s="54" t="s">
        <v>11</v>
      </c>
      <c r="BP651" s="39"/>
      <c r="BQ651" s="56" t="s">
        <v>16</v>
      </c>
      <c r="BR651" s="48"/>
      <c r="BS651" s="36"/>
      <c r="BT651" s="54" t="s">
        <v>11</v>
      </c>
      <c r="BU651" s="39"/>
      <c r="BV651" s="54" t="s">
        <v>16</v>
      </c>
      <c r="BW651" s="36"/>
      <c r="BX651" s="54" t="s">
        <v>11</v>
      </c>
      <c r="BY651" s="39"/>
      <c r="BZ651" s="56" t="s">
        <v>16</v>
      </c>
      <c r="CA651" s="51"/>
      <c r="CB651" s="17" t="str">
        <f t="shared" si="19"/>
        <v/>
      </c>
      <c r="CC651" s="17" t="str">
        <f>IF(CB651="","",INDEX('99_職種リスト'!$A:$A,MATCH($E651,'99_職種リスト'!$B:$B,0)))</f>
        <v/>
      </c>
      <c r="CD651" s="18" t="str">
        <f>IF(CB651="","",IF(F651="○",'01_勤務時間入力'!$B$7*60,IF(SUM(H651,J651,L651,N651)&gt;0,MIN(SUM(VALUE(H651)*60,J651,VALUE(L651)*60/2,N651/2),'01_勤務時間入力'!$B$7*60,10080),MIN(SUM(MIN(SUM(VALUE(Q651)*60,S651,VALUE(U651)*60/2,W651/2),1440)*IF(OR(Y651="",Y651="　"),1,VALUE(MID(Y651,2,1)/4)),MIN(SUM(VALUE(Z651)*60,AB651,VALUE(AD651)*60/2,AF651/2),1440)*IF(OR(AH651="",AH651="　"),1,VALUE(MID(AH651,2,1)/4)),MIN(SUM(VALUE(AI651)*60,AK651,VALUE(AM651)*60/2,AO651/2),1440)*IF(OR(AQ651="",AQ651="　"),1,VALUE(MID(AQ651,2,1)/4)),MIN(SUM(VALUE(AR651)*60,AT651,VALUE(AV651)*60/2,AX651/2),1440)*IF(OR(AZ651="",AZ651="　"),1,VALUE(MID(AZ651,2,1)/4)),MIN(SUM(VALUE(BA651)*60,BC651,VALUE(BE651)*60/2,BG651/2),1440)*IF(OR(BI651="",BI651="　"),1,VALUE(MID(BI651,2,1)/4)),MIN(SUM(VALUE(BJ651)*60,BL651,VALUE(BN651)*60/2,BP651/2),1440)*IF(OR(BR651="",BR651="　"),1,VALUE(MID(BR651,2,1)/4)),MIN(SUM(VALUE(BS651)*60,BU651,VALUE(BW651)*60/2,BY651/2),1440)*IF(OR(CA651="",CA651="　"),1,VALUE(MID(CA651,2,1)/4))),'01_勤務時間入力'!$B$7*60,10080))))</f>
        <v/>
      </c>
      <c r="CE651" s="17" t="str">
        <f>IF(CB651="","",IF('01_勤務時間入力'!$I$7*60&lt;='01_勤務時間入力'!CD651,"常勤","非常勤"))</f>
        <v/>
      </c>
    </row>
    <row r="652" spans="2:83" ht="27.95" customHeight="1" x14ac:dyDescent="0.4">
      <c r="B652" s="131" t="str">
        <f t="shared" si="18"/>
        <v>636人目</v>
      </c>
      <c r="C652" s="29"/>
      <c r="D652" s="69" t="s">
        <v>14</v>
      </c>
      <c r="E652" s="31"/>
      <c r="F652" s="32"/>
      <c r="H652" s="36"/>
      <c r="I652" s="54" t="s">
        <v>11</v>
      </c>
      <c r="J652" s="39"/>
      <c r="K652" s="56" t="s">
        <v>16</v>
      </c>
      <c r="L652" s="36"/>
      <c r="M652" s="54" t="s">
        <v>11</v>
      </c>
      <c r="N652" s="39"/>
      <c r="O652" s="56" t="s">
        <v>16</v>
      </c>
      <c r="P652" s="11"/>
      <c r="Q652" s="36"/>
      <c r="R652" s="54" t="s">
        <v>11</v>
      </c>
      <c r="S652" s="39"/>
      <c r="T652" s="54" t="s">
        <v>16</v>
      </c>
      <c r="U652" s="36"/>
      <c r="V652" s="54" t="s">
        <v>11</v>
      </c>
      <c r="W652" s="39"/>
      <c r="X652" s="56" t="s">
        <v>16</v>
      </c>
      <c r="Y652" s="48"/>
      <c r="Z652" s="36"/>
      <c r="AA652" s="54" t="s">
        <v>11</v>
      </c>
      <c r="AB652" s="39"/>
      <c r="AC652" s="54" t="s">
        <v>16</v>
      </c>
      <c r="AD652" s="36"/>
      <c r="AE652" s="54" t="s">
        <v>11</v>
      </c>
      <c r="AF652" s="39"/>
      <c r="AG652" s="56" t="s">
        <v>16</v>
      </c>
      <c r="AH652" s="48"/>
      <c r="AI652" s="36"/>
      <c r="AJ652" s="54" t="s">
        <v>11</v>
      </c>
      <c r="AK652" s="39"/>
      <c r="AL652" s="54" t="s">
        <v>16</v>
      </c>
      <c r="AM652" s="36"/>
      <c r="AN652" s="54" t="s">
        <v>11</v>
      </c>
      <c r="AO652" s="39"/>
      <c r="AP652" s="56" t="s">
        <v>16</v>
      </c>
      <c r="AQ652" s="48"/>
      <c r="AR652" s="36"/>
      <c r="AS652" s="54" t="s">
        <v>11</v>
      </c>
      <c r="AT652" s="39"/>
      <c r="AU652" s="54" t="s">
        <v>16</v>
      </c>
      <c r="AV652" s="36"/>
      <c r="AW652" s="54" t="s">
        <v>11</v>
      </c>
      <c r="AX652" s="39"/>
      <c r="AY652" s="56" t="s">
        <v>16</v>
      </c>
      <c r="AZ652" s="48"/>
      <c r="BA652" s="36"/>
      <c r="BB652" s="54" t="s">
        <v>11</v>
      </c>
      <c r="BC652" s="39"/>
      <c r="BD652" s="54" t="s">
        <v>16</v>
      </c>
      <c r="BE652" s="36"/>
      <c r="BF652" s="54" t="s">
        <v>11</v>
      </c>
      <c r="BG652" s="39"/>
      <c r="BH652" s="56" t="s">
        <v>16</v>
      </c>
      <c r="BI652" s="48"/>
      <c r="BJ652" s="36"/>
      <c r="BK652" s="54" t="s">
        <v>11</v>
      </c>
      <c r="BL652" s="39"/>
      <c r="BM652" s="54" t="s">
        <v>16</v>
      </c>
      <c r="BN652" s="36"/>
      <c r="BO652" s="54" t="s">
        <v>11</v>
      </c>
      <c r="BP652" s="39"/>
      <c r="BQ652" s="56" t="s">
        <v>16</v>
      </c>
      <c r="BR652" s="48"/>
      <c r="BS652" s="36"/>
      <c r="BT652" s="54" t="s">
        <v>11</v>
      </c>
      <c r="BU652" s="39"/>
      <c r="BV652" s="54" t="s">
        <v>16</v>
      </c>
      <c r="BW652" s="36"/>
      <c r="BX652" s="54" t="s">
        <v>11</v>
      </c>
      <c r="BY652" s="39"/>
      <c r="BZ652" s="56" t="s">
        <v>16</v>
      </c>
      <c r="CA652" s="51"/>
      <c r="CB652" s="17" t="str">
        <f t="shared" si="19"/>
        <v/>
      </c>
      <c r="CC652" s="17" t="str">
        <f>IF(CB652="","",INDEX('99_職種リスト'!$A:$A,MATCH($E652,'99_職種リスト'!$B:$B,0)))</f>
        <v/>
      </c>
      <c r="CD652" s="18" t="str">
        <f>IF(CB652="","",IF(F652="○",'01_勤務時間入力'!$B$7*60,IF(SUM(H652,J652,L652,N652)&gt;0,MIN(SUM(VALUE(H652)*60,J652,VALUE(L652)*60/2,N652/2),'01_勤務時間入力'!$B$7*60,10080),MIN(SUM(MIN(SUM(VALUE(Q652)*60,S652,VALUE(U652)*60/2,W652/2),1440)*IF(OR(Y652="",Y652="　"),1,VALUE(MID(Y652,2,1)/4)),MIN(SUM(VALUE(Z652)*60,AB652,VALUE(AD652)*60/2,AF652/2),1440)*IF(OR(AH652="",AH652="　"),1,VALUE(MID(AH652,2,1)/4)),MIN(SUM(VALUE(AI652)*60,AK652,VALUE(AM652)*60/2,AO652/2),1440)*IF(OR(AQ652="",AQ652="　"),1,VALUE(MID(AQ652,2,1)/4)),MIN(SUM(VALUE(AR652)*60,AT652,VALUE(AV652)*60/2,AX652/2),1440)*IF(OR(AZ652="",AZ652="　"),1,VALUE(MID(AZ652,2,1)/4)),MIN(SUM(VALUE(BA652)*60,BC652,VALUE(BE652)*60/2,BG652/2),1440)*IF(OR(BI652="",BI652="　"),1,VALUE(MID(BI652,2,1)/4)),MIN(SUM(VALUE(BJ652)*60,BL652,VALUE(BN652)*60/2,BP652/2),1440)*IF(OR(BR652="",BR652="　"),1,VALUE(MID(BR652,2,1)/4)),MIN(SUM(VALUE(BS652)*60,BU652,VALUE(BW652)*60/2,BY652/2),1440)*IF(OR(CA652="",CA652="　"),1,VALUE(MID(CA652,2,1)/4))),'01_勤務時間入力'!$B$7*60,10080))))</f>
        <v/>
      </c>
      <c r="CE652" s="17" t="str">
        <f>IF(CB652="","",IF('01_勤務時間入力'!$I$7*60&lt;='01_勤務時間入力'!CD652,"常勤","非常勤"))</f>
        <v/>
      </c>
    </row>
    <row r="653" spans="2:83" ht="27.95" customHeight="1" x14ac:dyDescent="0.4">
      <c r="B653" s="131" t="str">
        <f t="shared" si="18"/>
        <v>637人目</v>
      </c>
      <c r="C653" s="29"/>
      <c r="D653" s="69" t="s">
        <v>14</v>
      </c>
      <c r="E653" s="31"/>
      <c r="F653" s="32"/>
      <c r="H653" s="36"/>
      <c r="I653" s="54" t="s">
        <v>11</v>
      </c>
      <c r="J653" s="39"/>
      <c r="K653" s="56" t="s">
        <v>16</v>
      </c>
      <c r="L653" s="36"/>
      <c r="M653" s="54" t="s">
        <v>11</v>
      </c>
      <c r="N653" s="39"/>
      <c r="O653" s="56" t="s">
        <v>16</v>
      </c>
      <c r="P653" s="11"/>
      <c r="Q653" s="36"/>
      <c r="R653" s="54" t="s">
        <v>11</v>
      </c>
      <c r="S653" s="39"/>
      <c r="T653" s="54" t="s">
        <v>16</v>
      </c>
      <c r="U653" s="36"/>
      <c r="V653" s="54" t="s">
        <v>11</v>
      </c>
      <c r="W653" s="39"/>
      <c r="X653" s="56" t="s">
        <v>16</v>
      </c>
      <c r="Y653" s="48"/>
      <c r="Z653" s="36"/>
      <c r="AA653" s="54" t="s">
        <v>11</v>
      </c>
      <c r="AB653" s="39"/>
      <c r="AC653" s="54" t="s">
        <v>16</v>
      </c>
      <c r="AD653" s="36"/>
      <c r="AE653" s="54" t="s">
        <v>11</v>
      </c>
      <c r="AF653" s="39"/>
      <c r="AG653" s="56" t="s">
        <v>16</v>
      </c>
      <c r="AH653" s="48"/>
      <c r="AI653" s="36"/>
      <c r="AJ653" s="54" t="s">
        <v>11</v>
      </c>
      <c r="AK653" s="39"/>
      <c r="AL653" s="54" t="s">
        <v>16</v>
      </c>
      <c r="AM653" s="36"/>
      <c r="AN653" s="54" t="s">
        <v>11</v>
      </c>
      <c r="AO653" s="39"/>
      <c r="AP653" s="56" t="s">
        <v>16</v>
      </c>
      <c r="AQ653" s="48"/>
      <c r="AR653" s="36"/>
      <c r="AS653" s="54" t="s">
        <v>11</v>
      </c>
      <c r="AT653" s="39"/>
      <c r="AU653" s="54" t="s">
        <v>16</v>
      </c>
      <c r="AV653" s="36"/>
      <c r="AW653" s="54" t="s">
        <v>11</v>
      </c>
      <c r="AX653" s="39"/>
      <c r="AY653" s="56" t="s">
        <v>16</v>
      </c>
      <c r="AZ653" s="48"/>
      <c r="BA653" s="36"/>
      <c r="BB653" s="54" t="s">
        <v>11</v>
      </c>
      <c r="BC653" s="39"/>
      <c r="BD653" s="54" t="s">
        <v>16</v>
      </c>
      <c r="BE653" s="36"/>
      <c r="BF653" s="54" t="s">
        <v>11</v>
      </c>
      <c r="BG653" s="39"/>
      <c r="BH653" s="56" t="s">
        <v>16</v>
      </c>
      <c r="BI653" s="48"/>
      <c r="BJ653" s="36"/>
      <c r="BK653" s="54" t="s">
        <v>11</v>
      </c>
      <c r="BL653" s="39"/>
      <c r="BM653" s="54" t="s">
        <v>16</v>
      </c>
      <c r="BN653" s="36"/>
      <c r="BO653" s="54" t="s">
        <v>11</v>
      </c>
      <c r="BP653" s="39"/>
      <c r="BQ653" s="56" t="s">
        <v>16</v>
      </c>
      <c r="BR653" s="48"/>
      <c r="BS653" s="36"/>
      <c r="BT653" s="54" t="s">
        <v>11</v>
      </c>
      <c r="BU653" s="39"/>
      <c r="BV653" s="54" t="s">
        <v>16</v>
      </c>
      <c r="BW653" s="36"/>
      <c r="BX653" s="54" t="s">
        <v>11</v>
      </c>
      <c r="BY653" s="39"/>
      <c r="BZ653" s="56" t="s">
        <v>16</v>
      </c>
      <c r="CA653" s="51"/>
      <c r="CB653" s="17" t="str">
        <f t="shared" si="19"/>
        <v/>
      </c>
      <c r="CC653" s="17" t="str">
        <f>IF(CB653="","",INDEX('99_職種リスト'!$A:$A,MATCH($E653,'99_職種リスト'!$B:$B,0)))</f>
        <v/>
      </c>
      <c r="CD653" s="18" t="str">
        <f>IF(CB653="","",IF(F653="○",'01_勤務時間入力'!$B$7*60,IF(SUM(H653,J653,L653,N653)&gt;0,MIN(SUM(VALUE(H653)*60,J653,VALUE(L653)*60/2,N653/2),'01_勤務時間入力'!$B$7*60,10080),MIN(SUM(MIN(SUM(VALUE(Q653)*60,S653,VALUE(U653)*60/2,W653/2),1440)*IF(OR(Y653="",Y653="　"),1,VALUE(MID(Y653,2,1)/4)),MIN(SUM(VALUE(Z653)*60,AB653,VALUE(AD653)*60/2,AF653/2),1440)*IF(OR(AH653="",AH653="　"),1,VALUE(MID(AH653,2,1)/4)),MIN(SUM(VALUE(AI653)*60,AK653,VALUE(AM653)*60/2,AO653/2),1440)*IF(OR(AQ653="",AQ653="　"),1,VALUE(MID(AQ653,2,1)/4)),MIN(SUM(VALUE(AR653)*60,AT653,VALUE(AV653)*60/2,AX653/2),1440)*IF(OR(AZ653="",AZ653="　"),1,VALUE(MID(AZ653,2,1)/4)),MIN(SUM(VALUE(BA653)*60,BC653,VALUE(BE653)*60/2,BG653/2),1440)*IF(OR(BI653="",BI653="　"),1,VALUE(MID(BI653,2,1)/4)),MIN(SUM(VALUE(BJ653)*60,BL653,VALUE(BN653)*60/2,BP653/2),1440)*IF(OR(BR653="",BR653="　"),1,VALUE(MID(BR653,2,1)/4)),MIN(SUM(VALUE(BS653)*60,BU653,VALUE(BW653)*60/2,BY653/2),1440)*IF(OR(CA653="",CA653="　"),1,VALUE(MID(CA653,2,1)/4))),'01_勤務時間入力'!$B$7*60,10080))))</f>
        <v/>
      </c>
      <c r="CE653" s="17" t="str">
        <f>IF(CB653="","",IF('01_勤務時間入力'!$I$7*60&lt;='01_勤務時間入力'!CD653,"常勤","非常勤"))</f>
        <v/>
      </c>
    </row>
    <row r="654" spans="2:83" ht="27.95" customHeight="1" x14ac:dyDescent="0.4">
      <c r="B654" s="131" t="str">
        <f t="shared" si="18"/>
        <v>638人目</v>
      </c>
      <c r="C654" s="29"/>
      <c r="D654" s="69" t="s">
        <v>14</v>
      </c>
      <c r="E654" s="31"/>
      <c r="F654" s="32"/>
      <c r="H654" s="36"/>
      <c r="I654" s="54" t="s">
        <v>11</v>
      </c>
      <c r="J654" s="39"/>
      <c r="K654" s="56" t="s">
        <v>16</v>
      </c>
      <c r="L654" s="36"/>
      <c r="M654" s="54" t="s">
        <v>11</v>
      </c>
      <c r="N654" s="39"/>
      <c r="O654" s="56" t="s">
        <v>16</v>
      </c>
      <c r="P654" s="11"/>
      <c r="Q654" s="36"/>
      <c r="R654" s="54" t="s">
        <v>11</v>
      </c>
      <c r="S654" s="39"/>
      <c r="T654" s="54" t="s">
        <v>16</v>
      </c>
      <c r="U654" s="36"/>
      <c r="V654" s="54" t="s">
        <v>11</v>
      </c>
      <c r="W654" s="39"/>
      <c r="X654" s="56" t="s">
        <v>16</v>
      </c>
      <c r="Y654" s="48"/>
      <c r="Z654" s="36"/>
      <c r="AA654" s="54" t="s">
        <v>11</v>
      </c>
      <c r="AB654" s="39"/>
      <c r="AC654" s="54" t="s">
        <v>16</v>
      </c>
      <c r="AD654" s="36"/>
      <c r="AE654" s="54" t="s">
        <v>11</v>
      </c>
      <c r="AF654" s="39"/>
      <c r="AG654" s="56" t="s">
        <v>16</v>
      </c>
      <c r="AH654" s="48"/>
      <c r="AI654" s="36"/>
      <c r="AJ654" s="54" t="s">
        <v>11</v>
      </c>
      <c r="AK654" s="39"/>
      <c r="AL654" s="54" t="s">
        <v>16</v>
      </c>
      <c r="AM654" s="36"/>
      <c r="AN654" s="54" t="s">
        <v>11</v>
      </c>
      <c r="AO654" s="39"/>
      <c r="AP654" s="56" t="s">
        <v>16</v>
      </c>
      <c r="AQ654" s="48"/>
      <c r="AR654" s="36"/>
      <c r="AS654" s="54" t="s">
        <v>11</v>
      </c>
      <c r="AT654" s="39"/>
      <c r="AU654" s="54" t="s">
        <v>16</v>
      </c>
      <c r="AV654" s="36"/>
      <c r="AW654" s="54" t="s">
        <v>11</v>
      </c>
      <c r="AX654" s="39"/>
      <c r="AY654" s="56" t="s">
        <v>16</v>
      </c>
      <c r="AZ654" s="48"/>
      <c r="BA654" s="36"/>
      <c r="BB654" s="54" t="s">
        <v>11</v>
      </c>
      <c r="BC654" s="39"/>
      <c r="BD654" s="54" t="s">
        <v>16</v>
      </c>
      <c r="BE654" s="36"/>
      <c r="BF654" s="54" t="s">
        <v>11</v>
      </c>
      <c r="BG654" s="39"/>
      <c r="BH654" s="56" t="s">
        <v>16</v>
      </c>
      <c r="BI654" s="48"/>
      <c r="BJ654" s="36"/>
      <c r="BK654" s="54" t="s">
        <v>11</v>
      </c>
      <c r="BL654" s="39"/>
      <c r="BM654" s="54" t="s">
        <v>16</v>
      </c>
      <c r="BN654" s="36"/>
      <c r="BO654" s="54" t="s">
        <v>11</v>
      </c>
      <c r="BP654" s="39"/>
      <c r="BQ654" s="56" t="s">
        <v>16</v>
      </c>
      <c r="BR654" s="48"/>
      <c r="BS654" s="36"/>
      <c r="BT654" s="54" t="s">
        <v>11</v>
      </c>
      <c r="BU654" s="39"/>
      <c r="BV654" s="54" t="s">
        <v>16</v>
      </c>
      <c r="BW654" s="36"/>
      <c r="BX654" s="54" t="s">
        <v>11</v>
      </c>
      <c r="BY654" s="39"/>
      <c r="BZ654" s="56" t="s">
        <v>16</v>
      </c>
      <c r="CA654" s="51"/>
      <c r="CB654" s="17" t="str">
        <f t="shared" si="19"/>
        <v/>
      </c>
      <c r="CC654" s="17" t="str">
        <f>IF(CB654="","",INDEX('99_職種リスト'!$A:$A,MATCH($E654,'99_職種リスト'!$B:$B,0)))</f>
        <v/>
      </c>
      <c r="CD654" s="18" t="str">
        <f>IF(CB654="","",IF(F654="○",'01_勤務時間入力'!$B$7*60,IF(SUM(H654,J654,L654,N654)&gt;0,MIN(SUM(VALUE(H654)*60,J654,VALUE(L654)*60/2,N654/2),'01_勤務時間入力'!$B$7*60,10080),MIN(SUM(MIN(SUM(VALUE(Q654)*60,S654,VALUE(U654)*60/2,W654/2),1440)*IF(OR(Y654="",Y654="　"),1,VALUE(MID(Y654,2,1)/4)),MIN(SUM(VALUE(Z654)*60,AB654,VALUE(AD654)*60/2,AF654/2),1440)*IF(OR(AH654="",AH654="　"),1,VALUE(MID(AH654,2,1)/4)),MIN(SUM(VALUE(AI654)*60,AK654,VALUE(AM654)*60/2,AO654/2),1440)*IF(OR(AQ654="",AQ654="　"),1,VALUE(MID(AQ654,2,1)/4)),MIN(SUM(VALUE(AR654)*60,AT654,VALUE(AV654)*60/2,AX654/2),1440)*IF(OR(AZ654="",AZ654="　"),1,VALUE(MID(AZ654,2,1)/4)),MIN(SUM(VALUE(BA654)*60,BC654,VALUE(BE654)*60/2,BG654/2),1440)*IF(OR(BI654="",BI654="　"),1,VALUE(MID(BI654,2,1)/4)),MIN(SUM(VALUE(BJ654)*60,BL654,VALUE(BN654)*60/2,BP654/2),1440)*IF(OR(BR654="",BR654="　"),1,VALUE(MID(BR654,2,1)/4)),MIN(SUM(VALUE(BS654)*60,BU654,VALUE(BW654)*60/2,BY654/2),1440)*IF(OR(CA654="",CA654="　"),1,VALUE(MID(CA654,2,1)/4))),'01_勤務時間入力'!$B$7*60,10080))))</f>
        <v/>
      </c>
      <c r="CE654" s="17" t="str">
        <f>IF(CB654="","",IF('01_勤務時間入力'!$I$7*60&lt;='01_勤務時間入力'!CD654,"常勤","非常勤"))</f>
        <v/>
      </c>
    </row>
    <row r="655" spans="2:83" ht="27.95" customHeight="1" x14ac:dyDescent="0.4">
      <c r="B655" s="131" t="str">
        <f t="shared" si="18"/>
        <v>639人目</v>
      </c>
      <c r="C655" s="29"/>
      <c r="D655" s="69" t="s">
        <v>14</v>
      </c>
      <c r="E655" s="31"/>
      <c r="F655" s="32"/>
      <c r="H655" s="36"/>
      <c r="I655" s="54" t="s">
        <v>11</v>
      </c>
      <c r="J655" s="39"/>
      <c r="K655" s="56" t="s">
        <v>16</v>
      </c>
      <c r="L655" s="36"/>
      <c r="M655" s="54" t="s">
        <v>11</v>
      </c>
      <c r="N655" s="39"/>
      <c r="O655" s="56" t="s">
        <v>16</v>
      </c>
      <c r="P655" s="11"/>
      <c r="Q655" s="36"/>
      <c r="R655" s="54" t="s">
        <v>11</v>
      </c>
      <c r="S655" s="39"/>
      <c r="T655" s="54" t="s">
        <v>16</v>
      </c>
      <c r="U655" s="36"/>
      <c r="V655" s="54" t="s">
        <v>11</v>
      </c>
      <c r="W655" s="39"/>
      <c r="X655" s="56" t="s">
        <v>16</v>
      </c>
      <c r="Y655" s="48"/>
      <c r="Z655" s="36"/>
      <c r="AA655" s="54" t="s">
        <v>11</v>
      </c>
      <c r="AB655" s="39"/>
      <c r="AC655" s="54" t="s">
        <v>16</v>
      </c>
      <c r="AD655" s="36"/>
      <c r="AE655" s="54" t="s">
        <v>11</v>
      </c>
      <c r="AF655" s="39"/>
      <c r="AG655" s="56" t="s">
        <v>16</v>
      </c>
      <c r="AH655" s="48"/>
      <c r="AI655" s="36"/>
      <c r="AJ655" s="54" t="s">
        <v>11</v>
      </c>
      <c r="AK655" s="39"/>
      <c r="AL655" s="54" t="s">
        <v>16</v>
      </c>
      <c r="AM655" s="36"/>
      <c r="AN655" s="54" t="s">
        <v>11</v>
      </c>
      <c r="AO655" s="39"/>
      <c r="AP655" s="56" t="s">
        <v>16</v>
      </c>
      <c r="AQ655" s="48"/>
      <c r="AR655" s="36"/>
      <c r="AS655" s="54" t="s">
        <v>11</v>
      </c>
      <c r="AT655" s="39"/>
      <c r="AU655" s="54" t="s">
        <v>16</v>
      </c>
      <c r="AV655" s="36"/>
      <c r="AW655" s="54" t="s">
        <v>11</v>
      </c>
      <c r="AX655" s="39"/>
      <c r="AY655" s="56" t="s">
        <v>16</v>
      </c>
      <c r="AZ655" s="48"/>
      <c r="BA655" s="36"/>
      <c r="BB655" s="54" t="s">
        <v>11</v>
      </c>
      <c r="BC655" s="39"/>
      <c r="BD655" s="54" t="s">
        <v>16</v>
      </c>
      <c r="BE655" s="36"/>
      <c r="BF655" s="54" t="s">
        <v>11</v>
      </c>
      <c r="BG655" s="39"/>
      <c r="BH655" s="56" t="s">
        <v>16</v>
      </c>
      <c r="BI655" s="48"/>
      <c r="BJ655" s="36"/>
      <c r="BK655" s="54" t="s">
        <v>11</v>
      </c>
      <c r="BL655" s="39"/>
      <c r="BM655" s="54" t="s">
        <v>16</v>
      </c>
      <c r="BN655" s="36"/>
      <c r="BO655" s="54" t="s">
        <v>11</v>
      </c>
      <c r="BP655" s="39"/>
      <c r="BQ655" s="56" t="s">
        <v>16</v>
      </c>
      <c r="BR655" s="48"/>
      <c r="BS655" s="36"/>
      <c r="BT655" s="54" t="s">
        <v>11</v>
      </c>
      <c r="BU655" s="39"/>
      <c r="BV655" s="54" t="s">
        <v>16</v>
      </c>
      <c r="BW655" s="36"/>
      <c r="BX655" s="54" t="s">
        <v>11</v>
      </c>
      <c r="BY655" s="39"/>
      <c r="BZ655" s="56" t="s">
        <v>16</v>
      </c>
      <c r="CA655" s="51"/>
      <c r="CB655" s="17" t="str">
        <f t="shared" si="19"/>
        <v/>
      </c>
      <c r="CC655" s="17" t="str">
        <f>IF(CB655="","",INDEX('99_職種リスト'!$A:$A,MATCH($E655,'99_職種リスト'!$B:$B,0)))</f>
        <v/>
      </c>
      <c r="CD655" s="18" t="str">
        <f>IF(CB655="","",IF(F655="○",'01_勤務時間入力'!$B$7*60,IF(SUM(H655,J655,L655,N655)&gt;0,MIN(SUM(VALUE(H655)*60,J655,VALUE(L655)*60/2,N655/2),'01_勤務時間入力'!$B$7*60,10080),MIN(SUM(MIN(SUM(VALUE(Q655)*60,S655,VALUE(U655)*60/2,W655/2),1440)*IF(OR(Y655="",Y655="　"),1,VALUE(MID(Y655,2,1)/4)),MIN(SUM(VALUE(Z655)*60,AB655,VALUE(AD655)*60/2,AF655/2),1440)*IF(OR(AH655="",AH655="　"),1,VALUE(MID(AH655,2,1)/4)),MIN(SUM(VALUE(AI655)*60,AK655,VALUE(AM655)*60/2,AO655/2),1440)*IF(OR(AQ655="",AQ655="　"),1,VALUE(MID(AQ655,2,1)/4)),MIN(SUM(VALUE(AR655)*60,AT655,VALUE(AV655)*60/2,AX655/2),1440)*IF(OR(AZ655="",AZ655="　"),1,VALUE(MID(AZ655,2,1)/4)),MIN(SUM(VALUE(BA655)*60,BC655,VALUE(BE655)*60/2,BG655/2),1440)*IF(OR(BI655="",BI655="　"),1,VALUE(MID(BI655,2,1)/4)),MIN(SUM(VALUE(BJ655)*60,BL655,VALUE(BN655)*60/2,BP655/2),1440)*IF(OR(BR655="",BR655="　"),1,VALUE(MID(BR655,2,1)/4)),MIN(SUM(VALUE(BS655)*60,BU655,VALUE(BW655)*60/2,BY655/2),1440)*IF(OR(CA655="",CA655="　"),1,VALUE(MID(CA655,2,1)/4))),'01_勤務時間入力'!$B$7*60,10080))))</f>
        <v/>
      </c>
      <c r="CE655" s="17" t="str">
        <f>IF(CB655="","",IF('01_勤務時間入力'!$I$7*60&lt;='01_勤務時間入力'!CD655,"常勤","非常勤"))</f>
        <v/>
      </c>
    </row>
    <row r="656" spans="2:83" ht="27.95" customHeight="1" x14ac:dyDescent="0.4">
      <c r="B656" s="131" t="str">
        <f t="shared" si="18"/>
        <v>640人目</v>
      </c>
      <c r="C656" s="29"/>
      <c r="D656" s="69" t="s">
        <v>14</v>
      </c>
      <c r="E656" s="31"/>
      <c r="F656" s="32"/>
      <c r="H656" s="36"/>
      <c r="I656" s="54" t="s">
        <v>11</v>
      </c>
      <c r="J656" s="39"/>
      <c r="K656" s="56" t="s">
        <v>16</v>
      </c>
      <c r="L656" s="36"/>
      <c r="M656" s="54" t="s">
        <v>11</v>
      </c>
      <c r="N656" s="39"/>
      <c r="O656" s="56" t="s">
        <v>16</v>
      </c>
      <c r="P656" s="11"/>
      <c r="Q656" s="36"/>
      <c r="R656" s="54" t="s">
        <v>11</v>
      </c>
      <c r="S656" s="39"/>
      <c r="T656" s="54" t="s">
        <v>16</v>
      </c>
      <c r="U656" s="36"/>
      <c r="V656" s="54" t="s">
        <v>11</v>
      </c>
      <c r="W656" s="39"/>
      <c r="X656" s="56" t="s">
        <v>16</v>
      </c>
      <c r="Y656" s="48"/>
      <c r="Z656" s="36"/>
      <c r="AA656" s="54" t="s">
        <v>11</v>
      </c>
      <c r="AB656" s="39"/>
      <c r="AC656" s="54" t="s">
        <v>16</v>
      </c>
      <c r="AD656" s="36"/>
      <c r="AE656" s="54" t="s">
        <v>11</v>
      </c>
      <c r="AF656" s="39"/>
      <c r="AG656" s="56" t="s">
        <v>16</v>
      </c>
      <c r="AH656" s="48"/>
      <c r="AI656" s="36"/>
      <c r="AJ656" s="54" t="s">
        <v>11</v>
      </c>
      <c r="AK656" s="39"/>
      <c r="AL656" s="54" t="s">
        <v>16</v>
      </c>
      <c r="AM656" s="36"/>
      <c r="AN656" s="54" t="s">
        <v>11</v>
      </c>
      <c r="AO656" s="39"/>
      <c r="AP656" s="56" t="s">
        <v>16</v>
      </c>
      <c r="AQ656" s="48"/>
      <c r="AR656" s="36"/>
      <c r="AS656" s="54" t="s">
        <v>11</v>
      </c>
      <c r="AT656" s="39"/>
      <c r="AU656" s="54" t="s">
        <v>16</v>
      </c>
      <c r="AV656" s="36"/>
      <c r="AW656" s="54" t="s">
        <v>11</v>
      </c>
      <c r="AX656" s="39"/>
      <c r="AY656" s="56" t="s">
        <v>16</v>
      </c>
      <c r="AZ656" s="48"/>
      <c r="BA656" s="36"/>
      <c r="BB656" s="54" t="s">
        <v>11</v>
      </c>
      <c r="BC656" s="39"/>
      <c r="BD656" s="54" t="s">
        <v>16</v>
      </c>
      <c r="BE656" s="36"/>
      <c r="BF656" s="54" t="s">
        <v>11</v>
      </c>
      <c r="BG656" s="39"/>
      <c r="BH656" s="56" t="s">
        <v>16</v>
      </c>
      <c r="BI656" s="48"/>
      <c r="BJ656" s="36"/>
      <c r="BK656" s="54" t="s">
        <v>11</v>
      </c>
      <c r="BL656" s="39"/>
      <c r="BM656" s="54" t="s">
        <v>16</v>
      </c>
      <c r="BN656" s="36"/>
      <c r="BO656" s="54" t="s">
        <v>11</v>
      </c>
      <c r="BP656" s="39"/>
      <c r="BQ656" s="56" t="s">
        <v>16</v>
      </c>
      <c r="BR656" s="48"/>
      <c r="BS656" s="36"/>
      <c r="BT656" s="54" t="s">
        <v>11</v>
      </c>
      <c r="BU656" s="39"/>
      <c r="BV656" s="54" t="s">
        <v>16</v>
      </c>
      <c r="BW656" s="36"/>
      <c r="BX656" s="54" t="s">
        <v>11</v>
      </c>
      <c r="BY656" s="39"/>
      <c r="BZ656" s="56" t="s">
        <v>16</v>
      </c>
      <c r="CA656" s="51"/>
      <c r="CB656" s="17" t="str">
        <f t="shared" si="19"/>
        <v/>
      </c>
      <c r="CC656" s="17" t="str">
        <f>IF(CB656="","",INDEX('99_職種リスト'!$A:$A,MATCH($E656,'99_職種リスト'!$B:$B,0)))</f>
        <v/>
      </c>
      <c r="CD656" s="18" t="str">
        <f>IF(CB656="","",IF(F656="○",'01_勤務時間入力'!$B$7*60,IF(SUM(H656,J656,L656,N656)&gt;0,MIN(SUM(VALUE(H656)*60,J656,VALUE(L656)*60/2,N656/2),'01_勤務時間入力'!$B$7*60,10080),MIN(SUM(MIN(SUM(VALUE(Q656)*60,S656,VALUE(U656)*60/2,W656/2),1440)*IF(OR(Y656="",Y656="　"),1,VALUE(MID(Y656,2,1)/4)),MIN(SUM(VALUE(Z656)*60,AB656,VALUE(AD656)*60/2,AF656/2),1440)*IF(OR(AH656="",AH656="　"),1,VALUE(MID(AH656,2,1)/4)),MIN(SUM(VALUE(AI656)*60,AK656,VALUE(AM656)*60/2,AO656/2),1440)*IF(OR(AQ656="",AQ656="　"),1,VALUE(MID(AQ656,2,1)/4)),MIN(SUM(VALUE(AR656)*60,AT656,VALUE(AV656)*60/2,AX656/2),1440)*IF(OR(AZ656="",AZ656="　"),1,VALUE(MID(AZ656,2,1)/4)),MIN(SUM(VALUE(BA656)*60,BC656,VALUE(BE656)*60/2,BG656/2),1440)*IF(OR(BI656="",BI656="　"),1,VALUE(MID(BI656,2,1)/4)),MIN(SUM(VALUE(BJ656)*60,BL656,VALUE(BN656)*60/2,BP656/2),1440)*IF(OR(BR656="",BR656="　"),1,VALUE(MID(BR656,2,1)/4)),MIN(SUM(VALUE(BS656)*60,BU656,VALUE(BW656)*60/2,BY656/2),1440)*IF(OR(CA656="",CA656="　"),1,VALUE(MID(CA656,2,1)/4))),'01_勤務時間入力'!$B$7*60,10080))))</f>
        <v/>
      </c>
      <c r="CE656" s="17" t="str">
        <f>IF(CB656="","",IF('01_勤務時間入力'!$I$7*60&lt;='01_勤務時間入力'!CD656,"常勤","非常勤"))</f>
        <v/>
      </c>
    </row>
    <row r="657" spans="2:83" ht="27.95" customHeight="1" x14ac:dyDescent="0.4">
      <c r="B657" s="131" t="str">
        <f t="shared" si="18"/>
        <v>641人目</v>
      </c>
      <c r="C657" s="29"/>
      <c r="D657" s="69" t="s">
        <v>14</v>
      </c>
      <c r="E657" s="31"/>
      <c r="F657" s="32"/>
      <c r="H657" s="36"/>
      <c r="I657" s="54" t="s">
        <v>11</v>
      </c>
      <c r="J657" s="39"/>
      <c r="K657" s="56" t="s">
        <v>16</v>
      </c>
      <c r="L657" s="36"/>
      <c r="M657" s="54" t="s">
        <v>11</v>
      </c>
      <c r="N657" s="39"/>
      <c r="O657" s="56" t="s">
        <v>16</v>
      </c>
      <c r="P657" s="11"/>
      <c r="Q657" s="36"/>
      <c r="R657" s="54" t="s">
        <v>11</v>
      </c>
      <c r="S657" s="39"/>
      <c r="T657" s="54" t="s">
        <v>16</v>
      </c>
      <c r="U657" s="36"/>
      <c r="V657" s="54" t="s">
        <v>11</v>
      </c>
      <c r="W657" s="39"/>
      <c r="X657" s="56" t="s">
        <v>16</v>
      </c>
      <c r="Y657" s="48"/>
      <c r="Z657" s="36"/>
      <c r="AA657" s="54" t="s">
        <v>11</v>
      </c>
      <c r="AB657" s="39"/>
      <c r="AC657" s="54" t="s">
        <v>16</v>
      </c>
      <c r="AD657" s="36"/>
      <c r="AE657" s="54" t="s">
        <v>11</v>
      </c>
      <c r="AF657" s="39"/>
      <c r="AG657" s="56" t="s">
        <v>16</v>
      </c>
      <c r="AH657" s="48"/>
      <c r="AI657" s="36"/>
      <c r="AJ657" s="54" t="s">
        <v>11</v>
      </c>
      <c r="AK657" s="39"/>
      <c r="AL657" s="54" t="s">
        <v>16</v>
      </c>
      <c r="AM657" s="36"/>
      <c r="AN657" s="54" t="s">
        <v>11</v>
      </c>
      <c r="AO657" s="39"/>
      <c r="AP657" s="56" t="s">
        <v>16</v>
      </c>
      <c r="AQ657" s="48"/>
      <c r="AR657" s="36"/>
      <c r="AS657" s="54" t="s">
        <v>11</v>
      </c>
      <c r="AT657" s="39"/>
      <c r="AU657" s="54" t="s">
        <v>16</v>
      </c>
      <c r="AV657" s="36"/>
      <c r="AW657" s="54" t="s">
        <v>11</v>
      </c>
      <c r="AX657" s="39"/>
      <c r="AY657" s="56" t="s">
        <v>16</v>
      </c>
      <c r="AZ657" s="48"/>
      <c r="BA657" s="36"/>
      <c r="BB657" s="54" t="s">
        <v>11</v>
      </c>
      <c r="BC657" s="39"/>
      <c r="BD657" s="54" t="s">
        <v>16</v>
      </c>
      <c r="BE657" s="36"/>
      <c r="BF657" s="54" t="s">
        <v>11</v>
      </c>
      <c r="BG657" s="39"/>
      <c r="BH657" s="56" t="s">
        <v>16</v>
      </c>
      <c r="BI657" s="48"/>
      <c r="BJ657" s="36"/>
      <c r="BK657" s="54" t="s">
        <v>11</v>
      </c>
      <c r="BL657" s="39"/>
      <c r="BM657" s="54" t="s">
        <v>16</v>
      </c>
      <c r="BN657" s="36"/>
      <c r="BO657" s="54" t="s">
        <v>11</v>
      </c>
      <c r="BP657" s="39"/>
      <c r="BQ657" s="56" t="s">
        <v>16</v>
      </c>
      <c r="BR657" s="48"/>
      <c r="BS657" s="36"/>
      <c r="BT657" s="54" t="s">
        <v>11</v>
      </c>
      <c r="BU657" s="39"/>
      <c r="BV657" s="54" t="s">
        <v>16</v>
      </c>
      <c r="BW657" s="36"/>
      <c r="BX657" s="54" t="s">
        <v>11</v>
      </c>
      <c r="BY657" s="39"/>
      <c r="BZ657" s="56" t="s">
        <v>16</v>
      </c>
      <c r="CA657" s="51"/>
      <c r="CB657" s="17" t="str">
        <f t="shared" si="19"/>
        <v/>
      </c>
      <c r="CC657" s="17" t="str">
        <f>IF(CB657="","",INDEX('99_職種リスト'!$A:$A,MATCH($E657,'99_職種リスト'!$B:$B,0)))</f>
        <v/>
      </c>
      <c r="CD657" s="18" t="str">
        <f>IF(CB657="","",IF(F657="○",'01_勤務時間入力'!$B$7*60,IF(SUM(H657,J657,L657,N657)&gt;0,MIN(SUM(VALUE(H657)*60,J657,VALUE(L657)*60/2,N657/2),'01_勤務時間入力'!$B$7*60,10080),MIN(SUM(MIN(SUM(VALUE(Q657)*60,S657,VALUE(U657)*60/2,W657/2),1440)*IF(OR(Y657="",Y657="　"),1,VALUE(MID(Y657,2,1)/4)),MIN(SUM(VALUE(Z657)*60,AB657,VALUE(AD657)*60/2,AF657/2),1440)*IF(OR(AH657="",AH657="　"),1,VALUE(MID(AH657,2,1)/4)),MIN(SUM(VALUE(AI657)*60,AK657,VALUE(AM657)*60/2,AO657/2),1440)*IF(OR(AQ657="",AQ657="　"),1,VALUE(MID(AQ657,2,1)/4)),MIN(SUM(VALUE(AR657)*60,AT657,VALUE(AV657)*60/2,AX657/2),1440)*IF(OR(AZ657="",AZ657="　"),1,VALUE(MID(AZ657,2,1)/4)),MIN(SUM(VALUE(BA657)*60,BC657,VALUE(BE657)*60/2,BG657/2),1440)*IF(OR(BI657="",BI657="　"),1,VALUE(MID(BI657,2,1)/4)),MIN(SUM(VALUE(BJ657)*60,BL657,VALUE(BN657)*60/2,BP657/2),1440)*IF(OR(BR657="",BR657="　"),1,VALUE(MID(BR657,2,1)/4)),MIN(SUM(VALUE(BS657)*60,BU657,VALUE(BW657)*60/2,BY657/2),1440)*IF(OR(CA657="",CA657="　"),1,VALUE(MID(CA657,2,1)/4))),'01_勤務時間入力'!$B$7*60,10080))))</f>
        <v/>
      </c>
      <c r="CE657" s="17" t="str">
        <f>IF(CB657="","",IF('01_勤務時間入力'!$I$7*60&lt;='01_勤務時間入力'!CD657,"常勤","非常勤"))</f>
        <v/>
      </c>
    </row>
    <row r="658" spans="2:83" ht="27.95" customHeight="1" x14ac:dyDescent="0.4">
      <c r="B658" s="131" t="str">
        <f t="shared" ref="B658:B721" si="20">CONCATENATE(ROW()-16,"人目")</f>
        <v>642人目</v>
      </c>
      <c r="C658" s="29"/>
      <c r="D658" s="69" t="s">
        <v>14</v>
      </c>
      <c r="E658" s="31"/>
      <c r="F658" s="32"/>
      <c r="H658" s="36"/>
      <c r="I658" s="54" t="s">
        <v>11</v>
      </c>
      <c r="J658" s="39"/>
      <c r="K658" s="56" t="s">
        <v>16</v>
      </c>
      <c r="L658" s="36"/>
      <c r="M658" s="54" t="s">
        <v>11</v>
      </c>
      <c r="N658" s="39"/>
      <c r="O658" s="56" t="s">
        <v>16</v>
      </c>
      <c r="P658" s="11"/>
      <c r="Q658" s="36"/>
      <c r="R658" s="54" t="s">
        <v>11</v>
      </c>
      <c r="S658" s="39"/>
      <c r="T658" s="54" t="s">
        <v>16</v>
      </c>
      <c r="U658" s="36"/>
      <c r="V658" s="54" t="s">
        <v>11</v>
      </c>
      <c r="W658" s="39"/>
      <c r="X658" s="56" t="s">
        <v>16</v>
      </c>
      <c r="Y658" s="48"/>
      <c r="Z658" s="36"/>
      <c r="AA658" s="54" t="s">
        <v>11</v>
      </c>
      <c r="AB658" s="39"/>
      <c r="AC658" s="54" t="s">
        <v>16</v>
      </c>
      <c r="AD658" s="36"/>
      <c r="AE658" s="54" t="s">
        <v>11</v>
      </c>
      <c r="AF658" s="39"/>
      <c r="AG658" s="56" t="s">
        <v>16</v>
      </c>
      <c r="AH658" s="48"/>
      <c r="AI658" s="36"/>
      <c r="AJ658" s="54" t="s">
        <v>11</v>
      </c>
      <c r="AK658" s="39"/>
      <c r="AL658" s="54" t="s">
        <v>16</v>
      </c>
      <c r="AM658" s="36"/>
      <c r="AN658" s="54" t="s">
        <v>11</v>
      </c>
      <c r="AO658" s="39"/>
      <c r="AP658" s="56" t="s">
        <v>16</v>
      </c>
      <c r="AQ658" s="48"/>
      <c r="AR658" s="36"/>
      <c r="AS658" s="54" t="s">
        <v>11</v>
      </c>
      <c r="AT658" s="39"/>
      <c r="AU658" s="54" t="s">
        <v>16</v>
      </c>
      <c r="AV658" s="36"/>
      <c r="AW658" s="54" t="s">
        <v>11</v>
      </c>
      <c r="AX658" s="39"/>
      <c r="AY658" s="56" t="s">
        <v>16</v>
      </c>
      <c r="AZ658" s="48"/>
      <c r="BA658" s="36"/>
      <c r="BB658" s="54" t="s">
        <v>11</v>
      </c>
      <c r="BC658" s="39"/>
      <c r="BD658" s="54" t="s">
        <v>16</v>
      </c>
      <c r="BE658" s="36"/>
      <c r="BF658" s="54" t="s">
        <v>11</v>
      </c>
      <c r="BG658" s="39"/>
      <c r="BH658" s="56" t="s">
        <v>16</v>
      </c>
      <c r="BI658" s="48"/>
      <c r="BJ658" s="36"/>
      <c r="BK658" s="54" t="s">
        <v>11</v>
      </c>
      <c r="BL658" s="39"/>
      <c r="BM658" s="54" t="s">
        <v>16</v>
      </c>
      <c r="BN658" s="36"/>
      <c r="BO658" s="54" t="s">
        <v>11</v>
      </c>
      <c r="BP658" s="39"/>
      <c r="BQ658" s="56" t="s">
        <v>16</v>
      </c>
      <c r="BR658" s="48"/>
      <c r="BS658" s="36"/>
      <c r="BT658" s="54" t="s">
        <v>11</v>
      </c>
      <c r="BU658" s="39"/>
      <c r="BV658" s="54" t="s">
        <v>16</v>
      </c>
      <c r="BW658" s="36"/>
      <c r="BX658" s="54" t="s">
        <v>11</v>
      </c>
      <c r="BY658" s="39"/>
      <c r="BZ658" s="56" t="s">
        <v>16</v>
      </c>
      <c r="CA658" s="51"/>
      <c r="CB658" s="17" t="str">
        <f t="shared" ref="CB658:CB721" si="21">IF(AND(E658&lt;&gt;"",OR(F658="○",SUM(H658,J658,L658,N658,Q658,S658,U658,W658,Z658,AB658,AD658,AF658,AI658,AK658,AM658,AO658,AR658,AT658,AV658,AX658,BA658,BC658,BE658,BG658,BJ658,BL658,BN658,BP658,BS658,BU658,BW658,BY658)&gt;0)),"入力あり","")</f>
        <v/>
      </c>
      <c r="CC658" s="17" t="str">
        <f>IF(CB658="","",INDEX('99_職種リスト'!$A:$A,MATCH($E658,'99_職種リスト'!$B:$B,0)))</f>
        <v/>
      </c>
      <c r="CD658" s="18" t="str">
        <f>IF(CB658="","",IF(F658="○",'01_勤務時間入力'!$B$7*60,IF(SUM(H658,J658,L658,N658)&gt;0,MIN(SUM(VALUE(H658)*60,J658,VALUE(L658)*60/2,N658/2),'01_勤務時間入力'!$B$7*60,10080),MIN(SUM(MIN(SUM(VALUE(Q658)*60,S658,VALUE(U658)*60/2,W658/2),1440)*IF(OR(Y658="",Y658="　"),1,VALUE(MID(Y658,2,1)/4)),MIN(SUM(VALUE(Z658)*60,AB658,VALUE(AD658)*60/2,AF658/2),1440)*IF(OR(AH658="",AH658="　"),1,VALUE(MID(AH658,2,1)/4)),MIN(SUM(VALUE(AI658)*60,AK658,VALUE(AM658)*60/2,AO658/2),1440)*IF(OR(AQ658="",AQ658="　"),1,VALUE(MID(AQ658,2,1)/4)),MIN(SUM(VALUE(AR658)*60,AT658,VALUE(AV658)*60/2,AX658/2),1440)*IF(OR(AZ658="",AZ658="　"),1,VALUE(MID(AZ658,2,1)/4)),MIN(SUM(VALUE(BA658)*60,BC658,VALUE(BE658)*60/2,BG658/2),1440)*IF(OR(BI658="",BI658="　"),1,VALUE(MID(BI658,2,1)/4)),MIN(SUM(VALUE(BJ658)*60,BL658,VALUE(BN658)*60/2,BP658/2),1440)*IF(OR(BR658="",BR658="　"),1,VALUE(MID(BR658,2,1)/4)),MIN(SUM(VALUE(BS658)*60,BU658,VALUE(BW658)*60/2,BY658/2),1440)*IF(OR(CA658="",CA658="　"),1,VALUE(MID(CA658,2,1)/4))),'01_勤務時間入力'!$B$7*60,10080))))</f>
        <v/>
      </c>
      <c r="CE658" s="17" t="str">
        <f>IF(CB658="","",IF('01_勤務時間入力'!$I$7*60&lt;='01_勤務時間入力'!CD658,"常勤","非常勤"))</f>
        <v/>
      </c>
    </row>
    <row r="659" spans="2:83" ht="27.95" customHeight="1" x14ac:dyDescent="0.4">
      <c r="B659" s="131" t="str">
        <f t="shared" si="20"/>
        <v>643人目</v>
      </c>
      <c r="C659" s="29"/>
      <c r="D659" s="69" t="s">
        <v>14</v>
      </c>
      <c r="E659" s="31"/>
      <c r="F659" s="32"/>
      <c r="H659" s="36"/>
      <c r="I659" s="54" t="s">
        <v>11</v>
      </c>
      <c r="J659" s="39"/>
      <c r="K659" s="56" t="s">
        <v>16</v>
      </c>
      <c r="L659" s="36"/>
      <c r="M659" s="54" t="s">
        <v>11</v>
      </c>
      <c r="N659" s="39"/>
      <c r="O659" s="56" t="s">
        <v>16</v>
      </c>
      <c r="P659" s="11"/>
      <c r="Q659" s="36"/>
      <c r="R659" s="54" t="s">
        <v>11</v>
      </c>
      <c r="S659" s="39"/>
      <c r="T659" s="54" t="s">
        <v>16</v>
      </c>
      <c r="U659" s="36"/>
      <c r="V659" s="54" t="s">
        <v>11</v>
      </c>
      <c r="W659" s="39"/>
      <c r="X659" s="56" t="s">
        <v>16</v>
      </c>
      <c r="Y659" s="48"/>
      <c r="Z659" s="36"/>
      <c r="AA659" s="54" t="s">
        <v>11</v>
      </c>
      <c r="AB659" s="39"/>
      <c r="AC659" s="54" t="s">
        <v>16</v>
      </c>
      <c r="AD659" s="36"/>
      <c r="AE659" s="54" t="s">
        <v>11</v>
      </c>
      <c r="AF659" s="39"/>
      <c r="AG659" s="56" t="s">
        <v>16</v>
      </c>
      <c r="AH659" s="48"/>
      <c r="AI659" s="36"/>
      <c r="AJ659" s="54" t="s">
        <v>11</v>
      </c>
      <c r="AK659" s="39"/>
      <c r="AL659" s="54" t="s">
        <v>16</v>
      </c>
      <c r="AM659" s="36"/>
      <c r="AN659" s="54" t="s">
        <v>11</v>
      </c>
      <c r="AO659" s="39"/>
      <c r="AP659" s="56" t="s">
        <v>16</v>
      </c>
      <c r="AQ659" s="48"/>
      <c r="AR659" s="36"/>
      <c r="AS659" s="54" t="s">
        <v>11</v>
      </c>
      <c r="AT659" s="39"/>
      <c r="AU659" s="54" t="s">
        <v>16</v>
      </c>
      <c r="AV659" s="36"/>
      <c r="AW659" s="54" t="s">
        <v>11</v>
      </c>
      <c r="AX659" s="39"/>
      <c r="AY659" s="56" t="s">
        <v>16</v>
      </c>
      <c r="AZ659" s="48"/>
      <c r="BA659" s="36"/>
      <c r="BB659" s="54" t="s">
        <v>11</v>
      </c>
      <c r="BC659" s="39"/>
      <c r="BD659" s="54" t="s">
        <v>16</v>
      </c>
      <c r="BE659" s="36"/>
      <c r="BF659" s="54" t="s">
        <v>11</v>
      </c>
      <c r="BG659" s="39"/>
      <c r="BH659" s="56" t="s">
        <v>16</v>
      </c>
      <c r="BI659" s="48"/>
      <c r="BJ659" s="36"/>
      <c r="BK659" s="54" t="s">
        <v>11</v>
      </c>
      <c r="BL659" s="39"/>
      <c r="BM659" s="54" t="s">
        <v>16</v>
      </c>
      <c r="BN659" s="36"/>
      <c r="BO659" s="54" t="s">
        <v>11</v>
      </c>
      <c r="BP659" s="39"/>
      <c r="BQ659" s="56" t="s">
        <v>16</v>
      </c>
      <c r="BR659" s="48"/>
      <c r="BS659" s="36"/>
      <c r="BT659" s="54" t="s">
        <v>11</v>
      </c>
      <c r="BU659" s="39"/>
      <c r="BV659" s="54" t="s">
        <v>16</v>
      </c>
      <c r="BW659" s="36"/>
      <c r="BX659" s="54" t="s">
        <v>11</v>
      </c>
      <c r="BY659" s="39"/>
      <c r="BZ659" s="56" t="s">
        <v>16</v>
      </c>
      <c r="CA659" s="51"/>
      <c r="CB659" s="17" t="str">
        <f t="shared" si="21"/>
        <v/>
      </c>
      <c r="CC659" s="17" t="str">
        <f>IF(CB659="","",INDEX('99_職種リスト'!$A:$A,MATCH($E659,'99_職種リスト'!$B:$B,0)))</f>
        <v/>
      </c>
      <c r="CD659" s="18" t="str">
        <f>IF(CB659="","",IF(F659="○",'01_勤務時間入力'!$B$7*60,IF(SUM(H659,J659,L659,N659)&gt;0,MIN(SUM(VALUE(H659)*60,J659,VALUE(L659)*60/2,N659/2),'01_勤務時間入力'!$B$7*60,10080),MIN(SUM(MIN(SUM(VALUE(Q659)*60,S659,VALUE(U659)*60/2,W659/2),1440)*IF(OR(Y659="",Y659="　"),1,VALUE(MID(Y659,2,1)/4)),MIN(SUM(VALUE(Z659)*60,AB659,VALUE(AD659)*60/2,AF659/2),1440)*IF(OR(AH659="",AH659="　"),1,VALUE(MID(AH659,2,1)/4)),MIN(SUM(VALUE(AI659)*60,AK659,VALUE(AM659)*60/2,AO659/2),1440)*IF(OR(AQ659="",AQ659="　"),1,VALUE(MID(AQ659,2,1)/4)),MIN(SUM(VALUE(AR659)*60,AT659,VALUE(AV659)*60/2,AX659/2),1440)*IF(OR(AZ659="",AZ659="　"),1,VALUE(MID(AZ659,2,1)/4)),MIN(SUM(VALUE(BA659)*60,BC659,VALUE(BE659)*60/2,BG659/2),1440)*IF(OR(BI659="",BI659="　"),1,VALUE(MID(BI659,2,1)/4)),MIN(SUM(VALUE(BJ659)*60,BL659,VALUE(BN659)*60/2,BP659/2),1440)*IF(OR(BR659="",BR659="　"),1,VALUE(MID(BR659,2,1)/4)),MIN(SUM(VALUE(BS659)*60,BU659,VALUE(BW659)*60/2,BY659/2),1440)*IF(OR(CA659="",CA659="　"),1,VALUE(MID(CA659,2,1)/4))),'01_勤務時間入力'!$B$7*60,10080))))</f>
        <v/>
      </c>
      <c r="CE659" s="17" t="str">
        <f>IF(CB659="","",IF('01_勤務時間入力'!$I$7*60&lt;='01_勤務時間入力'!CD659,"常勤","非常勤"))</f>
        <v/>
      </c>
    </row>
    <row r="660" spans="2:83" ht="27.95" customHeight="1" x14ac:dyDescent="0.4">
      <c r="B660" s="131" t="str">
        <f t="shared" si="20"/>
        <v>644人目</v>
      </c>
      <c r="C660" s="29"/>
      <c r="D660" s="69" t="s">
        <v>14</v>
      </c>
      <c r="E660" s="31"/>
      <c r="F660" s="32"/>
      <c r="H660" s="36"/>
      <c r="I660" s="54" t="s">
        <v>11</v>
      </c>
      <c r="J660" s="39"/>
      <c r="K660" s="56" t="s">
        <v>16</v>
      </c>
      <c r="L660" s="36"/>
      <c r="M660" s="54" t="s">
        <v>11</v>
      </c>
      <c r="N660" s="39"/>
      <c r="O660" s="56" t="s">
        <v>16</v>
      </c>
      <c r="P660" s="11"/>
      <c r="Q660" s="36"/>
      <c r="R660" s="54" t="s">
        <v>11</v>
      </c>
      <c r="S660" s="39"/>
      <c r="T660" s="54" t="s">
        <v>16</v>
      </c>
      <c r="U660" s="36"/>
      <c r="V660" s="54" t="s">
        <v>11</v>
      </c>
      <c r="W660" s="39"/>
      <c r="X660" s="56" t="s">
        <v>16</v>
      </c>
      <c r="Y660" s="48"/>
      <c r="Z660" s="36"/>
      <c r="AA660" s="54" t="s">
        <v>11</v>
      </c>
      <c r="AB660" s="39"/>
      <c r="AC660" s="54" t="s">
        <v>16</v>
      </c>
      <c r="AD660" s="36"/>
      <c r="AE660" s="54" t="s">
        <v>11</v>
      </c>
      <c r="AF660" s="39"/>
      <c r="AG660" s="56" t="s">
        <v>16</v>
      </c>
      <c r="AH660" s="48"/>
      <c r="AI660" s="36"/>
      <c r="AJ660" s="54" t="s">
        <v>11</v>
      </c>
      <c r="AK660" s="39"/>
      <c r="AL660" s="54" t="s">
        <v>16</v>
      </c>
      <c r="AM660" s="36"/>
      <c r="AN660" s="54" t="s">
        <v>11</v>
      </c>
      <c r="AO660" s="39"/>
      <c r="AP660" s="56" t="s">
        <v>16</v>
      </c>
      <c r="AQ660" s="48"/>
      <c r="AR660" s="36"/>
      <c r="AS660" s="54" t="s">
        <v>11</v>
      </c>
      <c r="AT660" s="39"/>
      <c r="AU660" s="54" t="s">
        <v>16</v>
      </c>
      <c r="AV660" s="36"/>
      <c r="AW660" s="54" t="s">
        <v>11</v>
      </c>
      <c r="AX660" s="39"/>
      <c r="AY660" s="56" t="s">
        <v>16</v>
      </c>
      <c r="AZ660" s="48"/>
      <c r="BA660" s="36"/>
      <c r="BB660" s="54" t="s">
        <v>11</v>
      </c>
      <c r="BC660" s="39"/>
      <c r="BD660" s="54" t="s">
        <v>16</v>
      </c>
      <c r="BE660" s="36"/>
      <c r="BF660" s="54" t="s">
        <v>11</v>
      </c>
      <c r="BG660" s="39"/>
      <c r="BH660" s="56" t="s">
        <v>16</v>
      </c>
      <c r="BI660" s="48"/>
      <c r="BJ660" s="36"/>
      <c r="BK660" s="54" t="s">
        <v>11</v>
      </c>
      <c r="BL660" s="39"/>
      <c r="BM660" s="54" t="s">
        <v>16</v>
      </c>
      <c r="BN660" s="36"/>
      <c r="BO660" s="54" t="s">
        <v>11</v>
      </c>
      <c r="BP660" s="39"/>
      <c r="BQ660" s="56" t="s">
        <v>16</v>
      </c>
      <c r="BR660" s="48"/>
      <c r="BS660" s="36"/>
      <c r="BT660" s="54" t="s">
        <v>11</v>
      </c>
      <c r="BU660" s="39"/>
      <c r="BV660" s="54" t="s">
        <v>16</v>
      </c>
      <c r="BW660" s="36"/>
      <c r="BX660" s="54" t="s">
        <v>11</v>
      </c>
      <c r="BY660" s="39"/>
      <c r="BZ660" s="56" t="s">
        <v>16</v>
      </c>
      <c r="CA660" s="51"/>
      <c r="CB660" s="17" t="str">
        <f t="shared" si="21"/>
        <v/>
      </c>
      <c r="CC660" s="17" t="str">
        <f>IF(CB660="","",INDEX('99_職種リスト'!$A:$A,MATCH($E660,'99_職種リスト'!$B:$B,0)))</f>
        <v/>
      </c>
      <c r="CD660" s="18" t="str">
        <f>IF(CB660="","",IF(F660="○",'01_勤務時間入力'!$B$7*60,IF(SUM(H660,J660,L660,N660)&gt;0,MIN(SUM(VALUE(H660)*60,J660,VALUE(L660)*60/2,N660/2),'01_勤務時間入力'!$B$7*60,10080),MIN(SUM(MIN(SUM(VALUE(Q660)*60,S660,VALUE(U660)*60/2,W660/2),1440)*IF(OR(Y660="",Y660="　"),1,VALUE(MID(Y660,2,1)/4)),MIN(SUM(VALUE(Z660)*60,AB660,VALUE(AD660)*60/2,AF660/2),1440)*IF(OR(AH660="",AH660="　"),1,VALUE(MID(AH660,2,1)/4)),MIN(SUM(VALUE(AI660)*60,AK660,VALUE(AM660)*60/2,AO660/2),1440)*IF(OR(AQ660="",AQ660="　"),1,VALUE(MID(AQ660,2,1)/4)),MIN(SUM(VALUE(AR660)*60,AT660,VALUE(AV660)*60/2,AX660/2),1440)*IF(OR(AZ660="",AZ660="　"),1,VALUE(MID(AZ660,2,1)/4)),MIN(SUM(VALUE(BA660)*60,BC660,VALUE(BE660)*60/2,BG660/2),1440)*IF(OR(BI660="",BI660="　"),1,VALUE(MID(BI660,2,1)/4)),MIN(SUM(VALUE(BJ660)*60,BL660,VALUE(BN660)*60/2,BP660/2),1440)*IF(OR(BR660="",BR660="　"),1,VALUE(MID(BR660,2,1)/4)),MIN(SUM(VALUE(BS660)*60,BU660,VALUE(BW660)*60/2,BY660/2),1440)*IF(OR(CA660="",CA660="　"),1,VALUE(MID(CA660,2,1)/4))),'01_勤務時間入力'!$B$7*60,10080))))</f>
        <v/>
      </c>
      <c r="CE660" s="17" t="str">
        <f>IF(CB660="","",IF('01_勤務時間入力'!$I$7*60&lt;='01_勤務時間入力'!CD660,"常勤","非常勤"))</f>
        <v/>
      </c>
    </row>
    <row r="661" spans="2:83" ht="27.95" customHeight="1" x14ac:dyDescent="0.4">
      <c r="B661" s="131" t="str">
        <f t="shared" si="20"/>
        <v>645人目</v>
      </c>
      <c r="C661" s="29"/>
      <c r="D661" s="69" t="s">
        <v>14</v>
      </c>
      <c r="E661" s="31"/>
      <c r="F661" s="32"/>
      <c r="H661" s="36"/>
      <c r="I661" s="54" t="s">
        <v>11</v>
      </c>
      <c r="J661" s="39"/>
      <c r="K661" s="56" t="s">
        <v>16</v>
      </c>
      <c r="L661" s="36"/>
      <c r="M661" s="54" t="s">
        <v>11</v>
      </c>
      <c r="N661" s="39"/>
      <c r="O661" s="56" t="s">
        <v>16</v>
      </c>
      <c r="P661" s="11"/>
      <c r="Q661" s="36"/>
      <c r="R661" s="54" t="s">
        <v>11</v>
      </c>
      <c r="S661" s="39"/>
      <c r="T661" s="54" t="s">
        <v>16</v>
      </c>
      <c r="U661" s="36"/>
      <c r="V661" s="54" t="s">
        <v>11</v>
      </c>
      <c r="W661" s="39"/>
      <c r="X661" s="56" t="s">
        <v>16</v>
      </c>
      <c r="Y661" s="48"/>
      <c r="Z661" s="36"/>
      <c r="AA661" s="54" t="s">
        <v>11</v>
      </c>
      <c r="AB661" s="39"/>
      <c r="AC661" s="54" t="s">
        <v>16</v>
      </c>
      <c r="AD661" s="36"/>
      <c r="AE661" s="54" t="s">
        <v>11</v>
      </c>
      <c r="AF661" s="39"/>
      <c r="AG661" s="56" t="s">
        <v>16</v>
      </c>
      <c r="AH661" s="48"/>
      <c r="AI661" s="36"/>
      <c r="AJ661" s="54" t="s">
        <v>11</v>
      </c>
      <c r="AK661" s="39"/>
      <c r="AL661" s="54" t="s">
        <v>16</v>
      </c>
      <c r="AM661" s="36"/>
      <c r="AN661" s="54" t="s">
        <v>11</v>
      </c>
      <c r="AO661" s="39"/>
      <c r="AP661" s="56" t="s">
        <v>16</v>
      </c>
      <c r="AQ661" s="48"/>
      <c r="AR661" s="36"/>
      <c r="AS661" s="54" t="s">
        <v>11</v>
      </c>
      <c r="AT661" s="39"/>
      <c r="AU661" s="54" t="s">
        <v>16</v>
      </c>
      <c r="AV661" s="36"/>
      <c r="AW661" s="54" t="s">
        <v>11</v>
      </c>
      <c r="AX661" s="39"/>
      <c r="AY661" s="56" t="s">
        <v>16</v>
      </c>
      <c r="AZ661" s="48"/>
      <c r="BA661" s="36"/>
      <c r="BB661" s="54" t="s">
        <v>11</v>
      </c>
      <c r="BC661" s="39"/>
      <c r="BD661" s="54" t="s">
        <v>16</v>
      </c>
      <c r="BE661" s="36"/>
      <c r="BF661" s="54" t="s">
        <v>11</v>
      </c>
      <c r="BG661" s="39"/>
      <c r="BH661" s="56" t="s">
        <v>16</v>
      </c>
      <c r="BI661" s="48"/>
      <c r="BJ661" s="36"/>
      <c r="BK661" s="54" t="s">
        <v>11</v>
      </c>
      <c r="BL661" s="39"/>
      <c r="BM661" s="54" t="s">
        <v>16</v>
      </c>
      <c r="BN661" s="36"/>
      <c r="BO661" s="54" t="s">
        <v>11</v>
      </c>
      <c r="BP661" s="39"/>
      <c r="BQ661" s="56" t="s">
        <v>16</v>
      </c>
      <c r="BR661" s="48"/>
      <c r="BS661" s="36"/>
      <c r="BT661" s="54" t="s">
        <v>11</v>
      </c>
      <c r="BU661" s="39"/>
      <c r="BV661" s="54" t="s">
        <v>16</v>
      </c>
      <c r="BW661" s="36"/>
      <c r="BX661" s="54" t="s">
        <v>11</v>
      </c>
      <c r="BY661" s="39"/>
      <c r="BZ661" s="56" t="s">
        <v>16</v>
      </c>
      <c r="CA661" s="51"/>
      <c r="CB661" s="17" t="str">
        <f t="shared" si="21"/>
        <v/>
      </c>
      <c r="CC661" s="17" t="str">
        <f>IF(CB661="","",INDEX('99_職種リスト'!$A:$A,MATCH($E661,'99_職種リスト'!$B:$B,0)))</f>
        <v/>
      </c>
      <c r="CD661" s="18" t="str">
        <f>IF(CB661="","",IF(F661="○",'01_勤務時間入力'!$B$7*60,IF(SUM(H661,J661,L661,N661)&gt;0,MIN(SUM(VALUE(H661)*60,J661,VALUE(L661)*60/2,N661/2),'01_勤務時間入力'!$B$7*60,10080),MIN(SUM(MIN(SUM(VALUE(Q661)*60,S661,VALUE(U661)*60/2,W661/2),1440)*IF(OR(Y661="",Y661="　"),1,VALUE(MID(Y661,2,1)/4)),MIN(SUM(VALUE(Z661)*60,AB661,VALUE(AD661)*60/2,AF661/2),1440)*IF(OR(AH661="",AH661="　"),1,VALUE(MID(AH661,2,1)/4)),MIN(SUM(VALUE(AI661)*60,AK661,VALUE(AM661)*60/2,AO661/2),1440)*IF(OR(AQ661="",AQ661="　"),1,VALUE(MID(AQ661,2,1)/4)),MIN(SUM(VALUE(AR661)*60,AT661,VALUE(AV661)*60/2,AX661/2),1440)*IF(OR(AZ661="",AZ661="　"),1,VALUE(MID(AZ661,2,1)/4)),MIN(SUM(VALUE(BA661)*60,BC661,VALUE(BE661)*60/2,BG661/2),1440)*IF(OR(BI661="",BI661="　"),1,VALUE(MID(BI661,2,1)/4)),MIN(SUM(VALUE(BJ661)*60,BL661,VALUE(BN661)*60/2,BP661/2),1440)*IF(OR(BR661="",BR661="　"),1,VALUE(MID(BR661,2,1)/4)),MIN(SUM(VALUE(BS661)*60,BU661,VALUE(BW661)*60/2,BY661/2),1440)*IF(OR(CA661="",CA661="　"),1,VALUE(MID(CA661,2,1)/4))),'01_勤務時間入力'!$B$7*60,10080))))</f>
        <v/>
      </c>
      <c r="CE661" s="17" t="str">
        <f>IF(CB661="","",IF('01_勤務時間入力'!$I$7*60&lt;='01_勤務時間入力'!CD661,"常勤","非常勤"))</f>
        <v/>
      </c>
    </row>
    <row r="662" spans="2:83" ht="27.95" customHeight="1" x14ac:dyDescent="0.4">
      <c r="B662" s="131" t="str">
        <f t="shared" si="20"/>
        <v>646人目</v>
      </c>
      <c r="C662" s="29"/>
      <c r="D662" s="69" t="s">
        <v>14</v>
      </c>
      <c r="E662" s="31"/>
      <c r="F662" s="32"/>
      <c r="H662" s="36"/>
      <c r="I662" s="54" t="s">
        <v>11</v>
      </c>
      <c r="J662" s="39"/>
      <c r="K662" s="56" t="s">
        <v>16</v>
      </c>
      <c r="L662" s="36"/>
      <c r="M662" s="54" t="s">
        <v>11</v>
      </c>
      <c r="N662" s="39"/>
      <c r="O662" s="56" t="s">
        <v>16</v>
      </c>
      <c r="P662" s="11"/>
      <c r="Q662" s="36"/>
      <c r="R662" s="54" t="s">
        <v>11</v>
      </c>
      <c r="S662" s="39"/>
      <c r="T662" s="54" t="s">
        <v>16</v>
      </c>
      <c r="U662" s="36"/>
      <c r="V662" s="54" t="s">
        <v>11</v>
      </c>
      <c r="W662" s="39"/>
      <c r="X662" s="56" t="s">
        <v>16</v>
      </c>
      <c r="Y662" s="48"/>
      <c r="Z662" s="36"/>
      <c r="AA662" s="54" t="s">
        <v>11</v>
      </c>
      <c r="AB662" s="39"/>
      <c r="AC662" s="54" t="s">
        <v>16</v>
      </c>
      <c r="AD662" s="36"/>
      <c r="AE662" s="54" t="s">
        <v>11</v>
      </c>
      <c r="AF662" s="39"/>
      <c r="AG662" s="56" t="s">
        <v>16</v>
      </c>
      <c r="AH662" s="48"/>
      <c r="AI662" s="36"/>
      <c r="AJ662" s="54" t="s">
        <v>11</v>
      </c>
      <c r="AK662" s="39"/>
      <c r="AL662" s="54" t="s">
        <v>16</v>
      </c>
      <c r="AM662" s="36"/>
      <c r="AN662" s="54" t="s">
        <v>11</v>
      </c>
      <c r="AO662" s="39"/>
      <c r="AP662" s="56" t="s">
        <v>16</v>
      </c>
      <c r="AQ662" s="48"/>
      <c r="AR662" s="36"/>
      <c r="AS662" s="54" t="s">
        <v>11</v>
      </c>
      <c r="AT662" s="39"/>
      <c r="AU662" s="54" t="s">
        <v>16</v>
      </c>
      <c r="AV662" s="36"/>
      <c r="AW662" s="54" t="s">
        <v>11</v>
      </c>
      <c r="AX662" s="39"/>
      <c r="AY662" s="56" t="s">
        <v>16</v>
      </c>
      <c r="AZ662" s="48"/>
      <c r="BA662" s="36"/>
      <c r="BB662" s="54" t="s">
        <v>11</v>
      </c>
      <c r="BC662" s="39"/>
      <c r="BD662" s="54" t="s">
        <v>16</v>
      </c>
      <c r="BE662" s="36"/>
      <c r="BF662" s="54" t="s">
        <v>11</v>
      </c>
      <c r="BG662" s="39"/>
      <c r="BH662" s="56" t="s">
        <v>16</v>
      </c>
      <c r="BI662" s="48"/>
      <c r="BJ662" s="36"/>
      <c r="BK662" s="54" t="s">
        <v>11</v>
      </c>
      <c r="BL662" s="39"/>
      <c r="BM662" s="54" t="s">
        <v>16</v>
      </c>
      <c r="BN662" s="36"/>
      <c r="BO662" s="54" t="s">
        <v>11</v>
      </c>
      <c r="BP662" s="39"/>
      <c r="BQ662" s="56" t="s">
        <v>16</v>
      </c>
      <c r="BR662" s="48"/>
      <c r="BS662" s="36"/>
      <c r="BT662" s="54" t="s">
        <v>11</v>
      </c>
      <c r="BU662" s="39"/>
      <c r="BV662" s="54" t="s">
        <v>16</v>
      </c>
      <c r="BW662" s="36"/>
      <c r="BX662" s="54" t="s">
        <v>11</v>
      </c>
      <c r="BY662" s="39"/>
      <c r="BZ662" s="56" t="s">
        <v>16</v>
      </c>
      <c r="CA662" s="51"/>
      <c r="CB662" s="17" t="str">
        <f t="shared" si="21"/>
        <v/>
      </c>
      <c r="CC662" s="17" t="str">
        <f>IF(CB662="","",INDEX('99_職種リスト'!$A:$A,MATCH($E662,'99_職種リスト'!$B:$B,0)))</f>
        <v/>
      </c>
      <c r="CD662" s="18" t="str">
        <f>IF(CB662="","",IF(F662="○",'01_勤務時間入力'!$B$7*60,IF(SUM(H662,J662,L662,N662)&gt;0,MIN(SUM(VALUE(H662)*60,J662,VALUE(L662)*60/2,N662/2),'01_勤務時間入力'!$B$7*60,10080),MIN(SUM(MIN(SUM(VALUE(Q662)*60,S662,VALUE(U662)*60/2,W662/2),1440)*IF(OR(Y662="",Y662="　"),1,VALUE(MID(Y662,2,1)/4)),MIN(SUM(VALUE(Z662)*60,AB662,VALUE(AD662)*60/2,AF662/2),1440)*IF(OR(AH662="",AH662="　"),1,VALUE(MID(AH662,2,1)/4)),MIN(SUM(VALUE(AI662)*60,AK662,VALUE(AM662)*60/2,AO662/2),1440)*IF(OR(AQ662="",AQ662="　"),1,VALUE(MID(AQ662,2,1)/4)),MIN(SUM(VALUE(AR662)*60,AT662,VALUE(AV662)*60/2,AX662/2),1440)*IF(OR(AZ662="",AZ662="　"),1,VALUE(MID(AZ662,2,1)/4)),MIN(SUM(VALUE(BA662)*60,BC662,VALUE(BE662)*60/2,BG662/2),1440)*IF(OR(BI662="",BI662="　"),1,VALUE(MID(BI662,2,1)/4)),MIN(SUM(VALUE(BJ662)*60,BL662,VALUE(BN662)*60/2,BP662/2),1440)*IF(OR(BR662="",BR662="　"),1,VALUE(MID(BR662,2,1)/4)),MIN(SUM(VALUE(BS662)*60,BU662,VALUE(BW662)*60/2,BY662/2),1440)*IF(OR(CA662="",CA662="　"),1,VALUE(MID(CA662,2,1)/4))),'01_勤務時間入力'!$B$7*60,10080))))</f>
        <v/>
      </c>
      <c r="CE662" s="17" t="str">
        <f>IF(CB662="","",IF('01_勤務時間入力'!$I$7*60&lt;='01_勤務時間入力'!CD662,"常勤","非常勤"))</f>
        <v/>
      </c>
    </row>
    <row r="663" spans="2:83" ht="27.95" customHeight="1" x14ac:dyDescent="0.4">
      <c r="B663" s="131" t="str">
        <f t="shared" si="20"/>
        <v>647人目</v>
      </c>
      <c r="C663" s="29"/>
      <c r="D663" s="69" t="s">
        <v>14</v>
      </c>
      <c r="E663" s="31"/>
      <c r="F663" s="32"/>
      <c r="H663" s="36"/>
      <c r="I663" s="54" t="s">
        <v>11</v>
      </c>
      <c r="J663" s="39"/>
      <c r="K663" s="56" t="s">
        <v>16</v>
      </c>
      <c r="L663" s="36"/>
      <c r="M663" s="54" t="s">
        <v>11</v>
      </c>
      <c r="N663" s="39"/>
      <c r="O663" s="56" t="s">
        <v>16</v>
      </c>
      <c r="P663" s="11"/>
      <c r="Q663" s="36"/>
      <c r="R663" s="54" t="s">
        <v>11</v>
      </c>
      <c r="S663" s="39"/>
      <c r="T663" s="54" t="s">
        <v>16</v>
      </c>
      <c r="U663" s="36"/>
      <c r="V663" s="54" t="s">
        <v>11</v>
      </c>
      <c r="W663" s="39"/>
      <c r="X663" s="56" t="s">
        <v>16</v>
      </c>
      <c r="Y663" s="48"/>
      <c r="Z663" s="36"/>
      <c r="AA663" s="54" t="s">
        <v>11</v>
      </c>
      <c r="AB663" s="39"/>
      <c r="AC663" s="54" t="s">
        <v>16</v>
      </c>
      <c r="AD663" s="36"/>
      <c r="AE663" s="54" t="s">
        <v>11</v>
      </c>
      <c r="AF663" s="39"/>
      <c r="AG663" s="56" t="s">
        <v>16</v>
      </c>
      <c r="AH663" s="48"/>
      <c r="AI663" s="36"/>
      <c r="AJ663" s="54" t="s">
        <v>11</v>
      </c>
      <c r="AK663" s="39"/>
      <c r="AL663" s="54" t="s">
        <v>16</v>
      </c>
      <c r="AM663" s="36"/>
      <c r="AN663" s="54" t="s">
        <v>11</v>
      </c>
      <c r="AO663" s="39"/>
      <c r="AP663" s="56" t="s">
        <v>16</v>
      </c>
      <c r="AQ663" s="48"/>
      <c r="AR663" s="36"/>
      <c r="AS663" s="54" t="s">
        <v>11</v>
      </c>
      <c r="AT663" s="39"/>
      <c r="AU663" s="54" t="s">
        <v>16</v>
      </c>
      <c r="AV663" s="36"/>
      <c r="AW663" s="54" t="s">
        <v>11</v>
      </c>
      <c r="AX663" s="39"/>
      <c r="AY663" s="56" t="s">
        <v>16</v>
      </c>
      <c r="AZ663" s="48"/>
      <c r="BA663" s="36"/>
      <c r="BB663" s="54" t="s">
        <v>11</v>
      </c>
      <c r="BC663" s="39"/>
      <c r="BD663" s="54" t="s">
        <v>16</v>
      </c>
      <c r="BE663" s="36"/>
      <c r="BF663" s="54" t="s">
        <v>11</v>
      </c>
      <c r="BG663" s="39"/>
      <c r="BH663" s="56" t="s">
        <v>16</v>
      </c>
      <c r="BI663" s="48"/>
      <c r="BJ663" s="36"/>
      <c r="BK663" s="54" t="s">
        <v>11</v>
      </c>
      <c r="BL663" s="39"/>
      <c r="BM663" s="54" t="s">
        <v>16</v>
      </c>
      <c r="BN663" s="36"/>
      <c r="BO663" s="54" t="s">
        <v>11</v>
      </c>
      <c r="BP663" s="39"/>
      <c r="BQ663" s="56" t="s">
        <v>16</v>
      </c>
      <c r="BR663" s="48"/>
      <c r="BS663" s="36"/>
      <c r="BT663" s="54" t="s">
        <v>11</v>
      </c>
      <c r="BU663" s="39"/>
      <c r="BV663" s="54" t="s">
        <v>16</v>
      </c>
      <c r="BW663" s="36"/>
      <c r="BX663" s="54" t="s">
        <v>11</v>
      </c>
      <c r="BY663" s="39"/>
      <c r="BZ663" s="56" t="s">
        <v>16</v>
      </c>
      <c r="CA663" s="51"/>
      <c r="CB663" s="17" t="str">
        <f t="shared" si="21"/>
        <v/>
      </c>
      <c r="CC663" s="17" t="str">
        <f>IF(CB663="","",INDEX('99_職種リスト'!$A:$A,MATCH($E663,'99_職種リスト'!$B:$B,0)))</f>
        <v/>
      </c>
      <c r="CD663" s="18" t="str">
        <f>IF(CB663="","",IF(F663="○",'01_勤務時間入力'!$B$7*60,IF(SUM(H663,J663,L663,N663)&gt;0,MIN(SUM(VALUE(H663)*60,J663,VALUE(L663)*60/2,N663/2),'01_勤務時間入力'!$B$7*60,10080),MIN(SUM(MIN(SUM(VALUE(Q663)*60,S663,VALUE(U663)*60/2,W663/2),1440)*IF(OR(Y663="",Y663="　"),1,VALUE(MID(Y663,2,1)/4)),MIN(SUM(VALUE(Z663)*60,AB663,VALUE(AD663)*60/2,AF663/2),1440)*IF(OR(AH663="",AH663="　"),1,VALUE(MID(AH663,2,1)/4)),MIN(SUM(VALUE(AI663)*60,AK663,VALUE(AM663)*60/2,AO663/2),1440)*IF(OR(AQ663="",AQ663="　"),1,VALUE(MID(AQ663,2,1)/4)),MIN(SUM(VALUE(AR663)*60,AT663,VALUE(AV663)*60/2,AX663/2),1440)*IF(OR(AZ663="",AZ663="　"),1,VALUE(MID(AZ663,2,1)/4)),MIN(SUM(VALUE(BA663)*60,BC663,VALUE(BE663)*60/2,BG663/2),1440)*IF(OR(BI663="",BI663="　"),1,VALUE(MID(BI663,2,1)/4)),MIN(SUM(VALUE(BJ663)*60,BL663,VALUE(BN663)*60/2,BP663/2),1440)*IF(OR(BR663="",BR663="　"),1,VALUE(MID(BR663,2,1)/4)),MIN(SUM(VALUE(BS663)*60,BU663,VALUE(BW663)*60/2,BY663/2),1440)*IF(OR(CA663="",CA663="　"),1,VALUE(MID(CA663,2,1)/4))),'01_勤務時間入力'!$B$7*60,10080))))</f>
        <v/>
      </c>
      <c r="CE663" s="17" t="str">
        <f>IF(CB663="","",IF('01_勤務時間入力'!$I$7*60&lt;='01_勤務時間入力'!CD663,"常勤","非常勤"))</f>
        <v/>
      </c>
    </row>
    <row r="664" spans="2:83" ht="27.95" customHeight="1" x14ac:dyDescent="0.4">
      <c r="B664" s="131" t="str">
        <f t="shared" si="20"/>
        <v>648人目</v>
      </c>
      <c r="C664" s="29"/>
      <c r="D664" s="69" t="s">
        <v>14</v>
      </c>
      <c r="E664" s="31"/>
      <c r="F664" s="32"/>
      <c r="H664" s="36"/>
      <c r="I664" s="54" t="s">
        <v>11</v>
      </c>
      <c r="J664" s="39"/>
      <c r="K664" s="56" t="s">
        <v>16</v>
      </c>
      <c r="L664" s="36"/>
      <c r="M664" s="54" t="s">
        <v>11</v>
      </c>
      <c r="N664" s="39"/>
      <c r="O664" s="56" t="s">
        <v>16</v>
      </c>
      <c r="P664" s="11"/>
      <c r="Q664" s="36"/>
      <c r="R664" s="54" t="s">
        <v>11</v>
      </c>
      <c r="S664" s="39"/>
      <c r="T664" s="54" t="s">
        <v>16</v>
      </c>
      <c r="U664" s="36"/>
      <c r="V664" s="54" t="s">
        <v>11</v>
      </c>
      <c r="W664" s="39"/>
      <c r="X664" s="56" t="s">
        <v>16</v>
      </c>
      <c r="Y664" s="48"/>
      <c r="Z664" s="36"/>
      <c r="AA664" s="54" t="s">
        <v>11</v>
      </c>
      <c r="AB664" s="39"/>
      <c r="AC664" s="54" t="s">
        <v>16</v>
      </c>
      <c r="AD664" s="36"/>
      <c r="AE664" s="54" t="s">
        <v>11</v>
      </c>
      <c r="AF664" s="39"/>
      <c r="AG664" s="56" t="s">
        <v>16</v>
      </c>
      <c r="AH664" s="48"/>
      <c r="AI664" s="36"/>
      <c r="AJ664" s="54" t="s">
        <v>11</v>
      </c>
      <c r="AK664" s="39"/>
      <c r="AL664" s="54" t="s">
        <v>16</v>
      </c>
      <c r="AM664" s="36"/>
      <c r="AN664" s="54" t="s">
        <v>11</v>
      </c>
      <c r="AO664" s="39"/>
      <c r="AP664" s="56" t="s">
        <v>16</v>
      </c>
      <c r="AQ664" s="48"/>
      <c r="AR664" s="36"/>
      <c r="AS664" s="54" t="s">
        <v>11</v>
      </c>
      <c r="AT664" s="39"/>
      <c r="AU664" s="54" t="s">
        <v>16</v>
      </c>
      <c r="AV664" s="36"/>
      <c r="AW664" s="54" t="s">
        <v>11</v>
      </c>
      <c r="AX664" s="39"/>
      <c r="AY664" s="56" t="s">
        <v>16</v>
      </c>
      <c r="AZ664" s="48"/>
      <c r="BA664" s="36"/>
      <c r="BB664" s="54" t="s">
        <v>11</v>
      </c>
      <c r="BC664" s="39"/>
      <c r="BD664" s="54" t="s">
        <v>16</v>
      </c>
      <c r="BE664" s="36"/>
      <c r="BF664" s="54" t="s">
        <v>11</v>
      </c>
      <c r="BG664" s="39"/>
      <c r="BH664" s="56" t="s">
        <v>16</v>
      </c>
      <c r="BI664" s="48"/>
      <c r="BJ664" s="36"/>
      <c r="BK664" s="54" t="s">
        <v>11</v>
      </c>
      <c r="BL664" s="39"/>
      <c r="BM664" s="54" t="s">
        <v>16</v>
      </c>
      <c r="BN664" s="36"/>
      <c r="BO664" s="54" t="s">
        <v>11</v>
      </c>
      <c r="BP664" s="39"/>
      <c r="BQ664" s="56" t="s">
        <v>16</v>
      </c>
      <c r="BR664" s="48"/>
      <c r="BS664" s="36"/>
      <c r="BT664" s="54" t="s">
        <v>11</v>
      </c>
      <c r="BU664" s="39"/>
      <c r="BV664" s="54" t="s">
        <v>16</v>
      </c>
      <c r="BW664" s="36"/>
      <c r="BX664" s="54" t="s">
        <v>11</v>
      </c>
      <c r="BY664" s="39"/>
      <c r="BZ664" s="56" t="s">
        <v>16</v>
      </c>
      <c r="CA664" s="51"/>
      <c r="CB664" s="17" t="str">
        <f t="shared" si="21"/>
        <v/>
      </c>
      <c r="CC664" s="17" t="str">
        <f>IF(CB664="","",INDEX('99_職種リスト'!$A:$A,MATCH($E664,'99_職種リスト'!$B:$B,0)))</f>
        <v/>
      </c>
      <c r="CD664" s="18" t="str">
        <f>IF(CB664="","",IF(F664="○",'01_勤務時間入力'!$B$7*60,IF(SUM(H664,J664,L664,N664)&gt;0,MIN(SUM(VALUE(H664)*60,J664,VALUE(L664)*60/2,N664/2),'01_勤務時間入力'!$B$7*60,10080),MIN(SUM(MIN(SUM(VALUE(Q664)*60,S664,VALUE(U664)*60/2,W664/2),1440)*IF(OR(Y664="",Y664="　"),1,VALUE(MID(Y664,2,1)/4)),MIN(SUM(VALUE(Z664)*60,AB664,VALUE(AD664)*60/2,AF664/2),1440)*IF(OR(AH664="",AH664="　"),1,VALUE(MID(AH664,2,1)/4)),MIN(SUM(VALUE(AI664)*60,AK664,VALUE(AM664)*60/2,AO664/2),1440)*IF(OR(AQ664="",AQ664="　"),1,VALUE(MID(AQ664,2,1)/4)),MIN(SUM(VALUE(AR664)*60,AT664,VALUE(AV664)*60/2,AX664/2),1440)*IF(OR(AZ664="",AZ664="　"),1,VALUE(MID(AZ664,2,1)/4)),MIN(SUM(VALUE(BA664)*60,BC664,VALUE(BE664)*60/2,BG664/2),1440)*IF(OR(BI664="",BI664="　"),1,VALUE(MID(BI664,2,1)/4)),MIN(SUM(VALUE(BJ664)*60,BL664,VALUE(BN664)*60/2,BP664/2),1440)*IF(OR(BR664="",BR664="　"),1,VALUE(MID(BR664,2,1)/4)),MIN(SUM(VALUE(BS664)*60,BU664,VALUE(BW664)*60/2,BY664/2),1440)*IF(OR(CA664="",CA664="　"),1,VALUE(MID(CA664,2,1)/4))),'01_勤務時間入力'!$B$7*60,10080))))</f>
        <v/>
      </c>
      <c r="CE664" s="17" t="str">
        <f>IF(CB664="","",IF('01_勤務時間入力'!$I$7*60&lt;='01_勤務時間入力'!CD664,"常勤","非常勤"))</f>
        <v/>
      </c>
    </row>
    <row r="665" spans="2:83" ht="27.95" customHeight="1" x14ac:dyDescent="0.4">
      <c r="B665" s="131" t="str">
        <f t="shared" si="20"/>
        <v>649人目</v>
      </c>
      <c r="C665" s="29"/>
      <c r="D665" s="69" t="s">
        <v>14</v>
      </c>
      <c r="E665" s="31"/>
      <c r="F665" s="32"/>
      <c r="H665" s="36"/>
      <c r="I665" s="54" t="s">
        <v>11</v>
      </c>
      <c r="J665" s="39"/>
      <c r="K665" s="56" t="s">
        <v>16</v>
      </c>
      <c r="L665" s="36"/>
      <c r="M665" s="54" t="s">
        <v>11</v>
      </c>
      <c r="N665" s="39"/>
      <c r="O665" s="56" t="s">
        <v>16</v>
      </c>
      <c r="P665" s="11"/>
      <c r="Q665" s="36"/>
      <c r="R665" s="54" t="s">
        <v>11</v>
      </c>
      <c r="S665" s="39"/>
      <c r="T665" s="54" t="s">
        <v>16</v>
      </c>
      <c r="U665" s="36"/>
      <c r="V665" s="54" t="s">
        <v>11</v>
      </c>
      <c r="W665" s="39"/>
      <c r="X665" s="56" t="s">
        <v>16</v>
      </c>
      <c r="Y665" s="48"/>
      <c r="Z665" s="36"/>
      <c r="AA665" s="54" t="s">
        <v>11</v>
      </c>
      <c r="AB665" s="39"/>
      <c r="AC665" s="54" t="s">
        <v>16</v>
      </c>
      <c r="AD665" s="36"/>
      <c r="AE665" s="54" t="s">
        <v>11</v>
      </c>
      <c r="AF665" s="39"/>
      <c r="AG665" s="56" t="s">
        <v>16</v>
      </c>
      <c r="AH665" s="48"/>
      <c r="AI665" s="36"/>
      <c r="AJ665" s="54" t="s">
        <v>11</v>
      </c>
      <c r="AK665" s="39"/>
      <c r="AL665" s="54" t="s">
        <v>16</v>
      </c>
      <c r="AM665" s="36"/>
      <c r="AN665" s="54" t="s">
        <v>11</v>
      </c>
      <c r="AO665" s="39"/>
      <c r="AP665" s="56" t="s">
        <v>16</v>
      </c>
      <c r="AQ665" s="48"/>
      <c r="AR665" s="36"/>
      <c r="AS665" s="54" t="s">
        <v>11</v>
      </c>
      <c r="AT665" s="39"/>
      <c r="AU665" s="54" t="s">
        <v>16</v>
      </c>
      <c r="AV665" s="36"/>
      <c r="AW665" s="54" t="s">
        <v>11</v>
      </c>
      <c r="AX665" s="39"/>
      <c r="AY665" s="56" t="s">
        <v>16</v>
      </c>
      <c r="AZ665" s="48"/>
      <c r="BA665" s="36"/>
      <c r="BB665" s="54" t="s">
        <v>11</v>
      </c>
      <c r="BC665" s="39"/>
      <c r="BD665" s="54" t="s">
        <v>16</v>
      </c>
      <c r="BE665" s="36"/>
      <c r="BF665" s="54" t="s">
        <v>11</v>
      </c>
      <c r="BG665" s="39"/>
      <c r="BH665" s="56" t="s">
        <v>16</v>
      </c>
      <c r="BI665" s="48"/>
      <c r="BJ665" s="36"/>
      <c r="BK665" s="54" t="s">
        <v>11</v>
      </c>
      <c r="BL665" s="39"/>
      <c r="BM665" s="54" t="s">
        <v>16</v>
      </c>
      <c r="BN665" s="36"/>
      <c r="BO665" s="54" t="s">
        <v>11</v>
      </c>
      <c r="BP665" s="39"/>
      <c r="BQ665" s="56" t="s">
        <v>16</v>
      </c>
      <c r="BR665" s="48"/>
      <c r="BS665" s="36"/>
      <c r="BT665" s="54" t="s">
        <v>11</v>
      </c>
      <c r="BU665" s="39"/>
      <c r="BV665" s="54" t="s">
        <v>16</v>
      </c>
      <c r="BW665" s="36"/>
      <c r="BX665" s="54" t="s">
        <v>11</v>
      </c>
      <c r="BY665" s="39"/>
      <c r="BZ665" s="56" t="s">
        <v>16</v>
      </c>
      <c r="CA665" s="51"/>
      <c r="CB665" s="17" t="str">
        <f t="shared" si="21"/>
        <v/>
      </c>
      <c r="CC665" s="17" t="str">
        <f>IF(CB665="","",INDEX('99_職種リスト'!$A:$A,MATCH($E665,'99_職種リスト'!$B:$B,0)))</f>
        <v/>
      </c>
      <c r="CD665" s="18" t="str">
        <f>IF(CB665="","",IF(F665="○",'01_勤務時間入力'!$B$7*60,IF(SUM(H665,J665,L665,N665)&gt;0,MIN(SUM(VALUE(H665)*60,J665,VALUE(L665)*60/2,N665/2),'01_勤務時間入力'!$B$7*60,10080),MIN(SUM(MIN(SUM(VALUE(Q665)*60,S665,VALUE(U665)*60/2,W665/2),1440)*IF(OR(Y665="",Y665="　"),1,VALUE(MID(Y665,2,1)/4)),MIN(SUM(VALUE(Z665)*60,AB665,VALUE(AD665)*60/2,AF665/2),1440)*IF(OR(AH665="",AH665="　"),1,VALUE(MID(AH665,2,1)/4)),MIN(SUM(VALUE(AI665)*60,AK665,VALUE(AM665)*60/2,AO665/2),1440)*IF(OR(AQ665="",AQ665="　"),1,VALUE(MID(AQ665,2,1)/4)),MIN(SUM(VALUE(AR665)*60,AT665,VALUE(AV665)*60/2,AX665/2),1440)*IF(OR(AZ665="",AZ665="　"),1,VALUE(MID(AZ665,2,1)/4)),MIN(SUM(VALUE(BA665)*60,BC665,VALUE(BE665)*60/2,BG665/2),1440)*IF(OR(BI665="",BI665="　"),1,VALUE(MID(BI665,2,1)/4)),MIN(SUM(VALUE(BJ665)*60,BL665,VALUE(BN665)*60/2,BP665/2),1440)*IF(OR(BR665="",BR665="　"),1,VALUE(MID(BR665,2,1)/4)),MIN(SUM(VALUE(BS665)*60,BU665,VALUE(BW665)*60/2,BY665/2),1440)*IF(OR(CA665="",CA665="　"),1,VALUE(MID(CA665,2,1)/4))),'01_勤務時間入力'!$B$7*60,10080))))</f>
        <v/>
      </c>
      <c r="CE665" s="17" t="str">
        <f>IF(CB665="","",IF('01_勤務時間入力'!$I$7*60&lt;='01_勤務時間入力'!CD665,"常勤","非常勤"))</f>
        <v/>
      </c>
    </row>
    <row r="666" spans="2:83" ht="27.95" customHeight="1" x14ac:dyDescent="0.4">
      <c r="B666" s="131" t="str">
        <f t="shared" si="20"/>
        <v>650人目</v>
      </c>
      <c r="C666" s="29"/>
      <c r="D666" s="69" t="s">
        <v>14</v>
      </c>
      <c r="E666" s="31"/>
      <c r="F666" s="32"/>
      <c r="H666" s="36"/>
      <c r="I666" s="54" t="s">
        <v>11</v>
      </c>
      <c r="J666" s="39"/>
      <c r="K666" s="56" t="s">
        <v>16</v>
      </c>
      <c r="L666" s="36"/>
      <c r="M666" s="54" t="s">
        <v>11</v>
      </c>
      <c r="N666" s="39"/>
      <c r="O666" s="56" t="s">
        <v>16</v>
      </c>
      <c r="P666" s="11"/>
      <c r="Q666" s="36"/>
      <c r="R666" s="54" t="s">
        <v>11</v>
      </c>
      <c r="S666" s="39"/>
      <c r="T666" s="54" t="s">
        <v>16</v>
      </c>
      <c r="U666" s="36"/>
      <c r="V666" s="54" t="s">
        <v>11</v>
      </c>
      <c r="W666" s="39"/>
      <c r="X666" s="56" t="s">
        <v>16</v>
      </c>
      <c r="Y666" s="48"/>
      <c r="Z666" s="36"/>
      <c r="AA666" s="54" t="s">
        <v>11</v>
      </c>
      <c r="AB666" s="39"/>
      <c r="AC666" s="54" t="s">
        <v>16</v>
      </c>
      <c r="AD666" s="36"/>
      <c r="AE666" s="54" t="s">
        <v>11</v>
      </c>
      <c r="AF666" s="39"/>
      <c r="AG666" s="56" t="s">
        <v>16</v>
      </c>
      <c r="AH666" s="48"/>
      <c r="AI666" s="36"/>
      <c r="AJ666" s="54" t="s">
        <v>11</v>
      </c>
      <c r="AK666" s="39"/>
      <c r="AL666" s="54" t="s">
        <v>16</v>
      </c>
      <c r="AM666" s="36"/>
      <c r="AN666" s="54" t="s">
        <v>11</v>
      </c>
      <c r="AO666" s="39"/>
      <c r="AP666" s="56" t="s">
        <v>16</v>
      </c>
      <c r="AQ666" s="48"/>
      <c r="AR666" s="36"/>
      <c r="AS666" s="54" t="s">
        <v>11</v>
      </c>
      <c r="AT666" s="39"/>
      <c r="AU666" s="54" t="s">
        <v>16</v>
      </c>
      <c r="AV666" s="36"/>
      <c r="AW666" s="54" t="s">
        <v>11</v>
      </c>
      <c r="AX666" s="39"/>
      <c r="AY666" s="56" t="s">
        <v>16</v>
      </c>
      <c r="AZ666" s="48"/>
      <c r="BA666" s="36"/>
      <c r="BB666" s="54" t="s">
        <v>11</v>
      </c>
      <c r="BC666" s="39"/>
      <c r="BD666" s="54" t="s">
        <v>16</v>
      </c>
      <c r="BE666" s="36"/>
      <c r="BF666" s="54" t="s">
        <v>11</v>
      </c>
      <c r="BG666" s="39"/>
      <c r="BH666" s="56" t="s">
        <v>16</v>
      </c>
      <c r="BI666" s="48"/>
      <c r="BJ666" s="36"/>
      <c r="BK666" s="54" t="s">
        <v>11</v>
      </c>
      <c r="BL666" s="39"/>
      <c r="BM666" s="54" t="s">
        <v>16</v>
      </c>
      <c r="BN666" s="36"/>
      <c r="BO666" s="54" t="s">
        <v>11</v>
      </c>
      <c r="BP666" s="39"/>
      <c r="BQ666" s="56" t="s">
        <v>16</v>
      </c>
      <c r="BR666" s="48"/>
      <c r="BS666" s="36"/>
      <c r="BT666" s="54" t="s">
        <v>11</v>
      </c>
      <c r="BU666" s="39"/>
      <c r="BV666" s="54" t="s">
        <v>16</v>
      </c>
      <c r="BW666" s="36"/>
      <c r="BX666" s="54" t="s">
        <v>11</v>
      </c>
      <c r="BY666" s="39"/>
      <c r="BZ666" s="56" t="s">
        <v>16</v>
      </c>
      <c r="CA666" s="51"/>
      <c r="CB666" s="17" t="str">
        <f t="shared" si="21"/>
        <v/>
      </c>
      <c r="CC666" s="17" t="str">
        <f>IF(CB666="","",INDEX('99_職種リスト'!$A:$A,MATCH($E666,'99_職種リスト'!$B:$B,0)))</f>
        <v/>
      </c>
      <c r="CD666" s="18" t="str">
        <f>IF(CB666="","",IF(F666="○",'01_勤務時間入力'!$B$7*60,IF(SUM(H666,J666,L666,N666)&gt;0,MIN(SUM(VALUE(H666)*60,J666,VALUE(L666)*60/2,N666/2),'01_勤務時間入力'!$B$7*60,10080),MIN(SUM(MIN(SUM(VALUE(Q666)*60,S666,VALUE(U666)*60/2,W666/2),1440)*IF(OR(Y666="",Y666="　"),1,VALUE(MID(Y666,2,1)/4)),MIN(SUM(VALUE(Z666)*60,AB666,VALUE(AD666)*60/2,AF666/2),1440)*IF(OR(AH666="",AH666="　"),1,VALUE(MID(AH666,2,1)/4)),MIN(SUM(VALUE(AI666)*60,AK666,VALUE(AM666)*60/2,AO666/2),1440)*IF(OR(AQ666="",AQ666="　"),1,VALUE(MID(AQ666,2,1)/4)),MIN(SUM(VALUE(AR666)*60,AT666,VALUE(AV666)*60/2,AX666/2),1440)*IF(OR(AZ666="",AZ666="　"),1,VALUE(MID(AZ666,2,1)/4)),MIN(SUM(VALUE(BA666)*60,BC666,VALUE(BE666)*60/2,BG666/2),1440)*IF(OR(BI666="",BI666="　"),1,VALUE(MID(BI666,2,1)/4)),MIN(SUM(VALUE(BJ666)*60,BL666,VALUE(BN666)*60/2,BP666/2),1440)*IF(OR(BR666="",BR666="　"),1,VALUE(MID(BR666,2,1)/4)),MIN(SUM(VALUE(BS666)*60,BU666,VALUE(BW666)*60/2,BY666/2),1440)*IF(OR(CA666="",CA666="　"),1,VALUE(MID(CA666,2,1)/4))),'01_勤務時間入力'!$B$7*60,10080))))</f>
        <v/>
      </c>
      <c r="CE666" s="17" t="str">
        <f>IF(CB666="","",IF('01_勤務時間入力'!$I$7*60&lt;='01_勤務時間入力'!CD666,"常勤","非常勤"))</f>
        <v/>
      </c>
    </row>
    <row r="667" spans="2:83" ht="27.95" customHeight="1" x14ac:dyDescent="0.4">
      <c r="B667" s="131" t="str">
        <f t="shared" si="20"/>
        <v>651人目</v>
      </c>
      <c r="C667" s="29"/>
      <c r="D667" s="69" t="s">
        <v>14</v>
      </c>
      <c r="E667" s="31"/>
      <c r="F667" s="32"/>
      <c r="H667" s="36"/>
      <c r="I667" s="54" t="s">
        <v>11</v>
      </c>
      <c r="J667" s="39"/>
      <c r="K667" s="56" t="s">
        <v>16</v>
      </c>
      <c r="L667" s="36"/>
      <c r="M667" s="54" t="s">
        <v>11</v>
      </c>
      <c r="N667" s="39"/>
      <c r="O667" s="56" t="s">
        <v>16</v>
      </c>
      <c r="P667" s="11"/>
      <c r="Q667" s="36"/>
      <c r="R667" s="54" t="s">
        <v>11</v>
      </c>
      <c r="S667" s="39"/>
      <c r="T667" s="54" t="s">
        <v>16</v>
      </c>
      <c r="U667" s="36"/>
      <c r="V667" s="54" t="s">
        <v>11</v>
      </c>
      <c r="W667" s="39"/>
      <c r="X667" s="56" t="s">
        <v>16</v>
      </c>
      <c r="Y667" s="48"/>
      <c r="Z667" s="36"/>
      <c r="AA667" s="54" t="s">
        <v>11</v>
      </c>
      <c r="AB667" s="39"/>
      <c r="AC667" s="54" t="s">
        <v>16</v>
      </c>
      <c r="AD667" s="36"/>
      <c r="AE667" s="54" t="s">
        <v>11</v>
      </c>
      <c r="AF667" s="39"/>
      <c r="AG667" s="56" t="s">
        <v>16</v>
      </c>
      <c r="AH667" s="48"/>
      <c r="AI667" s="36"/>
      <c r="AJ667" s="54" t="s">
        <v>11</v>
      </c>
      <c r="AK667" s="39"/>
      <c r="AL667" s="54" t="s">
        <v>16</v>
      </c>
      <c r="AM667" s="36"/>
      <c r="AN667" s="54" t="s">
        <v>11</v>
      </c>
      <c r="AO667" s="39"/>
      <c r="AP667" s="56" t="s">
        <v>16</v>
      </c>
      <c r="AQ667" s="48"/>
      <c r="AR667" s="36"/>
      <c r="AS667" s="54" t="s">
        <v>11</v>
      </c>
      <c r="AT667" s="39"/>
      <c r="AU667" s="54" t="s">
        <v>16</v>
      </c>
      <c r="AV667" s="36"/>
      <c r="AW667" s="54" t="s">
        <v>11</v>
      </c>
      <c r="AX667" s="39"/>
      <c r="AY667" s="56" t="s">
        <v>16</v>
      </c>
      <c r="AZ667" s="48"/>
      <c r="BA667" s="36"/>
      <c r="BB667" s="54" t="s">
        <v>11</v>
      </c>
      <c r="BC667" s="39"/>
      <c r="BD667" s="54" t="s">
        <v>16</v>
      </c>
      <c r="BE667" s="36"/>
      <c r="BF667" s="54" t="s">
        <v>11</v>
      </c>
      <c r="BG667" s="39"/>
      <c r="BH667" s="56" t="s">
        <v>16</v>
      </c>
      <c r="BI667" s="48"/>
      <c r="BJ667" s="36"/>
      <c r="BK667" s="54" t="s">
        <v>11</v>
      </c>
      <c r="BL667" s="39"/>
      <c r="BM667" s="54" t="s">
        <v>16</v>
      </c>
      <c r="BN667" s="36"/>
      <c r="BO667" s="54" t="s">
        <v>11</v>
      </c>
      <c r="BP667" s="39"/>
      <c r="BQ667" s="56" t="s">
        <v>16</v>
      </c>
      <c r="BR667" s="48"/>
      <c r="BS667" s="36"/>
      <c r="BT667" s="54" t="s">
        <v>11</v>
      </c>
      <c r="BU667" s="39"/>
      <c r="BV667" s="54" t="s">
        <v>16</v>
      </c>
      <c r="BW667" s="36"/>
      <c r="BX667" s="54" t="s">
        <v>11</v>
      </c>
      <c r="BY667" s="39"/>
      <c r="BZ667" s="56" t="s">
        <v>16</v>
      </c>
      <c r="CA667" s="51"/>
      <c r="CB667" s="17" t="str">
        <f t="shared" si="21"/>
        <v/>
      </c>
      <c r="CC667" s="17" t="str">
        <f>IF(CB667="","",INDEX('99_職種リスト'!$A:$A,MATCH($E667,'99_職種リスト'!$B:$B,0)))</f>
        <v/>
      </c>
      <c r="CD667" s="18" t="str">
        <f>IF(CB667="","",IF(F667="○",'01_勤務時間入力'!$B$7*60,IF(SUM(H667,J667,L667,N667)&gt;0,MIN(SUM(VALUE(H667)*60,J667,VALUE(L667)*60/2,N667/2),'01_勤務時間入力'!$B$7*60,10080),MIN(SUM(MIN(SUM(VALUE(Q667)*60,S667,VALUE(U667)*60/2,W667/2),1440)*IF(OR(Y667="",Y667="　"),1,VALUE(MID(Y667,2,1)/4)),MIN(SUM(VALUE(Z667)*60,AB667,VALUE(AD667)*60/2,AF667/2),1440)*IF(OR(AH667="",AH667="　"),1,VALUE(MID(AH667,2,1)/4)),MIN(SUM(VALUE(AI667)*60,AK667,VALUE(AM667)*60/2,AO667/2),1440)*IF(OR(AQ667="",AQ667="　"),1,VALUE(MID(AQ667,2,1)/4)),MIN(SUM(VALUE(AR667)*60,AT667,VALUE(AV667)*60/2,AX667/2),1440)*IF(OR(AZ667="",AZ667="　"),1,VALUE(MID(AZ667,2,1)/4)),MIN(SUM(VALUE(BA667)*60,BC667,VALUE(BE667)*60/2,BG667/2),1440)*IF(OR(BI667="",BI667="　"),1,VALUE(MID(BI667,2,1)/4)),MIN(SUM(VALUE(BJ667)*60,BL667,VALUE(BN667)*60/2,BP667/2),1440)*IF(OR(BR667="",BR667="　"),1,VALUE(MID(BR667,2,1)/4)),MIN(SUM(VALUE(BS667)*60,BU667,VALUE(BW667)*60/2,BY667/2),1440)*IF(OR(CA667="",CA667="　"),1,VALUE(MID(CA667,2,1)/4))),'01_勤務時間入力'!$B$7*60,10080))))</f>
        <v/>
      </c>
      <c r="CE667" s="17" t="str">
        <f>IF(CB667="","",IF('01_勤務時間入力'!$I$7*60&lt;='01_勤務時間入力'!CD667,"常勤","非常勤"))</f>
        <v/>
      </c>
    </row>
    <row r="668" spans="2:83" ht="27.95" customHeight="1" x14ac:dyDescent="0.4">
      <c r="B668" s="131" t="str">
        <f t="shared" si="20"/>
        <v>652人目</v>
      </c>
      <c r="C668" s="29"/>
      <c r="D668" s="69" t="s">
        <v>14</v>
      </c>
      <c r="E668" s="31"/>
      <c r="F668" s="32"/>
      <c r="H668" s="36"/>
      <c r="I668" s="54" t="s">
        <v>11</v>
      </c>
      <c r="J668" s="39"/>
      <c r="K668" s="56" t="s">
        <v>16</v>
      </c>
      <c r="L668" s="36"/>
      <c r="M668" s="54" t="s">
        <v>11</v>
      </c>
      <c r="N668" s="39"/>
      <c r="O668" s="56" t="s">
        <v>16</v>
      </c>
      <c r="P668" s="11"/>
      <c r="Q668" s="36"/>
      <c r="R668" s="54" t="s">
        <v>11</v>
      </c>
      <c r="S668" s="39"/>
      <c r="T668" s="54" t="s">
        <v>16</v>
      </c>
      <c r="U668" s="36"/>
      <c r="V668" s="54" t="s">
        <v>11</v>
      </c>
      <c r="W668" s="39"/>
      <c r="X668" s="56" t="s">
        <v>16</v>
      </c>
      <c r="Y668" s="48"/>
      <c r="Z668" s="36"/>
      <c r="AA668" s="54" t="s">
        <v>11</v>
      </c>
      <c r="AB668" s="39"/>
      <c r="AC668" s="54" t="s">
        <v>16</v>
      </c>
      <c r="AD668" s="36"/>
      <c r="AE668" s="54" t="s">
        <v>11</v>
      </c>
      <c r="AF668" s="39"/>
      <c r="AG668" s="56" t="s">
        <v>16</v>
      </c>
      <c r="AH668" s="48"/>
      <c r="AI668" s="36"/>
      <c r="AJ668" s="54" t="s">
        <v>11</v>
      </c>
      <c r="AK668" s="39"/>
      <c r="AL668" s="54" t="s">
        <v>16</v>
      </c>
      <c r="AM668" s="36"/>
      <c r="AN668" s="54" t="s">
        <v>11</v>
      </c>
      <c r="AO668" s="39"/>
      <c r="AP668" s="56" t="s">
        <v>16</v>
      </c>
      <c r="AQ668" s="48"/>
      <c r="AR668" s="36"/>
      <c r="AS668" s="54" t="s">
        <v>11</v>
      </c>
      <c r="AT668" s="39"/>
      <c r="AU668" s="54" t="s">
        <v>16</v>
      </c>
      <c r="AV668" s="36"/>
      <c r="AW668" s="54" t="s">
        <v>11</v>
      </c>
      <c r="AX668" s="39"/>
      <c r="AY668" s="56" t="s">
        <v>16</v>
      </c>
      <c r="AZ668" s="48"/>
      <c r="BA668" s="36"/>
      <c r="BB668" s="54" t="s">
        <v>11</v>
      </c>
      <c r="BC668" s="39"/>
      <c r="BD668" s="54" t="s">
        <v>16</v>
      </c>
      <c r="BE668" s="36"/>
      <c r="BF668" s="54" t="s">
        <v>11</v>
      </c>
      <c r="BG668" s="39"/>
      <c r="BH668" s="56" t="s">
        <v>16</v>
      </c>
      <c r="BI668" s="48"/>
      <c r="BJ668" s="36"/>
      <c r="BK668" s="54" t="s">
        <v>11</v>
      </c>
      <c r="BL668" s="39"/>
      <c r="BM668" s="54" t="s">
        <v>16</v>
      </c>
      <c r="BN668" s="36"/>
      <c r="BO668" s="54" t="s">
        <v>11</v>
      </c>
      <c r="BP668" s="39"/>
      <c r="BQ668" s="56" t="s">
        <v>16</v>
      </c>
      <c r="BR668" s="48"/>
      <c r="BS668" s="36"/>
      <c r="BT668" s="54" t="s">
        <v>11</v>
      </c>
      <c r="BU668" s="39"/>
      <c r="BV668" s="54" t="s">
        <v>16</v>
      </c>
      <c r="BW668" s="36"/>
      <c r="BX668" s="54" t="s">
        <v>11</v>
      </c>
      <c r="BY668" s="39"/>
      <c r="BZ668" s="56" t="s">
        <v>16</v>
      </c>
      <c r="CA668" s="51"/>
      <c r="CB668" s="17" t="str">
        <f t="shared" si="21"/>
        <v/>
      </c>
      <c r="CC668" s="17" t="str">
        <f>IF(CB668="","",INDEX('99_職種リスト'!$A:$A,MATCH($E668,'99_職種リスト'!$B:$B,0)))</f>
        <v/>
      </c>
      <c r="CD668" s="18" t="str">
        <f>IF(CB668="","",IF(F668="○",'01_勤務時間入力'!$B$7*60,IF(SUM(H668,J668,L668,N668)&gt;0,MIN(SUM(VALUE(H668)*60,J668,VALUE(L668)*60/2,N668/2),'01_勤務時間入力'!$B$7*60,10080),MIN(SUM(MIN(SUM(VALUE(Q668)*60,S668,VALUE(U668)*60/2,W668/2),1440)*IF(OR(Y668="",Y668="　"),1,VALUE(MID(Y668,2,1)/4)),MIN(SUM(VALUE(Z668)*60,AB668,VALUE(AD668)*60/2,AF668/2),1440)*IF(OR(AH668="",AH668="　"),1,VALUE(MID(AH668,2,1)/4)),MIN(SUM(VALUE(AI668)*60,AK668,VALUE(AM668)*60/2,AO668/2),1440)*IF(OR(AQ668="",AQ668="　"),1,VALUE(MID(AQ668,2,1)/4)),MIN(SUM(VALUE(AR668)*60,AT668,VALUE(AV668)*60/2,AX668/2),1440)*IF(OR(AZ668="",AZ668="　"),1,VALUE(MID(AZ668,2,1)/4)),MIN(SUM(VALUE(BA668)*60,BC668,VALUE(BE668)*60/2,BG668/2),1440)*IF(OR(BI668="",BI668="　"),1,VALUE(MID(BI668,2,1)/4)),MIN(SUM(VALUE(BJ668)*60,BL668,VALUE(BN668)*60/2,BP668/2),1440)*IF(OR(BR668="",BR668="　"),1,VALUE(MID(BR668,2,1)/4)),MIN(SUM(VALUE(BS668)*60,BU668,VALUE(BW668)*60/2,BY668/2),1440)*IF(OR(CA668="",CA668="　"),1,VALUE(MID(CA668,2,1)/4))),'01_勤務時間入力'!$B$7*60,10080))))</f>
        <v/>
      </c>
      <c r="CE668" s="17" t="str">
        <f>IF(CB668="","",IF('01_勤務時間入力'!$I$7*60&lt;='01_勤務時間入力'!CD668,"常勤","非常勤"))</f>
        <v/>
      </c>
    </row>
    <row r="669" spans="2:83" ht="27.95" customHeight="1" x14ac:dyDescent="0.4">
      <c r="B669" s="131" t="str">
        <f t="shared" si="20"/>
        <v>653人目</v>
      </c>
      <c r="C669" s="29"/>
      <c r="D669" s="69" t="s">
        <v>14</v>
      </c>
      <c r="E669" s="31"/>
      <c r="F669" s="32"/>
      <c r="H669" s="36"/>
      <c r="I669" s="54" t="s">
        <v>11</v>
      </c>
      <c r="J669" s="39"/>
      <c r="K669" s="56" t="s">
        <v>16</v>
      </c>
      <c r="L669" s="36"/>
      <c r="M669" s="54" t="s">
        <v>11</v>
      </c>
      <c r="N669" s="39"/>
      <c r="O669" s="56" t="s">
        <v>16</v>
      </c>
      <c r="P669" s="11"/>
      <c r="Q669" s="36"/>
      <c r="R669" s="54" t="s">
        <v>11</v>
      </c>
      <c r="S669" s="39"/>
      <c r="T669" s="54" t="s">
        <v>16</v>
      </c>
      <c r="U669" s="36"/>
      <c r="V669" s="54" t="s">
        <v>11</v>
      </c>
      <c r="W669" s="39"/>
      <c r="X669" s="56" t="s">
        <v>16</v>
      </c>
      <c r="Y669" s="48"/>
      <c r="Z669" s="36"/>
      <c r="AA669" s="54" t="s">
        <v>11</v>
      </c>
      <c r="AB669" s="39"/>
      <c r="AC669" s="54" t="s">
        <v>16</v>
      </c>
      <c r="AD669" s="36"/>
      <c r="AE669" s="54" t="s">
        <v>11</v>
      </c>
      <c r="AF669" s="39"/>
      <c r="AG669" s="56" t="s">
        <v>16</v>
      </c>
      <c r="AH669" s="48"/>
      <c r="AI669" s="36"/>
      <c r="AJ669" s="54" t="s">
        <v>11</v>
      </c>
      <c r="AK669" s="39"/>
      <c r="AL669" s="54" t="s">
        <v>16</v>
      </c>
      <c r="AM669" s="36"/>
      <c r="AN669" s="54" t="s">
        <v>11</v>
      </c>
      <c r="AO669" s="39"/>
      <c r="AP669" s="56" t="s">
        <v>16</v>
      </c>
      <c r="AQ669" s="48"/>
      <c r="AR669" s="36"/>
      <c r="AS669" s="54" t="s">
        <v>11</v>
      </c>
      <c r="AT669" s="39"/>
      <c r="AU669" s="54" t="s">
        <v>16</v>
      </c>
      <c r="AV669" s="36"/>
      <c r="AW669" s="54" t="s">
        <v>11</v>
      </c>
      <c r="AX669" s="39"/>
      <c r="AY669" s="56" t="s">
        <v>16</v>
      </c>
      <c r="AZ669" s="48"/>
      <c r="BA669" s="36"/>
      <c r="BB669" s="54" t="s">
        <v>11</v>
      </c>
      <c r="BC669" s="39"/>
      <c r="BD669" s="54" t="s">
        <v>16</v>
      </c>
      <c r="BE669" s="36"/>
      <c r="BF669" s="54" t="s">
        <v>11</v>
      </c>
      <c r="BG669" s="39"/>
      <c r="BH669" s="56" t="s">
        <v>16</v>
      </c>
      <c r="BI669" s="48"/>
      <c r="BJ669" s="36"/>
      <c r="BK669" s="54" t="s">
        <v>11</v>
      </c>
      <c r="BL669" s="39"/>
      <c r="BM669" s="54" t="s">
        <v>16</v>
      </c>
      <c r="BN669" s="36"/>
      <c r="BO669" s="54" t="s">
        <v>11</v>
      </c>
      <c r="BP669" s="39"/>
      <c r="BQ669" s="56" t="s">
        <v>16</v>
      </c>
      <c r="BR669" s="48"/>
      <c r="BS669" s="36"/>
      <c r="BT669" s="54" t="s">
        <v>11</v>
      </c>
      <c r="BU669" s="39"/>
      <c r="BV669" s="54" t="s">
        <v>16</v>
      </c>
      <c r="BW669" s="36"/>
      <c r="BX669" s="54" t="s">
        <v>11</v>
      </c>
      <c r="BY669" s="39"/>
      <c r="BZ669" s="56" t="s">
        <v>16</v>
      </c>
      <c r="CA669" s="51"/>
      <c r="CB669" s="17" t="str">
        <f t="shared" si="21"/>
        <v/>
      </c>
      <c r="CC669" s="17" t="str">
        <f>IF(CB669="","",INDEX('99_職種リスト'!$A:$A,MATCH($E669,'99_職種リスト'!$B:$B,0)))</f>
        <v/>
      </c>
      <c r="CD669" s="18" t="str">
        <f>IF(CB669="","",IF(F669="○",'01_勤務時間入力'!$B$7*60,IF(SUM(H669,J669,L669,N669)&gt;0,MIN(SUM(VALUE(H669)*60,J669,VALUE(L669)*60/2,N669/2),'01_勤務時間入力'!$B$7*60,10080),MIN(SUM(MIN(SUM(VALUE(Q669)*60,S669,VALUE(U669)*60/2,W669/2),1440)*IF(OR(Y669="",Y669="　"),1,VALUE(MID(Y669,2,1)/4)),MIN(SUM(VALUE(Z669)*60,AB669,VALUE(AD669)*60/2,AF669/2),1440)*IF(OR(AH669="",AH669="　"),1,VALUE(MID(AH669,2,1)/4)),MIN(SUM(VALUE(AI669)*60,AK669,VALUE(AM669)*60/2,AO669/2),1440)*IF(OR(AQ669="",AQ669="　"),1,VALUE(MID(AQ669,2,1)/4)),MIN(SUM(VALUE(AR669)*60,AT669,VALUE(AV669)*60/2,AX669/2),1440)*IF(OR(AZ669="",AZ669="　"),1,VALUE(MID(AZ669,2,1)/4)),MIN(SUM(VALUE(BA669)*60,BC669,VALUE(BE669)*60/2,BG669/2),1440)*IF(OR(BI669="",BI669="　"),1,VALUE(MID(BI669,2,1)/4)),MIN(SUM(VALUE(BJ669)*60,BL669,VALUE(BN669)*60/2,BP669/2),1440)*IF(OR(BR669="",BR669="　"),1,VALUE(MID(BR669,2,1)/4)),MIN(SUM(VALUE(BS669)*60,BU669,VALUE(BW669)*60/2,BY669/2),1440)*IF(OR(CA669="",CA669="　"),1,VALUE(MID(CA669,2,1)/4))),'01_勤務時間入力'!$B$7*60,10080))))</f>
        <v/>
      </c>
      <c r="CE669" s="17" t="str">
        <f>IF(CB669="","",IF('01_勤務時間入力'!$I$7*60&lt;='01_勤務時間入力'!CD669,"常勤","非常勤"))</f>
        <v/>
      </c>
    </row>
    <row r="670" spans="2:83" ht="27.95" customHeight="1" x14ac:dyDescent="0.4">
      <c r="B670" s="131" t="str">
        <f t="shared" si="20"/>
        <v>654人目</v>
      </c>
      <c r="C670" s="29"/>
      <c r="D670" s="69" t="s">
        <v>14</v>
      </c>
      <c r="E670" s="31"/>
      <c r="F670" s="32"/>
      <c r="H670" s="36"/>
      <c r="I670" s="54" t="s">
        <v>11</v>
      </c>
      <c r="J670" s="39"/>
      <c r="K670" s="56" t="s">
        <v>16</v>
      </c>
      <c r="L670" s="36"/>
      <c r="M670" s="54" t="s">
        <v>11</v>
      </c>
      <c r="N670" s="39"/>
      <c r="O670" s="56" t="s">
        <v>16</v>
      </c>
      <c r="P670" s="11"/>
      <c r="Q670" s="36"/>
      <c r="R670" s="54" t="s">
        <v>11</v>
      </c>
      <c r="S670" s="39"/>
      <c r="T670" s="54" t="s">
        <v>16</v>
      </c>
      <c r="U670" s="36"/>
      <c r="V670" s="54" t="s">
        <v>11</v>
      </c>
      <c r="W670" s="39"/>
      <c r="X670" s="56" t="s">
        <v>16</v>
      </c>
      <c r="Y670" s="48"/>
      <c r="Z670" s="36"/>
      <c r="AA670" s="54" t="s">
        <v>11</v>
      </c>
      <c r="AB670" s="39"/>
      <c r="AC670" s="54" t="s">
        <v>16</v>
      </c>
      <c r="AD670" s="36"/>
      <c r="AE670" s="54" t="s">
        <v>11</v>
      </c>
      <c r="AF670" s="39"/>
      <c r="AG670" s="56" t="s">
        <v>16</v>
      </c>
      <c r="AH670" s="48"/>
      <c r="AI670" s="36"/>
      <c r="AJ670" s="54" t="s">
        <v>11</v>
      </c>
      <c r="AK670" s="39"/>
      <c r="AL670" s="54" t="s">
        <v>16</v>
      </c>
      <c r="AM670" s="36"/>
      <c r="AN670" s="54" t="s">
        <v>11</v>
      </c>
      <c r="AO670" s="39"/>
      <c r="AP670" s="56" t="s">
        <v>16</v>
      </c>
      <c r="AQ670" s="48"/>
      <c r="AR670" s="36"/>
      <c r="AS670" s="54" t="s">
        <v>11</v>
      </c>
      <c r="AT670" s="39"/>
      <c r="AU670" s="54" t="s">
        <v>16</v>
      </c>
      <c r="AV670" s="36"/>
      <c r="AW670" s="54" t="s">
        <v>11</v>
      </c>
      <c r="AX670" s="39"/>
      <c r="AY670" s="56" t="s">
        <v>16</v>
      </c>
      <c r="AZ670" s="48"/>
      <c r="BA670" s="36"/>
      <c r="BB670" s="54" t="s">
        <v>11</v>
      </c>
      <c r="BC670" s="39"/>
      <c r="BD670" s="54" t="s">
        <v>16</v>
      </c>
      <c r="BE670" s="36"/>
      <c r="BF670" s="54" t="s">
        <v>11</v>
      </c>
      <c r="BG670" s="39"/>
      <c r="BH670" s="56" t="s">
        <v>16</v>
      </c>
      <c r="BI670" s="48"/>
      <c r="BJ670" s="36"/>
      <c r="BK670" s="54" t="s">
        <v>11</v>
      </c>
      <c r="BL670" s="39"/>
      <c r="BM670" s="54" t="s">
        <v>16</v>
      </c>
      <c r="BN670" s="36"/>
      <c r="BO670" s="54" t="s">
        <v>11</v>
      </c>
      <c r="BP670" s="39"/>
      <c r="BQ670" s="56" t="s">
        <v>16</v>
      </c>
      <c r="BR670" s="48"/>
      <c r="BS670" s="36"/>
      <c r="BT670" s="54" t="s">
        <v>11</v>
      </c>
      <c r="BU670" s="39"/>
      <c r="BV670" s="54" t="s">
        <v>16</v>
      </c>
      <c r="BW670" s="36"/>
      <c r="BX670" s="54" t="s">
        <v>11</v>
      </c>
      <c r="BY670" s="39"/>
      <c r="BZ670" s="56" t="s">
        <v>16</v>
      </c>
      <c r="CA670" s="51"/>
      <c r="CB670" s="17" t="str">
        <f t="shared" si="21"/>
        <v/>
      </c>
      <c r="CC670" s="17" t="str">
        <f>IF(CB670="","",INDEX('99_職種リスト'!$A:$A,MATCH($E670,'99_職種リスト'!$B:$B,0)))</f>
        <v/>
      </c>
      <c r="CD670" s="18" t="str">
        <f>IF(CB670="","",IF(F670="○",'01_勤務時間入力'!$B$7*60,IF(SUM(H670,J670,L670,N670)&gt;0,MIN(SUM(VALUE(H670)*60,J670,VALUE(L670)*60/2,N670/2),'01_勤務時間入力'!$B$7*60,10080),MIN(SUM(MIN(SUM(VALUE(Q670)*60,S670,VALUE(U670)*60/2,W670/2),1440)*IF(OR(Y670="",Y670="　"),1,VALUE(MID(Y670,2,1)/4)),MIN(SUM(VALUE(Z670)*60,AB670,VALUE(AD670)*60/2,AF670/2),1440)*IF(OR(AH670="",AH670="　"),1,VALUE(MID(AH670,2,1)/4)),MIN(SUM(VALUE(AI670)*60,AK670,VALUE(AM670)*60/2,AO670/2),1440)*IF(OR(AQ670="",AQ670="　"),1,VALUE(MID(AQ670,2,1)/4)),MIN(SUM(VALUE(AR670)*60,AT670,VALUE(AV670)*60/2,AX670/2),1440)*IF(OR(AZ670="",AZ670="　"),1,VALUE(MID(AZ670,2,1)/4)),MIN(SUM(VALUE(BA670)*60,BC670,VALUE(BE670)*60/2,BG670/2),1440)*IF(OR(BI670="",BI670="　"),1,VALUE(MID(BI670,2,1)/4)),MIN(SUM(VALUE(BJ670)*60,BL670,VALUE(BN670)*60/2,BP670/2),1440)*IF(OR(BR670="",BR670="　"),1,VALUE(MID(BR670,2,1)/4)),MIN(SUM(VALUE(BS670)*60,BU670,VALUE(BW670)*60/2,BY670/2),1440)*IF(OR(CA670="",CA670="　"),1,VALUE(MID(CA670,2,1)/4))),'01_勤務時間入力'!$B$7*60,10080))))</f>
        <v/>
      </c>
      <c r="CE670" s="17" t="str">
        <f>IF(CB670="","",IF('01_勤務時間入力'!$I$7*60&lt;='01_勤務時間入力'!CD670,"常勤","非常勤"))</f>
        <v/>
      </c>
    </row>
    <row r="671" spans="2:83" ht="27.95" customHeight="1" x14ac:dyDescent="0.4">
      <c r="B671" s="131" t="str">
        <f t="shared" si="20"/>
        <v>655人目</v>
      </c>
      <c r="C671" s="29"/>
      <c r="D671" s="69" t="s">
        <v>14</v>
      </c>
      <c r="E671" s="31"/>
      <c r="F671" s="32"/>
      <c r="H671" s="36"/>
      <c r="I671" s="54" t="s">
        <v>11</v>
      </c>
      <c r="J671" s="39"/>
      <c r="K671" s="56" t="s">
        <v>16</v>
      </c>
      <c r="L671" s="36"/>
      <c r="M671" s="54" t="s">
        <v>11</v>
      </c>
      <c r="N671" s="39"/>
      <c r="O671" s="56" t="s">
        <v>16</v>
      </c>
      <c r="P671" s="11"/>
      <c r="Q671" s="36"/>
      <c r="R671" s="54" t="s">
        <v>11</v>
      </c>
      <c r="S671" s="39"/>
      <c r="T671" s="54" t="s">
        <v>16</v>
      </c>
      <c r="U671" s="36"/>
      <c r="V671" s="54" t="s">
        <v>11</v>
      </c>
      <c r="W671" s="39"/>
      <c r="X671" s="56" t="s">
        <v>16</v>
      </c>
      <c r="Y671" s="48"/>
      <c r="Z671" s="36"/>
      <c r="AA671" s="54" t="s">
        <v>11</v>
      </c>
      <c r="AB671" s="39"/>
      <c r="AC671" s="54" t="s">
        <v>16</v>
      </c>
      <c r="AD671" s="36"/>
      <c r="AE671" s="54" t="s">
        <v>11</v>
      </c>
      <c r="AF671" s="39"/>
      <c r="AG671" s="56" t="s">
        <v>16</v>
      </c>
      <c r="AH671" s="48"/>
      <c r="AI671" s="36"/>
      <c r="AJ671" s="54" t="s">
        <v>11</v>
      </c>
      <c r="AK671" s="39"/>
      <c r="AL671" s="54" t="s">
        <v>16</v>
      </c>
      <c r="AM671" s="36"/>
      <c r="AN671" s="54" t="s">
        <v>11</v>
      </c>
      <c r="AO671" s="39"/>
      <c r="AP671" s="56" t="s">
        <v>16</v>
      </c>
      <c r="AQ671" s="48"/>
      <c r="AR671" s="36"/>
      <c r="AS671" s="54" t="s">
        <v>11</v>
      </c>
      <c r="AT671" s="39"/>
      <c r="AU671" s="54" t="s">
        <v>16</v>
      </c>
      <c r="AV671" s="36"/>
      <c r="AW671" s="54" t="s">
        <v>11</v>
      </c>
      <c r="AX671" s="39"/>
      <c r="AY671" s="56" t="s">
        <v>16</v>
      </c>
      <c r="AZ671" s="48"/>
      <c r="BA671" s="36"/>
      <c r="BB671" s="54" t="s">
        <v>11</v>
      </c>
      <c r="BC671" s="39"/>
      <c r="BD671" s="54" t="s">
        <v>16</v>
      </c>
      <c r="BE671" s="36"/>
      <c r="BF671" s="54" t="s">
        <v>11</v>
      </c>
      <c r="BG671" s="39"/>
      <c r="BH671" s="56" t="s">
        <v>16</v>
      </c>
      <c r="BI671" s="48"/>
      <c r="BJ671" s="36"/>
      <c r="BK671" s="54" t="s">
        <v>11</v>
      </c>
      <c r="BL671" s="39"/>
      <c r="BM671" s="54" t="s">
        <v>16</v>
      </c>
      <c r="BN671" s="36"/>
      <c r="BO671" s="54" t="s">
        <v>11</v>
      </c>
      <c r="BP671" s="39"/>
      <c r="BQ671" s="56" t="s">
        <v>16</v>
      </c>
      <c r="BR671" s="48"/>
      <c r="BS671" s="36"/>
      <c r="BT671" s="54" t="s">
        <v>11</v>
      </c>
      <c r="BU671" s="39"/>
      <c r="BV671" s="54" t="s">
        <v>16</v>
      </c>
      <c r="BW671" s="36"/>
      <c r="BX671" s="54" t="s">
        <v>11</v>
      </c>
      <c r="BY671" s="39"/>
      <c r="BZ671" s="56" t="s">
        <v>16</v>
      </c>
      <c r="CA671" s="51"/>
      <c r="CB671" s="17" t="str">
        <f t="shared" si="21"/>
        <v/>
      </c>
      <c r="CC671" s="17" t="str">
        <f>IF(CB671="","",INDEX('99_職種リスト'!$A:$A,MATCH($E671,'99_職種リスト'!$B:$B,0)))</f>
        <v/>
      </c>
      <c r="CD671" s="18" t="str">
        <f>IF(CB671="","",IF(F671="○",'01_勤務時間入力'!$B$7*60,IF(SUM(H671,J671,L671,N671)&gt;0,MIN(SUM(VALUE(H671)*60,J671,VALUE(L671)*60/2,N671/2),'01_勤務時間入力'!$B$7*60,10080),MIN(SUM(MIN(SUM(VALUE(Q671)*60,S671,VALUE(U671)*60/2,W671/2),1440)*IF(OR(Y671="",Y671="　"),1,VALUE(MID(Y671,2,1)/4)),MIN(SUM(VALUE(Z671)*60,AB671,VALUE(AD671)*60/2,AF671/2),1440)*IF(OR(AH671="",AH671="　"),1,VALUE(MID(AH671,2,1)/4)),MIN(SUM(VALUE(AI671)*60,AK671,VALUE(AM671)*60/2,AO671/2),1440)*IF(OR(AQ671="",AQ671="　"),1,VALUE(MID(AQ671,2,1)/4)),MIN(SUM(VALUE(AR671)*60,AT671,VALUE(AV671)*60/2,AX671/2),1440)*IF(OR(AZ671="",AZ671="　"),1,VALUE(MID(AZ671,2,1)/4)),MIN(SUM(VALUE(BA671)*60,BC671,VALUE(BE671)*60/2,BG671/2),1440)*IF(OR(BI671="",BI671="　"),1,VALUE(MID(BI671,2,1)/4)),MIN(SUM(VALUE(BJ671)*60,BL671,VALUE(BN671)*60/2,BP671/2),1440)*IF(OR(BR671="",BR671="　"),1,VALUE(MID(BR671,2,1)/4)),MIN(SUM(VALUE(BS671)*60,BU671,VALUE(BW671)*60/2,BY671/2),1440)*IF(OR(CA671="",CA671="　"),1,VALUE(MID(CA671,2,1)/4))),'01_勤務時間入力'!$B$7*60,10080))))</f>
        <v/>
      </c>
      <c r="CE671" s="17" t="str">
        <f>IF(CB671="","",IF('01_勤務時間入力'!$I$7*60&lt;='01_勤務時間入力'!CD671,"常勤","非常勤"))</f>
        <v/>
      </c>
    </row>
    <row r="672" spans="2:83" ht="27.95" customHeight="1" x14ac:dyDescent="0.4">
      <c r="B672" s="131" t="str">
        <f t="shared" si="20"/>
        <v>656人目</v>
      </c>
      <c r="C672" s="29"/>
      <c r="D672" s="69" t="s">
        <v>14</v>
      </c>
      <c r="E672" s="31"/>
      <c r="F672" s="32"/>
      <c r="H672" s="36"/>
      <c r="I672" s="54" t="s">
        <v>11</v>
      </c>
      <c r="J672" s="39"/>
      <c r="K672" s="56" t="s">
        <v>16</v>
      </c>
      <c r="L672" s="36"/>
      <c r="M672" s="54" t="s">
        <v>11</v>
      </c>
      <c r="N672" s="39"/>
      <c r="O672" s="56" t="s">
        <v>16</v>
      </c>
      <c r="P672" s="11"/>
      <c r="Q672" s="36"/>
      <c r="R672" s="54" t="s">
        <v>11</v>
      </c>
      <c r="S672" s="39"/>
      <c r="T672" s="54" t="s">
        <v>16</v>
      </c>
      <c r="U672" s="36"/>
      <c r="V672" s="54" t="s">
        <v>11</v>
      </c>
      <c r="W672" s="39"/>
      <c r="X672" s="56" t="s">
        <v>16</v>
      </c>
      <c r="Y672" s="48"/>
      <c r="Z672" s="36"/>
      <c r="AA672" s="54" t="s">
        <v>11</v>
      </c>
      <c r="AB672" s="39"/>
      <c r="AC672" s="54" t="s">
        <v>16</v>
      </c>
      <c r="AD672" s="36"/>
      <c r="AE672" s="54" t="s">
        <v>11</v>
      </c>
      <c r="AF672" s="39"/>
      <c r="AG672" s="56" t="s">
        <v>16</v>
      </c>
      <c r="AH672" s="48"/>
      <c r="AI672" s="36"/>
      <c r="AJ672" s="54" t="s">
        <v>11</v>
      </c>
      <c r="AK672" s="39"/>
      <c r="AL672" s="54" t="s">
        <v>16</v>
      </c>
      <c r="AM672" s="36"/>
      <c r="AN672" s="54" t="s">
        <v>11</v>
      </c>
      <c r="AO672" s="39"/>
      <c r="AP672" s="56" t="s">
        <v>16</v>
      </c>
      <c r="AQ672" s="48"/>
      <c r="AR672" s="36"/>
      <c r="AS672" s="54" t="s">
        <v>11</v>
      </c>
      <c r="AT672" s="39"/>
      <c r="AU672" s="54" t="s">
        <v>16</v>
      </c>
      <c r="AV672" s="36"/>
      <c r="AW672" s="54" t="s">
        <v>11</v>
      </c>
      <c r="AX672" s="39"/>
      <c r="AY672" s="56" t="s">
        <v>16</v>
      </c>
      <c r="AZ672" s="48"/>
      <c r="BA672" s="36"/>
      <c r="BB672" s="54" t="s">
        <v>11</v>
      </c>
      <c r="BC672" s="39"/>
      <c r="BD672" s="54" t="s">
        <v>16</v>
      </c>
      <c r="BE672" s="36"/>
      <c r="BF672" s="54" t="s">
        <v>11</v>
      </c>
      <c r="BG672" s="39"/>
      <c r="BH672" s="56" t="s">
        <v>16</v>
      </c>
      <c r="BI672" s="48"/>
      <c r="BJ672" s="36"/>
      <c r="BK672" s="54" t="s">
        <v>11</v>
      </c>
      <c r="BL672" s="39"/>
      <c r="BM672" s="54" t="s">
        <v>16</v>
      </c>
      <c r="BN672" s="36"/>
      <c r="BO672" s="54" t="s">
        <v>11</v>
      </c>
      <c r="BP672" s="39"/>
      <c r="BQ672" s="56" t="s">
        <v>16</v>
      </c>
      <c r="BR672" s="48"/>
      <c r="BS672" s="36"/>
      <c r="BT672" s="54" t="s">
        <v>11</v>
      </c>
      <c r="BU672" s="39"/>
      <c r="BV672" s="54" t="s">
        <v>16</v>
      </c>
      <c r="BW672" s="36"/>
      <c r="BX672" s="54" t="s">
        <v>11</v>
      </c>
      <c r="BY672" s="39"/>
      <c r="BZ672" s="56" t="s">
        <v>16</v>
      </c>
      <c r="CA672" s="51"/>
      <c r="CB672" s="17" t="str">
        <f t="shared" si="21"/>
        <v/>
      </c>
      <c r="CC672" s="17" t="str">
        <f>IF(CB672="","",INDEX('99_職種リスト'!$A:$A,MATCH($E672,'99_職種リスト'!$B:$B,0)))</f>
        <v/>
      </c>
      <c r="CD672" s="18" t="str">
        <f>IF(CB672="","",IF(F672="○",'01_勤務時間入力'!$B$7*60,IF(SUM(H672,J672,L672,N672)&gt;0,MIN(SUM(VALUE(H672)*60,J672,VALUE(L672)*60/2,N672/2),'01_勤務時間入力'!$B$7*60,10080),MIN(SUM(MIN(SUM(VALUE(Q672)*60,S672,VALUE(U672)*60/2,W672/2),1440)*IF(OR(Y672="",Y672="　"),1,VALUE(MID(Y672,2,1)/4)),MIN(SUM(VALUE(Z672)*60,AB672,VALUE(AD672)*60/2,AF672/2),1440)*IF(OR(AH672="",AH672="　"),1,VALUE(MID(AH672,2,1)/4)),MIN(SUM(VALUE(AI672)*60,AK672,VALUE(AM672)*60/2,AO672/2),1440)*IF(OR(AQ672="",AQ672="　"),1,VALUE(MID(AQ672,2,1)/4)),MIN(SUM(VALUE(AR672)*60,AT672,VALUE(AV672)*60/2,AX672/2),1440)*IF(OR(AZ672="",AZ672="　"),1,VALUE(MID(AZ672,2,1)/4)),MIN(SUM(VALUE(BA672)*60,BC672,VALUE(BE672)*60/2,BG672/2),1440)*IF(OR(BI672="",BI672="　"),1,VALUE(MID(BI672,2,1)/4)),MIN(SUM(VALUE(BJ672)*60,BL672,VALUE(BN672)*60/2,BP672/2),1440)*IF(OR(BR672="",BR672="　"),1,VALUE(MID(BR672,2,1)/4)),MIN(SUM(VALUE(BS672)*60,BU672,VALUE(BW672)*60/2,BY672/2),1440)*IF(OR(CA672="",CA672="　"),1,VALUE(MID(CA672,2,1)/4))),'01_勤務時間入力'!$B$7*60,10080))))</f>
        <v/>
      </c>
      <c r="CE672" s="17" t="str">
        <f>IF(CB672="","",IF('01_勤務時間入力'!$I$7*60&lt;='01_勤務時間入力'!CD672,"常勤","非常勤"))</f>
        <v/>
      </c>
    </row>
    <row r="673" spans="2:83" ht="27.95" customHeight="1" x14ac:dyDescent="0.4">
      <c r="B673" s="131" t="str">
        <f t="shared" si="20"/>
        <v>657人目</v>
      </c>
      <c r="C673" s="29"/>
      <c r="D673" s="69" t="s">
        <v>14</v>
      </c>
      <c r="E673" s="31"/>
      <c r="F673" s="32"/>
      <c r="H673" s="36"/>
      <c r="I673" s="54" t="s">
        <v>11</v>
      </c>
      <c r="J673" s="39"/>
      <c r="K673" s="56" t="s">
        <v>16</v>
      </c>
      <c r="L673" s="36"/>
      <c r="M673" s="54" t="s">
        <v>11</v>
      </c>
      <c r="N673" s="39"/>
      <c r="O673" s="56" t="s">
        <v>16</v>
      </c>
      <c r="P673" s="11"/>
      <c r="Q673" s="36"/>
      <c r="R673" s="54" t="s">
        <v>11</v>
      </c>
      <c r="S673" s="39"/>
      <c r="T673" s="54" t="s">
        <v>16</v>
      </c>
      <c r="U673" s="36"/>
      <c r="V673" s="54" t="s">
        <v>11</v>
      </c>
      <c r="W673" s="39"/>
      <c r="X673" s="56" t="s">
        <v>16</v>
      </c>
      <c r="Y673" s="48"/>
      <c r="Z673" s="36"/>
      <c r="AA673" s="54" t="s">
        <v>11</v>
      </c>
      <c r="AB673" s="39"/>
      <c r="AC673" s="54" t="s">
        <v>16</v>
      </c>
      <c r="AD673" s="36"/>
      <c r="AE673" s="54" t="s">
        <v>11</v>
      </c>
      <c r="AF673" s="39"/>
      <c r="AG673" s="56" t="s">
        <v>16</v>
      </c>
      <c r="AH673" s="48"/>
      <c r="AI673" s="36"/>
      <c r="AJ673" s="54" t="s">
        <v>11</v>
      </c>
      <c r="AK673" s="39"/>
      <c r="AL673" s="54" t="s">
        <v>16</v>
      </c>
      <c r="AM673" s="36"/>
      <c r="AN673" s="54" t="s">
        <v>11</v>
      </c>
      <c r="AO673" s="39"/>
      <c r="AP673" s="56" t="s">
        <v>16</v>
      </c>
      <c r="AQ673" s="48"/>
      <c r="AR673" s="36"/>
      <c r="AS673" s="54" t="s">
        <v>11</v>
      </c>
      <c r="AT673" s="39"/>
      <c r="AU673" s="54" t="s">
        <v>16</v>
      </c>
      <c r="AV673" s="36"/>
      <c r="AW673" s="54" t="s">
        <v>11</v>
      </c>
      <c r="AX673" s="39"/>
      <c r="AY673" s="56" t="s">
        <v>16</v>
      </c>
      <c r="AZ673" s="48"/>
      <c r="BA673" s="36"/>
      <c r="BB673" s="54" t="s">
        <v>11</v>
      </c>
      <c r="BC673" s="39"/>
      <c r="BD673" s="54" t="s">
        <v>16</v>
      </c>
      <c r="BE673" s="36"/>
      <c r="BF673" s="54" t="s">
        <v>11</v>
      </c>
      <c r="BG673" s="39"/>
      <c r="BH673" s="56" t="s">
        <v>16</v>
      </c>
      <c r="BI673" s="48"/>
      <c r="BJ673" s="36"/>
      <c r="BK673" s="54" t="s">
        <v>11</v>
      </c>
      <c r="BL673" s="39"/>
      <c r="BM673" s="54" t="s">
        <v>16</v>
      </c>
      <c r="BN673" s="36"/>
      <c r="BO673" s="54" t="s">
        <v>11</v>
      </c>
      <c r="BP673" s="39"/>
      <c r="BQ673" s="56" t="s">
        <v>16</v>
      </c>
      <c r="BR673" s="48"/>
      <c r="BS673" s="36"/>
      <c r="BT673" s="54" t="s">
        <v>11</v>
      </c>
      <c r="BU673" s="39"/>
      <c r="BV673" s="54" t="s">
        <v>16</v>
      </c>
      <c r="BW673" s="36"/>
      <c r="BX673" s="54" t="s">
        <v>11</v>
      </c>
      <c r="BY673" s="39"/>
      <c r="BZ673" s="56" t="s">
        <v>16</v>
      </c>
      <c r="CA673" s="51"/>
      <c r="CB673" s="17" t="str">
        <f t="shared" si="21"/>
        <v/>
      </c>
      <c r="CC673" s="17" t="str">
        <f>IF(CB673="","",INDEX('99_職種リスト'!$A:$A,MATCH($E673,'99_職種リスト'!$B:$B,0)))</f>
        <v/>
      </c>
      <c r="CD673" s="18" t="str">
        <f>IF(CB673="","",IF(F673="○",'01_勤務時間入力'!$B$7*60,IF(SUM(H673,J673,L673,N673)&gt;0,MIN(SUM(VALUE(H673)*60,J673,VALUE(L673)*60/2,N673/2),'01_勤務時間入力'!$B$7*60,10080),MIN(SUM(MIN(SUM(VALUE(Q673)*60,S673,VALUE(U673)*60/2,W673/2),1440)*IF(OR(Y673="",Y673="　"),1,VALUE(MID(Y673,2,1)/4)),MIN(SUM(VALUE(Z673)*60,AB673,VALUE(AD673)*60/2,AF673/2),1440)*IF(OR(AH673="",AH673="　"),1,VALUE(MID(AH673,2,1)/4)),MIN(SUM(VALUE(AI673)*60,AK673,VALUE(AM673)*60/2,AO673/2),1440)*IF(OR(AQ673="",AQ673="　"),1,VALUE(MID(AQ673,2,1)/4)),MIN(SUM(VALUE(AR673)*60,AT673,VALUE(AV673)*60/2,AX673/2),1440)*IF(OR(AZ673="",AZ673="　"),1,VALUE(MID(AZ673,2,1)/4)),MIN(SUM(VALUE(BA673)*60,BC673,VALUE(BE673)*60/2,BG673/2),1440)*IF(OR(BI673="",BI673="　"),1,VALUE(MID(BI673,2,1)/4)),MIN(SUM(VALUE(BJ673)*60,BL673,VALUE(BN673)*60/2,BP673/2),1440)*IF(OR(BR673="",BR673="　"),1,VALUE(MID(BR673,2,1)/4)),MIN(SUM(VALUE(BS673)*60,BU673,VALUE(BW673)*60/2,BY673/2),1440)*IF(OR(CA673="",CA673="　"),1,VALUE(MID(CA673,2,1)/4))),'01_勤務時間入力'!$B$7*60,10080))))</f>
        <v/>
      </c>
      <c r="CE673" s="17" t="str">
        <f>IF(CB673="","",IF('01_勤務時間入力'!$I$7*60&lt;='01_勤務時間入力'!CD673,"常勤","非常勤"))</f>
        <v/>
      </c>
    </row>
    <row r="674" spans="2:83" ht="27.95" customHeight="1" x14ac:dyDescent="0.4">
      <c r="B674" s="131" t="str">
        <f t="shared" si="20"/>
        <v>658人目</v>
      </c>
      <c r="C674" s="29"/>
      <c r="D674" s="69" t="s">
        <v>14</v>
      </c>
      <c r="E674" s="31"/>
      <c r="F674" s="32"/>
      <c r="H674" s="36"/>
      <c r="I674" s="54" t="s">
        <v>11</v>
      </c>
      <c r="J674" s="39"/>
      <c r="K674" s="56" t="s">
        <v>16</v>
      </c>
      <c r="L674" s="36"/>
      <c r="M674" s="54" t="s">
        <v>11</v>
      </c>
      <c r="N674" s="39"/>
      <c r="O674" s="56" t="s">
        <v>16</v>
      </c>
      <c r="P674" s="11"/>
      <c r="Q674" s="36"/>
      <c r="R674" s="54" t="s">
        <v>11</v>
      </c>
      <c r="S674" s="39"/>
      <c r="T674" s="54" t="s">
        <v>16</v>
      </c>
      <c r="U674" s="36"/>
      <c r="V674" s="54" t="s">
        <v>11</v>
      </c>
      <c r="W674" s="39"/>
      <c r="X674" s="56" t="s">
        <v>16</v>
      </c>
      <c r="Y674" s="48"/>
      <c r="Z674" s="36"/>
      <c r="AA674" s="54" t="s">
        <v>11</v>
      </c>
      <c r="AB674" s="39"/>
      <c r="AC674" s="54" t="s">
        <v>16</v>
      </c>
      <c r="AD674" s="36"/>
      <c r="AE674" s="54" t="s">
        <v>11</v>
      </c>
      <c r="AF674" s="39"/>
      <c r="AG674" s="56" t="s">
        <v>16</v>
      </c>
      <c r="AH674" s="48"/>
      <c r="AI674" s="36"/>
      <c r="AJ674" s="54" t="s">
        <v>11</v>
      </c>
      <c r="AK674" s="39"/>
      <c r="AL674" s="54" t="s">
        <v>16</v>
      </c>
      <c r="AM674" s="36"/>
      <c r="AN674" s="54" t="s">
        <v>11</v>
      </c>
      <c r="AO674" s="39"/>
      <c r="AP674" s="56" t="s">
        <v>16</v>
      </c>
      <c r="AQ674" s="48"/>
      <c r="AR674" s="36"/>
      <c r="AS674" s="54" t="s">
        <v>11</v>
      </c>
      <c r="AT674" s="39"/>
      <c r="AU674" s="54" t="s">
        <v>16</v>
      </c>
      <c r="AV674" s="36"/>
      <c r="AW674" s="54" t="s">
        <v>11</v>
      </c>
      <c r="AX674" s="39"/>
      <c r="AY674" s="56" t="s">
        <v>16</v>
      </c>
      <c r="AZ674" s="48"/>
      <c r="BA674" s="36"/>
      <c r="BB674" s="54" t="s">
        <v>11</v>
      </c>
      <c r="BC674" s="39"/>
      <c r="BD674" s="54" t="s">
        <v>16</v>
      </c>
      <c r="BE674" s="36"/>
      <c r="BF674" s="54" t="s">
        <v>11</v>
      </c>
      <c r="BG674" s="39"/>
      <c r="BH674" s="56" t="s">
        <v>16</v>
      </c>
      <c r="BI674" s="48"/>
      <c r="BJ674" s="36"/>
      <c r="BK674" s="54" t="s">
        <v>11</v>
      </c>
      <c r="BL674" s="39"/>
      <c r="BM674" s="54" t="s">
        <v>16</v>
      </c>
      <c r="BN674" s="36"/>
      <c r="BO674" s="54" t="s">
        <v>11</v>
      </c>
      <c r="BP674" s="39"/>
      <c r="BQ674" s="56" t="s">
        <v>16</v>
      </c>
      <c r="BR674" s="48"/>
      <c r="BS674" s="36"/>
      <c r="BT674" s="54" t="s">
        <v>11</v>
      </c>
      <c r="BU674" s="39"/>
      <c r="BV674" s="54" t="s">
        <v>16</v>
      </c>
      <c r="BW674" s="36"/>
      <c r="BX674" s="54" t="s">
        <v>11</v>
      </c>
      <c r="BY674" s="39"/>
      <c r="BZ674" s="56" t="s">
        <v>16</v>
      </c>
      <c r="CA674" s="51"/>
      <c r="CB674" s="17" t="str">
        <f t="shared" si="21"/>
        <v/>
      </c>
      <c r="CC674" s="17" t="str">
        <f>IF(CB674="","",INDEX('99_職種リスト'!$A:$A,MATCH($E674,'99_職種リスト'!$B:$B,0)))</f>
        <v/>
      </c>
      <c r="CD674" s="18" t="str">
        <f>IF(CB674="","",IF(F674="○",'01_勤務時間入力'!$B$7*60,IF(SUM(H674,J674,L674,N674)&gt;0,MIN(SUM(VALUE(H674)*60,J674,VALUE(L674)*60/2,N674/2),'01_勤務時間入力'!$B$7*60,10080),MIN(SUM(MIN(SUM(VALUE(Q674)*60,S674,VALUE(U674)*60/2,W674/2),1440)*IF(OR(Y674="",Y674="　"),1,VALUE(MID(Y674,2,1)/4)),MIN(SUM(VALUE(Z674)*60,AB674,VALUE(AD674)*60/2,AF674/2),1440)*IF(OR(AH674="",AH674="　"),1,VALUE(MID(AH674,2,1)/4)),MIN(SUM(VALUE(AI674)*60,AK674,VALUE(AM674)*60/2,AO674/2),1440)*IF(OR(AQ674="",AQ674="　"),1,VALUE(MID(AQ674,2,1)/4)),MIN(SUM(VALUE(AR674)*60,AT674,VALUE(AV674)*60/2,AX674/2),1440)*IF(OR(AZ674="",AZ674="　"),1,VALUE(MID(AZ674,2,1)/4)),MIN(SUM(VALUE(BA674)*60,BC674,VALUE(BE674)*60/2,BG674/2),1440)*IF(OR(BI674="",BI674="　"),1,VALUE(MID(BI674,2,1)/4)),MIN(SUM(VALUE(BJ674)*60,BL674,VALUE(BN674)*60/2,BP674/2),1440)*IF(OR(BR674="",BR674="　"),1,VALUE(MID(BR674,2,1)/4)),MIN(SUM(VALUE(BS674)*60,BU674,VALUE(BW674)*60/2,BY674/2),1440)*IF(OR(CA674="",CA674="　"),1,VALUE(MID(CA674,2,1)/4))),'01_勤務時間入力'!$B$7*60,10080))))</f>
        <v/>
      </c>
      <c r="CE674" s="17" t="str">
        <f>IF(CB674="","",IF('01_勤務時間入力'!$I$7*60&lt;='01_勤務時間入力'!CD674,"常勤","非常勤"))</f>
        <v/>
      </c>
    </row>
    <row r="675" spans="2:83" ht="27.95" customHeight="1" x14ac:dyDescent="0.4">
      <c r="B675" s="131" t="str">
        <f t="shared" si="20"/>
        <v>659人目</v>
      </c>
      <c r="C675" s="29"/>
      <c r="D675" s="69" t="s">
        <v>14</v>
      </c>
      <c r="E675" s="31"/>
      <c r="F675" s="32"/>
      <c r="H675" s="36"/>
      <c r="I675" s="54" t="s">
        <v>11</v>
      </c>
      <c r="J675" s="39"/>
      <c r="K675" s="56" t="s">
        <v>16</v>
      </c>
      <c r="L675" s="36"/>
      <c r="M675" s="54" t="s">
        <v>11</v>
      </c>
      <c r="N675" s="39"/>
      <c r="O675" s="56" t="s">
        <v>16</v>
      </c>
      <c r="P675" s="11"/>
      <c r="Q675" s="36"/>
      <c r="R675" s="54" t="s">
        <v>11</v>
      </c>
      <c r="S675" s="39"/>
      <c r="T675" s="54" t="s">
        <v>16</v>
      </c>
      <c r="U675" s="36"/>
      <c r="V675" s="54" t="s">
        <v>11</v>
      </c>
      <c r="W675" s="39"/>
      <c r="X675" s="56" t="s">
        <v>16</v>
      </c>
      <c r="Y675" s="48"/>
      <c r="Z675" s="36"/>
      <c r="AA675" s="54" t="s">
        <v>11</v>
      </c>
      <c r="AB675" s="39"/>
      <c r="AC675" s="54" t="s">
        <v>16</v>
      </c>
      <c r="AD675" s="36"/>
      <c r="AE675" s="54" t="s">
        <v>11</v>
      </c>
      <c r="AF675" s="39"/>
      <c r="AG675" s="56" t="s">
        <v>16</v>
      </c>
      <c r="AH675" s="48"/>
      <c r="AI675" s="36"/>
      <c r="AJ675" s="54" t="s">
        <v>11</v>
      </c>
      <c r="AK675" s="39"/>
      <c r="AL675" s="54" t="s">
        <v>16</v>
      </c>
      <c r="AM675" s="36"/>
      <c r="AN675" s="54" t="s">
        <v>11</v>
      </c>
      <c r="AO675" s="39"/>
      <c r="AP675" s="56" t="s">
        <v>16</v>
      </c>
      <c r="AQ675" s="48"/>
      <c r="AR675" s="36"/>
      <c r="AS675" s="54" t="s">
        <v>11</v>
      </c>
      <c r="AT675" s="39"/>
      <c r="AU675" s="54" t="s">
        <v>16</v>
      </c>
      <c r="AV675" s="36"/>
      <c r="AW675" s="54" t="s">
        <v>11</v>
      </c>
      <c r="AX675" s="39"/>
      <c r="AY675" s="56" t="s">
        <v>16</v>
      </c>
      <c r="AZ675" s="48"/>
      <c r="BA675" s="36"/>
      <c r="BB675" s="54" t="s">
        <v>11</v>
      </c>
      <c r="BC675" s="39"/>
      <c r="BD675" s="54" t="s">
        <v>16</v>
      </c>
      <c r="BE675" s="36"/>
      <c r="BF675" s="54" t="s">
        <v>11</v>
      </c>
      <c r="BG675" s="39"/>
      <c r="BH675" s="56" t="s">
        <v>16</v>
      </c>
      <c r="BI675" s="48"/>
      <c r="BJ675" s="36"/>
      <c r="BK675" s="54" t="s">
        <v>11</v>
      </c>
      <c r="BL675" s="39"/>
      <c r="BM675" s="54" t="s">
        <v>16</v>
      </c>
      <c r="BN675" s="36"/>
      <c r="BO675" s="54" t="s">
        <v>11</v>
      </c>
      <c r="BP675" s="39"/>
      <c r="BQ675" s="56" t="s">
        <v>16</v>
      </c>
      <c r="BR675" s="48"/>
      <c r="BS675" s="36"/>
      <c r="BT675" s="54" t="s">
        <v>11</v>
      </c>
      <c r="BU675" s="39"/>
      <c r="BV675" s="54" t="s">
        <v>16</v>
      </c>
      <c r="BW675" s="36"/>
      <c r="BX675" s="54" t="s">
        <v>11</v>
      </c>
      <c r="BY675" s="39"/>
      <c r="BZ675" s="56" t="s">
        <v>16</v>
      </c>
      <c r="CA675" s="51"/>
      <c r="CB675" s="17" t="str">
        <f t="shared" si="21"/>
        <v/>
      </c>
      <c r="CC675" s="17" t="str">
        <f>IF(CB675="","",INDEX('99_職種リスト'!$A:$A,MATCH($E675,'99_職種リスト'!$B:$B,0)))</f>
        <v/>
      </c>
      <c r="CD675" s="18" t="str">
        <f>IF(CB675="","",IF(F675="○",'01_勤務時間入力'!$B$7*60,IF(SUM(H675,J675,L675,N675)&gt;0,MIN(SUM(VALUE(H675)*60,J675,VALUE(L675)*60/2,N675/2),'01_勤務時間入力'!$B$7*60,10080),MIN(SUM(MIN(SUM(VALUE(Q675)*60,S675,VALUE(U675)*60/2,W675/2),1440)*IF(OR(Y675="",Y675="　"),1,VALUE(MID(Y675,2,1)/4)),MIN(SUM(VALUE(Z675)*60,AB675,VALUE(AD675)*60/2,AF675/2),1440)*IF(OR(AH675="",AH675="　"),1,VALUE(MID(AH675,2,1)/4)),MIN(SUM(VALUE(AI675)*60,AK675,VALUE(AM675)*60/2,AO675/2),1440)*IF(OR(AQ675="",AQ675="　"),1,VALUE(MID(AQ675,2,1)/4)),MIN(SUM(VALUE(AR675)*60,AT675,VALUE(AV675)*60/2,AX675/2),1440)*IF(OR(AZ675="",AZ675="　"),1,VALUE(MID(AZ675,2,1)/4)),MIN(SUM(VALUE(BA675)*60,BC675,VALUE(BE675)*60/2,BG675/2),1440)*IF(OR(BI675="",BI675="　"),1,VALUE(MID(BI675,2,1)/4)),MIN(SUM(VALUE(BJ675)*60,BL675,VALUE(BN675)*60/2,BP675/2),1440)*IF(OR(BR675="",BR675="　"),1,VALUE(MID(BR675,2,1)/4)),MIN(SUM(VALUE(BS675)*60,BU675,VALUE(BW675)*60/2,BY675/2),1440)*IF(OR(CA675="",CA675="　"),1,VALUE(MID(CA675,2,1)/4))),'01_勤務時間入力'!$B$7*60,10080))))</f>
        <v/>
      </c>
      <c r="CE675" s="17" t="str">
        <f>IF(CB675="","",IF('01_勤務時間入力'!$I$7*60&lt;='01_勤務時間入力'!CD675,"常勤","非常勤"))</f>
        <v/>
      </c>
    </row>
    <row r="676" spans="2:83" ht="27.95" customHeight="1" x14ac:dyDescent="0.4">
      <c r="B676" s="131" t="str">
        <f t="shared" si="20"/>
        <v>660人目</v>
      </c>
      <c r="C676" s="29"/>
      <c r="D676" s="69" t="s">
        <v>14</v>
      </c>
      <c r="E676" s="31"/>
      <c r="F676" s="32"/>
      <c r="H676" s="36"/>
      <c r="I676" s="54" t="s">
        <v>11</v>
      </c>
      <c r="J676" s="39"/>
      <c r="K676" s="56" t="s">
        <v>16</v>
      </c>
      <c r="L676" s="36"/>
      <c r="M676" s="54" t="s">
        <v>11</v>
      </c>
      <c r="N676" s="39"/>
      <c r="O676" s="56" t="s">
        <v>16</v>
      </c>
      <c r="P676" s="11"/>
      <c r="Q676" s="36"/>
      <c r="R676" s="54" t="s">
        <v>11</v>
      </c>
      <c r="S676" s="39"/>
      <c r="T676" s="54" t="s">
        <v>16</v>
      </c>
      <c r="U676" s="36"/>
      <c r="V676" s="54" t="s">
        <v>11</v>
      </c>
      <c r="W676" s="39"/>
      <c r="X676" s="56" t="s">
        <v>16</v>
      </c>
      <c r="Y676" s="48"/>
      <c r="Z676" s="36"/>
      <c r="AA676" s="54" t="s">
        <v>11</v>
      </c>
      <c r="AB676" s="39"/>
      <c r="AC676" s="54" t="s">
        <v>16</v>
      </c>
      <c r="AD676" s="36"/>
      <c r="AE676" s="54" t="s">
        <v>11</v>
      </c>
      <c r="AF676" s="39"/>
      <c r="AG676" s="56" t="s">
        <v>16</v>
      </c>
      <c r="AH676" s="48"/>
      <c r="AI676" s="36"/>
      <c r="AJ676" s="54" t="s">
        <v>11</v>
      </c>
      <c r="AK676" s="39"/>
      <c r="AL676" s="54" t="s">
        <v>16</v>
      </c>
      <c r="AM676" s="36"/>
      <c r="AN676" s="54" t="s">
        <v>11</v>
      </c>
      <c r="AO676" s="39"/>
      <c r="AP676" s="56" t="s">
        <v>16</v>
      </c>
      <c r="AQ676" s="48"/>
      <c r="AR676" s="36"/>
      <c r="AS676" s="54" t="s">
        <v>11</v>
      </c>
      <c r="AT676" s="39"/>
      <c r="AU676" s="54" t="s">
        <v>16</v>
      </c>
      <c r="AV676" s="36"/>
      <c r="AW676" s="54" t="s">
        <v>11</v>
      </c>
      <c r="AX676" s="39"/>
      <c r="AY676" s="56" t="s">
        <v>16</v>
      </c>
      <c r="AZ676" s="48"/>
      <c r="BA676" s="36"/>
      <c r="BB676" s="54" t="s">
        <v>11</v>
      </c>
      <c r="BC676" s="39"/>
      <c r="BD676" s="54" t="s">
        <v>16</v>
      </c>
      <c r="BE676" s="36"/>
      <c r="BF676" s="54" t="s">
        <v>11</v>
      </c>
      <c r="BG676" s="39"/>
      <c r="BH676" s="56" t="s">
        <v>16</v>
      </c>
      <c r="BI676" s="48"/>
      <c r="BJ676" s="36"/>
      <c r="BK676" s="54" t="s">
        <v>11</v>
      </c>
      <c r="BL676" s="39"/>
      <c r="BM676" s="54" t="s">
        <v>16</v>
      </c>
      <c r="BN676" s="36"/>
      <c r="BO676" s="54" t="s">
        <v>11</v>
      </c>
      <c r="BP676" s="39"/>
      <c r="BQ676" s="56" t="s">
        <v>16</v>
      </c>
      <c r="BR676" s="48"/>
      <c r="BS676" s="36"/>
      <c r="BT676" s="54" t="s">
        <v>11</v>
      </c>
      <c r="BU676" s="39"/>
      <c r="BV676" s="54" t="s">
        <v>16</v>
      </c>
      <c r="BW676" s="36"/>
      <c r="BX676" s="54" t="s">
        <v>11</v>
      </c>
      <c r="BY676" s="39"/>
      <c r="BZ676" s="56" t="s">
        <v>16</v>
      </c>
      <c r="CA676" s="51"/>
      <c r="CB676" s="17" t="str">
        <f t="shared" si="21"/>
        <v/>
      </c>
      <c r="CC676" s="17" t="str">
        <f>IF(CB676="","",INDEX('99_職種リスト'!$A:$A,MATCH($E676,'99_職種リスト'!$B:$B,0)))</f>
        <v/>
      </c>
      <c r="CD676" s="18" t="str">
        <f>IF(CB676="","",IF(F676="○",'01_勤務時間入力'!$B$7*60,IF(SUM(H676,J676,L676,N676)&gt;0,MIN(SUM(VALUE(H676)*60,J676,VALUE(L676)*60/2,N676/2),'01_勤務時間入力'!$B$7*60,10080),MIN(SUM(MIN(SUM(VALUE(Q676)*60,S676,VALUE(U676)*60/2,W676/2),1440)*IF(OR(Y676="",Y676="　"),1,VALUE(MID(Y676,2,1)/4)),MIN(SUM(VALUE(Z676)*60,AB676,VALUE(AD676)*60/2,AF676/2),1440)*IF(OR(AH676="",AH676="　"),1,VALUE(MID(AH676,2,1)/4)),MIN(SUM(VALUE(AI676)*60,AK676,VALUE(AM676)*60/2,AO676/2),1440)*IF(OR(AQ676="",AQ676="　"),1,VALUE(MID(AQ676,2,1)/4)),MIN(SUM(VALUE(AR676)*60,AT676,VALUE(AV676)*60/2,AX676/2),1440)*IF(OR(AZ676="",AZ676="　"),1,VALUE(MID(AZ676,2,1)/4)),MIN(SUM(VALUE(BA676)*60,BC676,VALUE(BE676)*60/2,BG676/2),1440)*IF(OR(BI676="",BI676="　"),1,VALUE(MID(BI676,2,1)/4)),MIN(SUM(VALUE(BJ676)*60,BL676,VALUE(BN676)*60/2,BP676/2),1440)*IF(OR(BR676="",BR676="　"),1,VALUE(MID(BR676,2,1)/4)),MIN(SUM(VALUE(BS676)*60,BU676,VALUE(BW676)*60/2,BY676/2),1440)*IF(OR(CA676="",CA676="　"),1,VALUE(MID(CA676,2,1)/4))),'01_勤務時間入力'!$B$7*60,10080))))</f>
        <v/>
      </c>
      <c r="CE676" s="17" t="str">
        <f>IF(CB676="","",IF('01_勤務時間入力'!$I$7*60&lt;='01_勤務時間入力'!CD676,"常勤","非常勤"))</f>
        <v/>
      </c>
    </row>
    <row r="677" spans="2:83" ht="27.95" customHeight="1" x14ac:dyDescent="0.4">
      <c r="B677" s="131" t="str">
        <f t="shared" si="20"/>
        <v>661人目</v>
      </c>
      <c r="C677" s="29"/>
      <c r="D677" s="69" t="s">
        <v>14</v>
      </c>
      <c r="E677" s="31"/>
      <c r="F677" s="32"/>
      <c r="H677" s="36"/>
      <c r="I677" s="54" t="s">
        <v>11</v>
      </c>
      <c r="J677" s="39"/>
      <c r="K677" s="56" t="s">
        <v>16</v>
      </c>
      <c r="L677" s="36"/>
      <c r="M677" s="54" t="s">
        <v>11</v>
      </c>
      <c r="N677" s="39"/>
      <c r="O677" s="56" t="s">
        <v>16</v>
      </c>
      <c r="P677" s="11"/>
      <c r="Q677" s="36"/>
      <c r="R677" s="54" t="s">
        <v>11</v>
      </c>
      <c r="S677" s="39"/>
      <c r="T677" s="54" t="s">
        <v>16</v>
      </c>
      <c r="U677" s="36"/>
      <c r="V677" s="54" t="s">
        <v>11</v>
      </c>
      <c r="W677" s="39"/>
      <c r="X677" s="56" t="s">
        <v>16</v>
      </c>
      <c r="Y677" s="48"/>
      <c r="Z677" s="36"/>
      <c r="AA677" s="54" t="s">
        <v>11</v>
      </c>
      <c r="AB677" s="39"/>
      <c r="AC677" s="54" t="s">
        <v>16</v>
      </c>
      <c r="AD677" s="36"/>
      <c r="AE677" s="54" t="s">
        <v>11</v>
      </c>
      <c r="AF677" s="39"/>
      <c r="AG677" s="56" t="s">
        <v>16</v>
      </c>
      <c r="AH677" s="48"/>
      <c r="AI677" s="36"/>
      <c r="AJ677" s="54" t="s">
        <v>11</v>
      </c>
      <c r="AK677" s="39"/>
      <c r="AL677" s="54" t="s">
        <v>16</v>
      </c>
      <c r="AM677" s="36"/>
      <c r="AN677" s="54" t="s">
        <v>11</v>
      </c>
      <c r="AO677" s="39"/>
      <c r="AP677" s="56" t="s">
        <v>16</v>
      </c>
      <c r="AQ677" s="48"/>
      <c r="AR677" s="36"/>
      <c r="AS677" s="54" t="s">
        <v>11</v>
      </c>
      <c r="AT677" s="39"/>
      <c r="AU677" s="54" t="s">
        <v>16</v>
      </c>
      <c r="AV677" s="36"/>
      <c r="AW677" s="54" t="s">
        <v>11</v>
      </c>
      <c r="AX677" s="39"/>
      <c r="AY677" s="56" t="s">
        <v>16</v>
      </c>
      <c r="AZ677" s="48"/>
      <c r="BA677" s="36"/>
      <c r="BB677" s="54" t="s">
        <v>11</v>
      </c>
      <c r="BC677" s="39"/>
      <c r="BD677" s="54" t="s">
        <v>16</v>
      </c>
      <c r="BE677" s="36"/>
      <c r="BF677" s="54" t="s">
        <v>11</v>
      </c>
      <c r="BG677" s="39"/>
      <c r="BH677" s="56" t="s">
        <v>16</v>
      </c>
      <c r="BI677" s="48"/>
      <c r="BJ677" s="36"/>
      <c r="BK677" s="54" t="s">
        <v>11</v>
      </c>
      <c r="BL677" s="39"/>
      <c r="BM677" s="54" t="s">
        <v>16</v>
      </c>
      <c r="BN677" s="36"/>
      <c r="BO677" s="54" t="s">
        <v>11</v>
      </c>
      <c r="BP677" s="39"/>
      <c r="BQ677" s="56" t="s">
        <v>16</v>
      </c>
      <c r="BR677" s="48"/>
      <c r="BS677" s="36"/>
      <c r="BT677" s="54" t="s">
        <v>11</v>
      </c>
      <c r="BU677" s="39"/>
      <c r="BV677" s="54" t="s">
        <v>16</v>
      </c>
      <c r="BW677" s="36"/>
      <c r="BX677" s="54" t="s">
        <v>11</v>
      </c>
      <c r="BY677" s="39"/>
      <c r="BZ677" s="56" t="s">
        <v>16</v>
      </c>
      <c r="CA677" s="51"/>
      <c r="CB677" s="17" t="str">
        <f t="shared" si="21"/>
        <v/>
      </c>
      <c r="CC677" s="17" t="str">
        <f>IF(CB677="","",INDEX('99_職種リスト'!$A:$A,MATCH($E677,'99_職種リスト'!$B:$B,0)))</f>
        <v/>
      </c>
      <c r="CD677" s="18" t="str">
        <f>IF(CB677="","",IF(F677="○",'01_勤務時間入力'!$B$7*60,IF(SUM(H677,J677,L677,N677)&gt;0,MIN(SUM(VALUE(H677)*60,J677,VALUE(L677)*60/2,N677/2),'01_勤務時間入力'!$B$7*60,10080),MIN(SUM(MIN(SUM(VALUE(Q677)*60,S677,VALUE(U677)*60/2,W677/2),1440)*IF(OR(Y677="",Y677="　"),1,VALUE(MID(Y677,2,1)/4)),MIN(SUM(VALUE(Z677)*60,AB677,VALUE(AD677)*60/2,AF677/2),1440)*IF(OR(AH677="",AH677="　"),1,VALUE(MID(AH677,2,1)/4)),MIN(SUM(VALUE(AI677)*60,AK677,VALUE(AM677)*60/2,AO677/2),1440)*IF(OR(AQ677="",AQ677="　"),1,VALUE(MID(AQ677,2,1)/4)),MIN(SUM(VALUE(AR677)*60,AT677,VALUE(AV677)*60/2,AX677/2),1440)*IF(OR(AZ677="",AZ677="　"),1,VALUE(MID(AZ677,2,1)/4)),MIN(SUM(VALUE(BA677)*60,BC677,VALUE(BE677)*60/2,BG677/2),1440)*IF(OR(BI677="",BI677="　"),1,VALUE(MID(BI677,2,1)/4)),MIN(SUM(VALUE(BJ677)*60,BL677,VALUE(BN677)*60/2,BP677/2),1440)*IF(OR(BR677="",BR677="　"),1,VALUE(MID(BR677,2,1)/4)),MIN(SUM(VALUE(BS677)*60,BU677,VALUE(BW677)*60/2,BY677/2),1440)*IF(OR(CA677="",CA677="　"),1,VALUE(MID(CA677,2,1)/4))),'01_勤務時間入力'!$B$7*60,10080))))</f>
        <v/>
      </c>
      <c r="CE677" s="17" t="str">
        <f>IF(CB677="","",IF('01_勤務時間入力'!$I$7*60&lt;='01_勤務時間入力'!CD677,"常勤","非常勤"))</f>
        <v/>
      </c>
    </row>
    <row r="678" spans="2:83" ht="27.95" customHeight="1" x14ac:dyDescent="0.4">
      <c r="B678" s="131" t="str">
        <f t="shared" si="20"/>
        <v>662人目</v>
      </c>
      <c r="C678" s="29"/>
      <c r="D678" s="69" t="s">
        <v>14</v>
      </c>
      <c r="E678" s="31"/>
      <c r="F678" s="32"/>
      <c r="H678" s="36"/>
      <c r="I678" s="54" t="s">
        <v>11</v>
      </c>
      <c r="J678" s="39"/>
      <c r="K678" s="56" t="s">
        <v>16</v>
      </c>
      <c r="L678" s="36"/>
      <c r="M678" s="54" t="s">
        <v>11</v>
      </c>
      <c r="N678" s="39"/>
      <c r="O678" s="56" t="s">
        <v>16</v>
      </c>
      <c r="P678" s="11"/>
      <c r="Q678" s="36"/>
      <c r="R678" s="54" t="s">
        <v>11</v>
      </c>
      <c r="S678" s="39"/>
      <c r="T678" s="54" t="s">
        <v>16</v>
      </c>
      <c r="U678" s="36"/>
      <c r="V678" s="54" t="s">
        <v>11</v>
      </c>
      <c r="W678" s="39"/>
      <c r="X678" s="56" t="s">
        <v>16</v>
      </c>
      <c r="Y678" s="48"/>
      <c r="Z678" s="36"/>
      <c r="AA678" s="54" t="s">
        <v>11</v>
      </c>
      <c r="AB678" s="39"/>
      <c r="AC678" s="54" t="s">
        <v>16</v>
      </c>
      <c r="AD678" s="36"/>
      <c r="AE678" s="54" t="s">
        <v>11</v>
      </c>
      <c r="AF678" s="39"/>
      <c r="AG678" s="56" t="s">
        <v>16</v>
      </c>
      <c r="AH678" s="48"/>
      <c r="AI678" s="36"/>
      <c r="AJ678" s="54" t="s">
        <v>11</v>
      </c>
      <c r="AK678" s="39"/>
      <c r="AL678" s="54" t="s">
        <v>16</v>
      </c>
      <c r="AM678" s="36"/>
      <c r="AN678" s="54" t="s">
        <v>11</v>
      </c>
      <c r="AO678" s="39"/>
      <c r="AP678" s="56" t="s">
        <v>16</v>
      </c>
      <c r="AQ678" s="48"/>
      <c r="AR678" s="36"/>
      <c r="AS678" s="54" t="s">
        <v>11</v>
      </c>
      <c r="AT678" s="39"/>
      <c r="AU678" s="54" t="s">
        <v>16</v>
      </c>
      <c r="AV678" s="36"/>
      <c r="AW678" s="54" t="s">
        <v>11</v>
      </c>
      <c r="AX678" s="39"/>
      <c r="AY678" s="56" t="s">
        <v>16</v>
      </c>
      <c r="AZ678" s="48"/>
      <c r="BA678" s="36"/>
      <c r="BB678" s="54" t="s">
        <v>11</v>
      </c>
      <c r="BC678" s="39"/>
      <c r="BD678" s="54" t="s">
        <v>16</v>
      </c>
      <c r="BE678" s="36"/>
      <c r="BF678" s="54" t="s">
        <v>11</v>
      </c>
      <c r="BG678" s="39"/>
      <c r="BH678" s="56" t="s">
        <v>16</v>
      </c>
      <c r="BI678" s="48"/>
      <c r="BJ678" s="36"/>
      <c r="BK678" s="54" t="s">
        <v>11</v>
      </c>
      <c r="BL678" s="39"/>
      <c r="BM678" s="54" t="s">
        <v>16</v>
      </c>
      <c r="BN678" s="36"/>
      <c r="BO678" s="54" t="s">
        <v>11</v>
      </c>
      <c r="BP678" s="39"/>
      <c r="BQ678" s="56" t="s">
        <v>16</v>
      </c>
      <c r="BR678" s="48"/>
      <c r="BS678" s="36"/>
      <c r="BT678" s="54" t="s">
        <v>11</v>
      </c>
      <c r="BU678" s="39"/>
      <c r="BV678" s="54" t="s">
        <v>16</v>
      </c>
      <c r="BW678" s="36"/>
      <c r="BX678" s="54" t="s">
        <v>11</v>
      </c>
      <c r="BY678" s="39"/>
      <c r="BZ678" s="56" t="s">
        <v>16</v>
      </c>
      <c r="CA678" s="51"/>
      <c r="CB678" s="17" t="str">
        <f t="shared" si="21"/>
        <v/>
      </c>
      <c r="CC678" s="17" t="str">
        <f>IF(CB678="","",INDEX('99_職種リスト'!$A:$A,MATCH($E678,'99_職種リスト'!$B:$B,0)))</f>
        <v/>
      </c>
      <c r="CD678" s="18" t="str">
        <f>IF(CB678="","",IF(F678="○",'01_勤務時間入力'!$B$7*60,IF(SUM(H678,J678,L678,N678)&gt;0,MIN(SUM(VALUE(H678)*60,J678,VALUE(L678)*60/2,N678/2),'01_勤務時間入力'!$B$7*60,10080),MIN(SUM(MIN(SUM(VALUE(Q678)*60,S678,VALUE(U678)*60/2,W678/2),1440)*IF(OR(Y678="",Y678="　"),1,VALUE(MID(Y678,2,1)/4)),MIN(SUM(VALUE(Z678)*60,AB678,VALUE(AD678)*60/2,AF678/2),1440)*IF(OR(AH678="",AH678="　"),1,VALUE(MID(AH678,2,1)/4)),MIN(SUM(VALUE(AI678)*60,AK678,VALUE(AM678)*60/2,AO678/2),1440)*IF(OR(AQ678="",AQ678="　"),1,VALUE(MID(AQ678,2,1)/4)),MIN(SUM(VALUE(AR678)*60,AT678,VALUE(AV678)*60/2,AX678/2),1440)*IF(OR(AZ678="",AZ678="　"),1,VALUE(MID(AZ678,2,1)/4)),MIN(SUM(VALUE(BA678)*60,BC678,VALUE(BE678)*60/2,BG678/2),1440)*IF(OR(BI678="",BI678="　"),1,VALUE(MID(BI678,2,1)/4)),MIN(SUM(VALUE(BJ678)*60,BL678,VALUE(BN678)*60/2,BP678/2),1440)*IF(OR(BR678="",BR678="　"),1,VALUE(MID(BR678,2,1)/4)),MIN(SUM(VALUE(BS678)*60,BU678,VALUE(BW678)*60/2,BY678/2),1440)*IF(OR(CA678="",CA678="　"),1,VALUE(MID(CA678,2,1)/4))),'01_勤務時間入力'!$B$7*60,10080))))</f>
        <v/>
      </c>
      <c r="CE678" s="17" t="str">
        <f>IF(CB678="","",IF('01_勤務時間入力'!$I$7*60&lt;='01_勤務時間入力'!CD678,"常勤","非常勤"))</f>
        <v/>
      </c>
    </row>
    <row r="679" spans="2:83" ht="27.95" customHeight="1" x14ac:dyDescent="0.4">
      <c r="B679" s="131" t="str">
        <f t="shared" si="20"/>
        <v>663人目</v>
      </c>
      <c r="C679" s="29"/>
      <c r="D679" s="69" t="s">
        <v>14</v>
      </c>
      <c r="E679" s="31"/>
      <c r="F679" s="32"/>
      <c r="H679" s="36"/>
      <c r="I679" s="54" t="s">
        <v>11</v>
      </c>
      <c r="J679" s="39"/>
      <c r="K679" s="56" t="s">
        <v>16</v>
      </c>
      <c r="L679" s="36"/>
      <c r="M679" s="54" t="s">
        <v>11</v>
      </c>
      <c r="N679" s="39"/>
      <c r="O679" s="56" t="s">
        <v>16</v>
      </c>
      <c r="P679" s="11"/>
      <c r="Q679" s="36"/>
      <c r="R679" s="54" t="s">
        <v>11</v>
      </c>
      <c r="S679" s="39"/>
      <c r="T679" s="54" t="s">
        <v>16</v>
      </c>
      <c r="U679" s="36"/>
      <c r="V679" s="54" t="s">
        <v>11</v>
      </c>
      <c r="W679" s="39"/>
      <c r="X679" s="56" t="s">
        <v>16</v>
      </c>
      <c r="Y679" s="48"/>
      <c r="Z679" s="36"/>
      <c r="AA679" s="54" t="s">
        <v>11</v>
      </c>
      <c r="AB679" s="39"/>
      <c r="AC679" s="54" t="s">
        <v>16</v>
      </c>
      <c r="AD679" s="36"/>
      <c r="AE679" s="54" t="s">
        <v>11</v>
      </c>
      <c r="AF679" s="39"/>
      <c r="AG679" s="56" t="s">
        <v>16</v>
      </c>
      <c r="AH679" s="48"/>
      <c r="AI679" s="36"/>
      <c r="AJ679" s="54" t="s">
        <v>11</v>
      </c>
      <c r="AK679" s="39"/>
      <c r="AL679" s="54" t="s">
        <v>16</v>
      </c>
      <c r="AM679" s="36"/>
      <c r="AN679" s="54" t="s">
        <v>11</v>
      </c>
      <c r="AO679" s="39"/>
      <c r="AP679" s="56" t="s">
        <v>16</v>
      </c>
      <c r="AQ679" s="48"/>
      <c r="AR679" s="36"/>
      <c r="AS679" s="54" t="s">
        <v>11</v>
      </c>
      <c r="AT679" s="39"/>
      <c r="AU679" s="54" t="s">
        <v>16</v>
      </c>
      <c r="AV679" s="36"/>
      <c r="AW679" s="54" t="s">
        <v>11</v>
      </c>
      <c r="AX679" s="39"/>
      <c r="AY679" s="56" t="s">
        <v>16</v>
      </c>
      <c r="AZ679" s="48"/>
      <c r="BA679" s="36"/>
      <c r="BB679" s="54" t="s">
        <v>11</v>
      </c>
      <c r="BC679" s="39"/>
      <c r="BD679" s="54" t="s">
        <v>16</v>
      </c>
      <c r="BE679" s="36"/>
      <c r="BF679" s="54" t="s">
        <v>11</v>
      </c>
      <c r="BG679" s="39"/>
      <c r="BH679" s="56" t="s">
        <v>16</v>
      </c>
      <c r="BI679" s="48"/>
      <c r="BJ679" s="36"/>
      <c r="BK679" s="54" t="s">
        <v>11</v>
      </c>
      <c r="BL679" s="39"/>
      <c r="BM679" s="54" t="s">
        <v>16</v>
      </c>
      <c r="BN679" s="36"/>
      <c r="BO679" s="54" t="s">
        <v>11</v>
      </c>
      <c r="BP679" s="39"/>
      <c r="BQ679" s="56" t="s">
        <v>16</v>
      </c>
      <c r="BR679" s="48"/>
      <c r="BS679" s="36"/>
      <c r="BT679" s="54" t="s">
        <v>11</v>
      </c>
      <c r="BU679" s="39"/>
      <c r="BV679" s="54" t="s">
        <v>16</v>
      </c>
      <c r="BW679" s="36"/>
      <c r="BX679" s="54" t="s">
        <v>11</v>
      </c>
      <c r="BY679" s="39"/>
      <c r="BZ679" s="56" t="s">
        <v>16</v>
      </c>
      <c r="CA679" s="51"/>
      <c r="CB679" s="17" t="str">
        <f t="shared" si="21"/>
        <v/>
      </c>
      <c r="CC679" s="17" t="str">
        <f>IF(CB679="","",INDEX('99_職種リスト'!$A:$A,MATCH($E679,'99_職種リスト'!$B:$B,0)))</f>
        <v/>
      </c>
      <c r="CD679" s="18" t="str">
        <f>IF(CB679="","",IF(F679="○",'01_勤務時間入力'!$B$7*60,IF(SUM(H679,J679,L679,N679)&gt;0,MIN(SUM(VALUE(H679)*60,J679,VALUE(L679)*60/2,N679/2),'01_勤務時間入力'!$B$7*60,10080),MIN(SUM(MIN(SUM(VALUE(Q679)*60,S679,VALUE(U679)*60/2,W679/2),1440)*IF(OR(Y679="",Y679="　"),1,VALUE(MID(Y679,2,1)/4)),MIN(SUM(VALUE(Z679)*60,AB679,VALUE(AD679)*60/2,AF679/2),1440)*IF(OR(AH679="",AH679="　"),1,VALUE(MID(AH679,2,1)/4)),MIN(SUM(VALUE(AI679)*60,AK679,VALUE(AM679)*60/2,AO679/2),1440)*IF(OR(AQ679="",AQ679="　"),1,VALUE(MID(AQ679,2,1)/4)),MIN(SUM(VALUE(AR679)*60,AT679,VALUE(AV679)*60/2,AX679/2),1440)*IF(OR(AZ679="",AZ679="　"),1,VALUE(MID(AZ679,2,1)/4)),MIN(SUM(VALUE(BA679)*60,BC679,VALUE(BE679)*60/2,BG679/2),1440)*IF(OR(BI679="",BI679="　"),1,VALUE(MID(BI679,2,1)/4)),MIN(SUM(VALUE(BJ679)*60,BL679,VALUE(BN679)*60/2,BP679/2),1440)*IF(OR(BR679="",BR679="　"),1,VALUE(MID(BR679,2,1)/4)),MIN(SUM(VALUE(BS679)*60,BU679,VALUE(BW679)*60/2,BY679/2),1440)*IF(OR(CA679="",CA679="　"),1,VALUE(MID(CA679,2,1)/4))),'01_勤務時間入力'!$B$7*60,10080))))</f>
        <v/>
      </c>
      <c r="CE679" s="17" t="str">
        <f>IF(CB679="","",IF('01_勤務時間入力'!$I$7*60&lt;='01_勤務時間入力'!CD679,"常勤","非常勤"))</f>
        <v/>
      </c>
    </row>
    <row r="680" spans="2:83" ht="27.95" customHeight="1" x14ac:dyDescent="0.4">
      <c r="B680" s="131" t="str">
        <f t="shared" si="20"/>
        <v>664人目</v>
      </c>
      <c r="C680" s="29"/>
      <c r="D680" s="69" t="s">
        <v>14</v>
      </c>
      <c r="E680" s="31"/>
      <c r="F680" s="32"/>
      <c r="H680" s="36"/>
      <c r="I680" s="54" t="s">
        <v>11</v>
      </c>
      <c r="J680" s="39"/>
      <c r="K680" s="56" t="s">
        <v>16</v>
      </c>
      <c r="L680" s="36"/>
      <c r="M680" s="54" t="s">
        <v>11</v>
      </c>
      <c r="N680" s="39"/>
      <c r="O680" s="56" t="s">
        <v>16</v>
      </c>
      <c r="P680" s="11"/>
      <c r="Q680" s="36"/>
      <c r="R680" s="54" t="s">
        <v>11</v>
      </c>
      <c r="S680" s="39"/>
      <c r="T680" s="54" t="s">
        <v>16</v>
      </c>
      <c r="U680" s="36"/>
      <c r="V680" s="54" t="s">
        <v>11</v>
      </c>
      <c r="W680" s="39"/>
      <c r="X680" s="56" t="s">
        <v>16</v>
      </c>
      <c r="Y680" s="48"/>
      <c r="Z680" s="36"/>
      <c r="AA680" s="54" t="s">
        <v>11</v>
      </c>
      <c r="AB680" s="39"/>
      <c r="AC680" s="54" t="s">
        <v>16</v>
      </c>
      <c r="AD680" s="36"/>
      <c r="AE680" s="54" t="s">
        <v>11</v>
      </c>
      <c r="AF680" s="39"/>
      <c r="AG680" s="56" t="s">
        <v>16</v>
      </c>
      <c r="AH680" s="48"/>
      <c r="AI680" s="36"/>
      <c r="AJ680" s="54" t="s">
        <v>11</v>
      </c>
      <c r="AK680" s="39"/>
      <c r="AL680" s="54" t="s">
        <v>16</v>
      </c>
      <c r="AM680" s="36"/>
      <c r="AN680" s="54" t="s">
        <v>11</v>
      </c>
      <c r="AO680" s="39"/>
      <c r="AP680" s="56" t="s">
        <v>16</v>
      </c>
      <c r="AQ680" s="48"/>
      <c r="AR680" s="36"/>
      <c r="AS680" s="54" t="s">
        <v>11</v>
      </c>
      <c r="AT680" s="39"/>
      <c r="AU680" s="54" t="s">
        <v>16</v>
      </c>
      <c r="AV680" s="36"/>
      <c r="AW680" s="54" t="s">
        <v>11</v>
      </c>
      <c r="AX680" s="39"/>
      <c r="AY680" s="56" t="s">
        <v>16</v>
      </c>
      <c r="AZ680" s="48"/>
      <c r="BA680" s="36"/>
      <c r="BB680" s="54" t="s">
        <v>11</v>
      </c>
      <c r="BC680" s="39"/>
      <c r="BD680" s="54" t="s">
        <v>16</v>
      </c>
      <c r="BE680" s="36"/>
      <c r="BF680" s="54" t="s">
        <v>11</v>
      </c>
      <c r="BG680" s="39"/>
      <c r="BH680" s="56" t="s">
        <v>16</v>
      </c>
      <c r="BI680" s="48"/>
      <c r="BJ680" s="36"/>
      <c r="BK680" s="54" t="s">
        <v>11</v>
      </c>
      <c r="BL680" s="39"/>
      <c r="BM680" s="54" t="s">
        <v>16</v>
      </c>
      <c r="BN680" s="36"/>
      <c r="BO680" s="54" t="s">
        <v>11</v>
      </c>
      <c r="BP680" s="39"/>
      <c r="BQ680" s="56" t="s">
        <v>16</v>
      </c>
      <c r="BR680" s="48"/>
      <c r="BS680" s="36"/>
      <c r="BT680" s="54" t="s">
        <v>11</v>
      </c>
      <c r="BU680" s="39"/>
      <c r="BV680" s="54" t="s">
        <v>16</v>
      </c>
      <c r="BW680" s="36"/>
      <c r="BX680" s="54" t="s">
        <v>11</v>
      </c>
      <c r="BY680" s="39"/>
      <c r="BZ680" s="56" t="s">
        <v>16</v>
      </c>
      <c r="CA680" s="51"/>
      <c r="CB680" s="17" t="str">
        <f t="shared" si="21"/>
        <v/>
      </c>
      <c r="CC680" s="17" t="str">
        <f>IF(CB680="","",INDEX('99_職種リスト'!$A:$A,MATCH($E680,'99_職種リスト'!$B:$B,0)))</f>
        <v/>
      </c>
      <c r="CD680" s="18" t="str">
        <f>IF(CB680="","",IF(F680="○",'01_勤務時間入力'!$B$7*60,IF(SUM(H680,J680,L680,N680)&gt;0,MIN(SUM(VALUE(H680)*60,J680,VALUE(L680)*60/2,N680/2),'01_勤務時間入力'!$B$7*60,10080),MIN(SUM(MIN(SUM(VALUE(Q680)*60,S680,VALUE(U680)*60/2,W680/2),1440)*IF(OR(Y680="",Y680="　"),1,VALUE(MID(Y680,2,1)/4)),MIN(SUM(VALUE(Z680)*60,AB680,VALUE(AD680)*60/2,AF680/2),1440)*IF(OR(AH680="",AH680="　"),1,VALUE(MID(AH680,2,1)/4)),MIN(SUM(VALUE(AI680)*60,AK680,VALUE(AM680)*60/2,AO680/2),1440)*IF(OR(AQ680="",AQ680="　"),1,VALUE(MID(AQ680,2,1)/4)),MIN(SUM(VALUE(AR680)*60,AT680,VALUE(AV680)*60/2,AX680/2),1440)*IF(OR(AZ680="",AZ680="　"),1,VALUE(MID(AZ680,2,1)/4)),MIN(SUM(VALUE(BA680)*60,BC680,VALUE(BE680)*60/2,BG680/2),1440)*IF(OR(BI680="",BI680="　"),1,VALUE(MID(BI680,2,1)/4)),MIN(SUM(VALUE(BJ680)*60,BL680,VALUE(BN680)*60/2,BP680/2),1440)*IF(OR(BR680="",BR680="　"),1,VALUE(MID(BR680,2,1)/4)),MIN(SUM(VALUE(BS680)*60,BU680,VALUE(BW680)*60/2,BY680/2),1440)*IF(OR(CA680="",CA680="　"),1,VALUE(MID(CA680,2,1)/4))),'01_勤務時間入力'!$B$7*60,10080))))</f>
        <v/>
      </c>
      <c r="CE680" s="17" t="str">
        <f>IF(CB680="","",IF('01_勤務時間入力'!$I$7*60&lt;='01_勤務時間入力'!CD680,"常勤","非常勤"))</f>
        <v/>
      </c>
    </row>
    <row r="681" spans="2:83" ht="27.95" customHeight="1" x14ac:dyDescent="0.4">
      <c r="B681" s="131" t="str">
        <f t="shared" si="20"/>
        <v>665人目</v>
      </c>
      <c r="C681" s="29"/>
      <c r="D681" s="69" t="s">
        <v>14</v>
      </c>
      <c r="E681" s="31"/>
      <c r="F681" s="32"/>
      <c r="H681" s="36"/>
      <c r="I681" s="54" t="s">
        <v>11</v>
      </c>
      <c r="J681" s="39"/>
      <c r="K681" s="56" t="s">
        <v>16</v>
      </c>
      <c r="L681" s="36"/>
      <c r="M681" s="54" t="s">
        <v>11</v>
      </c>
      <c r="N681" s="39"/>
      <c r="O681" s="56" t="s">
        <v>16</v>
      </c>
      <c r="P681" s="11"/>
      <c r="Q681" s="36"/>
      <c r="R681" s="54" t="s">
        <v>11</v>
      </c>
      <c r="S681" s="39"/>
      <c r="T681" s="54" t="s">
        <v>16</v>
      </c>
      <c r="U681" s="36"/>
      <c r="V681" s="54" t="s">
        <v>11</v>
      </c>
      <c r="W681" s="39"/>
      <c r="X681" s="56" t="s">
        <v>16</v>
      </c>
      <c r="Y681" s="48"/>
      <c r="Z681" s="36"/>
      <c r="AA681" s="54" t="s">
        <v>11</v>
      </c>
      <c r="AB681" s="39"/>
      <c r="AC681" s="54" t="s">
        <v>16</v>
      </c>
      <c r="AD681" s="36"/>
      <c r="AE681" s="54" t="s">
        <v>11</v>
      </c>
      <c r="AF681" s="39"/>
      <c r="AG681" s="56" t="s">
        <v>16</v>
      </c>
      <c r="AH681" s="48"/>
      <c r="AI681" s="36"/>
      <c r="AJ681" s="54" t="s">
        <v>11</v>
      </c>
      <c r="AK681" s="39"/>
      <c r="AL681" s="54" t="s">
        <v>16</v>
      </c>
      <c r="AM681" s="36"/>
      <c r="AN681" s="54" t="s">
        <v>11</v>
      </c>
      <c r="AO681" s="39"/>
      <c r="AP681" s="56" t="s">
        <v>16</v>
      </c>
      <c r="AQ681" s="48"/>
      <c r="AR681" s="36"/>
      <c r="AS681" s="54" t="s">
        <v>11</v>
      </c>
      <c r="AT681" s="39"/>
      <c r="AU681" s="54" t="s">
        <v>16</v>
      </c>
      <c r="AV681" s="36"/>
      <c r="AW681" s="54" t="s">
        <v>11</v>
      </c>
      <c r="AX681" s="39"/>
      <c r="AY681" s="56" t="s">
        <v>16</v>
      </c>
      <c r="AZ681" s="48"/>
      <c r="BA681" s="36"/>
      <c r="BB681" s="54" t="s">
        <v>11</v>
      </c>
      <c r="BC681" s="39"/>
      <c r="BD681" s="54" t="s">
        <v>16</v>
      </c>
      <c r="BE681" s="36"/>
      <c r="BF681" s="54" t="s">
        <v>11</v>
      </c>
      <c r="BG681" s="39"/>
      <c r="BH681" s="56" t="s">
        <v>16</v>
      </c>
      <c r="BI681" s="48"/>
      <c r="BJ681" s="36"/>
      <c r="BK681" s="54" t="s">
        <v>11</v>
      </c>
      <c r="BL681" s="39"/>
      <c r="BM681" s="54" t="s">
        <v>16</v>
      </c>
      <c r="BN681" s="36"/>
      <c r="BO681" s="54" t="s">
        <v>11</v>
      </c>
      <c r="BP681" s="39"/>
      <c r="BQ681" s="56" t="s">
        <v>16</v>
      </c>
      <c r="BR681" s="48"/>
      <c r="BS681" s="36"/>
      <c r="BT681" s="54" t="s">
        <v>11</v>
      </c>
      <c r="BU681" s="39"/>
      <c r="BV681" s="54" t="s">
        <v>16</v>
      </c>
      <c r="BW681" s="36"/>
      <c r="BX681" s="54" t="s">
        <v>11</v>
      </c>
      <c r="BY681" s="39"/>
      <c r="BZ681" s="56" t="s">
        <v>16</v>
      </c>
      <c r="CA681" s="51"/>
      <c r="CB681" s="17" t="str">
        <f t="shared" si="21"/>
        <v/>
      </c>
      <c r="CC681" s="17" t="str">
        <f>IF(CB681="","",INDEX('99_職種リスト'!$A:$A,MATCH($E681,'99_職種リスト'!$B:$B,0)))</f>
        <v/>
      </c>
      <c r="CD681" s="18" t="str">
        <f>IF(CB681="","",IF(F681="○",'01_勤務時間入力'!$B$7*60,IF(SUM(H681,J681,L681,N681)&gt;0,MIN(SUM(VALUE(H681)*60,J681,VALUE(L681)*60/2,N681/2),'01_勤務時間入力'!$B$7*60,10080),MIN(SUM(MIN(SUM(VALUE(Q681)*60,S681,VALUE(U681)*60/2,W681/2),1440)*IF(OR(Y681="",Y681="　"),1,VALUE(MID(Y681,2,1)/4)),MIN(SUM(VALUE(Z681)*60,AB681,VALUE(AD681)*60/2,AF681/2),1440)*IF(OR(AH681="",AH681="　"),1,VALUE(MID(AH681,2,1)/4)),MIN(SUM(VALUE(AI681)*60,AK681,VALUE(AM681)*60/2,AO681/2),1440)*IF(OR(AQ681="",AQ681="　"),1,VALUE(MID(AQ681,2,1)/4)),MIN(SUM(VALUE(AR681)*60,AT681,VALUE(AV681)*60/2,AX681/2),1440)*IF(OR(AZ681="",AZ681="　"),1,VALUE(MID(AZ681,2,1)/4)),MIN(SUM(VALUE(BA681)*60,BC681,VALUE(BE681)*60/2,BG681/2),1440)*IF(OR(BI681="",BI681="　"),1,VALUE(MID(BI681,2,1)/4)),MIN(SUM(VALUE(BJ681)*60,BL681,VALUE(BN681)*60/2,BP681/2),1440)*IF(OR(BR681="",BR681="　"),1,VALUE(MID(BR681,2,1)/4)),MIN(SUM(VALUE(BS681)*60,BU681,VALUE(BW681)*60/2,BY681/2),1440)*IF(OR(CA681="",CA681="　"),1,VALUE(MID(CA681,2,1)/4))),'01_勤務時間入力'!$B$7*60,10080))))</f>
        <v/>
      </c>
      <c r="CE681" s="17" t="str">
        <f>IF(CB681="","",IF('01_勤務時間入力'!$I$7*60&lt;='01_勤務時間入力'!CD681,"常勤","非常勤"))</f>
        <v/>
      </c>
    </row>
    <row r="682" spans="2:83" ht="27.95" customHeight="1" x14ac:dyDescent="0.4">
      <c r="B682" s="131" t="str">
        <f t="shared" si="20"/>
        <v>666人目</v>
      </c>
      <c r="C682" s="29"/>
      <c r="D682" s="69" t="s">
        <v>14</v>
      </c>
      <c r="E682" s="31"/>
      <c r="F682" s="32"/>
      <c r="H682" s="36"/>
      <c r="I682" s="54" t="s">
        <v>11</v>
      </c>
      <c r="J682" s="39"/>
      <c r="K682" s="56" t="s">
        <v>16</v>
      </c>
      <c r="L682" s="36"/>
      <c r="M682" s="54" t="s">
        <v>11</v>
      </c>
      <c r="N682" s="39"/>
      <c r="O682" s="56" t="s">
        <v>16</v>
      </c>
      <c r="P682" s="11"/>
      <c r="Q682" s="36"/>
      <c r="R682" s="54" t="s">
        <v>11</v>
      </c>
      <c r="S682" s="39"/>
      <c r="T682" s="54" t="s">
        <v>16</v>
      </c>
      <c r="U682" s="36"/>
      <c r="V682" s="54" t="s">
        <v>11</v>
      </c>
      <c r="W682" s="39"/>
      <c r="X682" s="56" t="s">
        <v>16</v>
      </c>
      <c r="Y682" s="48"/>
      <c r="Z682" s="36"/>
      <c r="AA682" s="54" t="s">
        <v>11</v>
      </c>
      <c r="AB682" s="39"/>
      <c r="AC682" s="54" t="s">
        <v>16</v>
      </c>
      <c r="AD682" s="36"/>
      <c r="AE682" s="54" t="s">
        <v>11</v>
      </c>
      <c r="AF682" s="39"/>
      <c r="AG682" s="56" t="s">
        <v>16</v>
      </c>
      <c r="AH682" s="48"/>
      <c r="AI682" s="36"/>
      <c r="AJ682" s="54" t="s">
        <v>11</v>
      </c>
      <c r="AK682" s="39"/>
      <c r="AL682" s="54" t="s">
        <v>16</v>
      </c>
      <c r="AM682" s="36"/>
      <c r="AN682" s="54" t="s">
        <v>11</v>
      </c>
      <c r="AO682" s="39"/>
      <c r="AP682" s="56" t="s">
        <v>16</v>
      </c>
      <c r="AQ682" s="48"/>
      <c r="AR682" s="36"/>
      <c r="AS682" s="54" t="s">
        <v>11</v>
      </c>
      <c r="AT682" s="39"/>
      <c r="AU682" s="54" t="s">
        <v>16</v>
      </c>
      <c r="AV682" s="36"/>
      <c r="AW682" s="54" t="s">
        <v>11</v>
      </c>
      <c r="AX682" s="39"/>
      <c r="AY682" s="56" t="s">
        <v>16</v>
      </c>
      <c r="AZ682" s="48"/>
      <c r="BA682" s="36"/>
      <c r="BB682" s="54" t="s">
        <v>11</v>
      </c>
      <c r="BC682" s="39"/>
      <c r="BD682" s="54" t="s">
        <v>16</v>
      </c>
      <c r="BE682" s="36"/>
      <c r="BF682" s="54" t="s">
        <v>11</v>
      </c>
      <c r="BG682" s="39"/>
      <c r="BH682" s="56" t="s">
        <v>16</v>
      </c>
      <c r="BI682" s="48"/>
      <c r="BJ682" s="36"/>
      <c r="BK682" s="54" t="s">
        <v>11</v>
      </c>
      <c r="BL682" s="39"/>
      <c r="BM682" s="54" t="s">
        <v>16</v>
      </c>
      <c r="BN682" s="36"/>
      <c r="BO682" s="54" t="s">
        <v>11</v>
      </c>
      <c r="BP682" s="39"/>
      <c r="BQ682" s="56" t="s">
        <v>16</v>
      </c>
      <c r="BR682" s="48"/>
      <c r="BS682" s="36"/>
      <c r="BT682" s="54" t="s">
        <v>11</v>
      </c>
      <c r="BU682" s="39"/>
      <c r="BV682" s="54" t="s">
        <v>16</v>
      </c>
      <c r="BW682" s="36"/>
      <c r="BX682" s="54" t="s">
        <v>11</v>
      </c>
      <c r="BY682" s="39"/>
      <c r="BZ682" s="56" t="s">
        <v>16</v>
      </c>
      <c r="CA682" s="51"/>
      <c r="CB682" s="17" t="str">
        <f t="shared" si="21"/>
        <v/>
      </c>
      <c r="CC682" s="17" t="str">
        <f>IF(CB682="","",INDEX('99_職種リスト'!$A:$A,MATCH($E682,'99_職種リスト'!$B:$B,0)))</f>
        <v/>
      </c>
      <c r="CD682" s="18" t="str">
        <f>IF(CB682="","",IF(F682="○",'01_勤務時間入力'!$B$7*60,IF(SUM(H682,J682,L682,N682)&gt;0,MIN(SUM(VALUE(H682)*60,J682,VALUE(L682)*60/2,N682/2),'01_勤務時間入力'!$B$7*60,10080),MIN(SUM(MIN(SUM(VALUE(Q682)*60,S682,VALUE(U682)*60/2,W682/2),1440)*IF(OR(Y682="",Y682="　"),1,VALUE(MID(Y682,2,1)/4)),MIN(SUM(VALUE(Z682)*60,AB682,VALUE(AD682)*60/2,AF682/2),1440)*IF(OR(AH682="",AH682="　"),1,VALUE(MID(AH682,2,1)/4)),MIN(SUM(VALUE(AI682)*60,AK682,VALUE(AM682)*60/2,AO682/2),1440)*IF(OR(AQ682="",AQ682="　"),1,VALUE(MID(AQ682,2,1)/4)),MIN(SUM(VALUE(AR682)*60,AT682,VALUE(AV682)*60/2,AX682/2),1440)*IF(OR(AZ682="",AZ682="　"),1,VALUE(MID(AZ682,2,1)/4)),MIN(SUM(VALUE(BA682)*60,BC682,VALUE(BE682)*60/2,BG682/2),1440)*IF(OR(BI682="",BI682="　"),1,VALUE(MID(BI682,2,1)/4)),MIN(SUM(VALUE(BJ682)*60,BL682,VALUE(BN682)*60/2,BP682/2),1440)*IF(OR(BR682="",BR682="　"),1,VALUE(MID(BR682,2,1)/4)),MIN(SUM(VALUE(BS682)*60,BU682,VALUE(BW682)*60/2,BY682/2),1440)*IF(OR(CA682="",CA682="　"),1,VALUE(MID(CA682,2,1)/4))),'01_勤務時間入力'!$B$7*60,10080))))</f>
        <v/>
      </c>
      <c r="CE682" s="17" t="str">
        <f>IF(CB682="","",IF('01_勤務時間入力'!$I$7*60&lt;='01_勤務時間入力'!CD682,"常勤","非常勤"))</f>
        <v/>
      </c>
    </row>
    <row r="683" spans="2:83" ht="27.95" customHeight="1" x14ac:dyDescent="0.4">
      <c r="B683" s="131" t="str">
        <f t="shared" si="20"/>
        <v>667人目</v>
      </c>
      <c r="C683" s="29"/>
      <c r="D683" s="69" t="s">
        <v>14</v>
      </c>
      <c r="E683" s="31"/>
      <c r="F683" s="32"/>
      <c r="H683" s="36"/>
      <c r="I683" s="54" t="s">
        <v>11</v>
      </c>
      <c r="J683" s="39"/>
      <c r="K683" s="56" t="s">
        <v>16</v>
      </c>
      <c r="L683" s="36"/>
      <c r="M683" s="54" t="s">
        <v>11</v>
      </c>
      <c r="N683" s="39"/>
      <c r="O683" s="56" t="s">
        <v>16</v>
      </c>
      <c r="P683" s="11"/>
      <c r="Q683" s="36"/>
      <c r="R683" s="54" t="s">
        <v>11</v>
      </c>
      <c r="S683" s="39"/>
      <c r="T683" s="54" t="s">
        <v>16</v>
      </c>
      <c r="U683" s="36"/>
      <c r="V683" s="54" t="s">
        <v>11</v>
      </c>
      <c r="W683" s="39"/>
      <c r="X683" s="56" t="s">
        <v>16</v>
      </c>
      <c r="Y683" s="48"/>
      <c r="Z683" s="36"/>
      <c r="AA683" s="54" t="s">
        <v>11</v>
      </c>
      <c r="AB683" s="39"/>
      <c r="AC683" s="54" t="s">
        <v>16</v>
      </c>
      <c r="AD683" s="36"/>
      <c r="AE683" s="54" t="s">
        <v>11</v>
      </c>
      <c r="AF683" s="39"/>
      <c r="AG683" s="56" t="s">
        <v>16</v>
      </c>
      <c r="AH683" s="48"/>
      <c r="AI683" s="36"/>
      <c r="AJ683" s="54" t="s">
        <v>11</v>
      </c>
      <c r="AK683" s="39"/>
      <c r="AL683" s="54" t="s">
        <v>16</v>
      </c>
      <c r="AM683" s="36"/>
      <c r="AN683" s="54" t="s">
        <v>11</v>
      </c>
      <c r="AO683" s="39"/>
      <c r="AP683" s="56" t="s">
        <v>16</v>
      </c>
      <c r="AQ683" s="48"/>
      <c r="AR683" s="36"/>
      <c r="AS683" s="54" t="s">
        <v>11</v>
      </c>
      <c r="AT683" s="39"/>
      <c r="AU683" s="54" t="s">
        <v>16</v>
      </c>
      <c r="AV683" s="36"/>
      <c r="AW683" s="54" t="s">
        <v>11</v>
      </c>
      <c r="AX683" s="39"/>
      <c r="AY683" s="56" t="s">
        <v>16</v>
      </c>
      <c r="AZ683" s="48"/>
      <c r="BA683" s="36"/>
      <c r="BB683" s="54" t="s">
        <v>11</v>
      </c>
      <c r="BC683" s="39"/>
      <c r="BD683" s="54" t="s">
        <v>16</v>
      </c>
      <c r="BE683" s="36"/>
      <c r="BF683" s="54" t="s">
        <v>11</v>
      </c>
      <c r="BG683" s="39"/>
      <c r="BH683" s="56" t="s">
        <v>16</v>
      </c>
      <c r="BI683" s="48"/>
      <c r="BJ683" s="36"/>
      <c r="BK683" s="54" t="s">
        <v>11</v>
      </c>
      <c r="BL683" s="39"/>
      <c r="BM683" s="54" t="s">
        <v>16</v>
      </c>
      <c r="BN683" s="36"/>
      <c r="BO683" s="54" t="s">
        <v>11</v>
      </c>
      <c r="BP683" s="39"/>
      <c r="BQ683" s="56" t="s">
        <v>16</v>
      </c>
      <c r="BR683" s="48"/>
      <c r="BS683" s="36"/>
      <c r="BT683" s="54" t="s">
        <v>11</v>
      </c>
      <c r="BU683" s="39"/>
      <c r="BV683" s="54" t="s">
        <v>16</v>
      </c>
      <c r="BW683" s="36"/>
      <c r="BX683" s="54" t="s">
        <v>11</v>
      </c>
      <c r="BY683" s="39"/>
      <c r="BZ683" s="56" t="s">
        <v>16</v>
      </c>
      <c r="CA683" s="51"/>
      <c r="CB683" s="17" t="str">
        <f t="shared" si="21"/>
        <v/>
      </c>
      <c r="CC683" s="17" t="str">
        <f>IF(CB683="","",INDEX('99_職種リスト'!$A:$A,MATCH($E683,'99_職種リスト'!$B:$B,0)))</f>
        <v/>
      </c>
      <c r="CD683" s="18" t="str">
        <f>IF(CB683="","",IF(F683="○",'01_勤務時間入力'!$B$7*60,IF(SUM(H683,J683,L683,N683)&gt;0,MIN(SUM(VALUE(H683)*60,J683,VALUE(L683)*60/2,N683/2),'01_勤務時間入力'!$B$7*60,10080),MIN(SUM(MIN(SUM(VALUE(Q683)*60,S683,VALUE(U683)*60/2,W683/2),1440)*IF(OR(Y683="",Y683="　"),1,VALUE(MID(Y683,2,1)/4)),MIN(SUM(VALUE(Z683)*60,AB683,VALUE(AD683)*60/2,AF683/2),1440)*IF(OR(AH683="",AH683="　"),1,VALUE(MID(AH683,2,1)/4)),MIN(SUM(VALUE(AI683)*60,AK683,VALUE(AM683)*60/2,AO683/2),1440)*IF(OR(AQ683="",AQ683="　"),1,VALUE(MID(AQ683,2,1)/4)),MIN(SUM(VALUE(AR683)*60,AT683,VALUE(AV683)*60/2,AX683/2),1440)*IF(OR(AZ683="",AZ683="　"),1,VALUE(MID(AZ683,2,1)/4)),MIN(SUM(VALUE(BA683)*60,BC683,VALUE(BE683)*60/2,BG683/2),1440)*IF(OR(BI683="",BI683="　"),1,VALUE(MID(BI683,2,1)/4)),MIN(SUM(VALUE(BJ683)*60,BL683,VALUE(BN683)*60/2,BP683/2),1440)*IF(OR(BR683="",BR683="　"),1,VALUE(MID(BR683,2,1)/4)),MIN(SUM(VALUE(BS683)*60,BU683,VALUE(BW683)*60/2,BY683/2),1440)*IF(OR(CA683="",CA683="　"),1,VALUE(MID(CA683,2,1)/4))),'01_勤務時間入力'!$B$7*60,10080))))</f>
        <v/>
      </c>
      <c r="CE683" s="17" t="str">
        <f>IF(CB683="","",IF('01_勤務時間入力'!$I$7*60&lt;='01_勤務時間入力'!CD683,"常勤","非常勤"))</f>
        <v/>
      </c>
    </row>
    <row r="684" spans="2:83" ht="27.95" customHeight="1" x14ac:dyDescent="0.4">
      <c r="B684" s="131" t="str">
        <f t="shared" si="20"/>
        <v>668人目</v>
      </c>
      <c r="C684" s="29"/>
      <c r="D684" s="69" t="s">
        <v>14</v>
      </c>
      <c r="E684" s="31"/>
      <c r="F684" s="32"/>
      <c r="H684" s="36"/>
      <c r="I684" s="54" t="s">
        <v>11</v>
      </c>
      <c r="J684" s="39"/>
      <c r="K684" s="56" t="s">
        <v>16</v>
      </c>
      <c r="L684" s="36"/>
      <c r="M684" s="54" t="s">
        <v>11</v>
      </c>
      <c r="N684" s="39"/>
      <c r="O684" s="56" t="s">
        <v>16</v>
      </c>
      <c r="P684" s="11"/>
      <c r="Q684" s="36"/>
      <c r="R684" s="54" t="s">
        <v>11</v>
      </c>
      <c r="S684" s="39"/>
      <c r="T684" s="54" t="s">
        <v>16</v>
      </c>
      <c r="U684" s="36"/>
      <c r="V684" s="54" t="s">
        <v>11</v>
      </c>
      <c r="W684" s="39"/>
      <c r="X684" s="56" t="s">
        <v>16</v>
      </c>
      <c r="Y684" s="48"/>
      <c r="Z684" s="36"/>
      <c r="AA684" s="54" t="s">
        <v>11</v>
      </c>
      <c r="AB684" s="39"/>
      <c r="AC684" s="54" t="s">
        <v>16</v>
      </c>
      <c r="AD684" s="36"/>
      <c r="AE684" s="54" t="s">
        <v>11</v>
      </c>
      <c r="AF684" s="39"/>
      <c r="AG684" s="56" t="s">
        <v>16</v>
      </c>
      <c r="AH684" s="48"/>
      <c r="AI684" s="36"/>
      <c r="AJ684" s="54" t="s">
        <v>11</v>
      </c>
      <c r="AK684" s="39"/>
      <c r="AL684" s="54" t="s">
        <v>16</v>
      </c>
      <c r="AM684" s="36"/>
      <c r="AN684" s="54" t="s">
        <v>11</v>
      </c>
      <c r="AO684" s="39"/>
      <c r="AP684" s="56" t="s">
        <v>16</v>
      </c>
      <c r="AQ684" s="48"/>
      <c r="AR684" s="36"/>
      <c r="AS684" s="54" t="s">
        <v>11</v>
      </c>
      <c r="AT684" s="39"/>
      <c r="AU684" s="54" t="s">
        <v>16</v>
      </c>
      <c r="AV684" s="36"/>
      <c r="AW684" s="54" t="s">
        <v>11</v>
      </c>
      <c r="AX684" s="39"/>
      <c r="AY684" s="56" t="s">
        <v>16</v>
      </c>
      <c r="AZ684" s="48"/>
      <c r="BA684" s="36"/>
      <c r="BB684" s="54" t="s">
        <v>11</v>
      </c>
      <c r="BC684" s="39"/>
      <c r="BD684" s="54" t="s">
        <v>16</v>
      </c>
      <c r="BE684" s="36"/>
      <c r="BF684" s="54" t="s">
        <v>11</v>
      </c>
      <c r="BG684" s="39"/>
      <c r="BH684" s="56" t="s">
        <v>16</v>
      </c>
      <c r="BI684" s="48"/>
      <c r="BJ684" s="36"/>
      <c r="BK684" s="54" t="s">
        <v>11</v>
      </c>
      <c r="BL684" s="39"/>
      <c r="BM684" s="54" t="s">
        <v>16</v>
      </c>
      <c r="BN684" s="36"/>
      <c r="BO684" s="54" t="s">
        <v>11</v>
      </c>
      <c r="BP684" s="39"/>
      <c r="BQ684" s="56" t="s">
        <v>16</v>
      </c>
      <c r="BR684" s="48"/>
      <c r="BS684" s="36"/>
      <c r="BT684" s="54" t="s">
        <v>11</v>
      </c>
      <c r="BU684" s="39"/>
      <c r="BV684" s="54" t="s">
        <v>16</v>
      </c>
      <c r="BW684" s="36"/>
      <c r="BX684" s="54" t="s">
        <v>11</v>
      </c>
      <c r="BY684" s="39"/>
      <c r="BZ684" s="56" t="s">
        <v>16</v>
      </c>
      <c r="CA684" s="51"/>
      <c r="CB684" s="17" t="str">
        <f t="shared" si="21"/>
        <v/>
      </c>
      <c r="CC684" s="17" t="str">
        <f>IF(CB684="","",INDEX('99_職種リスト'!$A:$A,MATCH($E684,'99_職種リスト'!$B:$B,0)))</f>
        <v/>
      </c>
      <c r="CD684" s="18" t="str">
        <f>IF(CB684="","",IF(F684="○",'01_勤務時間入力'!$B$7*60,IF(SUM(H684,J684,L684,N684)&gt;0,MIN(SUM(VALUE(H684)*60,J684,VALUE(L684)*60/2,N684/2),'01_勤務時間入力'!$B$7*60,10080),MIN(SUM(MIN(SUM(VALUE(Q684)*60,S684,VALUE(U684)*60/2,W684/2),1440)*IF(OR(Y684="",Y684="　"),1,VALUE(MID(Y684,2,1)/4)),MIN(SUM(VALUE(Z684)*60,AB684,VALUE(AD684)*60/2,AF684/2),1440)*IF(OR(AH684="",AH684="　"),1,VALUE(MID(AH684,2,1)/4)),MIN(SUM(VALUE(AI684)*60,AK684,VALUE(AM684)*60/2,AO684/2),1440)*IF(OR(AQ684="",AQ684="　"),1,VALUE(MID(AQ684,2,1)/4)),MIN(SUM(VALUE(AR684)*60,AT684,VALUE(AV684)*60/2,AX684/2),1440)*IF(OR(AZ684="",AZ684="　"),1,VALUE(MID(AZ684,2,1)/4)),MIN(SUM(VALUE(BA684)*60,BC684,VALUE(BE684)*60/2,BG684/2),1440)*IF(OR(BI684="",BI684="　"),1,VALUE(MID(BI684,2,1)/4)),MIN(SUM(VALUE(BJ684)*60,BL684,VALUE(BN684)*60/2,BP684/2),1440)*IF(OR(BR684="",BR684="　"),1,VALUE(MID(BR684,2,1)/4)),MIN(SUM(VALUE(BS684)*60,BU684,VALUE(BW684)*60/2,BY684/2),1440)*IF(OR(CA684="",CA684="　"),1,VALUE(MID(CA684,2,1)/4))),'01_勤務時間入力'!$B$7*60,10080))))</f>
        <v/>
      </c>
      <c r="CE684" s="17" t="str">
        <f>IF(CB684="","",IF('01_勤務時間入力'!$I$7*60&lt;='01_勤務時間入力'!CD684,"常勤","非常勤"))</f>
        <v/>
      </c>
    </row>
    <row r="685" spans="2:83" ht="27.95" customHeight="1" x14ac:dyDescent="0.4">
      <c r="B685" s="131" t="str">
        <f t="shared" si="20"/>
        <v>669人目</v>
      </c>
      <c r="C685" s="29"/>
      <c r="D685" s="69" t="s">
        <v>14</v>
      </c>
      <c r="E685" s="31"/>
      <c r="F685" s="32"/>
      <c r="H685" s="36"/>
      <c r="I685" s="54" t="s">
        <v>11</v>
      </c>
      <c r="J685" s="39"/>
      <c r="K685" s="56" t="s">
        <v>16</v>
      </c>
      <c r="L685" s="36"/>
      <c r="M685" s="54" t="s">
        <v>11</v>
      </c>
      <c r="N685" s="39"/>
      <c r="O685" s="56" t="s">
        <v>16</v>
      </c>
      <c r="P685" s="11"/>
      <c r="Q685" s="36"/>
      <c r="R685" s="54" t="s">
        <v>11</v>
      </c>
      <c r="S685" s="39"/>
      <c r="T685" s="54" t="s">
        <v>16</v>
      </c>
      <c r="U685" s="36"/>
      <c r="V685" s="54" t="s">
        <v>11</v>
      </c>
      <c r="W685" s="39"/>
      <c r="X685" s="56" t="s">
        <v>16</v>
      </c>
      <c r="Y685" s="48"/>
      <c r="Z685" s="36"/>
      <c r="AA685" s="54" t="s">
        <v>11</v>
      </c>
      <c r="AB685" s="39"/>
      <c r="AC685" s="54" t="s">
        <v>16</v>
      </c>
      <c r="AD685" s="36"/>
      <c r="AE685" s="54" t="s">
        <v>11</v>
      </c>
      <c r="AF685" s="39"/>
      <c r="AG685" s="56" t="s">
        <v>16</v>
      </c>
      <c r="AH685" s="48"/>
      <c r="AI685" s="36"/>
      <c r="AJ685" s="54" t="s">
        <v>11</v>
      </c>
      <c r="AK685" s="39"/>
      <c r="AL685" s="54" t="s">
        <v>16</v>
      </c>
      <c r="AM685" s="36"/>
      <c r="AN685" s="54" t="s">
        <v>11</v>
      </c>
      <c r="AO685" s="39"/>
      <c r="AP685" s="56" t="s">
        <v>16</v>
      </c>
      <c r="AQ685" s="48"/>
      <c r="AR685" s="36"/>
      <c r="AS685" s="54" t="s">
        <v>11</v>
      </c>
      <c r="AT685" s="39"/>
      <c r="AU685" s="54" t="s">
        <v>16</v>
      </c>
      <c r="AV685" s="36"/>
      <c r="AW685" s="54" t="s">
        <v>11</v>
      </c>
      <c r="AX685" s="39"/>
      <c r="AY685" s="56" t="s">
        <v>16</v>
      </c>
      <c r="AZ685" s="48"/>
      <c r="BA685" s="36"/>
      <c r="BB685" s="54" t="s">
        <v>11</v>
      </c>
      <c r="BC685" s="39"/>
      <c r="BD685" s="54" t="s">
        <v>16</v>
      </c>
      <c r="BE685" s="36"/>
      <c r="BF685" s="54" t="s">
        <v>11</v>
      </c>
      <c r="BG685" s="39"/>
      <c r="BH685" s="56" t="s">
        <v>16</v>
      </c>
      <c r="BI685" s="48"/>
      <c r="BJ685" s="36"/>
      <c r="BK685" s="54" t="s">
        <v>11</v>
      </c>
      <c r="BL685" s="39"/>
      <c r="BM685" s="54" t="s">
        <v>16</v>
      </c>
      <c r="BN685" s="36"/>
      <c r="BO685" s="54" t="s">
        <v>11</v>
      </c>
      <c r="BP685" s="39"/>
      <c r="BQ685" s="56" t="s">
        <v>16</v>
      </c>
      <c r="BR685" s="48"/>
      <c r="BS685" s="36"/>
      <c r="BT685" s="54" t="s">
        <v>11</v>
      </c>
      <c r="BU685" s="39"/>
      <c r="BV685" s="54" t="s">
        <v>16</v>
      </c>
      <c r="BW685" s="36"/>
      <c r="BX685" s="54" t="s">
        <v>11</v>
      </c>
      <c r="BY685" s="39"/>
      <c r="BZ685" s="56" t="s">
        <v>16</v>
      </c>
      <c r="CA685" s="51"/>
      <c r="CB685" s="17" t="str">
        <f t="shared" si="21"/>
        <v/>
      </c>
      <c r="CC685" s="17" t="str">
        <f>IF(CB685="","",INDEX('99_職種リスト'!$A:$A,MATCH($E685,'99_職種リスト'!$B:$B,0)))</f>
        <v/>
      </c>
      <c r="CD685" s="18" t="str">
        <f>IF(CB685="","",IF(F685="○",'01_勤務時間入力'!$B$7*60,IF(SUM(H685,J685,L685,N685)&gt;0,MIN(SUM(VALUE(H685)*60,J685,VALUE(L685)*60/2,N685/2),'01_勤務時間入力'!$B$7*60,10080),MIN(SUM(MIN(SUM(VALUE(Q685)*60,S685,VALUE(U685)*60/2,W685/2),1440)*IF(OR(Y685="",Y685="　"),1,VALUE(MID(Y685,2,1)/4)),MIN(SUM(VALUE(Z685)*60,AB685,VALUE(AD685)*60/2,AF685/2),1440)*IF(OR(AH685="",AH685="　"),1,VALUE(MID(AH685,2,1)/4)),MIN(SUM(VALUE(AI685)*60,AK685,VALUE(AM685)*60/2,AO685/2),1440)*IF(OR(AQ685="",AQ685="　"),1,VALUE(MID(AQ685,2,1)/4)),MIN(SUM(VALUE(AR685)*60,AT685,VALUE(AV685)*60/2,AX685/2),1440)*IF(OR(AZ685="",AZ685="　"),1,VALUE(MID(AZ685,2,1)/4)),MIN(SUM(VALUE(BA685)*60,BC685,VALUE(BE685)*60/2,BG685/2),1440)*IF(OR(BI685="",BI685="　"),1,VALUE(MID(BI685,2,1)/4)),MIN(SUM(VALUE(BJ685)*60,BL685,VALUE(BN685)*60/2,BP685/2),1440)*IF(OR(BR685="",BR685="　"),1,VALUE(MID(BR685,2,1)/4)),MIN(SUM(VALUE(BS685)*60,BU685,VALUE(BW685)*60/2,BY685/2),1440)*IF(OR(CA685="",CA685="　"),1,VALUE(MID(CA685,2,1)/4))),'01_勤務時間入力'!$B$7*60,10080))))</f>
        <v/>
      </c>
      <c r="CE685" s="17" t="str">
        <f>IF(CB685="","",IF('01_勤務時間入力'!$I$7*60&lt;='01_勤務時間入力'!CD685,"常勤","非常勤"))</f>
        <v/>
      </c>
    </row>
    <row r="686" spans="2:83" ht="27.95" customHeight="1" x14ac:dyDescent="0.4">
      <c r="B686" s="131" t="str">
        <f t="shared" si="20"/>
        <v>670人目</v>
      </c>
      <c r="C686" s="29"/>
      <c r="D686" s="69" t="s">
        <v>14</v>
      </c>
      <c r="E686" s="31"/>
      <c r="F686" s="32"/>
      <c r="H686" s="36"/>
      <c r="I686" s="54" t="s">
        <v>11</v>
      </c>
      <c r="J686" s="39"/>
      <c r="K686" s="56" t="s">
        <v>16</v>
      </c>
      <c r="L686" s="36"/>
      <c r="M686" s="54" t="s">
        <v>11</v>
      </c>
      <c r="N686" s="39"/>
      <c r="O686" s="56" t="s">
        <v>16</v>
      </c>
      <c r="P686" s="11"/>
      <c r="Q686" s="36"/>
      <c r="R686" s="54" t="s">
        <v>11</v>
      </c>
      <c r="S686" s="39"/>
      <c r="T686" s="54" t="s">
        <v>16</v>
      </c>
      <c r="U686" s="36"/>
      <c r="V686" s="54" t="s">
        <v>11</v>
      </c>
      <c r="W686" s="39"/>
      <c r="X686" s="56" t="s">
        <v>16</v>
      </c>
      <c r="Y686" s="48"/>
      <c r="Z686" s="36"/>
      <c r="AA686" s="54" t="s">
        <v>11</v>
      </c>
      <c r="AB686" s="39"/>
      <c r="AC686" s="54" t="s">
        <v>16</v>
      </c>
      <c r="AD686" s="36"/>
      <c r="AE686" s="54" t="s">
        <v>11</v>
      </c>
      <c r="AF686" s="39"/>
      <c r="AG686" s="56" t="s">
        <v>16</v>
      </c>
      <c r="AH686" s="48"/>
      <c r="AI686" s="36"/>
      <c r="AJ686" s="54" t="s">
        <v>11</v>
      </c>
      <c r="AK686" s="39"/>
      <c r="AL686" s="54" t="s">
        <v>16</v>
      </c>
      <c r="AM686" s="36"/>
      <c r="AN686" s="54" t="s">
        <v>11</v>
      </c>
      <c r="AO686" s="39"/>
      <c r="AP686" s="56" t="s">
        <v>16</v>
      </c>
      <c r="AQ686" s="48"/>
      <c r="AR686" s="36"/>
      <c r="AS686" s="54" t="s">
        <v>11</v>
      </c>
      <c r="AT686" s="39"/>
      <c r="AU686" s="54" t="s">
        <v>16</v>
      </c>
      <c r="AV686" s="36"/>
      <c r="AW686" s="54" t="s">
        <v>11</v>
      </c>
      <c r="AX686" s="39"/>
      <c r="AY686" s="56" t="s">
        <v>16</v>
      </c>
      <c r="AZ686" s="48"/>
      <c r="BA686" s="36"/>
      <c r="BB686" s="54" t="s">
        <v>11</v>
      </c>
      <c r="BC686" s="39"/>
      <c r="BD686" s="54" t="s">
        <v>16</v>
      </c>
      <c r="BE686" s="36"/>
      <c r="BF686" s="54" t="s">
        <v>11</v>
      </c>
      <c r="BG686" s="39"/>
      <c r="BH686" s="56" t="s">
        <v>16</v>
      </c>
      <c r="BI686" s="48"/>
      <c r="BJ686" s="36"/>
      <c r="BK686" s="54" t="s">
        <v>11</v>
      </c>
      <c r="BL686" s="39"/>
      <c r="BM686" s="54" t="s">
        <v>16</v>
      </c>
      <c r="BN686" s="36"/>
      <c r="BO686" s="54" t="s">
        <v>11</v>
      </c>
      <c r="BP686" s="39"/>
      <c r="BQ686" s="56" t="s">
        <v>16</v>
      </c>
      <c r="BR686" s="48"/>
      <c r="BS686" s="36"/>
      <c r="BT686" s="54" t="s">
        <v>11</v>
      </c>
      <c r="BU686" s="39"/>
      <c r="BV686" s="54" t="s">
        <v>16</v>
      </c>
      <c r="BW686" s="36"/>
      <c r="BX686" s="54" t="s">
        <v>11</v>
      </c>
      <c r="BY686" s="39"/>
      <c r="BZ686" s="56" t="s">
        <v>16</v>
      </c>
      <c r="CA686" s="51"/>
      <c r="CB686" s="17" t="str">
        <f t="shared" si="21"/>
        <v/>
      </c>
      <c r="CC686" s="17" t="str">
        <f>IF(CB686="","",INDEX('99_職種リスト'!$A:$A,MATCH($E686,'99_職種リスト'!$B:$B,0)))</f>
        <v/>
      </c>
      <c r="CD686" s="18" t="str">
        <f>IF(CB686="","",IF(F686="○",'01_勤務時間入力'!$B$7*60,IF(SUM(H686,J686,L686,N686)&gt;0,MIN(SUM(VALUE(H686)*60,J686,VALUE(L686)*60/2,N686/2),'01_勤務時間入力'!$B$7*60,10080),MIN(SUM(MIN(SUM(VALUE(Q686)*60,S686,VALUE(U686)*60/2,W686/2),1440)*IF(OR(Y686="",Y686="　"),1,VALUE(MID(Y686,2,1)/4)),MIN(SUM(VALUE(Z686)*60,AB686,VALUE(AD686)*60/2,AF686/2),1440)*IF(OR(AH686="",AH686="　"),1,VALUE(MID(AH686,2,1)/4)),MIN(SUM(VALUE(AI686)*60,AK686,VALUE(AM686)*60/2,AO686/2),1440)*IF(OR(AQ686="",AQ686="　"),1,VALUE(MID(AQ686,2,1)/4)),MIN(SUM(VALUE(AR686)*60,AT686,VALUE(AV686)*60/2,AX686/2),1440)*IF(OR(AZ686="",AZ686="　"),1,VALUE(MID(AZ686,2,1)/4)),MIN(SUM(VALUE(BA686)*60,BC686,VALUE(BE686)*60/2,BG686/2),1440)*IF(OR(BI686="",BI686="　"),1,VALUE(MID(BI686,2,1)/4)),MIN(SUM(VALUE(BJ686)*60,BL686,VALUE(BN686)*60/2,BP686/2),1440)*IF(OR(BR686="",BR686="　"),1,VALUE(MID(BR686,2,1)/4)),MIN(SUM(VALUE(BS686)*60,BU686,VALUE(BW686)*60/2,BY686/2),1440)*IF(OR(CA686="",CA686="　"),1,VALUE(MID(CA686,2,1)/4))),'01_勤務時間入力'!$B$7*60,10080))))</f>
        <v/>
      </c>
      <c r="CE686" s="17" t="str">
        <f>IF(CB686="","",IF('01_勤務時間入力'!$I$7*60&lt;='01_勤務時間入力'!CD686,"常勤","非常勤"))</f>
        <v/>
      </c>
    </row>
    <row r="687" spans="2:83" ht="27.95" customHeight="1" x14ac:dyDescent="0.4">
      <c r="B687" s="131" t="str">
        <f t="shared" si="20"/>
        <v>671人目</v>
      </c>
      <c r="C687" s="29"/>
      <c r="D687" s="69" t="s">
        <v>14</v>
      </c>
      <c r="E687" s="31"/>
      <c r="F687" s="32"/>
      <c r="H687" s="36"/>
      <c r="I687" s="54" t="s">
        <v>11</v>
      </c>
      <c r="J687" s="39"/>
      <c r="K687" s="56" t="s">
        <v>16</v>
      </c>
      <c r="L687" s="36"/>
      <c r="M687" s="54" t="s">
        <v>11</v>
      </c>
      <c r="N687" s="39"/>
      <c r="O687" s="56" t="s">
        <v>16</v>
      </c>
      <c r="P687" s="11"/>
      <c r="Q687" s="36"/>
      <c r="R687" s="54" t="s">
        <v>11</v>
      </c>
      <c r="S687" s="39"/>
      <c r="T687" s="54" t="s">
        <v>16</v>
      </c>
      <c r="U687" s="36"/>
      <c r="V687" s="54" t="s">
        <v>11</v>
      </c>
      <c r="W687" s="39"/>
      <c r="X687" s="56" t="s">
        <v>16</v>
      </c>
      <c r="Y687" s="48"/>
      <c r="Z687" s="36"/>
      <c r="AA687" s="54" t="s">
        <v>11</v>
      </c>
      <c r="AB687" s="39"/>
      <c r="AC687" s="54" t="s">
        <v>16</v>
      </c>
      <c r="AD687" s="36"/>
      <c r="AE687" s="54" t="s">
        <v>11</v>
      </c>
      <c r="AF687" s="39"/>
      <c r="AG687" s="56" t="s">
        <v>16</v>
      </c>
      <c r="AH687" s="48"/>
      <c r="AI687" s="36"/>
      <c r="AJ687" s="54" t="s">
        <v>11</v>
      </c>
      <c r="AK687" s="39"/>
      <c r="AL687" s="54" t="s">
        <v>16</v>
      </c>
      <c r="AM687" s="36"/>
      <c r="AN687" s="54" t="s">
        <v>11</v>
      </c>
      <c r="AO687" s="39"/>
      <c r="AP687" s="56" t="s">
        <v>16</v>
      </c>
      <c r="AQ687" s="48"/>
      <c r="AR687" s="36"/>
      <c r="AS687" s="54" t="s">
        <v>11</v>
      </c>
      <c r="AT687" s="39"/>
      <c r="AU687" s="54" t="s">
        <v>16</v>
      </c>
      <c r="AV687" s="36"/>
      <c r="AW687" s="54" t="s">
        <v>11</v>
      </c>
      <c r="AX687" s="39"/>
      <c r="AY687" s="56" t="s">
        <v>16</v>
      </c>
      <c r="AZ687" s="48"/>
      <c r="BA687" s="36"/>
      <c r="BB687" s="54" t="s">
        <v>11</v>
      </c>
      <c r="BC687" s="39"/>
      <c r="BD687" s="54" t="s">
        <v>16</v>
      </c>
      <c r="BE687" s="36"/>
      <c r="BF687" s="54" t="s">
        <v>11</v>
      </c>
      <c r="BG687" s="39"/>
      <c r="BH687" s="56" t="s">
        <v>16</v>
      </c>
      <c r="BI687" s="48"/>
      <c r="BJ687" s="36"/>
      <c r="BK687" s="54" t="s">
        <v>11</v>
      </c>
      <c r="BL687" s="39"/>
      <c r="BM687" s="54" t="s">
        <v>16</v>
      </c>
      <c r="BN687" s="36"/>
      <c r="BO687" s="54" t="s">
        <v>11</v>
      </c>
      <c r="BP687" s="39"/>
      <c r="BQ687" s="56" t="s">
        <v>16</v>
      </c>
      <c r="BR687" s="48"/>
      <c r="BS687" s="36"/>
      <c r="BT687" s="54" t="s">
        <v>11</v>
      </c>
      <c r="BU687" s="39"/>
      <c r="BV687" s="54" t="s">
        <v>16</v>
      </c>
      <c r="BW687" s="36"/>
      <c r="BX687" s="54" t="s">
        <v>11</v>
      </c>
      <c r="BY687" s="39"/>
      <c r="BZ687" s="56" t="s">
        <v>16</v>
      </c>
      <c r="CA687" s="51"/>
      <c r="CB687" s="17" t="str">
        <f t="shared" si="21"/>
        <v/>
      </c>
      <c r="CC687" s="17" t="str">
        <f>IF(CB687="","",INDEX('99_職種リスト'!$A:$A,MATCH($E687,'99_職種リスト'!$B:$B,0)))</f>
        <v/>
      </c>
      <c r="CD687" s="18" t="str">
        <f>IF(CB687="","",IF(F687="○",'01_勤務時間入力'!$B$7*60,IF(SUM(H687,J687,L687,N687)&gt;0,MIN(SUM(VALUE(H687)*60,J687,VALUE(L687)*60/2,N687/2),'01_勤務時間入力'!$B$7*60,10080),MIN(SUM(MIN(SUM(VALUE(Q687)*60,S687,VALUE(U687)*60/2,W687/2),1440)*IF(OR(Y687="",Y687="　"),1,VALUE(MID(Y687,2,1)/4)),MIN(SUM(VALUE(Z687)*60,AB687,VALUE(AD687)*60/2,AF687/2),1440)*IF(OR(AH687="",AH687="　"),1,VALUE(MID(AH687,2,1)/4)),MIN(SUM(VALUE(AI687)*60,AK687,VALUE(AM687)*60/2,AO687/2),1440)*IF(OR(AQ687="",AQ687="　"),1,VALUE(MID(AQ687,2,1)/4)),MIN(SUM(VALUE(AR687)*60,AT687,VALUE(AV687)*60/2,AX687/2),1440)*IF(OR(AZ687="",AZ687="　"),1,VALUE(MID(AZ687,2,1)/4)),MIN(SUM(VALUE(BA687)*60,BC687,VALUE(BE687)*60/2,BG687/2),1440)*IF(OR(BI687="",BI687="　"),1,VALUE(MID(BI687,2,1)/4)),MIN(SUM(VALUE(BJ687)*60,BL687,VALUE(BN687)*60/2,BP687/2),1440)*IF(OR(BR687="",BR687="　"),1,VALUE(MID(BR687,2,1)/4)),MIN(SUM(VALUE(BS687)*60,BU687,VALUE(BW687)*60/2,BY687/2),1440)*IF(OR(CA687="",CA687="　"),1,VALUE(MID(CA687,2,1)/4))),'01_勤務時間入力'!$B$7*60,10080))))</f>
        <v/>
      </c>
      <c r="CE687" s="17" t="str">
        <f>IF(CB687="","",IF('01_勤務時間入力'!$I$7*60&lt;='01_勤務時間入力'!CD687,"常勤","非常勤"))</f>
        <v/>
      </c>
    </row>
    <row r="688" spans="2:83" ht="27.95" customHeight="1" x14ac:dyDescent="0.4">
      <c r="B688" s="131" t="str">
        <f t="shared" si="20"/>
        <v>672人目</v>
      </c>
      <c r="C688" s="29"/>
      <c r="D688" s="69" t="s">
        <v>14</v>
      </c>
      <c r="E688" s="31"/>
      <c r="F688" s="32"/>
      <c r="H688" s="36"/>
      <c r="I688" s="54" t="s">
        <v>11</v>
      </c>
      <c r="J688" s="39"/>
      <c r="K688" s="56" t="s">
        <v>16</v>
      </c>
      <c r="L688" s="36"/>
      <c r="M688" s="54" t="s">
        <v>11</v>
      </c>
      <c r="N688" s="39"/>
      <c r="O688" s="56" t="s">
        <v>16</v>
      </c>
      <c r="P688" s="11"/>
      <c r="Q688" s="36"/>
      <c r="R688" s="54" t="s">
        <v>11</v>
      </c>
      <c r="S688" s="39"/>
      <c r="T688" s="54" t="s">
        <v>16</v>
      </c>
      <c r="U688" s="36"/>
      <c r="V688" s="54" t="s">
        <v>11</v>
      </c>
      <c r="W688" s="39"/>
      <c r="X688" s="56" t="s">
        <v>16</v>
      </c>
      <c r="Y688" s="48"/>
      <c r="Z688" s="36"/>
      <c r="AA688" s="54" t="s">
        <v>11</v>
      </c>
      <c r="AB688" s="39"/>
      <c r="AC688" s="54" t="s">
        <v>16</v>
      </c>
      <c r="AD688" s="36"/>
      <c r="AE688" s="54" t="s">
        <v>11</v>
      </c>
      <c r="AF688" s="39"/>
      <c r="AG688" s="56" t="s">
        <v>16</v>
      </c>
      <c r="AH688" s="48"/>
      <c r="AI688" s="36"/>
      <c r="AJ688" s="54" t="s">
        <v>11</v>
      </c>
      <c r="AK688" s="39"/>
      <c r="AL688" s="54" t="s">
        <v>16</v>
      </c>
      <c r="AM688" s="36"/>
      <c r="AN688" s="54" t="s">
        <v>11</v>
      </c>
      <c r="AO688" s="39"/>
      <c r="AP688" s="56" t="s">
        <v>16</v>
      </c>
      <c r="AQ688" s="48"/>
      <c r="AR688" s="36"/>
      <c r="AS688" s="54" t="s">
        <v>11</v>
      </c>
      <c r="AT688" s="39"/>
      <c r="AU688" s="54" t="s">
        <v>16</v>
      </c>
      <c r="AV688" s="36"/>
      <c r="AW688" s="54" t="s">
        <v>11</v>
      </c>
      <c r="AX688" s="39"/>
      <c r="AY688" s="56" t="s">
        <v>16</v>
      </c>
      <c r="AZ688" s="48"/>
      <c r="BA688" s="36"/>
      <c r="BB688" s="54" t="s">
        <v>11</v>
      </c>
      <c r="BC688" s="39"/>
      <c r="BD688" s="54" t="s">
        <v>16</v>
      </c>
      <c r="BE688" s="36"/>
      <c r="BF688" s="54" t="s">
        <v>11</v>
      </c>
      <c r="BG688" s="39"/>
      <c r="BH688" s="56" t="s">
        <v>16</v>
      </c>
      <c r="BI688" s="48"/>
      <c r="BJ688" s="36"/>
      <c r="BK688" s="54" t="s">
        <v>11</v>
      </c>
      <c r="BL688" s="39"/>
      <c r="BM688" s="54" t="s">
        <v>16</v>
      </c>
      <c r="BN688" s="36"/>
      <c r="BO688" s="54" t="s">
        <v>11</v>
      </c>
      <c r="BP688" s="39"/>
      <c r="BQ688" s="56" t="s">
        <v>16</v>
      </c>
      <c r="BR688" s="48"/>
      <c r="BS688" s="36"/>
      <c r="BT688" s="54" t="s">
        <v>11</v>
      </c>
      <c r="BU688" s="39"/>
      <c r="BV688" s="54" t="s">
        <v>16</v>
      </c>
      <c r="BW688" s="36"/>
      <c r="BX688" s="54" t="s">
        <v>11</v>
      </c>
      <c r="BY688" s="39"/>
      <c r="BZ688" s="56" t="s">
        <v>16</v>
      </c>
      <c r="CA688" s="51"/>
      <c r="CB688" s="17" t="str">
        <f t="shared" si="21"/>
        <v/>
      </c>
      <c r="CC688" s="17" t="str">
        <f>IF(CB688="","",INDEX('99_職種リスト'!$A:$A,MATCH($E688,'99_職種リスト'!$B:$B,0)))</f>
        <v/>
      </c>
      <c r="CD688" s="18" t="str">
        <f>IF(CB688="","",IF(F688="○",'01_勤務時間入力'!$B$7*60,IF(SUM(H688,J688,L688,N688)&gt;0,MIN(SUM(VALUE(H688)*60,J688,VALUE(L688)*60/2,N688/2),'01_勤務時間入力'!$B$7*60,10080),MIN(SUM(MIN(SUM(VALUE(Q688)*60,S688,VALUE(U688)*60/2,W688/2),1440)*IF(OR(Y688="",Y688="　"),1,VALUE(MID(Y688,2,1)/4)),MIN(SUM(VALUE(Z688)*60,AB688,VALUE(AD688)*60/2,AF688/2),1440)*IF(OR(AH688="",AH688="　"),1,VALUE(MID(AH688,2,1)/4)),MIN(SUM(VALUE(AI688)*60,AK688,VALUE(AM688)*60/2,AO688/2),1440)*IF(OR(AQ688="",AQ688="　"),1,VALUE(MID(AQ688,2,1)/4)),MIN(SUM(VALUE(AR688)*60,AT688,VALUE(AV688)*60/2,AX688/2),1440)*IF(OR(AZ688="",AZ688="　"),1,VALUE(MID(AZ688,2,1)/4)),MIN(SUM(VALUE(BA688)*60,BC688,VALUE(BE688)*60/2,BG688/2),1440)*IF(OR(BI688="",BI688="　"),1,VALUE(MID(BI688,2,1)/4)),MIN(SUM(VALUE(BJ688)*60,BL688,VALUE(BN688)*60/2,BP688/2),1440)*IF(OR(BR688="",BR688="　"),1,VALUE(MID(BR688,2,1)/4)),MIN(SUM(VALUE(BS688)*60,BU688,VALUE(BW688)*60/2,BY688/2),1440)*IF(OR(CA688="",CA688="　"),1,VALUE(MID(CA688,2,1)/4))),'01_勤務時間入力'!$B$7*60,10080))))</f>
        <v/>
      </c>
      <c r="CE688" s="17" t="str">
        <f>IF(CB688="","",IF('01_勤務時間入力'!$I$7*60&lt;='01_勤務時間入力'!CD688,"常勤","非常勤"))</f>
        <v/>
      </c>
    </row>
    <row r="689" spans="2:83" ht="27.95" customHeight="1" x14ac:dyDescent="0.4">
      <c r="B689" s="131" t="str">
        <f t="shared" si="20"/>
        <v>673人目</v>
      </c>
      <c r="C689" s="29"/>
      <c r="D689" s="69" t="s">
        <v>14</v>
      </c>
      <c r="E689" s="31"/>
      <c r="F689" s="32"/>
      <c r="H689" s="36"/>
      <c r="I689" s="54" t="s">
        <v>11</v>
      </c>
      <c r="J689" s="39"/>
      <c r="K689" s="56" t="s">
        <v>16</v>
      </c>
      <c r="L689" s="36"/>
      <c r="M689" s="54" t="s">
        <v>11</v>
      </c>
      <c r="N689" s="39"/>
      <c r="O689" s="56" t="s">
        <v>16</v>
      </c>
      <c r="P689" s="11"/>
      <c r="Q689" s="36"/>
      <c r="R689" s="54" t="s">
        <v>11</v>
      </c>
      <c r="S689" s="39"/>
      <c r="T689" s="54" t="s">
        <v>16</v>
      </c>
      <c r="U689" s="36"/>
      <c r="V689" s="54" t="s">
        <v>11</v>
      </c>
      <c r="W689" s="39"/>
      <c r="X689" s="56" t="s">
        <v>16</v>
      </c>
      <c r="Y689" s="48"/>
      <c r="Z689" s="36"/>
      <c r="AA689" s="54" t="s">
        <v>11</v>
      </c>
      <c r="AB689" s="39"/>
      <c r="AC689" s="54" t="s">
        <v>16</v>
      </c>
      <c r="AD689" s="36"/>
      <c r="AE689" s="54" t="s">
        <v>11</v>
      </c>
      <c r="AF689" s="39"/>
      <c r="AG689" s="56" t="s">
        <v>16</v>
      </c>
      <c r="AH689" s="48"/>
      <c r="AI689" s="36"/>
      <c r="AJ689" s="54" t="s">
        <v>11</v>
      </c>
      <c r="AK689" s="39"/>
      <c r="AL689" s="54" t="s">
        <v>16</v>
      </c>
      <c r="AM689" s="36"/>
      <c r="AN689" s="54" t="s">
        <v>11</v>
      </c>
      <c r="AO689" s="39"/>
      <c r="AP689" s="56" t="s">
        <v>16</v>
      </c>
      <c r="AQ689" s="48"/>
      <c r="AR689" s="36"/>
      <c r="AS689" s="54" t="s">
        <v>11</v>
      </c>
      <c r="AT689" s="39"/>
      <c r="AU689" s="54" t="s">
        <v>16</v>
      </c>
      <c r="AV689" s="36"/>
      <c r="AW689" s="54" t="s">
        <v>11</v>
      </c>
      <c r="AX689" s="39"/>
      <c r="AY689" s="56" t="s">
        <v>16</v>
      </c>
      <c r="AZ689" s="48"/>
      <c r="BA689" s="36"/>
      <c r="BB689" s="54" t="s">
        <v>11</v>
      </c>
      <c r="BC689" s="39"/>
      <c r="BD689" s="54" t="s">
        <v>16</v>
      </c>
      <c r="BE689" s="36"/>
      <c r="BF689" s="54" t="s">
        <v>11</v>
      </c>
      <c r="BG689" s="39"/>
      <c r="BH689" s="56" t="s">
        <v>16</v>
      </c>
      <c r="BI689" s="48"/>
      <c r="BJ689" s="36"/>
      <c r="BK689" s="54" t="s">
        <v>11</v>
      </c>
      <c r="BL689" s="39"/>
      <c r="BM689" s="54" t="s">
        <v>16</v>
      </c>
      <c r="BN689" s="36"/>
      <c r="BO689" s="54" t="s">
        <v>11</v>
      </c>
      <c r="BP689" s="39"/>
      <c r="BQ689" s="56" t="s">
        <v>16</v>
      </c>
      <c r="BR689" s="48"/>
      <c r="BS689" s="36"/>
      <c r="BT689" s="54" t="s">
        <v>11</v>
      </c>
      <c r="BU689" s="39"/>
      <c r="BV689" s="54" t="s">
        <v>16</v>
      </c>
      <c r="BW689" s="36"/>
      <c r="BX689" s="54" t="s">
        <v>11</v>
      </c>
      <c r="BY689" s="39"/>
      <c r="BZ689" s="56" t="s">
        <v>16</v>
      </c>
      <c r="CA689" s="51"/>
      <c r="CB689" s="17" t="str">
        <f t="shared" si="21"/>
        <v/>
      </c>
      <c r="CC689" s="17" t="str">
        <f>IF(CB689="","",INDEX('99_職種リスト'!$A:$A,MATCH($E689,'99_職種リスト'!$B:$B,0)))</f>
        <v/>
      </c>
      <c r="CD689" s="18" t="str">
        <f>IF(CB689="","",IF(F689="○",'01_勤務時間入力'!$B$7*60,IF(SUM(H689,J689,L689,N689)&gt;0,MIN(SUM(VALUE(H689)*60,J689,VALUE(L689)*60/2,N689/2),'01_勤務時間入力'!$B$7*60,10080),MIN(SUM(MIN(SUM(VALUE(Q689)*60,S689,VALUE(U689)*60/2,W689/2),1440)*IF(OR(Y689="",Y689="　"),1,VALUE(MID(Y689,2,1)/4)),MIN(SUM(VALUE(Z689)*60,AB689,VALUE(AD689)*60/2,AF689/2),1440)*IF(OR(AH689="",AH689="　"),1,VALUE(MID(AH689,2,1)/4)),MIN(SUM(VALUE(AI689)*60,AK689,VALUE(AM689)*60/2,AO689/2),1440)*IF(OR(AQ689="",AQ689="　"),1,VALUE(MID(AQ689,2,1)/4)),MIN(SUM(VALUE(AR689)*60,AT689,VALUE(AV689)*60/2,AX689/2),1440)*IF(OR(AZ689="",AZ689="　"),1,VALUE(MID(AZ689,2,1)/4)),MIN(SUM(VALUE(BA689)*60,BC689,VALUE(BE689)*60/2,BG689/2),1440)*IF(OR(BI689="",BI689="　"),1,VALUE(MID(BI689,2,1)/4)),MIN(SUM(VALUE(BJ689)*60,BL689,VALUE(BN689)*60/2,BP689/2),1440)*IF(OR(BR689="",BR689="　"),1,VALUE(MID(BR689,2,1)/4)),MIN(SUM(VALUE(BS689)*60,BU689,VALUE(BW689)*60/2,BY689/2),1440)*IF(OR(CA689="",CA689="　"),1,VALUE(MID(CA689,2,1)/4))),'01_勤務時間入力'!$B$7*60,10080))))</f>
        <v/>
      </c>
      <c r="CE689" s="17" t="str">
        <f>IF(CB689="","",IF('01_勤務時間入力'!$I$7*60&lt;='01_勤務時間入力'!CD689,"常勤","非常勤"))</f>
        <v/>
      </c>
    </row>
    <row r="690" spans="2:83" ht="27.95" customHeight="1" x14ac:dyDescent="0.4">
      <c r="B690" s="131" t="str">
        <f t="shared" si="20"/>
        <v>674人目</v>
      </c>
      <c r="C690" s="29"/>
      <c r="D690" s="69" t="s">
        <v>14</v>
      </c>
      <c r="E690" s="31"/>
      <c r="F690" s="32"/>
      <c r="H690" s="36"/>
      <c r="I690" s="54" t="s">
        <v>11</v>
      </c>
      <c r="J690" s="39"/>
      <c r="K690" s="56" t="s">
        <v>16</v>
      </c>
      <c r="L690" s="36"/>
      <c r="M690" s="54" t="s">
        <v>11</v>
      </c>
      <c r="N690" s="39"/>
      <c r="O690" s="56" t="s">
        <v>16</v>
      </c>
      <c r="P690" s="11"/>
      <c r="Q690" s="36"/>
      <c r="R690" s="54" t="s">
        <v>11</v>
      </c>
      <c r="S690" s="39"/>
      <c r="T690" s="54" t="s">
        <v>16</v>
      </c>
      <c r="U690" s="36"/>
      <c r="V690" s="54" t="s">
        <v>11</v>
      </c>
      <c r="W690" s="39"/>
      <c r="X690" s="56" t="s">
        <v>16</v>
      </c>
      <c r="Y690" s="48"/>
      <c r="Z690" s="36"/>
      <c r="AA690" s="54" t="s">
        <v>11</v>
      </c>
      <c r="AB690" s="39"/>
      <c r="AC690" s="54" t="s">
        <v>16</v>
      </c>
      <c r="AD690" s="36"/>
      <c r="AE690" s="54" t="s">
        <v>11</v>
      </c>
      <c r="AF690" s="39"/>
      <c r="AG690" s="56" t="s">
        <v>16</v>
      </c>
      <c r="AH690" s="48"/>
      <c r="AI690" s="36"/>
      <c r="AJ690" s="54" t="s">
        <v>11</v>
      </c>
      <c r="AK690" s="39"/>
      <c r="AL690" s="54" t="s">
        <v>16</v>
      </c>
      <c r="AM690" s="36"/>
      <c r="AN690" s="54" t="s">
        <v>11</v>
      </c>
      <c r="AO690" s="39"/>
      <c r="AP690" s="56" t="s">
        <v>16</v>
      </c>
      <c r="AQ690" s="48"/>
      <c r="AR690" s="36"/>
      <c r="AS690" s="54" t="s">
        <v>11</v>
      </c>
      <c r="AT690" s="39"/>
      <c r="AU690" s="54" t="s">
        <v>16</v>
      </c>
      <c r="AV690" s="36"/>
      <c r="AW690" s="54" t="s">
        <v>11</v>
      </c>
      <c r="AX690" s="39"/>
      <c r="AY690" s="56" t="s">
        <v>16</v>
      </c>
      <c r="AZ690" s="48"/>
      <c r="BA690" s="36"/>
      <c r="BB690" s="54" t="s">
        <v>11</v>
      </c>
      <c r="BC690" s="39"/>
      <c r="BD690" s="54" t="s">
        <v>16</v>
      </c>
      <c r="BE690" s="36"/>
      <c r="BF690" s="54" t="s">
        <v>11</v>
      </c>
      <c r="BG690" s="39"/>
      <c r="BH690" s="56" t="s">
        <v>16</v>
      </c>
      <c r="BI690" s="48"/>
      <c r="BJ690" s="36"/>
      <c r="BK690" s="54" t="s">
        <v>11</v>
      </c>
      <c r="BL690" s="39"/>
      <c r="BM690" s="54" t="s">
        <v>16</v>
      </c>
      <c r="BN690" s="36"/>
      <c r="BO690" s="54" t="s">
        <v>11</v>
      </c>
      <c r="BP690" s="39"/>
      <c r="BQ690" s="56" t="s">
        <v>16</v>
      </c>
      <c r="BR690" s="48"/>
      <c r="BS690" s="36"/>
      <c r="BT690" s="54" t="s">
        <v>11</v>
      </c>
      <c r="BU690" s="39"/>
      <c r="BV690" s="54" t="s">
        <v>16</v>
      </c>
      <c r="BW690" s="36"/>
      <c r="BX690" s="54" t="s">
        <v>11</v>
      </c>
      <c r="BY690" s="39"/>
      <c r="BZ690" s="56" t="s">
        <v>16</v>
      </c>
      <c r="CA690" s="51"/>
      <c r="CB690" s="17" t="str">
        <f t="shared" si="21"/>
        <v/>
      </c>
      <c r="CC690" s="17" t="str">
        <f>IF(CB690="","",INDEX('99_職種リスト'!$A:$A,MATCH($E690,'99_職種リスト'!$B:$B,0)))</f>
        <v/>
      </c>
      <c r="CD690" s="18" t="str">
        <f>IF(CB690="","",IF(F690="○",'01_勤務時間入力'!$B$7*60,IF(SUM(H690,J690,L690,N690)&gt;0,MIN(SUM(VALUE(H690)*60,J690,VALUE(L690)*60/2,N690/2),'01_勤務時間入力'!$B$7*60,10080),MIN(SUM(MIN(SUM(VALUE(Q690)*60,S690,VALUE(U690)*60/2,W690/2),1440)*IF(OR(Y690="",Y690="　"),1,VALUE(MID(Y690,2,1)/4)),MIN(SUM(VALUE(Z690)*60,AB690,VALUE(AD690)*60/2,AF690/2),1440)*IF(OR(AH690="",AH690="　"),1,VALUE(MID(AH690,2,1)/4)),MIN(SUM(VALUE(AI690)*60,AK690,VALUE(AM690)*60/2,AO690/2),1440)*IF(OR(AQ690="",AQ690="　"),1,VALUE(MID(AQ690,2,1)/4)),MIN(SUM(VALUE(AR690)*60,AT690,VALUE(AV690)*60/2,AX690/2),1440)*IF(OR(AZ690="",AZ690="　"),1,VALUE(MID(AZ690,2,1)/4)),MIN(SUM(VALUE(BA690)*60,BC690,VALUE(BE690)*60/2,BG690/2),1440)*IF(OR(BI690="",BI690="　"),1,VALUE(MID(BI690,2,1)/4)),MIN(SUM(VALUE(BJ690)*60,BL690,VALUE(BN690)*60/2,BP690/2),1440)*IF(OR(BR690="",BR690="　"),1,VALUE(MID(BR690,2,1)/4)),MIN(SUM(VALUE(BS690)*60,BU690,VALUE(BW690)*60/2,BY690/2),1440)*IF(OR(CA690="",CA690="　"),1,VALUE(MID(CA690,2,1)/4))),'01_勤務時間入力'!$B$7*60,10080))))</f>
        <v/>
      </c>
      <c r="CE690" s="17" t="str">
        <f>IF(CB690="","",IF('01_勤務時間入力'!$I$7*60&lt;='01_勤務時間入力'!CD690,"常勤","非常勤"))</f>
        <v/>
      </c>
    </row>
    <row r="691" spans="2:83" ht="27.95" customHeight="1" x14ac:dyDescent="0.4">
      <c r="B691" s="131" t="str">
        <f t="shared" si="20"/>
        <v>675人目</v>
      </c>
      <c r="C691" s="29"/>
      <c r="D691" s="69" t="s">
        <v>14</v>
      </c>
      <c r="E691" s="31"/>
      <c r="F691" s="32"/>
      <c r="H691" s="36"/>
      <c r="I691" s="54" t="s">
        <v>11</v>
      </c>
      <c r="J691" s="39"/>
      <c r="K691" s="56" t="s">
        <v>16</v>
      </c>
      <c r="L691" s="36"/>
      <c r="M691" s="54" t="s">
        <v>11</v>
      </c>
      <c r="N691" s="39"/>
      <c r="O691" s="56" t="s">
        <v>16</v>
      </c>
      <c r="P691" s="11"/>
      <c r="Q691" s="36"/>
      <c r="R691" s="54" t="s">
        <v>11</v>
      </c>
      <c r="S691" s="39"/>
      <c r="T691" s="54" t="s">
        <v>16</v>
      </c>
      <c r="U691" s="36"/>
      <c r="V691" s="54" t="s">
        <v>11</v>
      </c>
      <c r="W691" s="39"/>
      <c r="X691" s="56" t="s">
        <v>16</v>
      </c>
      <c r="Y691" s="48"/>
      <c r="Z691" s="36"/>
      <c r="AA691" s="54" t="s">
        <v>11</v>
      </c>
      <c r="AB691" s="39"/>
      <c r="AC691" s="54" t="s">
        <v>16</v>
      </c>
      <c r="AD691" s="36"/>
      <c r="AE691" s="54" t="s">
        <v>11</v>
      </c>
      <c r="AF691" s="39"/>
      <c r="AG691" s="56" t="s">
        <v>16</v>
      </c>
      <c r="AH691" s="48"/>
      <c r="AI691" s="36"/>
      <c r="AJ691" s="54" t="s">
        <v>11</v>
      </c>
      <c r="AK691" s="39"/>
      <c r="AL691" s="54" t="s">
        <v>16</v>
      </c>
      <c r="AM691" s="36"/>
      <c r="AN691" s="54" t="s">
        <v>11</v>
      </c>
      <c r="AO691" s="39"/>
      <c r="AP691" s="56" t="s">
        <v>16</v>
      </c>
      <c r="AQ691" s="48"/>
      <c r="AR691" s="36"/>
      <c r="AS691" s="54" t="s">
        <v>11</v>
      </c>
      <c r="AT691" s="39"/>
      <c r="AU691" s="54" t="s">
        <v>16</v>
      </c>
      <c r="AV691" s="36"/>
      <c r="AW691" s="54" t="s">
        <v>11</v>
      </c>
      <c r="AX691" s="39"/>
      <c r="AY691" s="56" t="s">
        <v>16</v>
      </c>
      <c r="AZ691" s="48"/>
      <c r="BA691" s="36"/>
      <c r="BB691" s="54" t="s">
        <v>11</v>
      </c>
      <c r="BC691" s="39"/>
      <c r="BD691" s="54" t="s">
        <v>16</v>
      </c>
      <c r="BE691" s="36"/>
      <c r="BF691" s="54" t="s">
        <v>11</v>
      </c>
      <c r="BG691" s="39"/>
      <c r="BH691" s="56" t="s">
        <v>16</v>
      </c>
      <c r="BI691" s="48"/>
      <c r="BJ691" s="36"/>
      <c r="BK691" s="54" t="s">
        <v>11</v>
      </c>
      <c r="BL691" s="39"/>
      <c r="BM691" s="54" t="s">
        <v>16</v>
      </c>
      <c r="BN691" s="36"/>
      <c r="BO691" s="54" t="s">
        <v>11</v>
      </c>
      <c r="BP691" s="39"/>
      <c r="BQ691" s="56" t="s">
        <v>16</v>
      </c>
      <c r="BR691" s="48"/>
      <c r="BS691" s="36"/>
      <c r="BT691" s="54" t="s">
        <v>11</v>
      </c>
      <c r="BU691" s="39"/>
      <c r="BV691" s="54" t="s">
        <v>16</v>
      </c>
      <c r="BW691" s="36"/>
      <c r="BX691" s="54" t="s">
        <v>11</v>
      </c>
      <c r="BY691" s="39"/>
      <c r="BZ691" s="56" t="s">
        <v>16</v>
      </c>
      <c r="CA691" s="51"/>
      <c r="CB691" s="17" t="str">
        <f t="shared" si="21"/>
        <v/>
      </c>
      <c r="CC691" s="17" t="str">
        <f>IF(CB691="","",INDEX('99_職種リスト'!$A:$A,MATCH($E691,'99_職種リスト'!$B:$B,0)))</f>
        <v/>
      </c>
      <c r="CD691" s="18" t="str">
        <f>IF(CB691="","",IF(F691="○",'01_勤務時間入力'!$B$7*60,IF(SUM(H691,J691,L691,N691)&gt;0,MIN(SUM(VALUE(H691)*60,J691,VALUE(L691)*60/2,N691/2),'01_勤務時間入力'!$B$7*60,10080),MIN(SUM(MIN(SUM(VALUE(Q691)*60,S691,VALUE(U691)*60/2,W691/2),1440)*IF(OR(Y691="",Y691="　"),1,VALUE(MID(Y691,2,1)/4)),MIN(SUM(VALUE(Z691)*60,AB691,VALUE(AD691)*60/2,AF691/2),1440)*IF(OR(AH691="",AH691="　"),1,VALUE(MID(AH691,2,1)/4)),MIN(SUM(VALUE(AI691)*60,AK691,VALUE(AM691)*60/2,AO691/2),1440)*IF(OR(AQ691="",AQ691="　"),1,VALUE(MID(AQ691,2,1)/4)),MIN(SUM(VALUE(AR691)*60,AT691,VALUE(AV691)*60/2,AX691/2),1440)*IF(OR(AZ691="",AZ691="　"),1,VALUE(MID(AZ691,2,1)/4)),MIN(SUM(VALUE(BA691)*60,BC691,VALUE(BE691)*60/2,BG691/2),1440)*IF(OR(BI691="",BI691="　"),1,VALUE(MID(BI691,2,1)/4)),MIN(SUM(VALUE(BJ691)*60,BL691,VALUE(BN691)*60/2,BP691/2),1440)*IF(OR(BR691="",BR691="　"),1,VALUE(MID(BR691,2,1)/4)),MIN(SUM(VALUE(BS691)*60,BU691,VALUE(BW691)*60/2,BY691/2),1440)*IF(OR(CA691="",CA691="　"),1,VALUE(MID(CA691,2,1)/4))),'01_勤務時間入力'!$B$7*60,10080))))</f>
        <v/>
      </c>
      <c r="CE691" s="17" t="str">
        <f>IF(CB691="","",IF('01_勤務時間入力'!$I$7*60&lt;='01_勤務時間入力'!CD691,"常勤","非常勤"))</f>
        <v/>
      </c>
    </row>
    <row r="692" spans="2:83" ht="27.95" customHeight="1" x14ac:dyDescent="0.4">
      <c r="B692" s="131" t="str">
        <f t="shared" si="20"/>
        <v>676人目</v>
      </c>
      <c r="C692" s="29"/>
      <c r="D692" s="69" t="s">
        <v>14</v>
      </c>
      <c r="E692" s="31"/>
      <c r="F692" s="32"/>
      <c r="H692" s="36"/>
      <c r="I692" s="54" t="s">
        <v>11</v>
      </c>
      <c r="J692" s="39"/>
      <c r="K692" s="56" t="s">
        <v>16</v>
      </c>
      <c r="L692" s="36"/>
      <c r="M692" s="54" t="s">
        <v>11</v>
      </c>
      <c r="N692" s="39"/>
      <c r="O692" s="56" t="s">
        <v>16</v>
      </c>
      <c r="P692" s="11"/>
      <c r="Q692" s="36"/>
      <c r="R692" s="54" t="s">
        <v>11</v>
      </c>
      <c r="S692" s="39"/>
      <c r="T692" s="54" t="s">
        <v>16</v>
      </c>
      <c r="U692" s="36"/>
      <c r="V692" s="54" t="s">
        <v>11</v>
      </c>
      <c r="W692" s="39"/>
      <c r="X692" s="56" t="s">
        <v>16</v>
      </c>
      <c r="Y692" s="48"/>
      <c r="Z692" s="36"/>
      <c r="AA692" s="54" t="s">
        <v>11</v>
      </c>
      <c r="AB692" s="39"/>
      <c r="AC692" s="54" t="s">
        <v>16</v>
      </c>
      <c r="AD692" s="36"/>
      <c r="AE692" s="54" t="s">
        <v>11</v>
      </c>
      <c r="AF692" s="39"/>
      <c r="AG692" s="56" t="s">
        <v>16</v>
      </c>
      <c r="AH692" s="48"/>
      <c r="AI692" s="36"/>
      <c r="AJ692" s="54" t="s">
        <v>11</v>
      </c>
      <c r="AK692" s="39"/>
      <c r="AL692" s="54" t="s">
        <v>16</v>
      </c>
      <c r="AM692" s="36"/>
      <c r="AN692" s="54" t="s">
        <v>11</v>
      </c>
      <c r="AO692" s="39"/>
      <c r="AP692" s="56" t="s">
        <v>16</v>
      </c>
      <c r="AQ692" s="48"/>
      <c r="AR692" s="36"/>
      <c r="AS692" s="54" t="s">
        <v>11</v>
      </c>
      <c r="AT692" s="39"/>
      <c r="AU692" s="54" t="s">
        <v>16</v>
      </c>
      <c r="AV692" s="36"/>
      <c r="AW692" s="54" t="s">
        <v>11</v>
      </c>
      <c r="AX692" s="39"/>
      <c r="AY692" s="56" t="s">
        <v>16</v>
      </c>
      <c r="AZ692" s="48"/>
      <c r="BA692" s="36"/>
      <c r="BB692" s="54" t="s">
        <v>11</v>
      </c>
      <c r="BC692" s="39"/>
      <c r="BD692" s="54" t="s">
        <v>16</v>
      </c>
      <c r="BE692" s="36"/>
      <c r="BF692" s="54" t="s">
        <v>11</v>
      </c>
      <c r="BG692" s="39"/>
      <c r="BH692" s="56" t="s">
        <v>16</v>
      </c>
      <c r="BI692" s="48"/>
      <c r="BJ692" s="36"/>
      <c r="BK692" s="54" t="s">
        <v>11</v>
      </c>
      <c r="BL692" s="39"/>
      <c r="BM692" s="54" t="s">
        <v>16</v>
      </c>
      <c r="BN692" s="36"/>
      <c r="BO692" s="54" t="s">
        <v>11</v>
      </c>
      <c r="BP692" s="39"/>
      <c r="BQ692" s="56" t="s">
        <v>16</v>
      </c>
      <c r="BR692" s="48"/>
      <c r="BS692" s="36"/>
      <c r="BT692" s="54" t="s">
        <v>11</v>
      </c>
      <c r="BU692" s="39"/>
      <c r="BV692" s="54" t="s">
        <v>16</v>
      </c>
      <c r="BW692" s="36"/>
      <c r="BX692" s="54" t="s">
        <v>11</v>
      </c>
      <c r="BY692" s="39"/>
      <c r="BZ692" s="56" t="s">
        <v>16</v>
      </c>
      <c r="CA692" s="51"/>
      <c r="CB692" s="17" t="str">
        <f t="shared" si="21"/>
        <v/>
      </c>
      <c r="CC692" s="17" t="str">
        <f>IF(CB692="","",INDEX('99_職種リスト'!$A:$A,MATCH($E692,'99_職種リスト'!$B:$B,0)))</f>
        <v/>
      </c>
      <c r="CD692" s="18" t="str">
        <f>IF(CB692="","",IF(F692="○",'01_勤務時間入力'!$B$7*60,IF(SUM(H692,J692,L692,N692)&gt;0,MIN(SUM(VALUE(H692)*60,J692,VALUE(L692)*60/2,N692/2),'01_勤務時間入力'!$B$7*60,10080),MIN(SUM(MIN(SUM(VALUE(Q692)*60,S692,VALUE(U692)*60/2,W692/2),1440)*IF(OR(Y692="",Y692="　"),1,VALUE(MID(Y692,2,1)/4)),MIN(SUM(VALUE(Z692)*60,AB692,VALUE(AD692)*60/2,AF692/2),1440)*IF(OR(AH692="",AH692="　"),1,VALUE(MID(AH692,2,1)/4)),MIN(SUM(VALUE(AI692)*60,AK692,VALUE(AM692)*60/2,AO692/2),1440)*IF(OR(AQ692="",AQ692="　"),1,VALUE(MID(AQ692,2,1)/4)),MIN(SUM(VALUE(AR692)*60,AT692,VALUE(AV692)*60/2,AX692/2),1440)*IF(OR(AZ692="",AZ692="　"),1,VALUE(MID(AZ692,2,1)/4)),MIN(SUM(VALUE(BA692)*60,BC692,VALUE(BE692)*60/2,BG692/2),1440)*IF(OR(BI692="",BI692="　"),1,VALUE(MID(BI692,2,1)/4)),MIN(SUM(VALUE(BJ692)*60,BL692,VALUE(BN692)*60/2,BP692/2),1440)*IF(OR(BR692="",BR692="　"),1,VALUE(MID(BR692,2,1)/4)),MIN(SUM(VALUE(BS692)*60,BU692,VALUE(BW692)*60/2,BY692/2),1440)*IF(OR(CA692="",CA692="　"),1,VALUE(MID(CA692,2,1)/4))),'01_勤務時間入力'!$B$7*60,10080))))</f>
        <v/>
      </c>
      <c r="CE692" s="17" t="str">
        <f>IF(CB692="","",IF('01_勤務時間入力'!$I$7*60&lt;='01_勤務時間入力'!CD692,"常勤","非常勤"))</f>
        <v/>
      </c>
    </row>
    <row r="693" spans="2:83" ht="27.95" customHeight="1" x14ac:dyDescent="0.4">
      <c r="B693" s="131" t="str">
        <f t="shared" si="20"/>
        <v>677人目</v>
      </c>
      <c r="C693" s="29"/>
      <c r="D693" s="69" t="s">
        <v>14</v>
      </c>
      <c r="E693" s="31"/>
      <c r="F693" s="32"/>
      <c r="H693" s="36"/>
      <c r="I693" s="54" t="s">
        <v>11</v>
      </c>
      <c r="J693" s="39"/>
      <c r="K693" s="56" t="s">
        <v>16</v>
      </c>
      <c r="L693" s="36"/>
      <c r="M693" s="54" t="s">
        <v>11</v>
      </c>
      <c r="N693" s="39"/>
      <c r="O693" s="56" t="s">
        <v>16</v>
      </c>
      <c r="P693" s="11"/>
      <c r="Q693" s="36"/>
      <c r="R693" s="54" t="s">
        <v>11</v>
      </c>
      <c r="S693" s="39"/>
      <c r="T693" s="54" t="s">
        <v>16</v>
      </c>
      <c r="U693" s="36"/>
      <c r="V693" s="54" t="s">
        <v>11</v>
      </c>
      <c r="W693" s="39"/>
      <c r="X693" s="56" t="s">
        <v>16</v>
      </c>
      <c r="Y693" s="48"/>
      <c r="Z693" s="36"/>
      <c r="AA693" s="54" t="s">
        <v>11</v>
      </c>
      <c r="AB693" s="39"/>
      <c r="AC693" s="54" t="s">
        <v>16</v>
      </c>
      <c r="AD693" s="36"/>
      <c r="AE693" s="54" t="s">
        <v>11</v>
      </c>
      <c r="AF693" s="39"/>
      <c r="AG693" s="56" t="s">
        <v>16</v>
      </c>
      <c r="AH693" s="48"/>
      <c r="AI693" s="36"/>
      <c r="AJ693" s="54" t="s">
        <v>11</v>
      </c>
      <c r="AK693" s="39"/>
      <c r="AL693" s="54" t="s">
        <v>16</v>
      </c>
      <c r="AM693" s="36"/>
      <c r="AN693" s="54" t="s">
        <v>11</v>
      </c>
      <c r="AO693" s="39"/>
      <c r="AP693" s="56" t="s">
        <v>16</v>
      </c>
      <c r="AQ693" s="48"/>
      <c r="AR693" s="36"/>
      <c r="AS693" s="54" t="s">
        <v>11</v>
      </c>
      <c r="AT693" s="39"/>
      <c r="AU693" s="54" t="s">
        <v>16</v>
      </c>
      <c r="AV693" s="36"/>
      <c r="AW693" s="54" t="s">
        <v>11</v>
      </c>
      <c r="AX693" s="39"/>
      <c r="AY693" s="56" t="s">
        <v>16</v>
      </c>
      <c r="AZ693" s="48"/>
      <c r="BA693" s="36"/>
      <c r="BB693" s="54" t="s">
        <v>11</v>
      </c>
      <c r="BC693" s="39"/>
      <c r="BD693" s="54" t="s">
        <v>16</v>
      </c>
      <c r="BE693" s="36"/>
      <c r="BF693" s="54" t="s">
        <v>11</v>
      </c>
      <c r="BG693" s="39"/>
      <c r="BH693" s="56" t="s">
        <v>16</v>
      </c>
      <c r="BI693" s="48"/>
      <c r="BJ693" s="36"/>
      <c r="BK693" s="54" t="s">
        <v>11</v>
      </c>
      <c r="BL693" s="39"/>
      <c r="BM693" s="54" t="s">
        <v>16</v>
      </c>
      <c r="BN693" s="36"/>
      <c r="BO693" s="54" t="s">
        <v>11</v>
      </c>
      <c r="BP693" s="39"/>
      <c r="BQ693" s="56" t="s">
        <v>16</v>
      </c>
      <c r="BR693" s="48"/>
      <c r="BS693" s="36"/>
      <c r="BT693" s="54" t="s">
        <v>11</v>
      </c>
      <c r="BU693" s="39"/>
      <c r="BV693" s="54" t="s">
        <v>16</v>
      </c>
      <c r="BW693" s="36"/>
      <c r="BX693" s="54" t="s">
        <v>11</v>
      </c>
      <c r="BY693" s="39"/>
      <c r="BZ693" s="56" t="s">
        <v>16</v>
      </c>
      <c r="CA693" s="51"/>
      <c r="CB693" s="17" t="str">
        <f t="shared" si="21"/>
        <v/>
      </c>
      <c r="CC693" s="17" t="str">
        <f>IF(CB693="","",INDEX('99_職種リスト'!$A:$A,MATCH($E693,'99_職種リスト'!$B:$B,0)))</f>
        <v/>
      </c>
      <c r="CD693" s="18" t="str">
        <f>IF(CB693="","",IF(F693="○",'01_勤務時間入力'!$B$7*60,IF(SUM(H693,J693,L693,N693)&gt;0,MIN(SUM(VALUE(H693)*60,J693,VALUE(L693)*60/2,N693/2),'01_勤務時間入力'!$B$7*60,10080),MIN(SUM(MIN(SUM(VALUE(Q693)*60,S693,VALUE(U693)*60/2,W693/2),1440)*IF(OR(Y693="",Y693="　"),1,VALUE(MID(Y693,2,1)/4)),MIN(SUM(VALUE(Z693)*60,AB693,VALUE(AD693)*60/2,AF693/2),1440)*IF(OR(AH693="",AH693="　"),1,VALUE(MID(AH693,2,1)/4)),MIN(SUM(VALUE(AI693)*60,AK693,VALUE(AM693)*60/2,AO693/2),1440)*IF(OR(AQ693="",AQ693="　"),1,VALUE(MID(AQ693,2,1)/4)),MIN(SUM(VALUE(AR693)*60,AT693,VALUE(AV693)*60/2,AX693/2),1440)*IF(OR(AZ693="",AZ693="　"),1,VALUE(MID(AZ693,2,1)/4)),MIN(SUM(VALUE(BA693)*60,BC693,VALUE(BE693)*60/2,BG693/2),1440)*IF(OR(BI693="",BI693="　"),1,VALUE(MID(BI693,2,1)/4)),MIN(SUM(VALUE(BJ693)*60,BL693,VALUE(BN693)*60/2,BP693/2),1440)*IF(OR(BR693="",BR693="　"),1,VALUE(MID(BR693,2,1)/4)),MIN(SUM(VALUE(BS693)*60,BU693,VALUE(BW693)*60/2,BY693/2),1440)*IF(OR(CA693="",CA693="　"),1,VALUE(MID(CA693,2,1)/4))),'01_勤務時間入力'!$B$7*60,10080))))</f>
        <v/>
      </c>
      <c r="CE693" s="17" t="str">
        <f>IF(CB693="","",IF('01_勤務時間入力'!$I$7*60&lt;='01_勤務時間入力'!CD693,"常勤","非常勤"))</f>
        <v/>
      </c>
    </row>
    <row r="694" spans="2:83" ht="27.95" customHeight="1" x14ac:dyDescent="0.4">
      <c r="B694" s="131" t="str">
        <f t="shared" si="20"/>
        <v>678人目</v>
      </c>
      <c r="C694" s="29"/>
      <c r="D694" s="69" t="s">
        <v>14</v>
      </c>
      <c r="E694" s="31"/>
      <c r="F694" s="32"/>
      <c r="H694" s="36"/>
      <c r="I694" s="54" t="s">
        <v>11</v>
      </c>
      <c r="J694" s="39"/>
      <c r="K694" s="56" t="s">
        <v>16</v>
      </c>
      <c r="L694" s="36"/>
      <c r="M694" s="54" t="s">
        <v>11</v>
      </c>
      <c r="N694" s="39"/>
      <c r="O694" s="56" t="s">
        <v>16</v>
      </c>
      <c r="P694" s="11"/>
      <c r="Q694" s="36"/>
      <c r="R694" s="54" t="s">
        <v>11</v>
      </c>
      <c r="S694" s="39"/>
      <c r="T694" s="54" t="s">
        <v>16</v>
      </c>
      <c r="U694" s="36"/>
      <c r="V694" s="54" t="s">
        <v>11</v>
      </c>
      <c r="W694" s="39"/>
      <c r="X694" s="56" t="s">
        <v>16</v>
      </c>
      <c r="Y694" s="48"/>
      <c r="Z694" s="36"/>
      <c r="AA694" s="54" t="s">
        <v>11</v>
      </c>
      <c r="AB694" s="39"/>
      <c r="AC694" s="54" t="s">
        <v>16</v>
      </c>
      <c r="AD694" s="36"/>
      <c r="AE694" s="54" t="s">
        <v>11</v>
      </c>
      <c r="AF694" s="39"/>
      <c r="AG694" s="56" t="s">
        <v>16</v>
      </c>
      <c r="AH694" s="48"/>
      <c r="AI694" s="36"/>
      <c r="AJ694" s="54" t="s">
        <v>11</v>
      </c>
      <c r="AK694" s="39"/>
      <c r="AL694" s="54" t="s">
        <v>16</v>
      </c>
      <c r="AM694" s="36"/>
      <c r="AN694" s="54" t="s">
        <v>11</v>
      </c>
      <c r="AO694" s="39"/>
      <c r="AP694" s="56" t="s">
        <v>16</v>
      </c>
      <c r="AQ694" s="48"/>
      <c r="AR694" s="36"/>
      <c r="AS694" s="54" t="s">
        <v>11</v>
      </c>
      <c r="AT694" s="39"/>
      <c r="AU694" s="54" t="s">
        <v>16</v>
      </c>
      <c r="AV694" s="36"/>
      <c r="AW694" s="54" t="s">
        <v>11</v>
      </c>
      <c r="AX694" s="39"/>
      <c r="AY694" s="56" t="s">
        <v>16</v>
      </c>
      <c r="AZ694" s="48"/>
      <c r="BA694" s="36"/>
      <c r="BB694" s="54" t="s">
        <v>11</v>
      </c>
      <c r="BC694" s="39"/>
      <c r="BD694" s="54" t="s">
        <v>16</v>
      </c>
      <c r="BE694" s="36"/>
      <c r="BF694" s="54" t="s">
        <v>11</v>
      </c>
      <c r="BG694" s="39"/>
      <c r="BH694" s="56" t="s">
        <v>16</v>
      </c>
      <c r="BI694" s="48"/>
      <c r="BJ694" s="36"/>
      <c r="BK694" s="54" t="s">
        <v>11</v>
      </c>
      <c r="BL694" s="39"/>
      <c r="BM694" s="54" t="s">
        <v>16</v>
      </c>
      <c r="BN694" s="36"/>
      <c r="BO694" s="54" t="s">
        <v>11</v>
      </c>
      <c r="BP694" s="39"/>
      <c r="BQ694" s="56" t="s">
        <v>16</v>
      </c>
      <c r="BR694" s="48"/>
      <c r="BS694" s="36"/>
      <c r="BT694" s="54" t="s">
        <v>11</v>
      </c>
      <c r="BU694" s="39"/>
      <c r="BV694" s="54" t="s">
        <v>16</v>
      </c>
      <c r="BW694" s="36"/>
      <c r="BX694" s="54" t="s">
        <v>11</v>
      </c>
      <c r="BY694" s="39"/>
      <c r="BZ694" s="56" t="s">
        <v>16</v>
      </c>
      <c r="CA694" s="51"/>
      <c r="CB694" s="17" t="str">
        <f t="shared" si="21"/>
        <v/>
      </c>
      <c r="CC694" s="17" t="str">
        <f>IF(CB694="","",INDEX('99_職種リスト'!$A:$A,MATCH($E694,'99_職種リスト'!$B:$B,0)))</f>
        <v/>
      </c>
      <c r="CD694" s="18" t="str">
        <f>IF(CB694="","",IF(F694="○",'01_勤務時間入力'!$B$7*60,IF(SUM(H694,J694,L694,N694)&gt;0,MIN(SUM(VALUE(H694)*60,J694,VALUE(L694)*60/2,N694/2),'01_勤務時間入力'!$B$7*60,10080),MIN(SUM(MIN(SUM(VALUE(Q694)*60,S694,VALUE(U694)*60/2,W694/2),1440)*IF(OR(Y694="",Y694="　"),1,VALUE(MID(Y694,2,1)/4)),MIN(SUM(VALUE(Z694)*60,AB694,VALUE(AD694)*60/2,AF694/2),1440)*IF(OR(AH694="",AH694="　"),1,VALUE(MID(AH694,2,1)/4)),MIN(SUM(VALUE(AI694)*60,AK694,VALUE(AM694)*60/2,AO694/2),1440)*IF(OR(AQ694="",AQ694="　"),1,VALUE(MID(AQ694,2,1)/4)),MIN(SUM(VALUE(AR694)*60,AT694,VALUE(AV694)*60/2,AX694/2),1440)*IF(OR(AZ694="",AZ694="　"),1,VALUE(MID(AZ694,2,1)/4)),MIN(SUM(VALUE(BA694)*60,BC694,VALUE(BE694)*60/2,BG694/2),1440)*IF(OR(BI694="",BI694="　"),1,VALUE(MID(BI694,2,1)/4)),MIN(SUM(VALUE(BJ694)*60,BL694,VALUE(BN694)*60/2,BP694/2),1440)*IF(OR(BR694="",BR694="　"),1,VALUE(MID(BR694,2,1)/4)),MIN(SUM(VALUE(BS694)*60,BU694,VALUE(BW694)*60/2,BY694/2),1440)*IF(OR(CA694="",CA694="　"),1,VALUE(MID(CA694,2,1)/4))),'01_勤務時間入力'!$B$7*60,10080))))</f>
        <v/>
      </c>
      <c r="CE694" s="17" t="str">
        <f>IF(CB694="","",IF('01_勤務時間入力'!$I$7*60&lt;='01_勤務時間入力'!CD694,"常勤","非常勤"))</f>
        <v/>
      </c>
    </row>
    <row r="695" spans="2:83" ht="27.95" customHeight="1" x14ac:dyDescent="0.4">
      <c r="B695" s="131" t="str">
        <f t="shared" si="20"/>
        <v>679人目</v>
      </c>
      <c r="C695" s="29"/>
      <c r="D695" s="69" t="s">
        <v>14</v>
      </c>
      <c r="E695" s="31"/>
      <c r="F695" s="32"/>
      <c r="H695" s="36"/>
      <c r="I695" s="54" t="s">
        <v>11</v>
      </c>
      <c r="J695" s="39"/>
      <c r="K695" s="56" t="s">
        <v>16</v>
      </c>
      <c r="L695" s="36"/>
      <c r="M695" s="54" t="s">
        <v>11</v>
      </c>
      <c r="N695" s="39"/>
      <c r="O695" s="56" t="s">
        <v>16</v>
      </c>
      <c r="P695" s="11"/>
      <c r="Q695" s="36"/>
      <c r="R695" s="54" t="s">
        <v>11</v>
      </c>
      <c r="S695" s="39"/>
      <c r="T695" s="54" t="s">
        <v>16</v>
      </c>
      <c r="U695" s="36"/>
      <c r="V695" s="54" t="s">
        <v>11</v>
      </c>
      <c r="W695" s="39"/>
      <c r="X695" s="56" t="s">
        <v>16</v>
      </c>
      <c r="Y695" s="48"/>
      <c r="Z695" s="36"/>
      <c r="AA695" s="54" t="s">
        <v>11</v>
      </c>
      <c r="AB695" s="39"/>
      <c r="AC695" s="54" t="s">
        <v>16</v>
      </c>
      <c r="AD695" s="36"/>
      <c r="AE695" s="54" t="s">
        <v>11</v>
      </c>
      <c r="AF695" s="39"/>
      <c r="AG695" s="56" t="s">
        <v>16</v>
      </c>
      <c r="AH695" s="48"/>
      <c r="AI695" s="36"/>
      <c r="AJ695" s="54" t="s">
        <v>11</v>
      </c>
      <c r="AK695" s="39"/>
      <c r="AL695" s="54" t="s">
        <v>16</v>
      </c>
      <c r="AM695" s="36"/>
      <c r="AN695" s="54" t="s">
        <v>11</v>
      </c>
      <c r="AO695" s="39"/>
      <c r="AP695" s="56" t="s">
        <v>16</v>
      </c>
      <c r="AQ695" s="48"/>
      <c r="AR695" s="36"/>
      <c r="AS695" s="54" t="s">
        <v>11</v>
      </c>
      <c r="AT695" s="39"/>
      <c r="AU695" s="54" t="s">
        <v>16</v>
      </c>
      <c r="AV695" s="36"/>
      <c r="AW695" s="54" t="s">
        <v>11</v>
      </c>
      <c r="AX695" s="39"/>
      <c r="AY695" s="56" t="s">
        <v>16</v>
      </c>
      <c r="AZ695" s="48"/>
      <c r="BA695" s="36"/>
      <c r="BB695" s="54" t="s">
        <v>11</v>
      </c>
      <c r="BC695" s="39"/>
      <c r="BD695" s="54" t="s">
        <v>16</v>
      </c>
      <c r="BE695" s="36"/>
      <c r="BF695" s="54" t="s">
        <v>11</v>
      </c>
      <c r="BG695" s="39"/>
      <c r="BH695" s="56" t="s">
        <v>16</v>
      </c>
      <c r="BI695" s="48"/>
      <c r="BJ695" s="36"/>
      <c r="BK695" s="54" t="s">
        <v>11</v>
      </c>
      <c r="BL695" s="39"/>
      <c r="BM695" s="54" t="s">
        <v>16</v>
      </c>
      <c r="BN695" s="36"/>
      <c r="BO695" s="54" t="s">
        <v>11</v>
      </c>
      <c r="BP695" s="39"/>
      <c r="BQ695" s="56" t="s">
        <v>16</v>
      </c>
      <c r="BR695" s="48"/>
      <c r="BS695" s="36"/>
      <c r="BT695" s="54" t="s">
        <v>11</v>
      </c>
      <c r="BU695" s="39"/>
      <c r="BV695" s="54" t="s">
        <v>16</v>
      </c>
      <c r="BW695" s="36"/>
      <c r="BX695" s="54" t="s">
        <v>11</v>
      </c>
      <c r="BY695" s="39"/>
      <c r="BZ695" s="56" t="s">
        <v>16</v>
      </c>
      <c r="CA695" s="51"/>
      <c r="CB695" s="17" t="str">
        <f t="shared" si="21"/>
        <v/>
      </c>
      <c r="CC695" s="17" t="str">
        <f>IF(CB695="","",INDEX('99_職種リスト'!$A:$A,MATCH($E695,'99_職種リスト'!$B:$B,0)))</f>
        <v/>
      </c>
      <c r="CD695" s="18" t="str">
        <f>IF(CB695="","",IF(F695="○",'01_勤務時間入力'!$B$7*60,IF(SUM(H695,J695,L695,N695)&gt;0,MIN(SUM(VALUE(H695)*60,J695,VALUE(L695)*60/2,N695/2),'01_勤務時間入力'!$B$7*60,10080),MIN(SUM(MIN(SUM(VALUE(Q695)*60,S695,VALUE(U695)*60/2,W695/2),1440)*IF(OR(Y695="",Y695="　"),1,VALUE(MID(Y695,2,1)/4)),MIN(SUM(VALUE(Z695)*60,AB695,VALUE(AD695)*60/2,AF695/2),1440)*IF(OR(AH695="",AH695="　"),1,VALUE(MID(AH695,2,1)/4)),MIN(SUM(VALUE(AI695)*60,AK695,VALUE(AM695)*60/2,AO695/2),1440)*IF(OR(AQ695="",AQ695="　"),1,VALUE(MID(AQ695,2,1)/4)),MIN(SUM(VALUE(AR695)*60,AT695,VALUE(AV695)*60/2,AX695/2),1440)*IF(OR(AZ695="",AZ695="　"),1,VALUE(MID(AZ695,2,1)/4)),MIN(SUM(VALUE(BA695)*60,BC695,VALUE(BE695)*60/2,BG695/2),1440)*IF(OR(BI695="",BI695="　"),1,VALUE(MID(BI695,2,1)/4)),MIN(SUM(VALUE(BJ695)*60,BL695,VALUE(BN695)*60/2,BP695/2),1440)*IF(OR(BR695="",BR695="　"),1,VALUE(MID(BR695,2,1)/4)),MIN(SUM(VALUE(BS695)*60,BU695,VALUE(BW695)*60/2,BY695/2),1440)*IF(OR(CA695="",CA695="　"),1,VALUE(MID(CA695,2,1)/4))),'01_勤務時間入力'!$B$7*60,10080))))</f>
        <v/>
      </c>
      <c r="CE695" s="17" t="str">
        <f>IF(CB695="","",IF('01_勤務時間入力'!$I$7*60&lt;='01_勤務時間入力'!CD695,"常勤","非常勤"))</f>
        <v/>
      </c>
    </row>
    <row r="696" spans="2:83" ht="27.95" customHeight="1" x14ac:dyDescent="0.4">
      <c r="B696" s="131" t="str">
        <f t="shared" si="20"/>
        <v>680人目</v>
      </c>
      <c r="C696" s="29"/>
      <c r="D696" s="69" t="s">
        <v>14</v>
      </c>
      <c r="E696" s="31"/>
      <c r="F696" s="32"/>
      <c r="H696" s="36"/>
      <c r="I696" s="54" t="s">
        <v>11</v>
      </c>
      <c r="J696" s="39"/>
      <c r="K696" s="56" t="s">
        <v>16</v>
      </c>
      <c r="L696" s="36"/>
      <c r="M696" s="54" t="s">
        <v>11</v>
      </c>
      <c r="N696" s="39"/>
      <c r="O696" s="56" t="s">
        <v>16</v>
      </c>
      <c r="P696" s="11"/>
      <c r="Q696" s="36"/>
      <c r="R696" s="54" t="s">
        <v>11</v>
      </c>
      <c r="S696" s="39"/>
      <c r="T696" s="54" t="s">
        <v>16</v>
      </c>
      <c r="U696" s="36"/>
      <c r="V696" s="54" t="s">
        <v>11</v>
      </c>
      <c r="W696" s="39"/>
      <c r="X696" s="56" t="s">
        <v>16</v>
      </c>
      <c r="Y696" s="48"/>
      <c r="Z696" s="36"/>
      <c r="AA696" s="54" t="s">
        <v>11</v>
      </c>
      <c r="AB696" s="39"/>
      <c r="AC696" s="54" t="s">
        <v>16</v>
      </c>
      <c r="AD696" s="36"/>
      <c r="AE696" s="54" t="s">
        <v>11</v>
      </c>
      <c r="AF696" s="39"/>
      <c r="AG696" s="56" t="s">
        <v>16</v>
      </c>
      <c r="AH696" s="48"/>
      <c r="AI696" s="36"/>
      <c r="AJ696" s="54" t="s">
        <v>11</v>
      </c>
      <c r="AK696" s="39"/>
      <c r="AL696" s="54" t="s">
        <v>16</v>
      </c>
      <c r="AM696" s="36"/>
      <c r="AN696" s="54" t="s">
        <v>11</v>
      </c>
      <c r="AO696" s="39"/>
      <c r="AP696" s="56" t="s">
        <v>16</v>
      </c>
      <c r="AQ696" s="48"/>
      <c r="AR696" s="36"/>
      <c r="AS696" s="54" t="s">
        <v>11</v>
      </c>
      <c r="AT696" s="39"/>
      <c r="AU696" s="54" t="s">
        <v>16</v>
      </c>
      <c r="AV696" s="36"/>
      <c r="AW696" s="54" t="s">
        <v>11</v>
      </c>
      <c r="AX696" s="39"/>
      <c r="AY696" s="56" t="s">
        <v>16</v>
      </c>
      <c r="AZ696" s="48"/>
      <c r="BA696" s="36"/>
      <c r="BB696" s="54" t="s">
        <v>11</v>
      </c>
      <c r="BC696" s="39"/>
      <c r="BD696" s="54" t="s">
        <v>16</v>
      </c>
      <c r="BE696" s="36"/>
      <c r="BF696" s="54" t="s">
        <v>11</v>
      </c>
      <c r="BG696" s="39"/>
      <c r="BH696" s="56" t="s">
        <v>16</v>
      </c>
      <c r="BI696" s="48"/>
      <c r="BJ696" s="36"/>
      <c r="BK696" s="54" t="s">
        <v>11</v>
      </c>
      <c r="BL696" s="39"/>
      <c r="BM696" s="54" t="s">
        <v>16</v>
      </c>
      <c r="BN696" s="36"/>
      <c r="BO696" s="54" t="s">
        <v>11</v>
      </c>
      <c r="BP696" s="39"/>
      <c r="BQ696" s="56" t="s">
        <v>16</v>
      </c>
      <c r="BR696" s="48"/>
      <c r="BS696" s="36"/>
      <c r="BT696" s="54" t="s">
        <v>11</v>
      </c>
      <c r="BU696" s="39"/>
      <c r="BV696" s="54" t="s">
        <v>16</v>
      </c>
      <c r="BW696" s="36"/>
      <c r="BX696" s="54" t="s">
        <v>11</v>
      </c>
      <c r="BY696" s="39"/>
      <c r="BZ696" s="56" t="s">
        <v>16</v>
      </c>
      <c r="CA696" s="51"/>
      <c r="CB696" s="17" t="str">
        <f t="shared" si="21"/>
        <v/>
      </c>
      <c r="CC696" s="17" t="str">
        <f>IF(CB696="","",INDEX('99_職種リスト'!$A:$A,MATCH($E696,'99_職種リスト'!$B:$B,0)))</f>
        <v/>
      </c>
      <c r="CD696" s="18" t="str">
        <f>IF(CB696="","",IF(F696="○",'01_勤務時間入力'!$B$7*60,IF(SUM(H696,J696,L696,N696)&gt;0,MIN(SUM(VALUE(H696)*60,J696,VALUE(L696)*60/2,N696/2),'01_勤務時間入力'!$B$7*60,10080),MIN(SUM(MIN(SUM(VALUE(Q696)*60,S696,VALUE(U696)*60/2,W696/2),1440)*IF(OR(Y696="",Y696="　"),1,VALUE(MID(Y696,2,1)/4)),MIN(SUM(VALUE(Z696)*60,AB696,VALUE(AD696)*60/2,AF696/2),1440)*IF(OR(AH696="",AH696="　"),1,VALUE(MID(AH696,2,1)/4)),MIN(SUM(VALUE(AI696)*60,AK696,VALUE(AM696)*60/2,AO696/2),1440)*IF(OR(AQ696="",AQ696="　"),1,VALUE(MID(AQ696,2,1)/4)),MIN(SUM(VALUE(AR696)*60,AT696,VALUE(AV696)*60/2,AX696/2),1440)*IF(OR(AZ696="",AZ696="　"),1,VALUE(MID(AZ696,2,1)/4)),MIN(SUM(VALUE(BA696)*60,BC696,VALUE(BE696)*60/2,BG696/2),1440)*IF(OR(BI696="",BI696="　"),1,VALUE(MID(BI696,2,1)/4)),MIN(SUM(VALUE(BJ696)*60,BL696,VALUE(BN696)*60/2,BP696/2),1440)*IF(OR(BR696="",BR696="　"),1,VALUE(MID(BR696,2,1)/4)),MIN(SUM(VALUE(BS696)*60,BU696,VALUE(BW696)*60/2,BY696/2),1440)*IF(OR(CA696="",CA696="　"),1,VALUE(MID(CA696,2,1)/4))),'01_勤務時間入力'!$B$7*60,10080))))</f>
        <v/>
      </c>
      <c r="CE696" s="17" t="str">
        <f>IF(CB696="","",IF('01_勤務時間入力'!$I$7*60&lt;='01_勤務時間入力'!CD696,"常勤","非常勤"))</f>
        <v/>
      </c>
    </row>
    <row r="697" spans="2:83" ht="27.95" customHeight="1" x14ac:dyDescent="0.4">
      <c r="B697" s="131" t="str">
        <f t="shared" si="20"/>
        <v>681人目</v>
      </c>
      <c r="C697" s="29"/>
      <c r="D697" s="69" t="s">
        <v>14</v>
      </c>
      <c r="E697" s="31"/>
      <c r="F697" s="32"/>
      <c r="H697" s="36"/>
      <c r="I697" s="54" t="s">
        <v>11</v>
      </c>
      <c r="J697" s="39"/>
      <c r="K697" s="56" t="s">
        <v>16</v>
      </c>
      <c r="L697" s="36"/>
      <c r="M697" s="54" t="s">
        <v>11</v>
      </c>
      <c r="N697" s="39"/>
      <c r="O697" s="56" t="s">
        <v>16</v>
      </c>
      <c r="P697" s="11"/>
      <c r="Q697" s="36"/>
      <c r="R697" s="54" t="s">
        <v>11</v>
      </c>
      <c r="S697" s="39"/>
      <c r="T697" s="54" t="s">
        <v>16</v>
      </c>
      <c r="U697" s="36"/>
      <c r="V697" s="54" t="s">
        <v>11</v>
      </c>
      <c r="W697" s="39"/>
      <c r="X697" s="56" t="s">
        <v>16</v>
      </c>
      <c r="Y697" s="48"/>
      <c r="Z697" s="36"/>
      <c r="AA697" s="54" t="s">
        <v>11</v>
      </c>
      <c r="AB697" s="39"/>
      <c r="AC697" s="54" t="s">
        <v>16</v>
      </c>
      <c r="AD697" s="36"/>
      <c r="AE697" s="54" t="s">
        <v>11</v>
      </c>
      <c r="AF697" s="39"/>
      <c r="AG697" s="56" t="s">
        <v>16</v>
      </c>
      <c r="AH697" s="48"/>
      <c r="AI697" s="36"/>
      <c r="AJ697" s="54" t="s">
        <v>11</v>
      </c>
      <c r="AK697" s="39"/>
      <c r="AL697" s="54" t="s">
        <v>16</v>
      </c>
      <c r="AM697" s="36"/>
      <c r="AN697" s="54" t="s">
        <v>11</v>
      </c>
      <c r="AO697" s="39"/>
      <c r="AP697" s="56" t="s">
        <v>16</v>
      </c>
      <c r="AQ697" s="48"/>
      <c r="AR697" s="36"/>
      <c r="AS697" s="54" t="s">
        <v>11</v>
      </c>
      <c r="AT697" s="39"/>
      <c r="AU697" s="54" t="s">
        <v>16</v>
      </c>
      <c r="AV697" s="36"/>
      <c r="AW697" s="54" t="s">
        <v>11</v>
      </c>
      <c r="AX697" s="39"/>
      <c r="AY697" s="56" t="s">
        <v>16</v>
      </c>
      <c r="AZ697" s="48"/>
      <c r="BA697" s="36"/>
      <c r="BB697" s="54" t="s">
        <v>11</v>
      </c>
      <c r="BC697" s="39"/>
      <c r="BD697" s="54" t="s">
        <v>16</v>
      </c>
      <c r="BE697" s="36"/>
      <c r="BF697" s="54" t="s">
        <v>11</v>
      </c>
      <c r="BG697" s="39"/>
      <c r="BH697" s="56" t="s">
        <v>16</v>
      </c>
      <c r="BI697" s="48"/>
      <c r="BJ697" s="36"/>
      <c r="BK697" s="54" t="s">
        <v>11</v>
      </c>
      <c r="BL697" s="39"/>
      <c r="BM697" s="54" t="s">
        <v>16</v>
      </c>
      <c r="BN697" s="36"/>
      <c r="BO697" s="54" t="s">
        <v>11</v>
      </c>
      <c r="BP697" s="39"/>
      <c r="BQ697" s="56" t="s">
        <v>16</v>
      </c>
      <c r="BR697" s="48"/>
      <c r="BS697" s="36"/>
      <c r="BT697" s="54" t="s">
        <v>11</v>
      </c>
      <c r="BU697" s="39"/>
      <c r="BV697" s="54" t="s">
        <v>16</v>
      </c>
      <c r="BW697" s="36"/>
      <c r="BX697" s="54" t="s">
        <v>11</v>
      </c>
      <c r="BY697" s="39"/>
      <c r="BZ697" s="56" t="s">
        <v>16</v>
      </c>
      <c r="CA697" s="51"/>
      <c r="CB697" s="17" t="str">
        <f t="shared" si="21"/>
        <v/>
      </c>
      <c r="CC697" s="17" t="str">
        <f>IF(CB697="","",INDEX('99_職種リスト'!$A:$A,MATCH($E697,'99_職種リスト'!$B:$B,0)))</f>
        <v/>
      </c>
      <c r="CD697" s="18" t="str">
        <f>IF(CB697="","",IF(F697="○",'01_勤務時間入力'!$B$7*60,IF(SUM(H697,J697,L697,N697)&gt;0,MIN(SUM(VALUE(H697)*60,J697,VALUE(L697)*60/2,N697/2),'01_勤務時間入力'!$B$7*60,10080),MIN(SUM(MIN(SUM(VALUE(Q697)*60,S697,VALUE(U697)*60/2,W697/2),1440)*IF(OR(Y697="",Y697="　"),1,VALUE(MID(Y697,2,1)/4)),MIN(SUM(VALUE(Z697)*60,AB697,VALUE(AD697)*60/2,AF697/2),1440)*IF(OR(AH697="",AH697="　"),1,VALUE(MID(AH697,2,1)/4)),MIN(SUM(VALUE(AI697)*60,AK697,VALUE(AM697)*60/2,AO697/2),1440)*IF(OR(AQ697="",AQ697="　"),1,VALUE(MID(AQ697,2,1)/4)),MIN(SUM(VALUE(AR697)*60,AT697,VALUE(AV697)*60/2,AX697/2),1440)*IF(OR(AZ697="",AZ697="　"),1,VALUE(MID(AZ697,2,1)/4)),MIN(SUM(VALUE(BA697)*60,BC697,VALUE(BE697)*60/2,BG697/2),1440)*IF(OR(BI697="",BI697="　"),1,VALUE(MID(BI697,2,1)/4)),MIN(SUM(VALUE(BJ697)*60,BL697,VALUE(BN697)*60/2,BP697/2),1440)*IF(OR(BR697="",BR697="　"),1,VALUE(MID(BR697,2,1)/4)),MIN(SUM(VALUE(BS697)*60,BU697,VALUE(BW697)*60/2,BY697/2),1440)*IF(OR(CA697="",CA697="　"),1,VALUE(MID(CA697,2,1)/4))),'01_勤務時間入力'!$B$7*60,10080))))</f>
        <v/>
      </c>
      <c r="CE697" s="17" t="str">
        <f>IF(CB697="","",IF('01_勤務時間入力'!$I$7*60&lt;='01_勤務時間入力'!CD697,"常勤","非常勤"))</f>
        <v/>
      </c>
    </row>
    <row r="698" spans="2:83" ht="27.95" customHeight="1" x14ac:dyDescent="0.4">
      <c r="B698" s="131" t="str">
        <f t="shared" si="20"/>
        <v>682人目</v>
      </c>
      <c r="C698" s="29"/>
      <c r="D698" s="69" t="s">
        <v>14</v>
      </c>
      <c r="E698" s="31"/>
      <c r="F698" s="32"/>
      <c r="H698" s="36"/>
      <c r="I698" s="54" t="s">
        <v>11</v>
      </c>
      <c r="J698" s="39"/>
      <c r="K698" s="56" t="s">
        <v>16</v>
      </c>
      <c r="L698" s="36"/>
      <c r="M698" s="54" t="s">
        <v>11</v>
      </c>
      <c r="N698" s="39"/>
      <c r="O698" s="56" t="s">
        <v>16</v>
      </c>
      <c r="P698" s="11"/>
      <c r="Q698" s="36"/>
      <c r="R698" s="54" t="s">
        <v>11</v>
      </c>
      <c r="S698" s="39"/>
      <c r="T698" s="54" t="s">
        <v>16</v>
      </c>
      <c r="U698" s="36"/>
      <c r="V698" s="54" t="s">
        <v>11</v>
      </c>
      <c r="W698" s="39"/>
      <c r="X698" s="56" t="s">
        <v>16</v>
      </c>
      <c r="Y698" s="48"/>
      <c r="Z698" s="36"/>
      <c r="AA698" s="54" t="s">
        <v>11</v>
      </c>
      <c r="AB698" s="39"/>
      <c r="AC698" s="54" t="s">
        <v>16</v>
      </c>
      <c r="AD698" s="36"/>
      <c r="AE698" s="54" t="s">
        <v>11</v>
      </c>
      <c r="AF698" s="39"/>
      <c r="AG698" s="56" t="s">
        <v>16</v>
      </c>
      <c r="AH698" s="48"/>
      <c r="AI698" s="36"/>
      <c r="AJ698" s="54" t="s">
        <v>11</v>
      </c>
      <c r="AK698" s="39"/>
      <c r="AL698" s="54" t="s">
        <v>16</v>
      </c>
      <c r="AM698" s="36"/>
      <c r="AN698" s="54" t="s">
        <v>11</v>
      </c>
      <c r="AO698" s="39"/>
      <c r="AP698" s="56" t="s">
        <v>16</v>
      </c>
      <c r="AQ698" s="48"/>
      <c r="AR698" s="36"/>
      <c r="AS698" s="54" t="s">
        <v>11</v>
      </c>
      <c r="AT698" s="39"/>
      <c r="AU698" s="54" t="s">
        <v>16</v>
      </c>
      <c r="AV698" s="36"/>
      <c r="AW698" s="54" t="s">
        <v>11</v>
      </c>
      <c r="AX698" s="39"/>
      <c r="AY698" s="56" t="s">
        <v>16</v>
      </c>
      <c r="AZ698" s="48"/>
      <c r="BA698" s="36"/>
      <c r="BB698" s="54" t="s">
        <v>11</v>
      </c>
      <c r="BC698" s="39"/>
      <c r="BD698" s="54" t="s">
        <v>16</v>
      </c>
      <c r="BE698" s="36"/>
      <c r="BF698" s="54" t="s">
        <v>11</v>
      </c>
      <c r="BG698" s="39"/>
      <c r="BH698" s="56" t="s">
        <v>16</v>
      </c>
      <c r="BI698" s="48"/>
      <c r="BJ698" s="36"/>
      <c r="BK698" s="54" t="s">
        <v>11</v>
      </c>
      <c r="BL698" s="39"/>
      <c r="BM698" s="54" t="s">
        <v>16</v>
      </c>
      <c r="BN698" s="36"/>
      <c r="BO698" s="54" t="s">
        <v>11</v>
      </c>
      <c r="BP698" s="39"/>
      <c r="BQ698" s="56" t="s">
        <v>16</v>
      </c>
      <c r="BR698" s="48"/>
      <c r="BS698" s="36"/>
      <c r="BT698" s="54" t="s">
        <v>11</v>
      </c>
      <c r="BU698" s="39"/>
      <c r="BV698" s="54" t="s">
        <v>16</v>
      </c>
      <c r="BW698" s="36"/>
      <c r="BX698" s="54" t="s">
        <v>11</v>
      </c>
      <c r="BY698" s="39"/>
      <c r="BZ698" s="56" t="s">
        <v>16</v>
      </c>
      <c r="CA698" s="51"/>
      <c r="CB698" s="17" t="str">
        <f t="shared" si="21"/>
        <v/>
      </c>
      <c r="CC698" s="17" t="str">
        <f>IF(CB698="","",INDEX('99_職種リスト'!$A:$A,MATCH($E698,'99_職種リスト'!$B:$B,0)))</f>
        <v/>
      </c>
      <c r="CD698" s="18" t="str">
        <f>IF(CB698="","",IF(F698="○",'01_勤務時間入力'!$B$7*60,IF(SUM(H698,J698,L698,N698)&gt;0,MIN(SUM(VALUE(H698)*60,J698,VALUE(L698)*60/2,N698/2),'01_勤務時間入力'!$B$7*60,10080),MIN(SUM(MIN(SUM(VALUE(Q698)*60,S698,VALUE(U698)*60/2,W698/2),1440)*IF(OR(Y698="",Y698="　"),1,VALUE(MID(Y698,2,1)/4)),MIN(SUM(VALUE(Z698)*60,AB698,VALUE(AD698)*60/2,AF698/2),1440)*IF(OR(AH698="",AH698="　"),1,VALUE(MID(AH698,2,1)/4)),MIN(SUM(VALUE(AI698)*60,AK698,VALUE(AM698)*60/2,AO698/2),1440)*IF(OR(AQ698="",AQ698="　"),1,VALUE(MID(AQ698,2,1)/4)),MIN(SUM(VALUE(AR698)*60,AT698,VALUE(AV698)*60/2,AX698/2),1440)*IF(OR(AZ698="",AZ698="　"),1,VALUE(MID(AZ698,2,1)/4)),MIN(SUM(VALUE(BA698)*60,BC698,VALUE(BE698)*60/2,BG698/2),1440)*IF(OR(BI698="",BI698="　"),1,VALUE(MID(BI698,2,1)/4)),MIN(SUM(VALUE(BJ698)*60,BL698,VALUE(BN698)*60/2,BP698/2),1440)*IF(OR(BR698="",BR698="　"),1,VALUE(MID(BR698,2,1)/4)),MIN(SUM(VALUE(BS698)*60,BU698,VALUE(BW698)*60/2,BY698/2),1440)*IF(OR(CA698="",CA698="　"),1,VALUE(MID(CA698,2,1)/4))),'01_勤務時間入力'!$B$7*60,10080))))</f>
        <v/>
      </c>
      <c r="CE698" s="17" t="str">
        <f>IF(CB698="","",IF('01_勤務時間入力'!$I$7*60&lt;='01_勤務時間入力'!CD698,"常勤","非常勤"))</f>
        <v/>
      </c>
    </row>
    <row r="699" spans="2:83" ht="27.95" customHeight="1" x14ac:dyDescent="0.4">
      <c r="B699" s="131" t="str">
        <f t="shared" si="20"/>
        <v>683人目</v>
      </c>
      <c r="C699" s="29"/>
      <c r="D699" s="69" t="s">
        <v>14</v>
      </c>
      <c r="E699" s="31"/>
      <c r="F699" s="32"/>
      <c r="H699" s="36"/>
      <c r="I699" s="54" t="s">
        <v>11</v>
      </c>
      <c r="J699" s="39"/>
      <c r="K699" s="56" t="s">
        <v>16</v>
      </c>
      <c r="L699" s="36"/>
      <c r="M699" s="54" t="s">
        <v>11</v>
      </c>
      <c r="N699" s="39"/>
      <c r="O699" s="56" t="s">
        <v>16</v>
      </c>
      <c r="P699" s="11"/>
      <c r="Q699" s="36"/>
      <c r="R699" s="54" t="s">
        <v>11</v>
      </c>
      <c r="S699" s="39"/>
      <c r="T699" s="54" t="s">
        <v>16</v>
      </c>
      <c r="U699" s="36"/>
      <c r="V699" s="54" t="s">
        <v>11</v>
      </c>
      <c r="W699" s="39"/>
      <c r="X699" s="56" t="s">
        <v>16</v>
      </c>
      <c r="Y699" s="48"/>
      <c r="Z699" s="36"/>
      <c r="AA699" s="54" t="s">
        <v>11</v>
      </c>
      <c r="AB699" s="39"/>
      <c r="AC699" s="54" t="s">
        <v>16</v>
      </c>
      <c r="AD699" s="36"/>
      <c r="AE699" s="54" t="s">
        <v>11</v>
      </c>
      <c r="AF699" s="39"/>
      <c r="AG699" s="56" t="s">
        <v>16</v>
      </c>
      <c r="AH699" s="48"/>
      <c r="AI699" s="36"/>
      <c r="AJ699" s="54" t="s">
        <v>11</v>
      </c>
      <c r="AK699" s="39"/>
      <c r="AL699" s="54" t="s">
        <v>16</v>
      </c>
      <c r="AM699" s="36"/>
      <c r="AN699" s="54" t="s">
        <v>11</v>
      </c>
      <c r="AO699" s="39"/>
      <c r="AP699" s="56" t="s">
        <v>16</v>
      </c>
      <c r="AQ699" s="48"/>
      <c r="AR699" s="36"/>
      <c r="AS699" s="54" t="s">
        <v>11</v>
      </c>
      <c r="AT699" s="39"/>
      <c r="AU699" s="54" t="s">
        <v>16</v>
      </c>
      <c r="AV699" s="36"/>
      <c r="AW699" s="54" t="s">
        <v>11</v>
      </c>
      <c r="AX699" s="39"/>
      <c r="AY699" s="56" t="s">
        <v>16</v>
      </c>
      <c r="AZ699" s="48"/>
      <c r="BA699" s="36"/>
      <c r="BB699" s="54" t="s">
        <v>11</v>
      </c>
      <c r="BC699" s="39"/>
      <c r="BD699" s="54" t="s">
        <v>16</v>
      </c>
      <c r="BE699" s="36"/>
      <c r="BF699" s="54" t="s">
        <v>11</v>
      </c>
      <c r="BG699" s="39"/>
      <c r="BH699" s="56" t="s">
        <v>16</v>
      </c>
      <c r="BI699" s="48"/>
      <c r="BJ699" s="36"/>
      <c r="BK699" s="54" t="s">
        <v>11</v>
      </c>
      <c r="BL699" s="39"/>
      <c r="BM699" s="54" t="s">
        <v>16</v>
      </c>
      <c r="BN699" s="36"/>
      <c r="BO699" s="54" t="s">
        <v>11</v>
      </c>
      <c r="BP699" s="39"/>
      <c r="BQ699" s="56" t="s">
        <v>16</v>
      </c>
      <c r="BR699" s="48"/>
      <c r="BS699" s="36"/>
      <c r="BT699" s="54" t="s">
        <v>11</v>
      </c>
      <c r="BU699" s="39"/>
      <c r="BV699" s="54" t="s">
        <v>16</v>
      </c>
      <c r="BW699" s="36"/>
      <c r="BX699" s="54" t="s">
        <v>11</v>
      </c>
      <c r="BY699" s="39"/>
      <c r="BZ699" s="56" t="s">
        <v>16</v>
      </c>
      <c r="CA699" s="51"/>
      <c r="CB699" s="17" t="str">
        <f t="shared" si="21"/>
        <v/>
      </c>
      <c r="CC699" s="17" t="str">
        <f>IF(CB699="","",INDEX('99_職種リスト'!$A:$A,MATCH($E699,'99_職種リスト'!$B:$B,0)))</f>
        <v/>
      </c>
      <c r="CD699" s="18" t="str">
        <f>IF(CB699="","",IF(F699="○",'01_勤務時間入力'!$B$7*60,IF(SUM(H699,J699,L699,N699)&gt;0,MIN(SUM(VALUE(H699)*60,J699,VALUE(L699)*60/2,N699/2),'01_勤務時間入力'!$B$7*60,10080),MIN(SUM(MIN(SUM(VALUE(Q699)*60,S699,VALUE(U699)*60/2,W699/2),1440)*IF(OR(Y699="",Y699="　"),1,VALUE(MID(Y699,2,1)/4)),MIN(SUM(VALUE(Z699)*60,AB699,VALUE(AD699)*60/2,AF699/2),1440)*IF(OR(AH699="",AH699="　"),1,VALUE(MID(AH699,2,1)/4)),MIN(SUM(VALUE(AI699)*60,AK699,VALUE(AM699)*60/2,AO699/2),1440)*IF(OR(AQ699="",AQ699="　"),1,VALUE(MID(AQ699,2,1)/4)),MIN(SUM(VALUE(AR699)*60,AT699,VALUE(AV699)*60/2,AX699/2),1440)*IF(OR(AZ699="",AZ699="　"),1,VALUE(MID(AZ699,2,1)/4)),MIN(SUM(VALUE(BA699)*60,BC699,VALUE(BE699)*60/2,BG699/2),1440)*IF(OR(BI699="",BI699="　"),1,VALUE(MID(BI699,2,1)/4)),MIN(SUM(VALUE(BJ699)*60,BL699,VALUE(BN699)*60/2,BP699/2),1440)*IF(OR(BR699="",BR699="　"),1,VALUE(MID(BR699,2,1)/4)),MIN(SUM(VALUE(BS699)*60,BU699,VALUE(BW699)*60/2,BY699/2),1440)*IF(OR(CA699="",CA699="　"),1,VALUE(MID(CA699,2,1)/4))),'01_勤務時間入力'!$B$7*60,10080))))</f>
        <v/>
      </c>
      <c r="CE699" s="17" t="str">
        <f>IF(CB699="","",IF('01_勤務時間入力'!$I$7*60&lt;='01_勤務時間入力'!CD699,"常勤","非常勤"))</f>
        <v/>
      </c>
    </row>
    <row r="700" spans="2:83" ht="27.95" customHeight="1" x14ac:dyDescent="0.4">
      <c r="B700" s="131" t="str">
        <f t="shared" si="20"/>
        <v>684人目</v>
      </c>
      <c r="C700" s="29"/>
      <c r="D700" s="69" t="s">
        <v>14</v>
      </c>
      <c r="E700" s="31"/>
      <c r="F700" s="32"/>
      <c r="H700" s="36"/>
      <c r="I700" s="54" t="s">
        <v>11</v>
      </c>
      <c r="J700" s="39"/>
      <c r="K700" s="56" t="s">
        <v>16</v>
      </c>
      <c r="L700" s="36"/>
      <c r="M700" s="54" t="s">
        <v>11</v>
      </c>
      <c r="N700" s="39"/>
      <c r="O700" s="56" t="s">
        <v>16</v>
      </c>
      <c r="P700" s="11"/>
      <c r="Q700" s="36"/>
      <c r="R700" s="54" t="s">
        <v>11</v>
      </c>
      <c r="S700" s="39"/>
      <c r="T700" s="54" t="s">
        <v>16</v>
      </c>
      <c r="U700" s="36"/>
      <c r="V700" s="54" t="s">
        <v>11</v>
      </c>
      <c r="W700" s="39"/>
      <c r="X700" s="56" t="s">
        <v>16</v>
      </c>
      <c r="Y700" s="48"/>
      <c r="Z700" s="36"/>
      <c r="AA700" s="54" t="s">
        <v>11</v>
      </c>
      <c r="AB700" s="39"/>
      <c r="AC700" s="54" t="s">
        <v>16</v>
      </c>
      <c r="AD700" s="36"/>
      <c r="AE700" s="54" t="s">
        <v>11</v>
      </c>
      <c r="AF700" s="39"/>
      <c r="AG700" s="56" t="s">
        <v>16</v>
      </c>
      <c r="AH700" s="48"/>
      <c r="AI700" s="36"/>
      <c r="AJ700" s="54" t="s">
        <v>11</v>
      </c>
      <c r="AK700" s="39"/>
      <c r="AL700" s="54" t="s">
        <v>16</v>
      </c>
      <c r="AM700" s="36"/>
      <c r="AN700" s="54" t="s">
        <v>11</v>
      </c>
      <c r="AO700" s="39"/>
      <c r="AP700" s="56" t="s">
        <v>16</v>
      </c>
      <c r="AQ700" s="48"/>
      <c r="AR700" s="36"/>
      <c r="AS700" s="54" t="s">
        <v>11</v>
      </c>
      <c r="AT700" s="39"/>
      <c r="AU700" s="54" t="s">
        <v>16</v>
      </c>
      <c r="AV700" s="36"/>
      <c r="AW700" s="54" t="s">
        <v>11</v>
      </c>
      <c r="AX700" s="39"/>
      <c r="AY700" s="56" t="s">
        <v>16</v>
      </c>
      <c r="AZ700" s="48"/>
      <c r="BA700" s="36"/>
      <c r="BB700" s="54" t="s">
        <v>11</v>
      </c>
      <c r="BC700" s="39"/>
      <c r="BD700" s="54" t="s">
        <v>16</v>
      </c>
      <c r="BE700" s="36"/>
      <c r="BF700" s="54" t="s">
        <v>11</v>
      </c>
      <c r="BG700" s="39"/>
      <c r="BH700" s="56" t="s">
        <v>16</v>
      </c>
      <c r="BI700" s="48"/>
      <c r="BJ700" s="36"/>
      <c r="BK700" s="54" t="s">
        <v>11</v>
      </c>
      <c r="BL700" s="39"/>
      <c r="BM700" s="54" t="s">
        <v>16</v>
      </c>
      <c r="BN700" s="36"/>
      <c r="BO700" s="54" t="s">
        <v>11</v>
      </c>
      <c r="BP700" s="39"/>
      <c r="BQ700" s="56" t="s">
        <v>16</v>
      </c>
      <c r="BR700" s="48"/>
      <c r="BS700" s="36"/>
      <c r="BT700" s="54" t="s">
        <v>11</v>
      </c>
      <c r="BU700" s="39"/>
      <c r="BV700" s="54" t="s">
        <v>16</v>
      </c>
      <c r="BW700" s="36"/>
      <c r="BX700" s="54" t="s">
        <v>11</v>
      </c>
      <c r="BY700" s="39"/>
      <c r="BZ700" s="56" t="s">
        <v>16</v>
      </c>
      <c r="CA700" s="51"/>
      <c r="CB700" s="17" t="str">
        <f t="shared" si="21"/>
        <v/>
      </c>
      <c r="CC700" s="17" t="str">
        <f>IF(CB700="","",INDEX('99_職種リスト'!$A:$A,MATCH($E700,'99_職種リスト'!$B:$B,0)))</f>
        <v/>
      </c>
      <c r="CD700" s="18" t="str">
        <f>IF(CB700="","",IF(F700="○",'01_勤務時間入力'!$B$7*60,IF(SUM(H700,J700,L700,N700)&gt;0,MIN(SUM(VALUE(H700)*60,J700,VALUE(L700)*60/2,N700/2),'01_勤務時間入力'!$B$7*60,10080),MIN(SUM(MIN(SUM(VALUE(Q700)*60,S700,VALUE(U700)*60/2,W700/2),1440)*IF(OR(Y700="",Y700="　"),1,VALUE(MID(Y700,2,1)/4)),MIN(SUM(VALUE(Z700)*60,AB700,VALUE(AD700)*60/2,AF700/2),1440)*IF(OR(AH700="",AH700="　"),1,VALUE(MID(AH700,2,1)/4)),MIN(SUM(VALUE(AI700)*60,AK700,VALUE(AM700)*60/2,AO700/2),1440)*IF(OR(AQ700="",AQ700="　"),1,VALUE(MID(AQ700,2,1)/4)),MIN(SUM(VALUE(AR700)*60,AT700,VALUE(AV700)*60/2,AX700/2),1440)*IF(OR(AZ700="",AZ700="　"),1,VALUE(MID(AZ700,2,1)/4)),MIN(SUM(VALUE(BA700)*60,BC700,VALUE(BE700)*60/2,BG700/2),1440)*IF(OR(BI700="",BI700="　"),1,VALUE(MID(BI700,2,1)/4)),MIN(SUM(VALUE(BJ700)*60,BL700,VALUE(BN700)*60/2,BP700/2),1440)*IF(OR(BR700="",BR700="　"),1,VALUE(MID(BR700,2,1)/4)),MIN(SUM(VALUE(BS700)*60,BU700,VALUE(BW700)*60/2,BY700/2),1440)*IF(OR(CA700="",CA700="　"),1,VALUE(MID(CA700,2,1)/4))),'01_勤務時間入力'!$B$7*60,10080))))</f>
        <v/>
      </c>
      <c r="CE700" s="17" t="str">
        <f>IF(CB700="","",IF('01_勤務時間入力'!$I$7*60&lt;='01_勤務時間入力'!CD700,"常勤","非常勤"))</f>
        <v/>
      </c>
    </row>
    <row r="701" spans="2:83" ht="27.95" customHeight="1" x14ac:dyDescent="0.4">
      <c r="B701" s="131" t="str">
        <f t="shared" si="20"/>
        <v>685人目</v>
      </c>
      <c r="C701" s="29"/>
      <c r="D701" s="69" t="s">
        <v>14</v>
      </c>
      <c r="E701" s="31"/>
      <c r="F701" s="32"/>
      <c r="H701" s="36"/>
      <c r="I701" s="54" t="s">
        <v>11</v>
      </c>
      <c r="J701" s="39"/>
      <c r="K701" s="56" t="s">
        <v>16</v>
      </c>
      <c r="L701" s="36"/>
      <c r="M701" s="54" t="s">
        <v>11</v>
      </c>
      <c r="N701" s="39"/>
      <c r="O701" s="56" t="s">
        <v>16</v>
      </c>
      <c r="P701" s="11"/>
      <c r="Q701" s="36"/>
      <c r="R701" s="54" t="s">
        <v>11</v>
      </c>
      <c r="S701" s="39"/>
      <c r="T701" s="54" t="s">
        <v>16</v>
      </c>
      <c r="U701" s="36"/>
      <c r="V701" s="54" t="s">
        <v>11</v>
      </c>
      <c r="W701" s="39"/>
      <c r="X701" s="56" t="s">
        <v>16</v>
      </c>
      <c r="Y701" s="48"/>
      <c r="Z701" s="36"/>
      <c r="AA701" s="54" t="s">
        <v>11</v>
      </c>
      <c r="AB701" s="39"/>
      <c r="AC701" s="54" t="s">
        <v>16</v>
      </c>
      <c r="AD701" s="36"/>
      <c r="AE701" s="54" t="s">
        <v>11</v>
      </c>
      <c r="AF701" s="39"/>
      <c r="AG701" s="56" t="s">
        <v>16</v>
      </c>
      <c r="AH701" s="48"/>
      <c r="AI701" s="36"/>
      <c r="AJ701" s="54" t="s">
        <v>11</v>
      </c>
      <c r="AK701" s="39"/>
      <c r="AL701" s="54" t="s">
        <v>16</v>
      </c>
      <c r="AM701" s="36"/>
      <c r="AN701" s="54" t="s">
        <v>11</v>
      </c>
      <c r="AO701" s="39"/>
      <c r="AP701" s="56" t="s">
        <v>16</v>
      </c>
      <c r="AQ701" s="48"/>
      <c r="AR701" s="36"/>
      <c r="AS701" s="54" t="s">
        <v>11</v>
      </c>
      <c r="AT701" s="39"/>
      <c r="AU701" s="54" t="s">
        <v>16</v>
      </c>
      <c r="AV701" s="36"/>
      <c r="AW701" s="54" t="s">
        <v>11</v>
      </c>
      <c r="AX701" s="39"/>
      <c r="AY701" s="56" t="s">
        <v>16</v>
      </c>
      <c r="AZ701" s="48"/>
      <c r="BA701" s="36"/>
      <c r="BB701" s="54" t="s">
        <v>11</v>
      </c>
      <c r="BC701" s="39"/>
      <c r="BD701" s="54" t="s">
        <v>16</v>
      </c>
      <c r="BE701" s="36"/>
      <c r="BF701" s="54" t="s">
        <v>11</v>
      </c>
      <c r="BG701" s="39"/>
      <c r="BH701" s="56" t="s">
        <v>16</v>
      </c>
      <c r="BI701" s="48"/>
      <c r="BJ701" s="36"/>
      <c r="BK701" s="54" t="s">
        <v>11</v>
      </c>
      <c r="BL701" s="39"/>
      <c r="BM701" s="54" t="s">
        <v>16</v>
      </c>
      <c r="BN701" s="36"/>
      <c r="BO701" s="54" t="s">
        <v>11</v>
      </c>
      <c r="BP701" s="39"/>
      <c r="BQ701" s="56" t="s">
        <v>16</v>
      </c>
      <c r="BR701" s="48"/>
      <c r="BS701" s="36"/>
      <c r="BT701" s="54" t="s">
        <v>11</v>
      </c>
      <c r="BU701" s="39"/>
      <c r="BV701" s="54" t="s">
        <v>16</v>
      </c>
      <c r="BW701" s="36"/>
      <c r="BX701" s="54" t="s">
        <v>11</v>
      </c>
      <c r="BY701" s="39"/>
      <c r="BZ701" s="56" t="s">
        <v>16</v>
      </c>
      <c r="CA701" s="51"/>
      <c r="CB701" s="17" t="str">
        <f t="shared" si="21"/>
        <v/>
      </c>
      <c r="CC701" s="17" t="str">
        <f>IF(CB701="","",INDEX('99_職種リスト'!$A:$A,MATCH($E701,'99_職種リスト'!$B:$B,0)))</f>
        <v/>
      </c>
      <c r="CD701" s="18" t="str">
        <f>IF(CB701="","",IF(F701="○",'01_勤務時間入力'!$B$7*60,IF(SUM(H701,J701,L701,N701)&gt;0,MIN(SUM(VALUE(H701)*60,J701,VALUE(L701)*60/2,N701/2),'01_勤務時間入力'!$B$7*60,10080),MIN(SUM(MIN(SUM(VALUE(Q701)*60,S701,VALUE(U701)*60/2,W701/2),1440)*IF(OR(Y701="",Y701="　"),1,VALUE(MID(Y701,2,1)/4)),MIN(SUM(VALUE(Z701)*60,AB701,VALUE(AD701)*60/2,AF701/2),1440)*IF(OR(AH701="",AH701="　"),1,VALUE(MID(AH701,2,1)/4)),MIN(SUM(VALUE(AI701)*60,AK701,VALUE(AM701)*60/2,AO701/2),1440)*IF(OR(AQ701="",AQ701="　"),1,VALUE(MID(AQ701,2,1)/4)),MIN(SUM(VALUE(AR701)*60,AT701,VALUE(AV701)*60/2,AX701/2),1440)*IF(OR(AZ701="",AZ701="　"),1,VALUE(MID(AZ701,2,1)/4)),MIN(SUM(VALUE(BA701)*60,BC701,VALUE(BE701)*60/2,BG701/2),1440)*IF(OR(BI701="",BI701="　"),1,VALUE(MID(BI701,2,1)/4)),MIN(SUM(VALUE(BJ701)*60,BL701,VALUE(BN701)*60/2,BP701/2),1440)*IF(OR(BR701="",BR701="　"),1,VALUE(MID(BR701,2,1)/4)),MIN(SUM(VALUE(BS701)*60,BU701,VALUE(BW701)*60/2,BY701/2),1440)*IF(OR(CA701="",CA701="　"),1,VALUE(MID(CA701,2,1)/4))),'01_勤務時間入力'!$B$7*60,10080))))</f>
        <v/>
      </c>
      <c r="CE701" s="17" t="str">
        <f>IF(CB701="","",IF('01_勤務時間入力'!$I$7*60&lt;='01_勤務時間入力'!CD701,"常勤","非常勤"))</f>
        <v/>
      </c>
    </row>
    <row r="702" spans="2:83" ht="27.95" customHeight="1" x14ac:dyDescent="0.4">
      <c r="B702" s="131" t="str">
        <f t="shared" si="20"/>
        <v>686人目</v>
      </c>
      <c r="C702" s="29"/>
      <c r="D702" s="69" t="s">
        <v>14</v>
      </c>
      <c r="E702" s="31"/>
      <c r="F702" s="32"/>
      <c r="H702" s="36"/>
      <c r="I702" s="54" t="s">
        <v>11</v>
      </c>
      <c r="J702" s="39"/>
      <c r="K702" s="56" t="s">
        <v>16</v>
      </c>
      <c r="L702" s="36"/>
      <c r="M702" s="54" t="s">
        <v>11</v>
      </c>
      <c r="N702" s="39"/>
      <c r="O702" s="56" t="s">
        <v>16</v>
      </c>
      <c r="P702" s="11"/>
      <c r="Q702" s="36"/>
      <c r="R702" s="54" t="s">
        <v>11</v>
      </c>
      <c r="S702" s="39"/>
      <c r="T702" s="54" t="s">
        <v>16</v>
      </c>
      <c r="U702" s="36"/>
      <c r="V702" s="54" t="s">
        <v>11</v>
      </c>
      <c r="W702" s="39"/>
      <c r="X702" s="56" t="s">
        <v>16</v>
      </c>
      <c r="Y702" s="48"/>
      <c r="Z702" s="36"/>
      <c r="AA702" s="54" t="s">
        <v>11</v>
      </c>
      <c r="AB702" s="39"/>
      <c r="AC702" s="54" t="s">
        <v>16</v>
      </c>
      <c r="AD702" s="36"/>
      <c r="AE702" s="54" t="s">
        <v>11</v>
      </c>
      <c r="AF702" s="39"/>
      <c r="AG702" s="56" t="s">
        <v>16</v>
      </c>
      <c r="AH702" s="48"/>
      <c r="AI702" s="36"/>
      <c r="AJ702" s="54" t="s">
        <v>11</v>
      </c>
      <c r="AK702" s="39"/>
      <c r="AL702" s="54" t="s">
        <v>16</v>
      </c>
      <c r="AM702" s="36"/>
      <c r="AN702" s="54" t="s">
        <v>11</v>
      </c>
      <c r="AO702" s="39"/>
      <c r="AP702" s="56" t="s">
        <v>16</v>
      </c>
      <c r="AQ702" s="48"/>
      <c r="AR702" s="36"/>
      <c r="AS702" s="54" t="s">
        <v>11</v>
      </c>
      <c r="AT702" s="39"/>
      <c r="AU702" s="54" t="s">
        <v>16</v>
      </c>
      <c r="AV702" s="36"/>
      <c r="AW702" s="54" t="s">
        <v>11</v>
      </c>
      <c r="AX702" s="39"/>
      <c r="AY702" s="56" t="s">
        <v>16</v>
      </c>
      <c r="AZ702" s="48"/>
      <c r="BA702" s="36"/>
      <c r="BB702" s="54" t="s">
        <v>11</v>
      </c>
      <c r="BC702" s="39"/>
      <c r="BD702" s="54" t="s">
        <v>16</v>
      </c>
      <c r="BE702" s="36"/>
      <c r="BF702" s="54" t="s">
        <v>11</v>
      </c>
      <c r="BG702" s="39"/>
      <c r="BH702" s="56" t="s">
        <v>16</v>
      </c>
      <c r="BI702" s="48"/>
      <c r="BJ702" s="36"/>
      <c r="BK702" s="54" t="s">
        <v>11</v>
      </c>
      <c r="BL702" s="39"/>
      <c r="BM702" s="54" t="s">
        <v>16</v>
      </c>
      <c r="BN702" s="36"/>
      <c r="BO702" s="54" t="s">
        <v>11</v>
      </c>
      <c r="BP702" s="39"/>
      <c r="BQ702" s="56" t="s">
        <v>16</v>
      </c>
      <c r="BR702" s="48"/>
      <c r="BS702" s="36"/>
      <c r="BT702" s="54" t="s">
        <v>11</v>
      </c>
      <c r="BU702" s="39"/>
      <c r="BV702" s="54" t="s">
        <v>16</v>
      </c>
      <c r="BW702" s="36"/>
      <c r="BX702" s="54" t="s">
        <v>11</v>
      </c>
      <c r="BY702" s="39"/>
      <c r="BZ702" s="56" t="s">
        <v>16</v>
      </c>
      <c r="CA702" s="51"/>
      <c r="CB702" s="17" t="str">
        <f t="shared" si="21"/>
        <v/>
      </c>
      <c r="CC702" s="17" t="str">
        <f>IF(CB702="","",INDEX('99_職種リスト'!$A:$A,MATCH($E702,'99_職種リスト'!$B:$B,0)))</f>
        <v/>
      </c>
      <c r="CD702" s="18" t="str">
        <f>IF(CB702="","",IF(F702="○",'01_勤務時間入力'!$B$7*60,IF(SUM(H702,J702,L702,N702)&gt;0,MIN(SUM(VALUE(H702)*60,J702,VALUE(L702)*60/2,N702/2),'01_勤務時間入力'!$B$7*60,10080),MIN(SUM(MIN(SUM(VALUE(Q702)*60,S702,VALUE(U702)*60/2,W702/2),1440)*IF(OR(Y702="",Y702="　"),1,VALUE(MID(Y702,2,1)/4)),MIN(SUM(VALUE(Z702)*60,AB702,VALUE(AD702)*60/2,AF702/2),1440)*IF(OR(AH702="",AH702="　"),1,VALUE(MID(AH702,2,1)/4)),MIN(SUM(VALUE(AI702)*60,AK702,VALUE(AM702)*60/2,AO702/2),1440)*IF(OR(AQ702="",AQ702="　"),1,VALUE(MID(AQ702,2,1)/4)),MIN(SUM(VALUE(AR702)*60,AT702,VALUE(AV702)*60/2,AX702/2),1440)*IF(OR(AZ702="",AZ702="　"),1,VALUE(MID(AZ702,2,1)/4)),MIN(SUM(VALUE(BA702)*60,BC702,VALUE(BE702)*60/2,BG702/2),1440)*IF(OR(BI702="",BI702="　"),1,VALUE(MID(BI702,2,1)/4)),MIN(SUM(VALUE(BJ702)*60,BL702,VALUE(BN702)*60/2,BP702/2),1440)*IF(OR(BR702="",BR702="　"),1,VALUE(MID(BR702,2,1)/4)),MIN(SUM(VALUE(BS702)*60,BU702,VALUE(BW702)*60/2,BY702/2),1440)*IF(OR(CA702="",CA702="　"),1,VALUE(MID(CA702,2,1)/4))),'01_勤務時間入力'!$B$7*60,10080))))</f>
        <v/>
      </c>
      <c r="CE702" s="17" t="str">
        <f>IF(CB702="","",IF('01_勤務時間入力'!$I$7*60&lt;='01_勤務時間入力'!CD702,"常勤","非常勤"))</f>
        <v/>
      </c>
    </row>
    <row r="703" spans="2:83" ht="27.95" customHeight="1" x14ac:dyDescent="0.4">
      <c r="B703" s="131" t="str">
        <f t="shared" si="20"/>
        <v>687人目</v>
      </c>
      <c r="C703" s="29"/>
      <c r="D703" s="69" t="s">
        <v>14</v>
      </c>
      <c r="E703" s="31"/>
      <c r="F703" s="32"/>
      <c r="H703" s="36"/>
      <c r="I703" s="54" t="s">
        <v>11</v>
      </c>
      <c r="J703" s="39"/>
      <c r="K703" s="56" t="s">
        <v>16</v>
      </c>
      <c r="L703" s="36"/>
      <c r="M703" s="54" t="s">
        <v>11</v>
      </c>
      <c r="N703" s="39"/>
      <c r="O703" s="56" t="s">
        <v>16</v>
      </c>
      <c r="P703" s="11"/>
      <c r="Q703" s="36"/>
      <c r="R703" s="54" t="s">
        <v>11</v>
      </c>
      <c r="S703" s="39"/>
      <c r="T703" s="54" t="s">
        <v>16</v>
      </c>
      <c r="U703" s="36"/>
      <c r="V703" s="54" t="s">
        <v>11</v>
      </c>
      <c r="W703" s="39"/>
      <c r="X703" s="56" t="s">
        <v>16</v>
      </c>
      <c r="Y703" s="48"/>
      <c r="Z703" s="36"/>
      <c r="AA703" s="54" t="s">
        <v>11</v>
      </c>
      <c r="AB703" s="39"/>
      <c r="AC703" s="54" t="s">
        <v>16</v>
      </c>
      <c r="AD703" s="36"/>
      <c r="AE703" s="54" t="s">
        <v>11</v>
      </c>
      <c r="AF703" s="39"/>
      <c r="AG703" s="56" t="s">
        <v>16</v>
      </c>
      <c r="AH703" s="48"/>
      <c r="AI703" s="36"/>
      <c r="AJ703" s="54" t="s">
        <v>11</v>
      </c>
      <c r="AK703" s="39"/>
      <c r="AL703" s="54" t="s">
        <v>16</v>
      </c>
      <c r="AM703" s="36"/>
      <c r="AN703" s="54" t="s">
        <v>11</v>
      </c>
      <c r="AO703" s="39"/>
      <c r="AP703" s="56" t="s">
        <v>16</v>
      </c>
      <c r="AQ703" s="48"/>
      <c r="AR703" s="36"/>
      <c r="AS703" s="54" t="s">
        <v>11</v>
      </c>
      <c r="AT703" s="39"/>
      <c r="AU703" s="54" t="s">
        <v>16</v>
      </c>
      <c r="AV703" s="36"/>
      <c r="AW703" s="54" t="s">
        <v>11</v>
      </c>
      <c r="AX703" s="39"/>
      <c r="AY703" s="56" t="s">
        <v>16</v>
      </c>
      <c r="AZ703" s="48"/>
      <c r="BA703" s="36"/>
      <c r="BB703" s="54" t="s">
        <v>11</v>
      </c>
      <c r="BC703" s="39"/>
      <c r="BD703" s="54" t="s">
        <v>16</v>
      </c>
      <c r="BE703" s="36"/>
      <c r="BF703" s="54" t="s">
        <v>11</v>
      </c>
      <c r="BG703" s="39"/>
      <c r="BH703" s="56" t="s">
        <v>16</v>
      </c>
      <c r="BI703" s="48"/>
      <c r="BJ703" s="36"/>
      <c r="BK703" s="54" t="s">
        <v>11</v>
      </c>
      <c r="BL703" s="39"/>
      <c r="BM703" s="54" t="s">
        <v>16</v>
      </c>
      <c r="BN703" s="36"/>
      <c r="BO703" s="54" t="s">
        <v>11</v>
      </c>
      <c r="BP703" s="39"/>
      <c r="BQ703" s="56" t="s">
        <v>16</v>
      </c>
      <c r="BR703" s="48"/>
      <c r="BS703" s="36"/>
      <c r="BT703" s="54" t="s">
        <v>11</v>
      </c>
      <c r="BU703" s="39"/>
      <c r="BV703" s="54" t="s">
        <v>16</v>
      </c>
      <c r="BW703" s="36"/>
      <c r="BX703" s="54" t="s">
        <v>11</v>
      </c>
      <c r="BY703" s="39"/>
      <c r="BZ703" s="56" t="s">
        <v>16</v>
      </c>
      <c r="CA703" s="51"/>
      <c r="CB703" s="17" t="str">
        <f t="shared" si="21"/>
        <v/>
      </c>
      <c r="CC703" s="17" t="str">
        <f>IF(CB703="","",INDEX('99_職種リスト'!$A:$A,MATCH($E703,'99_職種リスト'!$B:$B,0)))</f>
        <v/>
      </c>
      <c r="CD703" s="18" t="str">
        <f>IF(CB703="","",IF(F703="○",'01_勤務時間入力'!$B$7*60,IF(SUM(H703,J703,L703,N703)&gt;0,MIN(SUM(VALUE(H703)*60,J703,VALUE(L703)*60/2,N703/2),'01_勤務時間入力'!$B$7*60,10080),MIN(SUM(MIN(SUM(VALUE(Q703)*60,S703,VALUE(U703)*60/2,W703/2),1440)*IF(OR(Y703="",Y703="　"),1,VALUE(MID(Y703,2,1)/4)),MIN(SUM(VALUE(Z703)*60,AB703,VALUE(AD703)*60/2,AF703/2),1440)*IF(OR(AH703="",AH703="　"),1,VALUE(MID(AH703,2,1)/4)),MIN(SUM(VALUE(AI703)*60,AK703,VALUE(AM703)*60/2,AO703/2),1440)*IF(OR(AQ703="",AQ703="　"),1,VALUE(MID(AQ703,2,1)/4)),MIN(SUM(VALUE(AR703)*60,AT703,VALUE(AV703)*60/2,AX703/2),1440)*IF(OR(AZ703="",AZ703="　"),1,VALUE(MID(AZ703,2,1)/4)),MIN(SUM(VALUE(BA703)*60,BC703,VALUE(BE703)*60/2,BG703/2),1440)*IF(OR(BI703="",BI703="　"),1,VALUE(MID(BI703,2,1)/4)),MIN(SUM(VALUE(BJ703)*60,BL703,VALUE(BN703)*60/2,BP703/2),1440)*IF(OR(BR703="",BR703="　"),1,VALUE(MID(BR703,2,1)/4)),MIN(SUM(VALUE(BS703)*60,BU703,VALUE(BW703)*60/2,BY703/2),1440)*IF(OR(CA703="",CA703="　"),1,VALUE(MID(CA703,2,1)/4))),'01_勤務時間入力'!$B$7*60,10080))))</f>
        <v/>
      </c>
      <c r="CE703" s="17" t="str">
        <f>IF(CB703="","",IF('01_勤務時間入力'!$I$7*60&lt;='01_勤務時間入力'!CD703,"常勤","非常勤"))</f>
        <v/>
      </c>
    </row>
    <row r="704" spans="2:83" ht="27.95" customHeight="1" x14ac:dyDescent="0.4">
      <c r="B704" s="131" t="str">
        <f t="shared" si="20"/>
        <v>688人目</v>
      </c>
      <c r="C704" s="29"/>
      <c r="D704" s="69" t="s">
        <v>14</v>
      </c>
      <c r="E704" s="31"/>
      <c r="F704" s="32"/>
      <c r="H704" s="36"/>
      <c r="I704" s="54" t="s">
        <v>11</v>
      </c>
      <c r="J704" s="39"/>
      <c r="K704" s="56" t="s">
        <v>16</v>
      </c>
      <c r="L704" s="36"/>
      <c r="M704" s="54" t="s">
        <v>11</v>
      </c>
      <c r="N704" s="39"/>
      <c r="O704" s="56" t="s">
        <v>16</v>
      </c>
      <c r="P704" s="11"/>
      <c r="Q704" s="36"/>
      <c r="R704" s="54" t="s">
        <v>11</v>
      </c>
      <c r="S704" s="39"/>
      <c r="T704" s="54" t="s">
        <v>16</v>
      </c>
      <c r="U704" s="36"/>
      <c r="V704" s="54" t="s">
        <v>11</v>
      </c>
      <c r="W704" s="39"/>
      <c r="X704" s="56" t="s">
        <v>16</v>
      </c>
      <c r="Y704" s="48"/>
      <c r="Z704" s="36"/>
      <c r="AA704" s="54" t="s">
        <v>11</v>
      </c>
      <c r="AB704" s="39"/>
      <c r="AC704" s="54" t="s">
        <v>16</v>
      </c>
      <c r="AD704" s="36"/>
      <c r="AE704" s="54" t="s">
        <v>11</v>
      </c>
      <c r="AF704" s="39"/>
      <c r="AG704" s="56" t="s">
        <v>16</v>
      </c>
      <c r="AH704" s="48"/>
      <c r="AI704" s="36"/>
      <c r="AJ704" s="54" t="s">
        <v>11</v>
      </c>
      <c r="AK704" s="39"/>
      <c r="AL704" s="54" t="s">
        <v>16</v>
      </c>
      <c r="AM704" s="36"/>
      <c r="AN704" s="54" t="s">
        <v>11</v>
      </c>
      <c r="AO704" s="39"/>
      <c r="AP704" s="56" t="s">
        <v>16</v>
      </c>
      <c r="AQ704" s="48"/>
      <c r="AR704" s="36"/>
      <c r="AS704" s="54" t="s">
        <v>11</v>
      </c>
      <c r="AT704" s="39"/>
      <c r="AU704" s="54" t="s">
        <v>16</v>
      </c>
      <c r="AV704" s="36"/>
      <c r="AW704" s="54" t="s">
        <v>11</v>
      </c>
      <c r="AX704" s="39"/>
      <c r="AY704" s="56" t="s">
        <v>16</v>
      </c>
      <c r="AZ704" s="48"/>
      <c r="BA704" s="36"/>
      <c r="BB704" s="54" t="s">
        <v>11</v>
      </c>
      <c r="BC704" s="39"/>
      <c r="BD704" s="54" t="s">
        <v>16</v>
      </c>
      <c r="BE704" s="36"/>
      <c r="BF704" s="54" t="s">
        <v>11</v>
      </c>
      <c r="BG704" s="39"/>
      <c r="BH704" s="56" t="s">
        <v>16</v>
      </c>
      <c r="BI704" s="48"/>
      <c r="BJ704" s="36"/>
      <c r="BK704" s="54" t="s">
        <v>11</v>
      </c>
      <c r="BL704" s="39"/>
      <c r="BM704" s="54" t="s">
        <v>16</v>
      </c>
      <c r="BN704" s="36"/>
      <c r="BO704" s="54" t="s">
        <v>11</v>
      </c>
      <c r="BP704" s="39"/>
      <c r="BQ704" s="56" t="s">
        <v>16</v>
      </c>
      <c r="BR704" s="48"/>
      <c r="BS704" s="36"/>
      <c r="BT704" s="54" t="s">
        <v>11</v>
      </c>
      <c r="BU704" s="39"/>
      <c r="BV704" s="54" t="s">
        <v>16</v>
      </c>
      <c r="BW704" s="36"/>
      <c r="BX704" s="54" t="s">
        <v>11</v>
      </c>
      <c r="BY704" s="39"/>
      <c r="BZ704" s="56" t="s">
        <v>16</v>
      </c>
      <c r="CA704" s="51"/>
      <c r="CB704" s="17" t="str">
        <f t="shared" si="21"/>
        <v/>
      </c>
      <c r="CC704" s="17" t="str">
        <f>IF(CB704="","",INDEX('99_職種リスト'!$A:$A,MATCH($E704,'99_職種リスト'!$B:$B,0)))</f>
        <v/>
      </c>
      <c r="CD704" s="18" t="str">
        <f>IF(CB704="","",IF(F704="○",'01_勤務時間入力'!$B$7*60,IF(SUM(H704,J704,L704,N704)&gt;0,MIN(SUM(VALUE(H704)*60,J704,VALUE(L704)*60/2,N704/2),'01_勤務時間入力'!$B$7*60,10080),MIN(SUM(MIN(SUM(VALUE(Q704)*60,S704,VALUE(U704)*60/2,W704/2),1440)*IF(OR(Y704="",Y704="　"),1,VALUE(MID(Y704,2,1)/4)),MIN(SUM(VALUE(Z704)*60,AB704,VALUE(AD704)*60/2,AF704/2),1440)*IF(OR(AH704="",AH704="　"),1,VALUE(MID(AH704,2,1)/4)),MIN(SUM(VALUE(AI704)*60,AK704,VALUE(AM704)*60/2,AO704/2),1440)*IF(OR(AQ704="",AQ704="　"),1,VALUE(MID(AQ704,2,1)/4)),MIN(SUM(VALUE(AR704)*60,AT704,VALUE(AV704)*60/2,AX704/2),1440)*IF(OR(AZ704="",AZ704="　"),1,VALUE(MID(AZ704,2,1)/4)),MIN(SUM(VALUE(BA704)*60,BC704,VALUE(BE704)*60/2,BG704/2),1440)*IF(OR(BI704="",BI704="　"),1,VALUE(MID(BI704,2,1)/4)),MIN(SUM(VALUE(BJ704)*60,BL704,VALUE(BN704)*60/2,BP704/2),1440)*IF(OR(BR704="",BR704="　"),1,VALUE(MID(BR704,2,1)/4)),MIN(SUM(VALUE(BS704)*60,BU704,VALUE(BW704)*60/2,BY704/2),1440)*IF(OR(CA704="",CA704="　"),1,VALUE(MID(CA704,2,1)/4))),'01_勤務時間入力'!$B$7*60,10080))))</f>
        <v/>
      </c>
      <c r="CE704" s="17" t="str">
        <f>IF(CB704="","",IF('01_勤務時間入力'!$I$7*60&lt;='01_勤務時間入力'!CD704,"常勤","非常勤"))</f>
        <v/>
      </c>
    </row>
    <row r="705" spans="2:83" ht="27.95" customHeight="1" x14ac:dyDescent="0.4">
      <c r="B705" s="131" t="str">
        <f t="shared" si="20"/>
        <v>689人目</v>
      </c>
      <c r="C705" s="29"/>
      <c r="D705" s="69" t="s">
        <v>14</v>
      </c>
      <c r="E705" s="31"/>
      <c r="F705" s="32"/>
      <c r="H705" s="36"/>
      <c r="I705" s="54" t="s">
        <v>11</v>
      </c>
      <c r="J705" s="39"/>
      <c r="K705" s="56" t="s">
        <v>16</v>
      </c>
      <c r="L705" s="36"/>
      <c r="M705" s="54" t="s">
        <v>11</v>
      </c>
      <c r="N705" s="39"/>
      <c r="O705" s="56" t="s">
        <v>16</v>
      </c>
      <c r="P705" s="11"/>
      <c r="Q705" s="36"/>
      <c r="R705" s="54" t="s">
        <v>11</v>
      </c>
      <c r="S705" s="39"/>
      <c r="T705" s="54" t="s">
        <v>16</v>
      </c>
      <c r="U705" s="36"/>
      <c r="V705" s="54" t="s">
        <v>11</v>
      </c>
      <c r="W705" s="39"/>
      <c r="X705" s="56" t="s">
        <v>16</v>
      </c>
      <c r="Y705" s="48"/>
      <c r="Z705" s="36"/>
      <c r="AA705" s="54" t="s">
        <v>11</v>
      </c>
      <c r="AB705" s="39"/>
      <c r="AC705" s="54" t="s">
        <v>16</v>
      </c>
      <c r="AD705" s="36"/>
      <c r="AE705" s="54" t="s">
        <v>11</v>
      </c>
      <c r="AF705" s="39"/>
      <c r="AG705" s="56" t="s">
        <v>16</v>
      </c>
      <c r="AH705" s="48"/>
      <c r="AI705" s="36"/>
      <c r="AJ705" s="54" t="s">
        <v>11</v>
      </c>
      <c r="AK705" s="39"/>
      <c r="AL705" s="54" t="s">
        <v>16</v>
      </c>
      <c r="AM705" s="36"/>
      <c r="AN705" s="54" t="s">
        <v>11</v>
      </c>
      <c r="AO705" s="39"/>
      <c r="AP705" s="56" t="s">
        <v>16</v>
      </c>
      <c r="AQ705" s="48"/>
      <c r="AR705" s="36"/>
      <c r="AS705" s="54" t="s">
        <v>11</v>
      </c>
      <c r="AT705" s="39"/>
      <c r="AU705" s="54" t="s">
        <v>16</v>
      </c>
      <c r="AV705" s="36"/>
      <c r="AW705" s="54" t="s">
        <v>11</v>
      </c>
      <c r="AX705" s="39"/>
      <c r="AY705" s="56" t="s">
        <v>16</v>
      </c>
      <c r="AZ705" s="48"/>
      <c r="BA705" s="36"/>
      <c r="BB705" s="54" t="s">
        <v>11</v>
      </c>
      <c r="BC705" s="39"/>
      <c r="BD705" s="54" t="s">
        <v>16</v>
      </c>
      <c r="BE705" s="36"/>
      <c r="BF705" s="54" t="s">
        <v>11</v>
      </c>
      <c r="BG705" s="39"/>
      <c r="BH705" s="56" t="s">
        <v>16</v>
      </c>
      <c r="BI705" s="48"/>
      <c r="BJ705" s="36"/>
      <c r="BK705" s="54" t="s">
        <v>11</v>
      </c>
      <c r="BL705" s="39"/>
      <c r="BM705" s="54" t="s">
        <v>16</v>
      </c>
      <c r="BN705" s="36"/>
      <c r="BO705" s="54" t="s">
        <v>11</v>
      </c>
      <c r="BP705" s="39"/>
      <c r="BQ705" s="56" t="s">
        <v>16</v>
      </c>
      <c r="BR705" s="48"/>
      <c r="BS705" s="36"/>
      <c r="BT705" s="54" t="s">
        <v>11</v>
      </c>
      <c r="BU705" s="39"/>
      <c r="BV705" s="54" t="s">
        <v>16</v>
      </c>
      <c r="BW705" s="36"/>
      <c r="BX705" s="54" t="s">
        <v>11</v>
      </c>
      <c r="BY705" s="39"/>
      <c r="BZ705" s="56" t="s">
        <v>16</v>
      </c>
      <c r="CA705" s="51"/>
      <c r="CB705" s="17" t="str">
        <f t="shared" si="21"/>
        <v/>
      </c>
      <c r="CC705" s="17" t="str">
        <f>IF(CB705="","",INDEX('99_職種リスト'!$A:$A,MATCH($E705,'99_職種リスト'!$B:$B,0)))</f>
        <v/>
      </c>
      <c r="CD705" s="18" t="str">
        <f>IF(CB705="","",IF(F705="○",'01_勤務時間入力'!$B$7*60,IF(SUM(H705,J705,L705,N705)&gt;0,MIN(SUM(VALUE(H705)*60,J705,VALUE(L705)*60/2,N705/2),'01_勤務時間入力'!$B$7*60,10080),MIN(SUM(MIN(SUM(VALUE(Q705)*60,S705,VALUE(U705)*60/2,W705/2),1440)*IF(OR(Y705="",Y705="　"),1,VALUE(MID(Y705,2,1)/4)),MIN(SUM(VALUE(Z705)*60,AB705,VALUE(AD705)*60/2,AF705/2),1440)*IF(OR(AH705="",AH705="　"),1,VALUE(MID(AH705,2,1)/4)),MIN(SUM(VALUE(AI705)*60,AK705,VALUE(AM705)*60/2,AO705/2),1440)*IF(OR(AQ705="",AQ705="　"),1,VALUE(MID(AQ705,2,1)/4)),MIN(SUM(VALUE(AR705)*60,AT705,VALUE(AV705)*60/2,AX705/2),1440)*IF(OR(AZ705="",AZ705="　"),1,VALUE(MID(AZ705,2,1)/4)),MIN(SUM(VALUE(BA705)*60,BC705,VALUE(BE705)*60/2,BG705/2),1440)*IF(OR(BI705="",BI705="　"),1,VALUE(MID(BI705,2,1)/4)),MIN(SUM(VALUE(BJ705)*60,BL705,VALUE(BN705)*60/2,BP705/2),1440)*IF(OR(BR705="",BR705="　"),1,VALUE(MID(BR705,2,1)/4)),MIN(SUM(VALUE(BS705)*60,BU705,VALUE(BW705)*60/2,BY705/2),1440)*IF(OR(CA705="",CA705="　"),1,VALUE(MID(CA705,2,1)/4))),'01_勤務時間入力'!$B$7*60,10080))))</f>
        <v/>
      </c>
      <c r="CE705" s="17" t="str">
        <f>IF(CB705="","",IF('01_勤務時間入力'!$I$7*60&lt;='01_勤務時間入力'!CD705,"常勤","非常勤"))</f>
        <v/>
      </c>
    </row>
    <row r="706" spans="2:83" ht="27.95" customHeight="1" x14ac:dyDescent="0.4">
      <c r="B706" s="131" t="str">
        <f t="shared" si="20"/>
        <v>690人目</v>
      </c>
      <c r="C706" s="29"/>
      <c r="D706" s="69" t="s">
        <v>14</v>
      </c>
      <c r="E706" s="31"/>
      <c r="F706" s="32"/>
      <c r="H706" s="36"/>
      <c r="I706" s="54" t="s">
        <v>11</v>
      </c>
      <c r="J706" s="39"/>
      <c r="K706" s="56" t="s">
        <v>16</v>
      </c>
      <c r="L706" s="36"/>
      <c r="M706" s="54" t="s">
        <v>11</v>
      </c>
      <c r="N706" s="39"/>
      <c r="O706" s="56" t="s">
        <v>16</v>
      </c>
      <c r="P706" s="11"/>
      <c r="Q706" s="36"/>
      <c r="R706" s="54" t="s">
        <v>11</v>
      </c>
      <c r="S706" s="39"/>
      <c r="T706" s="54" t="s">
        <v>16</v>
      </c>
      <c r="U706" s="36"/>
      <c r="V706" s="54" t="s">
        <v>11</v>
      </c>
      <c r="W706" s="39"/>
      <c r="X706" s="56" t="s">
        <v>16</v>
      </c>
      <c r="Y706" s="48"/>
      <c r="Z706" s="36"/>
      <c r="AA706" s="54" t="s">
        <v>11</v>
      </c>
      <c r="AB706" s="39"/>
      <c r="AC706" s="54" t="s">
        <v>16</v>
      </c>
      <c r="AD706" s="36"/>
      <c r="AE706" s="54" t="s">
        <v>11</v>
      </c>
      <c r="AF706" s="39"/>
      <c r="AG706" s="56" t="s">
        <v>16</v>
      </c>
      <c r="AH706" s="48"/>
      <c r="AI706" s="36"/>
      <c r="AJ706" s="54" t="s">
        <v>11</v>
      </c>
      <c r="AK706" s="39"/>
      <c r="AL706" s="54" t="s">
        <v>16</v>
      </c>
      <c r="AM706" s="36"/>
      <c r="AN706" s="54" t="s">
        <v>11</v>
      </c>
      <c r="AO706" s="39"/>
      <c r="AP706" s="56" t="s">
        <v>16</v>
      </c>
      <c r="AQ706" s="48"/>
      <c r="AR706" s="36"/>
      <c r="AS706" s="54" t="s">
        <v>11</v>
      </c>
      <c r="AT706" s="39"/>
      <c r="AU706" s="54" t="s">
        <v>16</v>
      </c>
      <c r="AV706" s="36"/>
      <c r="AW706" s="54" t="s">
        <v>11</v>
      </c>
      <c r="AX706" s="39"/>
      <c r="AY706" s="56" t="s">
        <v>16</v>
      </c>
      <c r="AZ706" s="48"/>
      <c r="BA706" s="36"/>
      <c r="BB706" s="54" t="s">
        <v>11</v>
      </c>
      <c r="BC706" s="39"/>
      <c r="BD706" s="54" t="s">
        <v>16</v>
      </c>
      <c r="BE706" s="36"/>
      <c r="BF706" s="54" t="s">
        <v>11</v>
      </c>
      <c r="BG706" s="39"/>
      <c r="BH706" s="56" t="s">
        <v>16</v>
      </c>
      <c r="BI706" s="48"/>
      <c r="BJ706" s="36"/>
      <c r="BK706" s="54" t="s">
        <v>11</v>
      </c>
      <c r="BL706" s="39"/>
      <c r="BM706" s="54" t="s">
        <v>16</v>
      </c>
      <c r="BN706" s="36"/>
      <c r="BO706" s="54" t="s">
        <v>11</v>
      </c>
      <c r="BP706" s="39"/>
      <c r="BQ706" s="56" t="s">
        <v>16</v>
      </c>
      <c r="BR706" s="48"/>
      <c r="BS706" s="36"/>
      <c r="BT706" s="54" t="s">
        <v>11</v>
      </c>
      <c r="BU706" s="39"/>
      <c r="BV706" s="54" t="s">
        <v>16</v>
      </c>
      <c r="BW706" s="36"/>
      <c r="BX706" s="54" t="s">
        <v>11</v>
      </c>
      <c r="BY706" s="39"/>
      <c r="BZ706" s="56" t="s">
        <v>16</v>
      </c>
      <c r="CA706" s="51"/>
      <c r="CB706" s="17" t="str">
        <f t="shared" si="21"/>
        <v/>
      </c>
      <c r="CC706" s="17" t="str">
        <f>IF(CB706="","",INDEX('99_職種リスト'!$A:$A,MATCH($E706,'99_職種リスト'!$B:$B,0)))</f>
        <v/>
      </c>
      <c r="CD706" s="18" t="str">
        <f>IF(CB706="","",IF(F706="○",'01_勤務時間入力'!$B$7*60,IF(SUM(H706,J706,L706,N706)&gt;0,MIN(SUM(VALUE(H706)*60,J706,VALUE(L706)*60/2,N706/2),'01_勤務時間入力'!$B$7*60,10080),MIN(SUM(MIN(SUM(VALUE(Q706)*60,S706,VALUE(U706)*60/2,W706/2),1440)*IF(OR(Y706="",Y706="　"),1,VALUE(MID(Y706,2,1)/4)),MIN(SUM(VALUE(Z706)*60,AB706,VALUE(AD706)*60/2,AF706/2),1440)*IF(OR(AH706="",AH706="　"),1,VALUE(MID(AH706,2,1)/4)),MIN(SUM(VALUE(AI706)*60,AK706,VALUE(AM706)*60/2,AO706/2),1440)*IF(OR(AQ706="",AQ706="　"),1,VALUE(MID(AQ706,2,1)/4)),MIN(SUM(VALUE(AR706)*60,AT706,VALUE(AV706)*60/2,AX706/2),1440)*IF(OR(AZ706="",AZ706="　"),1,VALUE(MID(AZ706,2,1)/4)),MIN(SUM(VALUE(BA706)*60,BC706,VALUE(BE706)*60/2,BG706/2),1440)*IF(OR(BI706="",BI706="　"),1,VALUE(MID(BI706,2,1)/4)),MIN(SUM(VALUE(BJ706)*60,BL706,VALUE(BN706)*60/2,BP706/2),1440)*IF(OR(BR706="",BR706="　"),1,VALUE(MID(BR706,2,1)/4)),MIN(SUM(VALUE(BS706)*60,BU706,VALUE(BW706)*60/2,BY706/2),1440)*IF(OR(CA706="",CA706="　"),1,VALUE(MID(CA706,2,1)/4))),'01_勤務時間入力'!$B$7*60,10080))))</f>
        <v/>
      </c>
      <c r="CE706" s="17" t="str">
        <f>IF(CB706="","",IF('01_勤務時間入力'!$I$7*60&lt;='01_勤務時間入力'!CD706,"常勤","非常勤"))</f>
        <v/>
      </c>
    </row>
    <row r="707" spans="2:83" ht="27.95" customHeight="1" x14ac:dyDescent="0.4">
      <c r="B707" s="131" t="str">
        <f t="shared" si="20"/>
        <v>691人目</v>
      </c>
      <c r="C707" s="29"/>
      <c r="D707" s="69" t="s">
        <v>14</v>
      </c>
      <c r="E707" s="31"/>
      <c r="F707" s="32"/>
      <c r="H707" s="36"/>
      <c r="I707" s="54" t="s">
        <v>11</v>
      </c>
      <c r="J707" s="39"/>
      <c r="K707" s="56" t="s">
        <v>16</v>
      </c>
      <c r="L707" s="36"/>
      <c r="M707" s="54" t="s">
        <v>11</v>
      </c>
      <c r="N707" s="39"/>
      <c r="O707" s="56" t="s">
        <v>16</v>
      </c>
      <c r="P707" s="11"/>
      <c r="Q707" s="36"/>
      <c r="R707" s="54" t="s">
        <v>11</v>
      </c>
      <c r="S707" s="39"/>
      <c r="T707" s="54" t="s">
        <v>16</v>
      </c>
      <c r="U707" s="36"/>
      <c r="V707" s="54" t="s">
        <v>11</v>
      </c>
      <c r="W707" s="39"/>
      <c r="X707" s="56" t="s">
        <v>16</v>
      </c>
      <c r="Y707" s="48"/>
      <c r="Z707" s="36"/>
      <c r="AA707" s="54" t="s">
        <v>11</v>
      </c>
      <c r="AB707" s="39"/>
      <c r="AC707" s="54" t="s">
        <v>16</v>
      </c>
      <c r="AD707" s="36"/>
      <c r="AE707" s="54" t="s">
        <v>11</v>
      </c>
      <c r="AF707" s="39"/>
      <c r="AG707" s="56" t="s">
        <v>16</v>
      </c>
      <c r="AH707" s="48"/>
      <c r="AI707" s="36"/>
      <c r="AJ707" s="54" t="s">
        <v>11</v>
      </c>
      <c r="AK707" s="39"/>
      <c r="AL707" s="54" t="s">
        <v>16</v>
      </c>
      <c r="AM707" s="36"/>
      <c r="AN707" s="54" t="s">
        <v>11</v>
      </c>
      <c r="AO707" s="39"/>
      <c r="AP707" s="56" t="s">
        <v>16</v>
      </c>
      <c r="AQ707" s="48"/>
      <c r="AR707" s="36"/>
      <c r="AS707" s="54" t="s">
        <v>11</v>
      </c>
      <c r="AT707" s="39"/>
      <c r="AU707" s="54" t="s">
        <v>16</v>
      </c>
      <c r="AV707" s="36"/>
      <c r="AW707" s="54" t="s">
        <v>11</v>
      </c>
      <c r="AX707" s="39"/>
      <c r="AY707" s="56" t="s">
        <v>16</v>
      </c>
      <c r="AZ707" s="48"/>
      <c r="BA707" s="36"/>
      <c r="BB707" s="54" t="s">
        <v>11</v>
      </c>
      <c r="BC707" s="39"/>
      <c r="BD707" s="54" t="s">
        <v>16</v>
      </c>
      <c r="BE707" s="36"/>
      <c r="BF707" s="54" t="s">
        <v>11</v>
      </c>
      <c r="BG707" s="39"/>
      <c r="BH707" s="56" t="s">
        <v>16</v>
      </c>
      <c r="BI707" s="48"/>
      <c r="BJ707" s="36"/>
      <c r="BK707" s="54" t="s">
        <v>11</v>
      </c>
      <c r="BL707" s="39"/>
      <c r="BM707" s="54" t="s">
        <v>16</v>
      </c>
      <c r="BN707" s="36"/>
      <c r="BO707" s="54" t="s">
        <v>11</v>
      </c>
      <c r="BP707" s="39"/>
      <c r="BQ707" s="56" t="s">
        <v>16</v>
      </c>
      <c r="BR707" s="48"/>
      <c r="BS707" s="36"/>
      <c r="BT707" s="54" t="s">
        <v>11</v>
      </c>
      <c r="BU707" s="39"/>
      <c r="BV707" s="54" t="s">
        <v>16</v>
      </c>
      <c r="BW707" s="36"/>
      <c r="BX707" s="54" t="s">
        <v>11</v>
      </c>
      <c r="BY707" s="39"/>
      <c r="BZ707" s="56" t="s">
        <v>16</v>
      </c>
      <c r="CA707" s="51"/>
      <c r="CB707" s="17" t="str">
        <f t="shared" si="21"/>
        <v/>
      </c>
      <c r="CC707" s="17" t="str">
        <f>IF(CB707="","",INDEX('99_職種リスト'!$A:$A,MATCH($E707,'99_職種リスト'!$B:$B,0)))</f>
        <v/>
      </c>
      <c r="CD707" s="18" t="str">
        <f>IF(CB707="","",IF(F707="○",'01_勤務時間入力'!$B$7*60,IF(SUM(H707,J707,L707,N707)&gt;0,MIN(SUM(VALUE(H707)*60,J707,VALUE(L707)*60/2,N707/2),'01_勤務時間入力'!$B$7*60,10080),MIN(SUM(MIN(SUM(VALUE(Q707)*60,S707,VALUE(U707)*60/2,W707/2),1440)*IF(OR(Y707="",Y707="　"),1,VALUE(MID(Y707,2,1)/4)),MIN(SUM(VALUE(Z707)*60,AB707,VALUE(AD707)*60/2,AF707/2),1440)*IF(OR(AH707="",AH707="　"),1,VALUE(MID(AH707,2,1)/4)),MIN(SUM(VALUE(AI707)*60,AK707,VALUE(AM707)*60/2,AO707/2),1440)*IF(OR(AQ707="",AQ707="　"),1,VALUE(MID(AQ707,2,1)/4)),MIN(SUM(VALUE(AR707)*60,AT707,VALUE(AV707)*60/2,AX707/2),1440)*IF(OR(AZ707="",AZ707="　"),1,VALUE(MID(AZ707,2,1)/4)),MIN(SUM(VALUE(BA707)*60,BC707,VALUE(BE707)*60/2,BG707/2),1440)*IF(OR(BI707="",BI707="　"),1,VALUE(MID(BI707,2,1)/4)),MIN(SUM(VALUE(BJ707)*60,BL707,VALUE(BN707)*60/2,BP707/2),1440)*IF(OR(BR707="",BR707="　"),1,VALUE(MID(BR707,2,1)/4)),MIN(SUM(VALUE(BS707)*60,BU707,VALUE(BW707)*60/2,BY707/2),1440)*IF(OR(CA707="",CA707="　"),1,VALUE(MID(CA707,2,1)/4))),'01_勤務時間入力'!$B$7*60,10080))))</f>
        <v/>
      </c>
      <c r="CE707" s="17" t="str">
        <f>IF(CB707="","",IF('01_勤務時間入力'!$I$7*60&lt;='01_勤務時間入力'!CD707,"常勤","非常勤"))</f>
        <v/>
      </c>
    </row>
    <row r="708" spans="2:83" ht="27.95" customHeight="1" x14ac:dyDescent="0.4">
      <c r="B708" s="131" t="str">
        <f t="shared" si="20"/>
        <v>692人目</v>
      </c>
      <c r="C708" s="29"/>
      <c r="D708" s="69" t="s">
        <v>14</v>
      </c>
      <c r="E708" s="31"/>
      <c r="F708" s="32"/>
      <c r="H708" s="36"/>
      <c r="I708" s="54" t="s">
        <v>11</v>
      </c>
      <c r="J708" s="39"/>
      <c r="K708" s="56" t="s">
        <v>16</v>
      </c>
      <c r="L708" s="36"/>
      <c r="M708" s="54" t="s">
        <v>11</v>
      </c>
      <c r="N708" s="39"/>
      <c r="O708" s="56" t="s">
        <v>16</v>
      </c>
      <c r="P708" s="11"/>
      <c r="Q708" s="36"/>
      <c r="R708" s="54" t="s">
        <v>11</v>
      </c>
      <c r="S708" s="39"/>
      <c r="T708" s="54" t="s">
        <v>16</v>
      </c>
      <c r="U708" s="36"/>
      <c r="V708" s="54" t="s">
        <v>11</v>
      </c>
      <c r="W708" s="39"/>
      <c r="X708" s="56" t="s">
        <v>16</v>
      </c>
      <c r="Y708" s="48"/>
      <c r="Z708" s="36"/>
      <c r="AA708" s="54" t="s">
        <v>11</v>
      </c>
      <c r="AB708" s="39"/>
      <c r="AC708" s="54" t="s">
        <v>16</v>
      </c>
      <c r="AD708" s="36"/>
      <c r="AE708" s="54" t="s">
        <v>11</v>
      </c>
      <c r="AF708" s="39"/>
      <c r="AG708" s="56" t="s">
        <v>16</v>
      </c>
      <c r="AH708" s="48"/>
      <c r="AI708" s="36"/>
      <c r="AJ708" s="54" t="s">
        <v>11</v>
      </c>
      <c r="AK708" s="39"/>
      <c r="AL708" s="54" t="s">
        <v>16</v>
      </c>
      <c r="AM708" s="36"/>
      <c r="AN708" s="54" t="s">
        <v>11</v>
      </c>
      <c r="AO708" s="39"/>
      <c r="AP708" s="56" t="s">
        <v>16</v>
      </c>
      <c r="AQ708" s="48"/>
      <c r="AR708" s="36"/>
      <c r="AS708" s="54" t="s">
        <v>11</v>
      </c>
      <c r="AT708" s="39"/>
      <c r="AU708" s="54" t="s">
        <v>16</v>
      </c>
      <c r="AV708" s="36"/>
      <c r="AW708" s="54" t="s">
        <v>11</v>
      </c>
      <c r="AX708" s="39"/>
      <c r="AY708" s="56" t="s">
        <v>16</v>
      </c>
      <c r="AZ708" s="48"/>
      <c r="BA708" s="36"/>
      <c r="BB708" s="54" t="s">
        <v>11</v>
      </c>
      <c r="BC708" s="39"/>
      <c r="BD708" s="54" t="s">
        <v>16</v>
      </c>
      <c r="BE708" s="36"/>
      <c r="BF708" s="54" t="s">
        <v>11</v>
      </c>
      <c r="BG708" s="39"/>
      <c r="BH708" s="56" t="s">
        <v>16</v>
      </c>
      <c r="BI708" s="48"/>
      <c r="BJ708" s="36"/>
      <c r="BK708" s="54" t="s">
        <v>11</v>
      </c>
      <c r="BL708" s="39"/>
      <c r="BM708" s="54" t="s">
        <v>16</v>
      </c>
      <c r="BN708" s="36"/>
      <c r="BO708" s="54" t="s">
        <v>11</v>
      </c>
      <c r="BP708" s="39"/>
      <c r="BQ708" s="56" t="s">
        <v>16</v>
      </c>
      <c r="BR708" s="48"/>
      <c r="BS708" s="36"/>
      <c r="BT708" s="54" t="s">
        <v>11</v>
      </c>
      <c r="BU708" s="39"/>
      <c r="BV708" s="54" t="s">
        <v>16</v>
      </c>
      <c r="BW708" s="36"/>
      <c r="BX708" s="54" t="s">
        <v>11</v>
      </c>
      <c r="BY708" s="39"/>
      <c r="BZ708" s="56" t="s">
        <v>16</v>
      </c>
      <c r="CA708" s="51"/>
      <c r="CB708" s="17" t="str">
        <f t="shared" si="21"/>
        <v/>
      </c>
      <c r="CC708" s="17" t="str">
        <f>IF(CB708="","",INDEX('99_職種リスト'!$A:$A,MATCH($E708,'99_職種リスト'!$B:$B,0)))</f>
        <v/>
      </c>
      <c r="CD708" s="18" t="str">
        <f>IF(CB708="","",IF(F708="○",'01_勤務時間入力'!$B$7*60,IF(SUM(H708,J708,L708,N708)&gt;0,MIN(SUM(VALUE(H708)*60,J708,VALUE(L708)*60/2,N708/2),'01_勤務時間入力'!$B$7*60,10080),MIN(SUM(MIN(SUM(VALUE(Q708)*60,S708,VALUE(U708)*60/2,W708/2),1440)*IF(OR(Y708="",Y708="　"),1,VALUE(MID(Y708,2,1)/4)),MIN(SUM(VALUE(Z708)*60,AB708,VALUE(AD708)*60/2,AF708/2),1440)*IF(OR(AH708="",AH708="　"),1,VALUE(MID(AH708,2,1)/4)),MIN(SUM(VALUE(AI708)*60,AK708,VALUE(AM708)*60/2,AO708/2),1440)*IF(OR(AQ708="",AQ708="　"),1,VALUE(MID(AQ708,2,1)/4)),MIN(SUM(VALUE(AR708)*60,AT708,VALUE(AV708)*60/2,AX708/2),1440)*IF(OR(AZ708="",AZ708="　"),1,VALUE(MID(AZ708,2,1)/4)),MIN(SUM(VALUE(BA708)*60,BC708,VALUE(BE708)*60/2,BG708/2),1440)*IF(OR(BI708="",BI708="　"),1,VALUE(MID(BI708,2,1)/4)),MIN(SUM(VALUE(BJ708)*60,BL708,VALUE(BN708)*60/2,BP708/2),1440)*IF(OR(BR708="",BR708="　"),1,VALUE(MID(BR708,2,1)/4)),MIN(SUM(VALUE(BS708)*60,BU708,VALUE(BW708)*60/2,BY708/2),1440)*IF(OR(CA708="",CA708="　"),1,VALUE(MID(CA708,2,1)/4))),'01_勤務時間入力'!$B$7*60,10080))))</f>
        <v/>
      </c>
      <c r="CE708" s="17" t="str">
        <f>IF(CB708="","",IF('01_勤務時間入力'!$I$7*60&lt;='01_勤務時間入力'!CD708,"常勤","非常勤"))</f>
        <v/>
      </c>
    </row>
    <row r="709" spans="2:83" ht="27.95" customHeight="1" x14ac:dyDescent="0.4">
      <c r="B709" s="131" t="str">
        <f t="shared" si="20"/>
        <v>693人目</v>
      </c>
      <c r="C709" s="29"/>
      <c r="D709" s="69" t="s">
        <v>14</v>
      </c>
      <c r="E709" s="31"/>
      <c r="F709" s="32"/>
      <c r="H709" s="36"/>
      <c r="I709" s="54" t="s">
        <v>11</v>
      </c>
      <c r="J709" s="39"/>
      <c r="K709" s="56" t="s">
        <v>16</v>
      </c>
      <c r="L709" s="36"/>
      <c r="M709" s="54" t="s">
        <v>11</v>
      </c>
      <c r="N709" s="39"/>
      <c r="O709" s="56" t="s">
        <v>16</v>
      </c>
      <c r="P709" s="11"/>
      <c r="Q709" s="36"/>
      <c r="R709" s="54" t="s">
        <v>11</v>
      </c>
      <c r="S709" s="39"/>
      <c r="T709" s="54" t="s">
        <v>16</v>
      </c>
      <c r="U709" s="36"/>
      <c r="V709" s="54" t="s">
        <v>11</v>
      </c>
      <c r="W709" s="39"/>
      <c r="X709" s="56" t="s">
        <v>16</v>
      </c>
      <c r="Y709" s="48"/>
      <c r="Z709" s="36"/>
      <c r="AA709" s="54" t="s">
        <v>11</v>
      </c>
      <c r="AB709" s="39"/>
      <c r="AC709" s="54" t="s">
        <v>16</v>
      </c>
      <c r="AD709" s="36"/>
      <c r="AE709" s="54" t="s">
        <v>11</v>
      </c>
      <c r="AF709" s="39"/>
      <c r="AG709" s="56" t="s">
        <v>16</v>
      </c>
      <c r="AH709" s="48"/>
      <c r="AI709" s="36"/>
      <c r="AJ709" s="54" t="s">
        <v>11</v>
      </c>
      <c r="AK709" s="39"/>
      <c r="AL709" s="54" t="s">
        <v>16</v>
      </c>
      <c r="AM709" s="36"/>
      <c r="AN709" s="54" t="s">
        <v>11</v>
      </c>
      <c r="AO709" s="39"/>
      <c r="AP709" s="56" t="s">
        <v>16</v>
      </c>
      <c r="AQ709" s="48"/>
      <c r="AR709" s="36"/>
      <c r="AS709" s="54" t="s">
        <v>11</v>
      </c>
      <c r="AT709" s="39"/>
      <c r="AU709" s="54" t="s">
        <v>16</v>
      </c>
      <c r="AV709" s="36"/>
      <c r="AW709" s="54" t="s">
        <v>11</v>
      </c>
      <c r="AX709" s="39"/>
      <c r="AY709" s="56" t="s">
        <v>16</v>
      </c>
      <c r="AZ709" s="48"/>
      <c r="BA709" s="36"/>
      <c r="BB709" s="54" t="s">
        <v>11</v>
      </c>
      <c r="BC709" s="39"/>
      <c r="BD709" s="54" t="s">
        <v>16</v>
      </c>
      <c r="BE709" s="36"/>
      <c r="BF709" s="54" t="s">
        <v>11</v>
      </c>
      <c r="BG709" s="39"/>
      <c r="BH709" s="56" t="s">
        <v>16</v>
      </c>
      <c r="BI709" s="48"/>
      <c r="BJ709" s="36"/>
      <c r="BK709" s="54" t="s">
        <v>11</v>
      </c>
      <c r="BL709" s="39"/>
      <c r="BM709" s="54" t="s">
        <v>16</v>
      </c>
      <c r="BN709" s="36"/>
      <c r="BO709" s="54" t="s">
        <v>11</v>
      </c>
      <c r="BP709" s="39"/>
      <c r="BQ709" s="56" t="s">
        <v>16</v>
      </c>
      <c r="BR709" s="48"/>
      <c r="BS709" s="36"/>
      <c r="BT709" s="54" t="s">
        <v>11</v>
      </c>
      <c r="BU709" s="39"/>
      <c r="BV709" s="54" t="s">
        <v>16</v>
      </c>
      <c r="BW709" s="36"/>
      <c r="BX709" s="54" t="s">
        <v>11</v>
      </c>
      <c r="BY709" s="39"/>
      <c r="BZ709" s="56" t="s">
        <v>16</v>
      </c>
      <c r="CA709" s="51"/>
      <c r="CB709" s="17" t="str">
        <f t="shared" si="21"/>
        <v/>
      </c>
      <c r="CC709" s="17" t="str">
        <f>IF(CB709="","",INDEX('99_職種リスト'!$A:$A,MATCH($E709,'99_職種リスト'!$B:$B,0)))</f>
        <v/>
      </c>
      <c r="CD709" s="18" t="str">
        <f>IF(CB709="","",IF(F709="○",'01_勤務時間入力'!$B$7*60,IF(SUM(H709,J709,L709,N709)&gt;0,MIN(SUM(VALUE(H709)*60,J709,VALUE(L709)*60/2,N709/2),'01_勤務時間入力'!$B$7*60,10080),MIN(SUM(MIN(SUM(VALUE(Q709)*60,S709,VALUE(U709)*60/2,W709/2),1440)*IF(OR(Y709="",Y709="　"),1,VALUE(MID(Y709,2,1)/4)),MIN(SUM(VALUE(Z709)*60,AB709,VALUE(AD709)*60/2,AF709/2),1440)*IF(OR(AH709="",AH709="　"),1,VALUE(MID(AH709,2,1)/4)),MIN(SUM(VALUE(AI709)*60,AK709,VALUE(AM709)*60/2,AO709/2),1440)*IF(OR(AQ709="",AQ709="　"),1,VALUE(MID(AQ709,2,1)/4)),MIN(SUM(VALUE(AR709)*60,AT709,VALUE(AV709)*60/2,AX709/2),1440)*IF(OR(AZ709="",AZ709="　"),1,VALUE(MID(AZ709,2,1)/4)),MIN(SUM(VALUE(BA709)*60,BC709,VALUE(BE709)*60/2,BG709/2),1440)*IF(OR(BI709="",BI709="　"),1,VALUE(MID(BI709,2,1)/4)),MIN(SUM(VALUE(BJ709)*60,BL709,VALUE(BN709)*60/2,BP709/2),1440)*IF(OR(BR709="",BR709="　"),1,VALUE(MID(BR709,2,1)/4)),MIN(SUM(VALUE(BS709)*60,BU709,VALUE(BW709)*60/2,BY709/2),1440)*IF(OR(CA709="",CA709="　"),1,VALUE(MID(CA709,2,1)/4))),'01_勤務時間入力'!$B$7*60,10080))))</f>
        <v/>
      </c>
      <c r="CE709" s="17" t="str">
        <f>IF(CB709="","",IF('01_勤務時間入力'!$I$7*60&lt;='01_勤務時間入力'!CD709,"常勤","非常勤"))</f>
        <v/>
      </c>
    </row>
    <row r="710" spans="2:83" ht="27.95" customHeight="1" x14ac:dyDescent="0.4">
      <c r="B710" s="131" t="str">
        <f t="shared" si="20"/>
        <v>694人目</v>
      </c>
      <c r="C710" s="29"/>
      <c r="D710" s="69" t="s">
        <v>14</v>
      </c>
      <c r="E710" s="31"/>
      <c r="F710" s="32"/>
      <c r="H710" s="36"/>
      <c r="I710" s="54" t="s">
        <v>11</v>
      </c>
      <c r="J710" s="39"/>
      <c r="K710" s="56" t="s">
        <v>16</v>
      </c>
      <c r="L710" s="36"/>
      <c r="M710" s="54" t="s">
        <v>11</v>
      </c>
      <c r="N710" s="39"/>
      <c r="O710" s="56" t="s">
        <v>16</v>
      </c>
      <c r="P710" s="11"/>
      <c r="Q710" s="36"/>
      <c r="R710" s="54" t="s">
        <v>11</v>
      </c>
      <c r="S710" s="39"/>
      <c r="T710" s="54" t="s">
        <v>16</v>
      </c>
      <c r="U710" s="36"/>
      <c r="V710" s="54" t="s">
        <v>11</v>
      </c>
      <c r="W710" s="39"/>
      <c r="X710" s="56" t="s">
        <v>16</v>
      </c>
      <c r="Y710" s="48"/>
      <c r="Z710" s="36"/>
      <c r="AA710" s="54" t="s">
        <v>11</v>
      </c>
      <c r="AB710" s="39"/>
      <c r="AC710" s="54" t="s">
        <v>16</v>
      </c>
      <c r="AD710" s="36"/>
      <c r="AE710" s="54" t="s">
        <v>11</v>
      </c>
      <c r="AF710" s="39"/>
      <c r="AG710" s="56" t="s">
        <v>16</v>
      </c>
      <c r="AH710" s="48"/>
      <c r="AI710" s="36"/>
      <c r="AJ710" s="54" t="s">
        <v>11</v>
      </c>
      <c r="AK710" s="39"/>
      <c r="AL710" s="54" t="s">
        <v>16</v>
      </c>
      <c r="AM710" s="36"/>
      <c r="AN710" s="54" t="s">
        <v>11</v>
      </c>
      <c r="AO710" s="39"/>
      <c r="AP710" s="56" t="s">
        <v>16</v>
      </c>
      <c r="AQ710" s="48"/>
      <c r="AR710" s="36"/>
      <c r="AS710" s="54" t="s">
        <v>11</v>
      </c>
      <c r="AT710" s="39"/>
      <c r="AU710" s="54" t="s">
        <v>16</v>
      </c>
      <c r="AV710" s="36"/>
      <c r="AW710" s="54" t="s">
        <v>11</v>
      </c>
      <c r="AX710" s="39"/>
      <c r="AY710" s="56" t="s">
        <v>16</v>
      </c>
      <c r="AZ710" s="48"/>
      <c r="BA710" s="36"/>
      <c r="BB710" s="54" t="s">
        <v>11</v>
      </c>
      <c r="BC710" s="39"/>
      <c r="BD710" s="54" t="s">
        <v>16</v>
      </c>
      <c r="BE710" s="36"/>
      <c r="BF710" s="54" t="s">
        <v>11</v>
      </c>
      <c r="BG710" s="39"/>
      <c r="BH710" s="56" t="s">
        <v>16</v>
      </c>
      <c r="BI710" s="48"/>
      <c r="BJ710" s="36"/>
      <c r="BK710" s="54" t="s">
        <v>11</v>
      </c>
      <c r="BL710" s="39"/>
      <c r="BM710" s="54" t="s">
        <v>16</v>
      </c>
      <c r="BN710" s="36"/>
      <c r="BO710" s="54" t="s">
        <v>11</v>
      </c>
      <c r="BP710" s="39"/>
      <c r="BQ710" s="56" t="s">
        <v>16</v>
      </c>
      <c r="BR710" s="48"/>
      <c r="BS710" s="36"/>
      <c r="BT710" s="54" t="s">
        <v>11</v>
      </c>
      <c r="BU710" s="39"/>
      <c r="BV710" s="54" t="s">
        <v>16</v>
      </c>
      <c r="BW710" s="36"/>
      <c r="BX710" s="54" t="s">
        <v>11</v>
      </c>
      <c r="BY710" s="39"/>
      <c r="BZ710" s="56" t="s">
        <v>16</v>
      </c>
      <c r="CA710" s="51"/>
      <c r="CB710" s="17" t="str">
        <f t="shared" si="21"/>
        <v/>
      </c>
      <c r="CC710" s="17" t="str">
        <f>IF(CB710="","",INDEX('99_職種リスト'!$A:$A,MATCH($E710,'99_職種リスト'!$B:$B,0)))</f>
        <v/>
      </c>
      <c r="CD710" s="18" t="str">
        <f>IF(CB710="","",IF(F710="○",'01_勤務時間入力'!$B$7*60,IF(SUM(H710,J710,L710,N710)&gt;0,MIN(SUM(VALUE(H710)*60,J710,VALUE(L710)*60/2,N710/2),'01_勤務時間入力'!$B$7*60,10080),MIN(SUM(MIN(SUM(VALUE(Q710)*60,S710,VALUE(U710)*60/2,W710/2),1440)*IF(OR(Y710="",Y710="　"),1,VALUE(MID(Y710,2,1)/4)),MIN(SUM(VALUE(Z710)*60,AB710,VALUE(AD710)*60/2,AF710/2),1440)*IF(OR(AH710="",AH710="　"),1,VALUE(MID(AH710,2,1)/4)),MIN(SUM(VALUE(AI710)*60,AK710,VALUE(AM710)*60/2,AO710/2),1440)*IF(OR(AQ710="",AQ710="　"),1,VALUE(MID(AQ710,2,1)/4)),MIN(SUM(VALUE(AR710)*60,AT710,VALUE(AV710)*60/2,AX710/2),1440)*IF(OR(AZ710="",AZ710="　"),1,VALUE(MID(AZ710,2,1)/4)),MIN(SUM(VALUE(BA710)*60,BC710,VALUE(BE710)*60/2,BG710/2),1440)*IF(OR(BI710="",BI710="　"),1,VALUE(MID(BI710,2,1)/4)),MIN(SUM(VALUE(BJ710)*60,BL710,VALUE(BN710)*60/2,BP710/2),1440)*IF(OR(BR710="",BR710="　"),1,VALUE(MID(BR710,2,1)/4)),MIN(SUM(VALUE(BS710)*60,BU710,VALUE(BW710)*60/2,BY710/2),1440)*IF(OR(CA710="",CA710="　"),1,VALUE(MID(CA710,2,1)/4))),'01_勤務時間入力'!$B$7*60,10080))))</f>
        <v/>
      </c>
      <c r="CE710" s="17" t="str">
        <f>IF(CB710="","",IF('01_勤務時間入力'!$I$7*60&lt;='01_勤務時間入力'!CD710,"常勤","非常勤"))</f>
        <v/>
      </c>
    </row>
    <row r="711" spans="2:83" ht="27.95" customHeight="1" x14ac:dyDescent="0.4">
      <c r="B711" s="131" t="str">
        <f t="shared" si="20"/>
        <v>695人目</v>
      </c>
      <c r="C711" s="29"/>
      <c r="D711" s="69" t="s">
        <v>14</v>
      </c>
      <c r="E711" s="31"/>
      <c r="F711" s="32"/>
      <c r="H711" s="36"/>
      <c r="I711" s="54" t="s">
        <v>11</v>
      </c>
      <c r="J711" s="39"/>
      <c r="K711" s="56" t="s">
        <v>16</v>
      </c>
      <c r="L711" s="36"/>
      <c r="M711" s="54" t="s">
        <v>11</v>
      </c>
      <c r="N711" s="39"/>
      <c r="O711" s="56" t="s">
        <v>16</v>
      </c>
      <c r="P711" s="11"/>
      <c r="Q711" s="36"/>
      <c r="R711" s="54" t="s">
        <v>11</v>
      </c>
      <c r="S711" s="39"/>
      <c r="T711" s="54" t="s">
        <v>16</v>
      </c>
      <c r="U711" s="36"/>
      <c r="V711" s="54" t="s">
        <v>11</v>
      </c>
      <c r="W711" s="39"/>
      <c r="X711" s="56" t="s">
        <v>16</v>
      </c>
      <c r="Y711" s="48"/>
      <c r="Z711" s="36"/>
      <c r="AA711" s="54" t="s">
        <v>11</v>
      </c>
      <c r="AB711" s="39"/>
      <c r="AC711" s="54" t="s">
        <v>16</v>
      </c>
      <c r="AD711" s="36"/>
      <c r="AE711" s="54" t="s">
        <v>11</v>
      </c>
      <c r="AF711" s="39"/>
      <c r="AG711" s="56" t="s">
        <v>16</v>
      </c>
      <c r="AH711" s="48"/>
      <c r="AI711" s="36"/>
      <c r="AJ711" s="54" t="s">
        <v>11</v>
      </c>
      <c r="AK711" s="39"/>
      <c r="AL711" s="54" t="s">
        <v>16</v>
      </c>
      <c r="AM711" s="36"/>
      <c r="AN711" s="54" t="s">
        <v>11</v>
      </c>
      <c r="AO711" s="39"/>
      <c r="AP711" s="56" t="s">
        <v>16</v>
      </c>
      <c r="AQ711" s="48"/>
      <c r="AR711" s="36"/>
      <c r="AS711" s="54" t="s">
        <v>11</v>
      </c>
      <c r="AT711" s="39"/>
      <c r="AU711" s="54" t="s">
        <v>16</v>
      </c>
      <c r="AV711" s="36"/>
      <c r="AW711" s="54" t="s">
        <v>11</v>
      </c>
      <c r="AX711" s="39"/>
      <c r="AY711" s="56" t="s">
        <v>16</v>
      </c>
      <c r="AZ711" s="48"/>
      <c r="BA711" s="36"/>
      <c r="BB711" s="54" t="s">
        <v>11</v>
      </c>
      <c r="BC711" s="39"/>
      <c r="BD711" s="54" t="s">
        <v>16</v>
      </c>
      <c r="BE711" s="36"/>
      <c r="BF711" s="54" t="s">
        <v>11</v>
      </c>
      <c r="BG711" s="39"/>
      <c r="BH711" s="56" t="s">
        <v>16</v>
      </c>
      <c r="BI711" s="48"/>
      <c r="BJ711" s="36"/>
      <c r="BK711" s="54" t="s">
        <v>11</v>
      </c>
      <c r="BL711" s="39"/>
      <c r="BM711" s="54" t="s">
        <v>16</v>
      </c>
      <c r="BN711" s="36"/>
      <c r="BO711" s="54" t="s">
        <v>11</v>
      </c>
      <c r="BP711" s="39"/>
      <c r="BQ711" s="56" t="s">
        <v>16</v>
      </c>
      <c r="BR711" s="48"/>
      <c r="BS711" s="36"/>
      <c r="BT711" s="54" t="s">
        <v>11</v>
      </c>
      <c r="BU711" s="39"/>
      <c r="BV711" s="54" t="s">
        <v>16</v>
      </c>
      <c r="BW711" s="36"/>
      <c r="BX711" s="54" t="s">
        <v>11</v>
      </c>
      <c r="BY711" s="39"/>
      <c r="BZ711" s="56" t="s">
        <v>16</v>
      </c>
      <c r="CA711" s="51"/>
      <c r="CB711" s="17" t="str">
        <f t="shared" si="21"/>
        <v/>
      </c>
      <c r="CC711" s="17" t="str">
        <f>IF(CB711="","",INDEX('99_職種リスト'!$A:$A,MATCH($E711,'99_職種リスト'!$B:$B,0)))</f>
        <v/>
      </c>
      <c r="CD711" s="18" t="str">
        <f>IF(CB711="","",IF(F711="○",'01_勤務時間入力'!$B$7*60,IF(SUM(H711,J711,L711,N711)&gt;0,MIN(SUM(VALUE(H711)*60,J711,VALUE(L711)*60/2,N711/2),'01_勤務時間入力'!$B$7*60,10080),MIN(SUM(MIN(SUM(VALUE(Q711)*60,S711,VALUE(U711)*60/2,W711/2),1440)*IF(OR(Y711="",Y711="　"),1,VALUE(MID(Y711,2,1)/4)),MIN(SUM(VALUE(Z711)*60,AB711,VALUE(AD711)*60/2,AF711/2),1440)*IF(OR(AH711="",AH711="　"),1,VALUE(MID(AH711,2,1)/4)),MIN(SUM(VALUE(AI711)*60,AK711,VALUE(AM711)*60/2,AO711/2),1440)*IF(OR(AQ711="",AQ711="　"),1,VALUE(MID(AQ711,2,1)/4)),MIN(SUM(VALUE(AR711)*60,AT711,VALUE(AV711)*60/2,AX711/2),1440)*IF(OR(AZ711="",AZ711="　"),1,VALUE(MID(AZ711,2,1)/4)),MIN(SUM(VALUE(BA711)*60,BC711,VALUE(BE711)*60/2,BG711/2),1440)*IF(OR(BI711="",BI711="　"),1,VALUE(MID(BI711,2,1)/4)),MIN(SUM(VALUE(BJ711)*60,BL711,VALUE(BN711)*60/2,BP711/2),1440)*IF(OR(BR711="",BR711="　"),1,VALUE(MID(BR711,2,1)/4)),MIN(SUM(VALUE(BS711)*60,BU711,VALUE(BW711)*60/2,BY711/2),1440)*IF(OR(CA711="",CA711="　"),1,VALUE(MID(CA711,2,1)/4))),'01_勤務時間入力'!$B$7*60,10080))))</f>
        <v/>
      </c>
      <c r="CE711" s="17" t="str">
        <f>IF(CB711="","",IF('01_勤務時間入力'!$I$7*60&lt;='01_勤務時間入力'!CD711,"常勤","非常勤"))</f>
        <v/>
      </c>
    </row>
    <row r="712" spans="2:83" ht="27.95" customHeight="1" x14ac:dyDescent="0.4">
      <c r="B712" s="131" t="str">
        <f t="shared" si="20"/>
        <v>696人目</v>
      </c>
      <c r="C712" s="29"/>
      <c r="D712" s="69" t="s">
        <v>14</v>
      </c>
      <c r="E712" s="31"/>
      <c r="F712" s="32"/>
      <c r="H712" s="36"/>
      <c r="I712" s="54" t="s">
        <v>11</v>
      </c>
      <c r="J712" s="39"/>
      <c r="K712" s="56" t="s">
        <v>16</v>
      </c>
      <c r="L712" s="36"/>
      <c r="M712" s="54" t="s">
        <v>11</v>
      </c>
      <c r="N712" s="39"/>
      <c r="O712" s="56" t="s">
        <v>16</v>
      </c>
      <c r="P712" s="11"/>
      <c r="Q712" s="36"/>
      <c r="R712" s="54" t="s">
        <v>11</v>
      </c>
      <c r="S712" s="39"/>
      <c r="T712" s="54" t="s">
        <v>16</v>
      </c>
      <c r="U712" s="36"/>
      <c r="V712" s="54" t="s">
        <v>11</v>
      </c>
      <c r="W712" s="39"/>
      <c r="X712" s="56" t="s">
        <v>16</v>
      </c>
      <c r="Y712" s="48"/>
      <c r="Z712" s="36"/>
      <c r="AA712" s="54" t="s">
        <v>11</v>
      </c>
      <c r="AB712" s="39"/>
      <c r="AC712" s="54" t="s">
        <v>16</v>
      </c>
      <c r="AD712" s="36"/>
      <c r="AE712" s="54" t="s">
        <v>11</v>
      </c>
      <c r="AF712" s="39"/>
      <c r="AG712" s="56" t="s">
        <v>16</v>
      </c>
      <c r="AH712" s="48"/>
      <c r="AI712" s="36"/>
      <c r="AJ712" s="54" t="s">
        <v>11</v>
      </c>
      <c r="AK712" s="39"/>
      <c r="AL712" s="54" t="s">
        <v>16</v>
      </c>
      <c r="AM712" s="36"/>
      <c r="AN712" s="54" t="s">
        <v>11</v>
      </c>
      <c r="AO712" s="39"/>
      <c r="AP712" s="56" t="s">
        <v>16</v>
      </c>
      <c r="AQ712" s="48"/>
      <c r="AR712" s="36"/>
      <c r="AS712" s="54" t="s">
        <v>11</v>
      </c>
      <c r="AT712" s="39"/>
      <c r="AU712" s="54" t="s">
        <v>16</v>
      </c>
      <c r="AV712" s="36"/>
      <c r="AW712" s="54" t="s">
        <v>11</v>
      </c>
      <c r="AX712" s="39"/>
      <c r="AY712" s="56" t="s">
        <v>16</v>
      </c>
      <c r="AZ712" s="48"/>
      <c r="BA712" s="36"/>
      <c r="BB712" s="54" t="s">
        <v>11</v>
      </c>
      <c r="BC712" s="39"/>
      <c r="BD712" s="54" t="s">
        <v>16</v>
      </c>
      <c r="BE712" s="36"/>
      <c r="BF712" s="54" t="s">
        <v>11</v>
      </c>
      <c r="BG712" s="39"/>
      <c r="BH712" s="56" t="s">
        <v>16</v>
      </c>
      <c r="BI712" s="48"/>
      <c r="BJ712" s="36"/>
      <c r="BK712" s="54" t="s">
        <v>11</v>
      </c>
      <c r="BL712" s="39"/>
      <c r="BM712" s="54" t="s">
        <v>16</v>
      </c>
      <c r="BN712" s="36"/>
      <c r="BO712" s="54" t="s">
        <v>11</v>
      </c>
      <c r="BP712" s="39"/>
      <c r="BQ712" s="56" t="s">
        <v>16</v>
      </c>
      <c r="BR712" s="48"/>
      <c r="BS712" s="36"/>
      <c r="BT712" s="54" t="s">
        <v>11</v>
      </c>
      <c r="BU712" s="39"/>
      <c r="BV712" s="54" t="s">
        <v>16</v>
      </c>
      <c r="BW712" s="36"/>
      <c r="BX712" s="54" t="s">
        <v>11</v>
      </c>
      <c r="BY712" s="39"/>
      <c r="BZ712" s="56" t="s">
        <v>16</v>
      </c>
      <c r="CA712" s="51"/>
      <c r="CB712" s="17" t="str">
        <f t="shared" si="21"/>
        <v/>
      </c>
      <c r="CC712" s="17" t="str">
        <f>IF(CB712="","",INDEX('99_職種リスト'!$A:$A,MATCH($E712,'99_職種リスト'!$B:$B,0)))</f>
        <v/>
      </c>
      <c r="CD712" s="18" t="str">
        <f>IF(CB712="","",IF(F712="○",'01_勤務時間入力'!$B$7*60,IF(SUM(H712,J712,L712,N712)&gt;0,MIN(SUM(VALUE(H712)*60,J712,VALUE(L712)*60/2,N712/2),'01_勤務時間入力'!$B$7*60,10080),MIN(SUM(MIN(SUM(VALUE(Q712)*60,S712,VALUE(U712)*60/2,W712/2),1440)*IF(OR(Y712="",Y712="　"),1,VALUE(MID(Y712,2,1)/4)),MIN(SUM(VALUE(Z712)*60,AB712,VALUE(AD712)*60/2,AF712/2),1440)*IF(OR(AH712="",AH712="　"),1,VALUE(MID(AH712,2,1)/4)),MIN(SUM(VALUE(AI712)*60,AK712,VALUE(AM712)*60/2,AO712/2),1440)*IF(OR(AQ712="",AQ712="　"),1,VALUE(MID(AQ712,2,1)/4)),MIN(SUM(VALUE(AR712)*60,AT712,VALUE(AV712)*60/2,AX712/2),1440)*IF(OR(AZ712="",AZ712="　"),1,VALUE(MID(AZ712,2,1)/4)),MIN(SUM(VALUE(BA712)*60,BC712,VALUE(BE712)*60/2,BG712/2),1440)*IF(OR(BI712="",BI712="　"),1,VALUE(MID(BI712,2,1)/4)),MIN(SUM(VALUE(BJ712)*60,BL712,VALUE(BN712)*60/2,BP712/2),1440)*IF(OR(BR712="",BR712="　"),1,VALUE(MID(BR712,2,1)/4)),MIN(SUM(VALUE(BS712)*60,BU712,VALUE(BW712)*60/2,BY712/2),1440)*IF(OR(CA712="",CA712="　"),1,VALUE(MID(CA712,2,1)/4))),'01_勤務時間入力'!$B$7*60,10080))))</f>
        <v/>
      </c>
      <c r="CE712" s="17" t="str">
        <f>IF(CB712="","",IF('01_勤務時間入力'!$I$7*60&lt;='01_勤務時間入力'!CD712,"常勤","非常勤"))</f>
        <v/>
      </c>
    </row>
    <row r="713" spans="2:83" ht="27.95" customHeight="1" x14ac:dyDescent="0.4">
      <c r="B713" s="131" t="str">
        <f t="shared" si="20"/>
        <v>697人目</v>
      </c>
      <c r="C713" s="29"/>
      <c r="D713" s="69" t="s">
        <v>14</v>
      </c>
      <c r="E713" s="31"/>
      <c r="F713" s="32"/>
      <c r="H713" s="36"/>
      <c r="I713" s="54" t="s">
        <v>11</v>
      </c>
      <c r="J713" s="39"/>
      <c r="K713" s="56" t="s">
        <v>16</v>
      </c>
      <c r="L713" s="36"/>
      <c r="M713" s="54" t="s">
        <v>11</v>
      </c>
      <c r="N713" s="39"/>
      <c r="O713" s="56" t="s">
        <v>16</v>
      </c>
      <c r="P713" s="11"/>
      <c r="Q713" s="36"/>
      <c r="R713" s="54" t="s">
        <v>11</v>
      </c>
      <c r="S713" s="39"/>
      <c r="T713" s="54" t="s">
        <v>16</v>
      </c>
      <c r="U713" s="36"/>
      <c r="V713" s="54" t="s">
        <v>11</v>
      </c>
      <c r="W713" s="39"/>
      <c r="X713" s="56" t="s">
        <v>16</v>
      </c>
      <c r="Y713" s="48"/>
      <c r="Z713" s="36"/>
      <c r="AA713" s="54" t="s">
        <v>11</v>
      </c>
      <c r="AB713" s="39"/>
      <c r="AC713" s="54" t="s">
        <v>16</v>
      </c>
      <c r="AD713" s="36"/>
      <c r="AE713" s="54" t="s">
        <v>11</v>
      </c>
      <c r="AF713" s="39"/>
      <c r="AG713" s="56" t="s">
        <v>16</v>
      </c>
      <c r="AH713" s="48"/>
      <c r="AI713" s="36"/>
      <c r="AJ713" s="54" t="s">
        <v>11</v>
      </c>
      <c r="AK713" s="39"/>
      <c r="AL713" s="54" t="s">
        <v>16</v>
      </c>
      <c r="AM713" s="36"/>
      <c r="AN713" s="54" t="s">
        <v>11</v>
      </c>
      <c r="AO713" s="39"/>
      <c r="AP713" s="56" t="s">
        <v>16</v>
      </c>
      <c r="AQ713" s="48"/>
      <c r="AR713" s="36"/>
      <c r="AS713" s="54" t="s">
        <v>11</v>
      </c>
      <c r="AT713" s="39"/>
      <c r="AU713" s="54" t="s">
        <v>16</v>
      </c>
      <c r="AV713" s="36"/>
      <c r="AW713" s="54" t="s">
        <v>11</v>
      </c>
      <c r="AX713" s="39"/>
      <c r="AY713" s="56" t="s">
        <v>16</v>
      </c>
      <c r="AZ713" s="48"/>
      <c r="BA713" s="36"/>
      <c r="BB713" s="54" t="s">
        <v>11</v>
      </c>
      <c r="BC713" s="39"/>
      <c r="BD713" s="54" t="s">
        <v>16</v>
      </c>
      <c r="BE713" s="36"/>
      <c r="BF713" s="54" t="s">
        <v>11</v>
      </c>
      <c r="BG713" s="39"/>
      <c r="BH713" s="56" t="s">
        <v>16</v>
      </c>
      <c r="BI713" s="48"/>
      <c r="BJ713" s="36"/>
      <c r="BK713" s="54" t="s">
        <v>11</v>
      </c>
      <c r="BL713" s="39"/>
      <c r="BM713" s="54" t="s">
        <v>16</v>
      </c>
      <c r="BN713" s="36"/>
      <c r="BO713" s="54" t="s">
        <v>11</v>
      </c>
      <c r="BP713" s="39"/>
      <c r="BQ713" s="56" t="s">
        <v>16</v>
      </c>
      <c r="BR713" s="48"/>
      <c r="BS713" s="36"/>
      <c r="BT713" s="54" t="s">
        <v>11</v>
      </c>
      <c r="BU713" s="39"/>
      <c r="BV713" s="54" t="s">
        <v>16</v>
      </c>
      <c r="BW713" s="36"/>
      <c r="BX713" s="54" t="s">
        <v>11</v>
      </c>
      <c r="BY713" s="39"/>
      <c r="BZ713" s="56" t="s">
        <v>16</v>
      </c>
      <c r="CA713" s="51"/>
      <c r="CB713" s="17" t="str">
        <f t="shared" si="21"/>
        <v/>
      </c>
      <c r="CC713" s="17" t="str">
        <f>IF(CB713="","",INDEX('99_職種リスト'!$A:$A,MATCH($E713,'99_職種リスト'!$B:$B,0)))</f>
        <v/>
      </c>
      <c r="CD713" s="18" t="str">
        <f>IF(CB713="","",IF(F713="○",'01_勤務時間入力'!$B$7*60,IF(SUM(H713,J713,L713,N713)&gt;0,MIN(SUM(VALUE(H713)*60,J713,VALUE(L713)*60/2,N713/2),'01_勤務時間入力'!$B$7*60,10080),MIN(SUM(MIN(SUM(VALUE(Q713)*60,S713,VALUE(U713)*60/2,W713/2),1440)*IF(OR(Y713="",Y713="　"),1,VALUE(MID(Y713,2,1)/4)),MIN(SUM(VALUE(Z713)*60,AB713,VALUE(AD713)*60/2,AF713/2),1440)*IF(OR(AH713="",AH713="　"),1,VALUE(MID(AH713,2,1)/4)),MIN(SUM(VALUE(AI713)*60,AK713,VALUE(AM713)*60/2,AO713/2),1440)*IF(OR(AQ713="",AQ713="　"),1,VALUE(MID(AQ713,2,1)/4)),MIN(SUM(VALUE(AR713)*60,AT713,VALUE(AV713)*60/2,AX713/2),1440)*IF(OR(AZ713="",AZ713="　"),1,VALUE(MID(AZ713,2,1)/4)),MIN(SUM(VALUE(BA713)*60,BC713,VALUE(BE713)*60/2,BG713/2),1440)*IF(OR(BI713="",BI713="　"),1,VALUE(MID(BI713,2,1)/4)),MIN(SUM(VALUE(BJ713)*60,BL713,VALUE(BN713)*60/2,BP713/2),1440)*IF(OR(BR713="",BR713="　"),1,VALUE(MID(BR713,2,1)/4)),MIN(SUM(VALUE(BS713)*60,BU713,VALUE(BW713)*60/2,BY713/2),1440)*IF(OR(CA713="",CA713="　"),1,VALUE(MID(CA713,2,1)/4))),'01_勤務時間入力'!$B$7*60,10080))))</f>
        <v/>
      </c>
      <c r="CE713" s="17" t="str">
        <f>IF(CB713="","",IF('01_勤務時間入力'!$I$7*60&lt;='01_勤務時間入力'!CD713,"常勤","非常勤"))</f>
        <v/>
      </c>
    </row>
    <row r="714" spans="2:83" ht="27.95" customHeight="1" x14ac:dyDescent="0.4">
      <c r="B714" s="131" t="str">
        <f t="shared" si="20"/>
        <v>698人目</v>
      </c>
      <c r="C714" s="29"/>
      <c r="D714" s="69" t="s">
        <v>14</v>
      </c>
      <c r="E714" s="31"/>
      <c r="F714" s="32"/>
      <c r="H714" s="36"/>
      <c r="I714" s="54" t="s">
        <v>11</v>
      </c>
      <c r="J714" s="39"/>
      <c r="K714" s="56" t="s">
        <v>16</v>
      </c>
      <c r="L714" s="36"/>
      <c r="M714" s="54" t="s">
        <v>11</v>
      </c>
      <c r="N714" s="39"/>
      <c r="O714" s="56" t="s">
        <v>16</v>
      </c>
      <c r="P714" s="11"/>
      <c r="Q714" s="36"/>
      <c r="R714" s="54" t="s">
        <v>11</v>
      </c>
      <c r="S714" s="39"/>
      <c r="T714" s="54" t="s">
        <v>16</v>
      </c>
      <c r="U714" s="36"/>
      <c r="V714" s="54" t="s">
        <v>11</v>
      </c>
      <c r="W714" s="39"/>
      <c r="X714" s="56" t="s">
        <v>16</v>
      </c>
      <c r="Y714" s="48"/>
      <c r="Z714" s="36"/>
      <c r="AA714" s="54" t="s">
        <v>11</v>
      </c>
      <c r="AB714" s="39"/>
      <c r="AC714" s="54" t="s">
        <v>16</v>
      </c>
      <c r="AD714" s="36"/>
      <c r="AE714" s="54" t="s">
        <v>11</v>
      </c>
      <c r="AF714" s="39"/>
      <c r="AG714" s="56" t="s">
        <v>16</v>
      </c>
      <c r="AH714" s="48"/>
      <c r="AI714" s="36"/>
      <c r="AJ714" s="54" t="s">
        <v>11</v>
      </c>
      <c r="AK714" s="39"/>
      <c r="AL714" s="54" t="s">
        <v>16</v>
      </c>
      <c r="AM714" s="36"/>
      <c r="AN714" s="54" t="s">
        <v>11</v>
      </c>
      <c r="AO714" s="39"/>
      <c r="AP714" s="56" t="s">
        <v>16</v>
      </c>
      <c r="AQ714" s="48"/>
      <c r="AR714" s="36"/>
      <c r="AS714" s="54" t="s">
        <v>11</v>
      </c>
      <c r="AT714" s="39"/>
      <c r="AU714" s="54" t="s">
        <v>16</v>
      </c>
      <c r="AV714" s="36"/>
      <c r="AW714" s="54" t="s">
        <v>11</v>
      </c>
      <c r="AX714" s="39"/>
      <c r="AY714" s="56" t="s">
        <v>16</v>
      </c>
      <c r="AZ714" s="48"/>
      <c r="BA714" s="36"/>
      <c r="BB714" s="54" t="s">
        <v>11</v>
      </c>
      <c r="BC714" s="39"/>
      <c r="BD714" s="54" t="s">
        <v>16</v>
      </c>
      <c r="BE714" s="36"/>
      <c r="BF714" s="54" t="s">
        <v>11</v>
      </c>
      <c r="BG714" s="39"/>
      <c r="BH714" s="56" t="s">
        <v>16</v>
      </c>
      <c r="BI714" s="48"/>
      <c r="BJ714" s="36"/>
      <c r="BK714" s="54" t="s">
        <v>11</v>
      </c>
      <c r="BL714" s="39"/>
      <c r="BM714" s="54" t="s">
        <v>16</v>
      </c>
      <c r="BN714" s="36"/>
      <c r="BO714" s="54" t="s">
        <v>11</v>
      </c>
      <c r="BP714" s="39"/>
      <c r="BQ714" s="56" t="s">
        <v>16</v>
      </c>
      <c r="BR714" s="48"/>
      <c r="BS714" s="36"/>
      <c r="BT714" s="54" t="s">
        <v>11</v>
      </c>
      <c r="BU714" s="39"/>
      <c r="BV714" s="54" t="s">
        <v>16</v>
      </c>
      <c r="BW714" s="36"/>
      <c r="BX714" s="54" t="s">
        <v>11</v>
      </c>
      <c r="BY714" s="39"/>
      <c r="BZ714" s="56" t="s">
        <v>16</v>
      </c>
      <c r="CA714" s="51"/>
      <c r="CB714" s="17" t="str">
        <f t="shared" si="21"/>
        <v/>
      </c>
      <c r="CC714" s="17" t="str">
        <f>IF(CB714="","",INDEX('99_職種リスト'!$A:$A,MATCH($E714,'99_職種リスト'!$B:$B,0)))</f>
        <v/>
      </c>
      <c r="CD714" s="18" t="str">
        <f>IF(CB714="","",IF(F714="○",'01_勤務時間入力'!$B$7*60,IF(SUM(H714,J714,L714,N714)&gt;0,MIN(SUM(VALUE(H714)*60,J714,VALUE(L714)*60/2,N714/2),'01_勤務時間入力'!$B$7*60,10080),MIN(SUM(MIN(SUM(VALUE(Q714)*60,S714,VALUE(U714)*60/2,W714/2),1440)*IF(OR(Y714="",Y714="　"),1,VALUE(MID(Y714,2,1)/4)),MIN(SUM(VALUE(Z714)*60,AB714,VALUE(AD714)*60/2,AF714/2),1440)*IF(OR(AH714="",AH714="　"),1,VALUE(MID(AH714,2,1)/4)),MIN(SUM(VALUE(AI714)*60,AK714,VALUE(AM714)*60/2,AO714/2),1440)*IF(OR(AQ714="",AQ714="　"),1,VALUE(MID(AQ714,2,1)/4)),MIN(SUM(VALUE(AR714)*60,AT714,VALUE(AV714)*60/2,AX714/2),1440)*IF(OR(AZ714="",AZ714="　"),1,VALUE(MID(AZ714,2,1)/4)),MIN(SUM(VALUE(BA714)*60,BC714,VALUE(BE714)*60/2,BG714/2),1440)*IF(OR(BI714="",BI714="　"),1,VALUE(MID(BI714,2,1)/4)),MIN(SUM(VALUE(BJ714)*60,BL714,VALUE(BN714)*60/2,BP714/2),1440)*IF(OR(BR714="",BR714="　"),1,VALUE(MID(BR714,2,1)/4)),MIN(SUM(VALUE(BS714)*60,BU714,VALUE(BW714)*60/2,BY714/2),1440)*IF(OR(CA714="",CA714="　"),1,VALUE(MID(CA714,2,1)/4))),'01_勤務時間入力'!$B$7*60,10080))))</f>
        <v/>
      </c>
      <c r="CE714" s="17" t="str">
        <f>IF(CB714="","",IF('01_勤務時間入力'!$I$7*60&lt;='01_勤務時間入力'!CD714,"常勤","非常勤"))</f>
        <v/>
      </c>
    </row>
    <row r="715" spans="2:83" ht="27.95" customHeight="1" x14ac:dyDescent="0.4">
      <c r="B715" s="131" t="str">
        <f t="shared" si="20"/>
        <v>699人目</v>
      </c>
      <c r="C715" s="29"/>
      <c r="D715" s="69" t="s">
        <v>14</v>
      </c>
      <c r="E715" s="31"/>
      <c r="F715" s="32"/>
      <c r="H715" s="36"/>
      <c r="I715" s="54" t="s">
        <v>11</v>
      </c>
      <c r="J715" s="39"/>
      <c r="K715" s="56" t="s">
        <v>16</v>
      </c>
      <c r="L715" s="36"/>
      <c r="M715" s="54" t="s">
        <v>11</v>
      </c>
      <c r="N715" s="39"/>
      <c r="O715" s="56" t="s">
        <v>16</v>
      </c>
      <c r="P715" s="11"/>
      <c r="Q715" s="36"/>
      <c r="R715" s="54" t="s">
        <v>11</v>
      </c>
      <c r="S715" s="39"/>
      <c r="T715" s="54" t="s">
        <v>16</v>
      </c>
      <c r="U715" s="36"/>
      <c r="V715" s="54" t="s">
        <v>11</v>
      </c>
      <c r="W715" s="39"/>
      <c r="X715" s="56" t="s">
        <v>16</v>
      </c>
      <c r="Y715" s="48"/>
      <c r="Z715" s="36"/>
      <c r="AA715" s="54" t="s">
        <v>11</v>
      </c>
      <c r="AB715" s="39"/>
      <c r="AC715" s="54" t="s">
        <v>16</v>
      </c>
      <c r="AD715" s="36"/>
      <c r="AE715" s="54" t="s">
        <v>11</v>
      </c>
      <c r="AF715" s="39"/>
      <c r="AG715" s="56" t="s">
        <v>16</v>
      </c>
      <c r="AH715" s="48"/>
      <c r="AI715" s="36"/>
      <c r="AJ715" s="54" t="s">
        <v>11</v>
      </c>
      <c r="AK715" s="39"/>
      <c r="AL715" s="54" t="s">
        <v>16</v>
      </c>
      <c r="AM715" s="36"/>
      <c r="AN715" s="54" t="s">
        <v>11</v>
      </c>
      <c r="AO715" s="39"/>
      <c r="AP715" s="56" t="s">
        <v>16</v>
      </c>
      <c r="AQ715" s="48"/>
      <c r="AR715" s="36"/>
      <c r="AS715" s="54" t="s">
        <v>11</v>
      </c>
      <c r="AT715" s="39"/>
      <c r="AU715" s="54" t="s">
        <v>16</v>
      </c>
      <c r="AV715" s="36"/>
      <c r="AW715" s="54" t="s">
        <v>11</v>
      </c>
      <c r="AX715" s="39"/>
      <c r="AY715" s="56" t="s">
        <v>16</v>
      </c>
      <c r="AZ715" s="48"/>
      <c r="BA715" s="36"/>
      <c r="BB715" s="54" t="s">
        <v>11</v>
      </c>
      <c r="BC715" s="39"/>
      <c r="BD715" s="54" t="s">
        <v>16</v>
      </c>
      <c r="BE715" s="36"/>
      <c r="BF715" s="54" t="s">
        <v>11</v>
      </c>
      <c r="BG715" s="39"/>
      <c r="BH715" s="56" t="s">
        <v>16</v>
      </c>
      <c r="BI715" s="48"/>
      <c r="BJ715" s="36"/>
      <c r="BK715" s="54" t="s">
        <v>11</v>
      </c>
      <c r="BL715" s="39"/>
      <c r="BM715" s="54" t="s">
        <v>16</v>
      </c>
      <c r="BN715" s="36"/>
      <c r="BO715" s="54" t="s">
        <v>11</v>
      </c>
      <c r="BP715" s="39"/>
      <c r="BQ715" s="56" t="s">
        <v>16</v>
      </c>
      <c r="BR715" s="48"/>
      <c r="BS715" s="36"/>
      <c r="BT715" s="54" t="s">
        <v>11</v>
      </c>
      <c r="BU715" s="39"/>
      <c r="BV715" s="54" t="s">
        <v>16</v>
      </c>
      <c r="BW715" s="36"/>
      <c r="BX715" s="54" t="s">
        <v>11</v>
      </c>
      <c r="BY715" s="39"/>
      <c r="BZ715" s="56" t="s">
        <v>16</v>
      </c>
      <c r="CA715" s="51"/>
      <c r="CB715" s="17" t="str">
        <f t="shared" si="21"/>
        <v/>
      </c>
      <c r="CC715" s="17" t="str">
        <f>IF(CB715="","",INDEX('99_職種リスト'!$A:$A,MATCH($E715,'99_職種リスト'!$B:$B,0)))</f>
        <v/>
      </c>
      <c r="CD715" s="18" t="str">
        <f>IF(CB715="","",IF(F715="○",'01_勤務時間入力'!$B$7*60,IF(SUM(H715,J715,L715,N715)&gt;0,MIN(SUM(VALUE(H715)*60,J715,VALUE(L715)*60/2,N715/2),'01_勤務時間入力'!$B$7*60,10080),MIN(SUM(MIN(SUM(VALUE(Q715)*60,S715,VALUE(U715)*60/2,W715/2),1440)*IF(OR(Y715="",Y715="　"),1,VALUE(MID(Y715,2,1)/4)),MIN(SUM(VALUE(Z715)*60,AB715,VALUE(AD715)*60/2,AF715/2),1440)*IF(OR(AH715="",AH715="　"),1,VALUE(MID(AH715,2,1)/4)),MIN(SUM(VALUE(AI715)*60,AK715,VALUE(AM715)*60/2,AO715/2),1440)*IF(OR(AQ715="",AQ715="　"),1,VALUE(MID(AQ715,2,1)/4)),MIN(SUM(VALUE(AR715)*60,AT715,VALUE(AV715)*60/2,AX715/2),1440)*IF(OR(AZ715="",AZ715="　"),1,VALUE(MID(AZ715,2,1)/4)),MIN(SUM(VALUE(BA715)*60,BC715,VALUE(BE715)*60/2,BG715/2),1440)*IF(OR(BI715="",BI715="　"),1,VALUE(MID(BI715,2,1)/4)),MIN(SUM(VALUE(BJ715)*60,BL715,VALUE(BN715)*60/2,BP715/2),1440)*IF(OR(BR715="",BR715="　"),1,VALUE(MID(BR715,2,1)/4)),MIN(SUM(VALUE(BS715)*60,BU715,VALUE(BW715)*60/2,BY715/2),1440)*IF(OR(CA715="",CA715="　"),1,VALUE(MID(CA715,2,1)/4))),'01_勤務時間入力'!$B$7*60,10080))))</f>
        <v/>
      </c>
      <c r="CE715" s="17" t="str">
        <f>IF(CB715="","",IF('01_勤務時間入力'!$I$7*60&lt;='01_勤務時間入力'!CD715,"常勤","非常勤"))</f>
        <v/>
      </c>
    </row>
    <row r="716" spans="2:83" ht="27.95" customHeight="1" x14ac:dyDescent="0.4">
      <c r="B716" s="131" t="str">
        <f t="shared" si="20"/>
        <v>700人目</v>
      </c>
      <c r="C716" s="29"/>
      <c r="D716" s="69" t="s">
        <v>14</v>
      </c>
      <c r="E716" s="31"/>
      <c r="F716" s="32"/>
      <c r="H716" s="36"/>
      <c r="I716" s="54" t="s">
        <v>11</v>
      </c>
      <c r="J716" s="39"/>
      <c r="K716" s="56" t="s">
        <v>16</v>
      </c>
      <c r="L716" s="36"/>
      <c r="M716" s="54" t="s">
        <v>11</v>
      </c>
      <c r="N716" s="39"/>
      <c r="O716" s="56" t="s">
        <v>16</v>
      </c>
      <c r="P716" s="11"/>
      <c r="Q716" s="36"/>
      <c r="R716" s="54" t="s">
        <v>11</v>
      </c>
      <c r="S716" s="39"/>
      <c r="T716" s="54" t="s">
        <v>16</v>
      </c>
      <c r="U716" s="36"/>
      <c r="V716" s="54" t="s">
        <v>11</v>
      </c>
      <c r="W716" s="39"/>
      <c r="X716" s="56" t="s">
        <v>16</v>
      </c>
      <c r="Y716" s="48"/>
      <c r="Z716" s="36"/>
      <c r="AA716" s="54" t="s">
        <v>11</v>
      </c>
      <c r="AB716" s="39"/>
      <c r="AC716" s="54" t="s">
        <v>16</v>
      </c>
      <c r="AD716" s="36"/>
      <c r="AE716" s="54" t="s">
        <v>11</v>
      </c>
      <c r="AF716" s="39"/>
      <c r="AG716" s="56" t="s">
        <v>16</v>
      </c>
      <c r="AH716" s="48"/>
      <c r="AI716" s="36"/>
      <c r="AJ716" s="54" t="s">
        <v>11</v>
      </c>
      <c r="AK716" s="39"/>
      <c r="AL716" s="54" t="s">
        <v>16</v>
      </c>
      <c r="AM716" s="36"/>
      <c r="AN716" s="54" t="s">
        <v>11</v>
      </c>
      <c r="AO716" s="39"/>
      <c r="AP716" s="56" t="s">
        <v>16</v>
      </c>
      <c r="AQ716" s="48"/>
      <c r="AR716" s="36"/>
      <c r="AS716" s="54" t="s">
        <v>11</v>
      </c>
      <c r="AT716" s="39"/>
      <c r="AU716" s="54" t="s">
        <v>16</v>
      </c>
      <c r="AV716" s="36"/>
      <c r="AW716" s="54" t="s">
        <v>11</v>
      </c>
      <c r="AX716" s="39"/>
      <c r="AY716" s="56" t="s">
        <v>16</v>
      </c>
      <c r="AZ716" s="48"/>
      <c r="BA716" s="36"/>
      <c r="BB716" s="54" t="s">
        <v>11</v>
      </c>
      <c r="BC716" s="39"/>
      <c r="BD716" s="54" t="s">
        <v>16</v>
      </c>
      <c r="BE716" s="36"/>
      <c r="BF716" s="54" t="s">
        <v>11</v>
      </c>
      <c r="BG716" s="39"/>
      <c r="BH716" s="56" t="s">
        <v>16</v>
      </c>
      <c r="BI716" s="48"/>
      <c r="BJ716" s="36"/>
      <c r="BK716" s="54" t="s">
        <v>11</v>
      </c>
      <c r="BL716" s="39"/>
      <c r="BM716" s="54" t="s">
        <v>16</v>
      </c>
      <c r="BN716" s="36"/>
      <c r="BO716" s="54" t="s">
        <v>11</v>
      </c>
      <c r="BP716" s="39"/>
      <c r="BQ716" s="56" t="s">
        <v>16</v>
      </c>
      <c r="BR716" s="48"/>
      <c r="BS716" s="36"/>
      <c r="BT716" s="54" t="s">
        <v>11</v>
      </c>
      <c r="BU716" s="39"/>
      <c r="BV716" s="54" t="s">
        <v>16</v>
      </c>
      <c r="BW716" s="36"/>
      <c r="BX716" s="54" t="s">
        <v>11</v>
      </c>
      <c r="BY716" s="39"/>
      <c r="BZ716" s="56" t="s">
        <v>16</v>
      </c>
      <c r="CA716" s="51"/>
      <c r="CB716" s="17" t="str">
        <f t="shared" si="21"/>
        <v/>
      </c>
      <c r="CC716" s="17" t="str">
        <f>IF(CB716="","",INDEX('99_職種リスト'!$A:$A,MATCH($E716,'99_職種リスト'!$B:$B,0)))</f>
        <v/>
      </c>
      <c r="CD716" s="18" t="str">
        <f>IF(CB716="","",IF(F716="○",'01_勤務時間入力'!$B$7*60,IF(SUM(H716,J716,L716,N716)&gt;0,MIN(SUM(VALUE(H716)*60,J716,VALUE(L716)*60/2,N716/2),'01_勤務時間入力'!$B$7*60,10080),MIN(SUM(MIN(SUM(VALUE(Q716)*60,S716,VALUE(U716)*60/2,W716/2),1440)*IF(OR(Y716="",Y716="　"),1,VALUE(MID(Y716,2,1)/4)),MIN(SUM(VALUE(Z716)*60,AB716,VALUE(AD716)*60/2,AF716/2),1440)*IF(OR(AH716="",AH716="　"),1,VALUE(MID(AH716,2,1)/4)),MIN(SUM(VALUE(AI716)*60,AK716,VALUE(AM716)*60/2,AO716/2),1440)*IF(OR(AQ716="",AQ716="　"),1,VALUE(MID(AQ716,2,1)/4)),MIN(SUM(VALUE(AR716)*60,AT716,VALUE(AV716)*60/2,AX716/2),1440)*IF(OR(AZ716="",AZ716="　"),1,VALUE(MID(AZ716,2,1)/4)),MIN(SUM(VALUE(BA716)*60,BC716,VALUE(BE716)*60/2,BG716/2),1440)*IF(OR(BI716="",BI716="　"),1,VALUE(MID(BI716,2,1)/4)),MIN(SUM(VALUE(BJ716)*60,BL716,VALUE(BN716)*60/2,BP716/2),1440)*IF(OR(BR716="",BR716="　"),1,VALUE(MID(BR716,2,1)/4)),MIN(SUM(VALUE(BS716)*60,BU716,VALUE(BW716)*60/2,BY716/2),1440)*IF(OR(CA716="",CA716="　"),1,VALUE(MID(CA716,2,1)/4))),'01_勤務時間入力'!$B$7*60,10080))))</f>
        <v/>
      </c>
      <c r="CE716" s="17" t="str">
        <f>IF(CB716="","",IF('01_勤務時間入力'!$I$7*60&lt;='01_勤務時間入力'!CD716,"常勤","非常勤"))</f>
        <v/>
      </c>
    </row>
    <row r="717" spans="2:83" ht="27.95" customHeight="1" x14ac:dyDescent="0.4">
      <c r="B717" s="131" t="str">
        <f t="shared" si="20"/>
        <v>701人目</v>
      </c>
      <c r="C717" s="29"/>
      <c r="D717" s="69" t="s">
        <v>14</v>
      </c>
      <c r="E717" s="31"/>
      <c r="F717" s="32"/>
      <c r="H717" s="36"/>
      <c r="I717" s="54" t="s">
        <v>11</v>
      </c>
      <c r="J717" s="39"/>
      <c r="K717" s="56" t="s">
        <v>16</v>
      </c>
      <c r="L717" s="36"/>
      <c r="M717" s="54" t="s">
        <v>11</v>
      </c>
      <c r="N717" s="39"/>
      <c r="O717" s="56" t="s">
        <v>16</v>
      </c>
      <c r="P717" s="11"/>
      <c r="Q717" s="36"/>
      <c r="R717" s="54" t="s">
        <v>11</v>
      </c>
      <c r="S717" s="39"/>
      <c r="T717" s="54" t="s">
        <v>16</v>
      </c>
      <c r="U717" s="36"/>
      <c r="V717" s="54" t="s">
        <v>11</v>
      </c>
      <c r="W717" s="39"/>
      <c r="X717" s="56" t="s">
        <v>16</v>
      </c>
      <c r="Y717" s="48"/>
      <c r="Z717" s="36"/>
      <c r="AA717" s="54" t="s">
        <v>11</v>
      </c>
      <c r="AB717" s="39"/>
      <c r="AC717" s="54" t="s">
        <v>16</v>
      </c>
      <c r="AD717" s="36"/>
      <c r="AE717" s="54" t="s">
        <v>11</v>
      </c>
      <c r="AF717" s="39"/>
      <c r="AG717" s="56" t="s">
        <v>16</v>
      </c>
      <c r="AH717" s="48"/>
      <c r="AI717" s="36"/>
      <c r="AJ717" s="54" t="s">
        <v>11</v>
      </c>
      <c r="AK717" s="39"/>
      <c r="AL717" s="54" t="s">
        <v>16</v>
      </c>
      <c r="AM717" s="36"/>
      <c r="AN717" s="54" t="s">
        <v>11</v>
      </c>
      <c r="AO717" s="39"/>
      <c r="AP717" s="56" t="s">
        <v>16</v>
      </c>
      <c r="AQ717" s="48"/>
      <c r="AR717" s="36"/>
      <c r="AS717" s="54" t="s">
        <v>11</v>
      </c>
      <c r="AT717" s="39"/>
      <c r="AU717" s="54" t="s">
        <v>16</v>
      </c>
      <c r="AV717" s="36"/>
      <c r="AW717" s="54" t="s">
        <v>11</v>
      </c>
      <c r="AX717" s="39"/>
      <c r="AY717" s="56" t="s">
        <v>16</v>
      </c>
      <c r="AZ717" s="48"/>
      <c r="BA717" s="36"/>
      <c r="BB717" s="54" t="s">
        <v>11</v>
      </c>
      <c r="BC717" s="39"/>
      <c r="BD717" s="54" t="s">
        <v>16</v>
      </c>
      <c r="BE717" s="36"/>
      <c r="BF717" s="54" t="s">
        <v>11</v>
      </c>
      <c r="BG717" s="39"/>
      <c r="BH717" s="56" t="s">
        <v>16</v>
      </c>
      <c r="BI717" s="48"/>
      <c r="BJ717" s="36"/>
      <c r="BK717" s="54" t="s">
        <v>11</v>
      </c>
      <c r="BL717" s="39"/>
      <c r="BM717" s="54" t="s">
        <v>16</v>
      </c>
      <c r="BN717" s="36"/>
      <c r="BO717" s="54" t="s">
        <v>11</v>
      </c>
      <c r="BP717" s="39"/>
      <c r="BQ717" s="56" t="s">
        <v>16</v>
      </c>
      <c r="BR717" s="48"/>
      <c r="BS717" s="36"/>
      <c r="BT717" s="54" t="s">
        <v>11</v>
      </c>
      <c r="BU717" s="39"/>
      <c r="BV717" s="54" t="s">
        <v>16</v>
      </c>
      <c r="BW717" s="36"/>
      <c r="BX717" s="54" t="s">
        <v>11</v>
      </c>
      <c r="BY717" s="39"/>
      <c r="BZ717" s="56" t="s">
        <v>16</v>
      </c>
      <c r="CA717" s="51"/>
      <c r="CB717" s="17" t="str">
        <f t="shared" si="21"/>
        <v/>
      </c>
      <c r="CC717" s="17" t="str">
        <f>IF(CB717="","",INDEX('99_職種リスト'!$A:$A,MATCH($E717,'99_職種リスト'!$B:$B,0)))</f>
        <v/>
      </c>
      <c r="CD717" s="18" t="str">
        <f>IF(CB717="","",IF(F717="○",'01_勤務時間入力'!$B$7*60,IF(SUM(H717,J717,L717,N717)&gt;0,MIN(SUM(VALUE(H717)*60,J717,VALUE(L717)*60/2,N717/2),'01_勤務時間入力'!$B$7*60,10080),MIN(SUM(MIN(SUM(VALUE(Q717)*60,S717,VALUE(U717)*60/2,W717/2),1440)*IF(OR(Y717="",Y717="　"),1,VALUE(MID(Y717,2,1)/4)),MIN(SUM(VALUE(Z717)*60,AB717,VALUE(AD717)*60/2,AF717/2),1440)*IF(OR(AH717="",AH717="　"),1,VALUE(MID(AH717,2,1)/4)),MIN(SUM(VALUE(AI717)*60,AK717,VALUE(AM717)*60/2,AO717/2),1440)*IF(OR(AQ717="",AQ717="　"),1,VALUE(MID(AQ717,2,1)/4)),MIN(SUM(VALUE(AR717)*60,AT717,VALUE(AV717)*60/2,AX717/2),1440)*IF(OR(AZ717="",AZ717="　"),1,VALUE(MID(AZ717,2,1)/4)),MIN(SUM(VALUE(BA717)*60,BC717,VALUE(BE717)*60/2,BG717/2),1440)*IF(OR(BI717="",BI717="　"),1,VALUE(MID(BI717,2,1)/4)),MIN(SUM(VALUE(BJ717)*60,BL717,VALUE(BN717)*60/2,BP717/2),1440)*IF(OR(BR717="",BR717="　"),1,VALUE(MID(BR717,2,1)/4)),MIN(SUM(VALUE(BS717)*60,BU717,VALUE(BW717)*60/2,BY717/2),1440)*IF(OR(CA717="",CA717="　"),1,VALUE(MID(CA717,2,1)/4))),'01_勤務時間入力'!$B$7*60,10080))))</f>
        <v/>
      </c>
      <c r="CE717" s="17" t="str">
        <f>IF(CB717="","",IF('01_勤務時間入力'!$I$7*60&lt;='01_勤務時間入力'!CD717,"常勤","非常勤"))</f>
        <v/>
      </c>
    </row>
    <row r="718" spans="2:83" ht="27.95" customHeight="1" x14ac:dyDescent="0.4">
      <c r="B718" s="131" t="str">
        <f t="shared" si="20"/>
        <v>702人目</v>
      </c>
      <c r="C718" s="29"/>
      <c r="D718" s="69" t="s">
        <v>14</v>
      </c>
      <c r="E718" s="31"/>
      <c r="F718" s="32"/>
      <c r="H718" s="36"/>
      <c r="I718" s="54" t="s">
        <v>11</v>
      </c>
      <c r="J718" s="39"/>
      <c r="K718" s="56" t="s">
        <v>16</v>
      </c>
      <c r="L718" s="36"/>
      <c r="M718" s="54" t="s">
        <v>11</v>
      </c>
      <c r="N718" s="39"/>
      <c r="O718" s="56" t="s">
        <v>16</v>
      </c>
      <c r="P718" s="11"/>
      <c r="Q718" s="36"/>
      <c r="R718" s="54" t="s">
        <v>11</v>
      </c>
      <c r="S718" s="39"/>
      <c r="T718" s="54" t="s">
        <v>16</v>
      </c>
      <c r="U718" s="36"/>
      <c r="V718" s="54" t="s">
        <v>11</v>
      </c>
      <c r="W718" s="39"/>
      <c r="X718" s="56" t="s">
        <v>16</v>
      </c>
      <c r="Y718" s="48"/>
      <c r="Z718" s="36"/>
      <c r="AA718" s="54" t="s">
        <v>11</v>
      </c>
      <c r="AB718" s="39"/>
      <c r="AC718" s="54" t="s">
        <v>16</v>
      </c>
      <c r="AD718" s="36"/>
      <c r="AE718" s="54" t="s">
        <v>11</v>
      </c>
      <c r="AF718" s="39"/>
      <c r="AG718" s="56" t="s">
        <v>16</v>
      </c>
      <c r="AH718" s="48"/>
      <c r="AI718" s="36"/>
      <c r="AJ718" s="54" t="s">
        <v>11</v>
      </c>
      <c r="AK718" s="39"/>
      <c r="AL718" s="54" t="s">
        <v>16</v>
      </c>
      <c r="AM718" s="36"/>
      <c r="AN718" s="54" t="s">
        <v>11</v>
      </c>
      <c r="AO718" s="39"/>
      <c r="AP718" s="56" t="s">
        <v>16</v>
      </c>
      <c r="AQ718" s="48"/>
      <c r="AR718" s="36"/>
      <c r="AS718" s="54" t="s">
        <v>11</v>
      </c>
      <c r="AT718" s="39"/>
      <c r="AU718" s="54" t="s">
        <v>16</v>
      </c>
      <c r="AV718" s="36"/>
      <c r="AW718" s="54" t="s">
        <v>11</v>
      </c>
      <c r="AX718" s="39"/>
      <c r="AY718" s="56" t="s">
        <v>16</v>
      </c>
      <c r="AZ718" s="48"/>
      <c r="BA718" s="36"/>
      <c r="BB718" s="54" t="s">
        <v>11</v>
      </c>
      <c r="BC718" s="39"/>
      <c r="BD718" s="54" t="s">
        <v>16</v>
      </c>
      <c r="BE718" s="36"/>
      <c r="BF718" s="54" t="s">
        <v>11</v>
      </c>
      <c r="BG718" s="39"/>
      <c r="BH718" s="56" t="s">
        <v>16</v>
      </c>
      <c r="BI718" s="48"/>
      <c r="BJ718" s="36"/>
      <c r="BK718" s="54" t="s">
        <v>11</v>
      </c>
      <c r="BL718" s="39"/>
      <c r="BM718" s="54" t="s">
        <v>16</v>
      </c>
      <c r="BN718" s="36"/>
      <c r="BO718" s="54" t="s">
        <v>11</v>
      </c>
      <c r="BP718" s="39"/>
      <c r="BQ718" s="56" t="s">
        <v>16</v>
      </c>
      <c r="BR718" s="48"/>
      <c r="BS718" s="36"/>
      <c r="BT718" s="54" t="s">
        <v>11</v>
      </c>
      <c r="BU718" s="39"/>
      <c r="BV718" s="54" t="s">
        <v>16</v>
      </c>
      <c r="BW718" s="36"/>
      <c r="BX718" s="54" t="s">
        <v>11</v>
      </c>
      <c r="BY718" s="39"/>
      <c r="BZ718" s="56" t="s">
        <v>16</v>
      </c>
      <c r="CA718" s="51"/>
      <c r="CB718" s="17" t="str">
        <f t="shared" si="21"/>
        <v/>
      </c>
      <c r="CC718" s="17" t="str">
        <f>IF(CB718="","",INDEX('99_職種リスト'!$A:$A,MATCH($E718,'99_職種リスト'!$B:$B,0)))</f>
        <v/>
      </c>
      <c r="CD718" s="18" t="str">
        <f>IF(CB718="","",IF(F718="○",'01_勤務時間入力'!$B$7*60,IF(SUM(H718,J718,L718,N718)&gt;0,MIN(SUM(VALUE(H718)*60,J718,VALUE(L718)*60/2,N718/2),'01_勤務時間入力'!$B$7*60,10080),MIN(SUM(MIN(SUM(VALUE(Q718)*60,S718,VALUE(U718)*60/2,W718/2),1440)*IF(OR(Y718="",Y718="　"),1,VALUE(MID(Y718,2,1)/4)),MIN(SUM(VALUE(Z718)*60,AB718,VALUE(AD718)*60/2,AF718/2),1440)*IF(OR(AH718="",AH718="　"),1,VALUE(MID(AH718,2,1)/4)),MIN(SUM(VALUE(AI718)*60,AK718,VALUE(AM718)*60/2,AO718/2),1440)*IF(OR(AQ718="",AQ718="　"),1,VALUE(MID(AQ718,2,1)/4)),MIN(SUM(VALUE(AR718)*60,AT718,VALUE(AV718)*60/2,AX718/2),1440)*IF(OR(AZ718="",AZ718="　"),1,VALUE(MID(AZ718,2,1)/4)),MIN(SUM(VALUE(BA718)*60,BC718,VALUE(BE718)*60/2,BG718/2),1440)*IF(OR(BI718="",BI718="　"),1,VALUE(MID(BI718,2,1)/4)),MIN(SUM(VALUE(BJ718)*60,BL718,VALUE(BN718)*60/2,BP718/2),1440)*IF(OR(BR718="",BR718="　"),1,VALUE(MID(BR718,2,1)/4)),MIN(SUM(VALUE(BS718)*60,BU718,VALUE(BW718)*60/2,BY718/2),1440)*IF(OR(CA718="",CA718="　"),1,VALUE(MID(CA718,2,1)/4))),'01_勤務時間入力'!$B$7*60,10080))))</f>
        <v/>
      </c>
      <c r="CE718" s="17" t="str">
        <f>IF(CB718="","",IF('01_勤務時間入力'!$I$7*60&lt;='01_勤務時間入力'!CD718,"常勤","非常勤"))</f>
        <v/>
      </c>
    </row>
    <row r="719" spans="2:83" ht="27.95" customHeight="1" x14ac:dyDescent="0.4">
      <c r="B719" s="131" t="str">
        <f t="shared" si="20"/>
        <v>703人目</v>
      </c>
      <c r="C719" s="29"/>
      <c r="D719" s="69" t="s">
        <v>14</v>
      </c>
      <c r="E719" s="31"/>
      <c r="F719" s="32"/>
      <c r="H719" s="36"/>
      <c r="I719" s="54" t="s">
        <v>11</v>
      </c>
      <c r="J719" s="39"/>
      <c r="K719" s="56" t="s">
        <v>16</v>
      </c>
      <c r="L719" s="36"/>
      <c r="M719" s="54" t="s">
        <v>11</v>
      </c>
      <c r="N719" s="39"/>
      <c r="O719" s="56" t="s">
        <v>16</v>
      </c>
      <c r="P719" s="11"/>
      <c r="Q719" s="36"/>
      <c r="R719" s="54" t="s">
        <v>11</v>
      </c>
      <c r="S719" s="39"/>
      <c r="T719" s="54" t="s">
        <v>16</v>
      </c>
      <c r="U719" s="36"/>
      <c r="V719" s="54" t="s">
        <v>11</v>
      </c>
      <c r="W719" s="39"/>
      <c r="X719" s="56" t="s">
        <v>16</v>
      </c>
      <c r="Y719" s="48"/>
      <c r="Z719" s="36"/>
      <c r="AA719" s="54" t="s">
        <v>11</v>
      </c>
      <c r="AB719" s="39"/>
      <c r="AC719" s="54" t="s">
        <v>16</v>
      </c>
      <c r="AD719" s="36"/>
      <c r="AE719" s="54" t="s">
        <v>11</v>
      </c>
      <c r="AF719" s="39"/>
      <c r="AG719" s="56" t="s">
        <v>16</v>
      </c>
      <c r="AH719" s="48"/>
      <c r="AI719" s="36"/>
      <c r="AJ719" s="54" t="s">
        <v>11</v>
      </c>
      <c r="AK719" s="39"/>
      <c r="AL719" s="54" t="s">
        <v>16</v>
      </c>
      <c r="AM719" s="36"/>
      <c r="AN719" s="54" t="s">
        <v>11</v>
      </c>
      <c r="AO719" s="39"/>
      <c r="AP719" s="56" t="s">
        <v>16</v>
      </c>
      <c r="AQ719" s="48"/>
      <c r="AR719" s="36"/>
      <c r="AS719" s="54" t="s">
        <v>11</v>
      </c>
      <c r="AT719" s="39"/>
      <c r="AU719" s="54" t="s">
        <v>16</v>
      </c>
      <c r="AV719" s="36"/>
      <c r="AW719" s="54" t="s">
        <v>11</v>
      </c>
      <c r="AX719" s="39"/>
      <c r="AY719" s="56" t="s">
        <v>16</v>
      </c>
      <c r="AZ719" s="48"/>
      <c r="BA719" s="36"/>
      <c r="BB719" s="54" t="s">
        <v>11</v>
      </c>
      <c r="BC719" s="39"/>
      <c r="BD719" s="54" t="s">
        <v>16</v>
      </c>
      <c r="BE719" s="36"/>
      <c r="BF719" s="54" t="s">
        <v>11</v>
      </c>
      <c r="BG719" s="39"/>
      <c r="BH719" s="56" t="s">
        <v>16</v>
      </c>
      <c r="BI719" s="48"/>
      <c r="BJ719" s="36"/>
      <c r="BK719" s="54" t="s">
        <v>11</v>
      </c>
      <c r="BL719" s="39"/>
      <c r="BM719" s="54" t="s">
        <v>16</v>
      </c>
      <c r="BN719" s="36"/>
      <c r="BO719" s="54" t="s">
        <v>11</v>
      </c>
      <c r="BP719" s="39"/>
      <c r="BQ719" s="56" t="s">
        <v>16</v>
      </c>
      <c r="BR719" s="48"/>
      <c r="BS719" s="36"/>
      <c r="BT719" s="54" t="s">
        <v>11</v>
      </c>
      <c r="BU719" s="39"/>
      <c r="BV719" s="54" t="s">
        <v>16</v>
      </c>
      <c r="BW719" s="36"/>
      <c r="BX719" s="54" t="s">
        <v>11</v>
      </c>
      <c r="BY719" s="39"/>
      <c r="BZ719" s="56" t="s">
        <v>16</v>
      </c>
      <c r="CA719" s="51"/>
      <c r="CB719" s="17" t="str">
        <f t="shared" si="21"/>
        <v/>
      </c>
      <c r="CC719" s="17" t="str">
        <f>IF(CB719="","",INDEX('99_職種リスト'!$A:$A,MATCH($E719,'99_職種リスト'!$B:$B,0)))</f>
        <v/>
      </c>
      <c r="CD719" s="18" t="str">
        <f>IF(CB719="","",IF(F719="○",'01_勤務時間入力'!$B$7*60,IF(SUM(H719,J719,L719,N719)&gt;0,MIN(SUM(VALUE(H719)*60,J719,VALUE(L719)*60/2,N719/2),'01_勤務時間入力'!$B$7*60,10080),MIN(SUM(MIN(SUM(VALUE(Q719)*60,S719,VALUE(U719)*60/2,W719/2),1440)*IF(OR(Y719="",Y719="　"),1,VALUE(MID(Y719,2,1)/4)),MIN(SUM(VALUE(Z719)*60,AB719,VALUE(AD719)*60/2,AF719/2),1440)*IF(OR(AH719="",AH719="　"),1,VALUE(MID(AH719,2,1)/4)),MIN(SUM(VALUE(AI719)*60,AK719,VALUE(AM719)*60/2,AO719/2),1440)*IF(OR(AQ719="",AQ719="　"),1,VALUE(MID(AQ719,2,1)/4)),MIN(SUM(VALUE(AR719)*60,AT719,VALUE(AV719)*60/2,AX719/2),1440)*IF(OR(AZ719="",AZ719="　"),1,VALUE(MID(AZ719,2,1)/4)),MIN(SUM(VALUE(BA719)*60,BC719,VALUE(BE719)*60/2,BG719/2),1440)*IF(OR(BI719="",BI719="　"),1,VALUE(MID(BI719,2,1)/4)),MIN(SUM(VALUE(BJ719)*60,BL719,VALUE(BN719)*60/2,BP719/2),1440)*IF(OR(BR719="",BR719="　"),1,VALUE(MID(BR719,2,1)/4)),MIN(SUM(VALUE(BS719)*60,BU719,VALUE(BW719)*60/2,BY719/2),1440)*IF(OR(CA719="",CA719="　"),1,VALUE(MID(CA719,2,1)/4))),'01_勤務時間入力'!$B$7*60,10080))))</f>
        <v/>
      </c>
      <c r="CE719" s="17" t="str">
        <f>IF(CB719="","",IF('01_勤務時間入力'!$I$7*60&lt;='01_勤務時間入力'!CD719,"常勤","非常勤"))</f>
        <v/>
      </c>
    </row>
    <row r="720" spans="2:83" ht="27.95" customHeight="1" x14ac:dyDescent="0.4">
      <c r="B720" s="131" t="str">
        <f t="shared" si="20"/>
        <v>704人目</v>
      </c>
      <c r="C720" s="29"/>
      <c r="D720" s="69" t="s">
        <v>14</v>
      </c>
      <c r="E720" s="31"/>
      <c r="F720" s="32"/>
      <c r="H720" s="36"/>
      <c r="I720" s="54" t="s">
        <v>11</v>
      </c>
      <c r="J720" s="39"/>
      <c r="K720" s="56" t="s">
        <v>16</v>
      </c>
      <c r="L720" s="36"/>
      <c r="M720" s="54" t="s">
        <v>11</v>
      </c>
      <c r="N720" s="39"/>
      <c r="O720" s="56" t="s">
        <v>16</v>
      </c>
      <c r="P720" s="11"/>
      <c r="Q720" s="36"/>
      <c r="R720" s="54" t="s">
        <v>11</v>
      </c>
      <c r="S720" s="39"/>
      <c r="T720" s="54" t="s">
        <v>16</v>
      </c>
      <c r="U720" s="36"/>
      <c r="V720" s="54" t="s">
        <v>11</v>
      </c>
      <c r="W720" s="39"/>
      <c r="X720" s="56" t="s">
        <v>16</v>
      </c>
      <c r="Y720" s="48"/>
      <c r="Z720" s="36"/>
      <c r="AA720" s="54" t="s">
        <v>11</v>
      </c>
      <c r="AB720" s="39"/>
      <c r="AC720" s="54" t="s">
        <v>16</v>
      </c>
      <c r="AD720" s="36"/>
      <c r="AE720" s="54" t="s">
        <v>11</v>
      </c>
      <c r="AF720" s="39"/>
      <c r="AG720" s="56" t="s">
        <v>16</v>
      </c>
      <c r="AH720" s="48"/>
      <c r="AI720" s="36"/>
      <c r="AJ720" s="54" t="s">
        <v>11</v>
      </c>
      <c r="AK720" s="39"/>
      <c r="AL720" s="54" t="s">
        <v>16</v>
      </c>
      <c r="AM720" s="36"/>
      <c r="AN720" s="54" t="s">
        <v>11</v>
      </c>
      <c r="AO720" s="39"/>
      <c r="AP720" s="56" t="s">
        <v>16</v>
      </c>
      <c r="AQ720" s="48"/>
      <c r="AR720" s="36"/>
      <c r="AS720" s="54" t="s">
        <v>11</v>
      </c>
      <c r="AT720" s="39"/>
      <c r="AU720" s="54" t="s">
        <v>16</v>
      </c>
      <c r="AV720" s="36"/>
      <c r="AW720" s="54" t="s">
        <v>11</v>
      </c>
      <c r="AX720" s="39"/>
      <c r="AY720" s="56" t="s">
        <v>16</v>
      </c>
      <c r="AZ720" s="48"/>
      <c r="BA720" s="36"/>
      <c r="BB720" s="54" t="s">
        <v>11</v>
      </c>
      <c r="BC720" s="39"/>
      <c r="BD720" s="54" t="s">
        <v>16</v>
      </c>
      <c r="BE720" s="36"/>
      <c r="BF720" s="54" t="s">
        <v>11</v>
      </c>
      <c r="BG720" s="39"/>
      <c r="BH720" s="56" t="s">
        <v>16</v>
      </c>
      <c r="BI720" s="48"/>
      <c r="BJ720" s="36"/>
      <c r="BK720" s="54" t="s">
        <v>11</v>
      </c>
      <c r="BL720" s="39"/>
      <c r="BM720" s="54" t="s">
        <v>16</v>
      </c>
      <c r="BN720" s="36"/>
      <c r="BO720" s="54" t="s">
        <v>11</v>
      </c>
      <c r="BP720" s="39"/>
      <c r="BQ720" s="56" t="s">
        <v>16</v>
      </c>
      <c r="BR720" s="48"/>
      <c r="BS720" s="36"/>
      <c r="BT720" s="54" t="s">
        <v>11</v>
      </c>
      <c r="BU720" s="39"/>
      <c r="BV720" s="54" t="s">
        <v>16</v>
      </c>
      <c r="BW720" s="36"/>
      <c r="BX720" s="54" t="s">
        <v>11</v>
      </c>
      <c r="BY720" s="39"/>
      <c r="BZ720" s="56" t="s">
        <v>16</v>
      </c>
      <c r="CA720" s="51"/>
      <c r="CB720" s="17" t="str">
        <f t="shared" si="21"/>
        <v/>
      </c>
      <c r="CC720" s="17" t="str">
        <f>IF(CB720="","",INDEX('99_職種リスト'!$A:$A,MATCH($E720,'99_職種リスト'!$B:$B,0)))</f>
        <v/>
      </c>
      <c r="CD720" s="18" t="str">
        <f>IF(CB720="","",IF(F720="○",'01_勤務時間入力'!$B$7*60,IF(SUM(H720,J720,L720,N720)&gt;0,MIN(SUM(VALUE(H720)*60,J720,VALUE(L720)*60/2,N720/2),'01_勤務時間入力'!$B$7*60,10080),MIN(SUM(MIN(SUM(VALUE(Q720)*60,S720,VALUE(U720)*60/2,W720/2),1440)*IF(OR(Y720="",Y720="　"),1,VALUE(MID(Y720,2,1)/4)),MIN(SUM(VALUE(Z720)*60,AB720,VALUE(AD720)*60/2,AF720/2),1440)*IF(OR(AH720="",AH720="　"),1,VALUE(MID(AH720,2,1)/4)),MIN(SUM(VALUE(AI720)*60,AK720,VALUE(AM720)*60/2,AO720/2),1440)*IF(OR(AQ720="",AQ720="　"),1,VALUE(MID(AQ720,2,1)/4)),MIN(SUM(VALUE(AR720)*60,AT720,VALUE(AV720)*60/2,AX720/2),1440)*IF(OR(AZ720="",AZ720="　"),1,VALUE(MID(AZ720,2,1)/4)),MIN(SUM(VALUE(BA720)*60,BC720,VALUE(BE720)*60/2,BG720/2),1440)*IF(OR(BI720="",BI720="　"),1,VALUE(MID(BI720,2,1)/4)),MIN(SUM(VALUE(BJ720)*60,BL720,VALUE(BN720)*60/2,BP720/2),1440)*IF(OR(BR720="",BR720="　"),1,VALUE(MID(BR720,2,1)/4)),MIN(SUM(VALUE(BS720)*60,BU720,VALUE(BW720)*60/2,BY720/2),1440)*IF(OR(CA720="",CA720="　"),1,VALUE(MID(CA720,2,1)/4))),'01_勤務時間入力'!$B$7*60,10080))))</f>
        <v/>
      </c>
      <c r="CE720" s="17" t="str">
        <f>IF(CB720="","",IF('01_勤務時間入力'!$I$7*60&lt;='01_勤務時間入力'!CD720,"常勤","非常勤"))</f>
        <v/>
      </c>
    </row>
    <row r="721" spans="2:83" ht="27.95" customHeight="1" x14ac:dyDescent="0.4">
      <c r="B721" s="131" t="str">
        <f t="shared" si="20"/>
        <v>705人目</v>
      </c>
      <c r="C721" s="29"/>
      <c r="D721" s="69" t="s">
        <v>14</v>
      </c>
      <c r="E721" s="31"/>
      <c r="F721" s="32"/>
      <c r="H721" s="36"/>
      <c r="I721" s="54" t="s">
        <v>11</v>
      </c>
      <c r="J721" s="39"/>
      <c r="K721" s="56" t="s">
        <v>16</v>
      </c>
      <c r="L721" s="36"/>
      <c r="M721" s="54" t="s">
        <v>11</v>
      </c>
      <c r="N721" s="39"/>
      <c r="O721" s="56" t="s">
        <v>16</v>
      </c>
      <c r="P721" s="11"/>
      <c r="Q721" s="36"/>
      <c r="R721" s="54" t="s">
        <v>11</v>
      </c>
      <c r="S721" s="39"/>
      <c r="T721" s="54" t="s">
        <v>16</v>
      </c>
      <c r="U721" s="36"/>
      <c r="V721" s="54" t="s">
        <v>11</v>
      </c>
      <c r="W721" s="39"/>
      <c r="X721" s="56" t="s">
        <v>16</v>
      </c>
      <c r="Y721" s="48"/>
      <c r="Z721" s="36"/>
      <c r="AA721" s="54" t="s">
        <v>11</v>
      </c>
      <c r="AB721" s="39"/>
      <c r="AC721" s="54" t="s">
        <v>16</v>
      </c>
      <c r="AD721" s="36"/>
      <c r="AE721" s="54" t="s">
        <v>11</v>
      </c>
      <c r="AF721" s="39"/>
      <c r="AG721" s="56" t="s">
        <v>16</v>
      </c>
      <c r="AH721" s="48"/>
      <c r="AI721" s="36"/>
      <c r="AJ721" s="54" t="s">
        <v>11</v>
      </c>
      <c r="AK721" s="39"/>
      <c r="AL721" s="54" t="s">
        <v>16</v>
      </c>
      <c r="AM721" s="36"/>
      <c r="AN721" s="54" t="s">
        <v>11</v>
      </c>
      <c r="AO721" s="39"/>
      <c r="AP721" s="56" t="s">
        <v>16</v>
      </c>
      <c r="AQ721" s="48"/>
      <c r="AR721" s="36"/>
      <c r="AS721" s="54" t="s">
        <v>11</v>
      </c>
      <c r="AT721" s="39"/>
      <c r="AU721" s="54" t="s">
        <v>16</v>
      </c>
      <c r="AV721" s="36"/>
      <c r="AW721" s="54" t="s">
        <v>11</v>
      </c>
      <c r="AX721" s="39"/>
      <c r="AY721" s="56" t="s">
        <v>16</v>
      </c>
      <c r="AZ721" s="48"/>
      <c r="BA721" s="36"/>
      <c r="BB721" s="54" t="s">
        <v>11</v>
      </c>
      <c r="BC721" s="39"/>
      <c r="BD721" s="54" t="s">
        <v>16</v>
      </c>
      <c r="BE721" s="36"/>
      <c r="BF721" s="54" t="s">
        <v>11</v>
      </c>
      <c r="BG721" s="39"/>
      <c r="BH721" s="56" t="s">
        <v>16</v>
      </c>
      <c r="BI721" s="48"/>
      <c r="BJ721" s="36"/>
      <c r="BK721" s="54" t="s">
        <v>11</v>
      </c>
      <c r="BL721" s="39"/>
      <c r="BM721" s="54" t="s">
        <v>16</v>
      </c>
      <c r="BN721" s="36"/>
      <c r="BO721" s="54" t="s">
        <v>11</v>
      </c>
      <c r="BP721" s="39"/>
      <c r="BQ721" s="56" t="s">
        <v>16</v>
      </c>
      <c r="BR721" s="48"/>
      <c r="BS721" s="36"/>
      <c r="BT721" s="54" t="s">
        <v>11</v>
      </c>
      <c r="BU721" s="39"/>
      <c r="BV721" s="54" t="s">
        <v>16</v>
      </c>
      <c r="BW721" s="36"/>
      <c r="BX721" s="54" t="s">
        <v>11</v>
      </c>
      <c r="BY721" s="39"/>
      <c r="BZ721" s="56" t="s">
        <v>16</v>
      </c>
      <c r="CA721" s="51"/>
      <c r="CB721" s="17" t="str">
        <f t="shared" si="21"/>
        <v/>
      </c>
      <c r="CC721" s="17" t="str">
        <f>IF(CB721="","",INDEX('99_職種リスト'!$A:$A,MATCH($E721,'99_職種リスト'!$B:$B,0)))</f>
        <v/>
      </c>
      <c r="CD721" s="18" t="str">
        <f>IF(CB721="","",IF(F721="○",'01_勤務時間入力'!$B$7*60,IF(SUM(H721,J721,L721,N721)&gt;0,MIN(SUM(VALUE(H721)*60,J721,VALUE(L721)*60/2,N721/2),'01_勤務時間入力'!$B$7*60,10080),MIN(SUM(MIN(SUM(VALUE(Q721)*60,S721,VALUE(U721)*60/2,W721/2),1440)*IF(OR(Y721="",Y721="　"),1,VALUE(MID(Y721,2,1)/4)),MIN(SUM(VALUE(Z721)*60,AB721,VALUE(AD721)*60/2,AF721/2),1440)*IF(OR(AH721="",AH721="　"),1,VALUE(MID(AH721,2,1)/4)),MIN(SUM(VALUE(AI721)*60,AK721,VALUE(AM721)*60/2,AO721/2),1440)*IF(OR(AQ721="",AQ721="　"),1,VALUE(MID(AQ721,2,1)/4)),MIN(SUM(VALUE(AR721)*60,AT721,VALUE(AV721)*60/2,AX721/2),1440)*IF(OR(AZ721="",AZ721="　"),1,VALUE(MID(AZ721,2,1)/4)),MIN(SUM(VALUE(BA721)*60,BC721,VALUE(BE721)*60/2,BG721/2),1440)*IF(OR(BI721="",BI721="　"),1,VALUE(MID(BI721,2,1)/4)),MIN(SUM(VALUE(BJ721)*60,BL721,VALUE(BN721)*60/2,BP721/2),1440)*IF(OR(BR721="",BR721="　"),1,VALUE(MID(BR721,2,1)/4)),MIN(SUM(VALUE(BS721)*60,BU721,VALUE(BW721)*60/2,BY721/2),1440)*IF(OR(CA721="",CA721="　"),1,VALUE(MID(CA721,2,1)/4))),'01_勤務時間入力'!$B$7*60,10080))))</f>
        <v/>
      </c>
      <c r="CE721" s="17" t="str">
        <f>IF(CB721="","",IF('01_勤務時間入力'!$I$7*60&lt;='01_勤務時間入力'!CD721,"常勤","非常勤"))</f>
        <v/>
      </c>
    </row>
    <row r="722" spans="2:83" ht="27.95" customHeight="1" x14ac:dyDescent="0.4">
      <c r="B722" s="131" t="str">
        <f t="shared" ref="B722:B785" si="22">CONCATENATE(ROW()-16,"人目")</f>
        <v>706人目</v>
      </c>
      <c r="C722" s="29"/>
      <c r="D722" s="69" t="s">
        <v>14</v>
      </c>
      <c r="E722" s="31"/>
      <c r="F722" s="32"/>
      <c r="H722" s="36"/>
      <c r="I722" s="54" t="s">
        <v>11</v>
      </c>
      <c r="J722" s="39"/>
      <c r="K722" s="56" t="s">
        <v>16</v>
      </c>
      <c r="L722" s="36"/>
      <c r="M722" s="54" t="s">
        <v>11</v>
      </c>
      <c r="N722" s="39"/>
      <c r="O722" s="56" t="s">
        <v>16</v>
      </c>
      <c r="P722" s="11"/>
      <c r="Q722" s="36"/>
      <c r="R722" s="54" t="s">
        <v>11</v>
      </c>
      <c r="S722" s="39"/>
      <c r="T722" s="54" t="s">
        <v>16</v>
      </c>
      <c r="U722" s="36"/>
      <c r="V722" s="54" t="s">
        <v>11</v>
      </c>
      <c r="W722" s="39"/>
      <c r="X722" s="56" t="s">
        <v>16</v>
      </c>
      <c r="Y722" s="48"/>
      <c r="Z722" s="36"/>
      <c r="AA722" s="54" t="s">
        <v>11</v>
      </c>
      <c r="AB722" s="39"/>
      <c r="AC722" s="54" t="s">
        <v>16</v>
      </c>
      <c r="AD722" s="36"/>
      <c r="AE722" s="54" t="s">
        <v>11</v>
      </c>
      <c r="AF722" s="39"/>
      <c r="AG722" s="56" t="s">
        <v>16</v>
      </c>
      <c r="AH722" s="48"/>
      <c r="AI722" s="36"/>
      <c r="AJ722" s="54" t="s">
        <v>11</v>
      </c>
      <c r="AK722" s="39"/>
      <c r="AL722" s="54" t="s">
        <v>16</v>
      </c>
      <c r="AM722" s="36"/>
      <c r="AN722" s="54" t="s">
        <v>11</v>
      </c>
      <c r="AO722" s="39"/>
      <c r="AP722" s="56" t="s">
        <v>16</v>
      </c>
      <c r="AQ722" s="48"/>
      <c r="AR722" s="36"/>
      <c r="AS722" s="54" t="s">
        <v>11</v>
      </c>
      <c r="AT722" s="39"/>
      <c r="AU722" s="54" t="s">
        <v>16</v>
      </c>
      <c r="AV722" s="36"/>
      <c r="AW722" s="54" t="s">
        <v>11</v>
      </c>
      <c r="AX722" s="39"/>
      <c r="AY722" s="56" t="s">
        <v>16</v>
      </c>
      <c r="AZ722" s="48"/>
      <c r="BA722" s="36"/>
      <c r="BB722" s="54" t="s">
        <v>11</v>
      </c>
      <c r="BC722" s="39"/>
      <c r="BD722" s="54" t="s">
        <v>16</v>
      </c>
      <c r="BE722" s="36"/>
      <c r="BF722" s="54" t="s">
        <v>11</v>
      </c>
      <c r="BG722" s="39"/>
      <c r="BH722" s="56" t="s">
        <v>16</v>
      </c>
      <c r="BI722" s="48"/>
      <c r="BJ722" s="36"/>
      <c r="BK722" s="54" t="s">
        <v>11</v>
      </c>
      <c r="BL722" s="39"/>
      <c r="BM722" s="54" t="s">
        <v>16</v>
      </c>
      <c r="BN722" s="36"/>
      <c r="BO722" s="54" t="s">
        <v>11</v>
      </c>
      <c r="BP722" s="39"/>
      <c r="BQ722" s="56" t="s">
        <v>16</v>
      </c>
      <c r="BR722" s="48"/>
      <c r="BS722" s="36"/>
      <c r="BT722" s="54" t="s">
        <v>11</v>
      </c>
      <c r="BU722" s="39"/>
      <c r="BV722" s="54" t="s">
        <v>16</v>
      </c>
      <c r="BW722" s="36"/>
      <c r="BX722" s="54" t="s">
        <v>11</v>
      </c>
      <c r="BY722" s="39"/>
      <c r="BZ722" s="56" t="s">
        <v>16</v>
      </c>
      <c r="CA722" s="51"/>
      <c r="CB722" s="17" t="str">
        <f t="shared" ref="CB722:CB785" si="23">IF(AND(E722&lt;&gt;"",OR(F722="○",SUM(H722,J722,L722,N722,Q722,S722,U722,W722,Z722,AB722,AD722,AF722,AI722,AK722,AM722,AO722,AR722,AT722,AV722,AX722,BA722,BC722,BE722,BG722,BJ722,BL722,BN722,BP722,BS722,BU722,BW722,BY722)&gt;0)),"入力あり","")</f>
        <v/>
      </c>
      <c r="CC722" s="17" t="str">
        <f>IF(CB722="","",INDEX('99_職種リスト'!$A:$A,MATCH($E722,'99_職種リスト'!$B:$B,0)))</f>
        <v/>
      </c>
      <c r="CD722" s="18" t="str">
        <f>IF(CB722="","",IF(F722="○",'01_勤務時間入力'!$B$7*60,IF(SUM(H722,J722,L722,N722)&gt;0,MIN(SUM(VALUE(H722)*60,J722,VALUE(L722)*60/2,N722/2),'01_勤務時間入力'!$B$7*60,10080),MIN(SUM(MIN(SUM(VALUE(Q722)*60,S722,VALUE(U722)*60/2,W722/2),1440)*IF(OR(Y722="",Y722="　"),1,VALUE(MID(Y722,2,1)/4)),MIN(SUM(VALUE(Z722)*60,AB722,VALUE(AD722)*60/2,AF722/2),1440)*IF(OR(AH722="",AH722="　"),1,VALUE(MID(AH722,2,1)/4)),MIN(SUM(VALUE(AI722)*60,AK722,VALUE(AM722)*60/2,AO722/2),1440)*IF(OR(AQ722="",AQ722="　"),1,VALUE(MID(AQ722,2,1)/4)),MIN(SUM(VALUE(AR722)*60,AT722,VALUE(AV722)*60/2,AX722/2),1440)*IF(OR(AZ722="",AZ722="　"),1,VALUE(MID(AZ722,2,1)/4)),MIN(SUM(VALUE(BA722)*60,BC722,VALUE(BE722)*60/2,BG722/2),1440)*IF(OR(BI722="",BI722="　"),1,VALUE(MID(BI722,2,1)/4)),MIN(SUM(VALUE(BJ722)*60,BL722,VALUE(BN722)*60/2,BP722/2),1440)*IF(OR(BR722="",BR722="　"),1,VALUE(MID(BR722,2,1)/4)),MIN(SUM(VALUE(BS722)*60,BU722,VALUE(BW722)*60/2,BY722/2),1440)*IF(OR(CA722="",CA722="　"),1,VALUE(MID(CA722,2,1)/4))),'01_勤務時間入力'!$B$7*60,10080))))</f>
        <v/>
      </c>
      <c r="CE722" s="17" t="str">
        <f>IF(CB722="","",IF('01_勤務時間入力'!$I$7*60&lt;='01_勤務時間入力'!CD722,"常勤","非常勤"))</f>
        <v/>
      </c>
    </row>
    <row r="723" spans="2:83" ht="27.95" customHeight="1" x14ac:dyDescent="0.4">
      <c r="B723" s="131" t="str">
        <f t="shared" si="22"/>
        <v>707人目</v>
      </c>
      <c r="C723" s="29"/>
      <c r="D723" s="69" t="s">
        <v>14</v>
      </c>
      <c r="E723" s="31"/>
      <c r="F723" s="32"/>
      <c r="H723" s="36"/>
      <c r="I723" s="54" t="s">
        <v>11</v>
      </c>
      <c r="J723" s="39"/>
      <c r="K723" s="56" t="s">
        <v>16</v>
      </c>
      <c r="L723" s="36"/>
      <c r="M723" s="54" t="s">
        <v>11</v>
      </c>
      <c r="N723" s="39"/>
      <c r="O723" s="56" t="s">
        <v>16</v>
      </c>
      <c r="P723" s="11"/>
      <c r="Q723" s="36"/>
      <c r="R723" s="54" t="s">
        <v>11</v>
      </c>
      <c r="S723" s="39"/>
      <c r="T723" s="54" t="s">
        <v>16</v>
      </c>
      <c r="U723" s="36"/>
      <c r="V723" s="54" t="s">
        <v>11</v>
      </c>
      <c r="W723" s="39"/>
      <c r="X723" s="56" t="s">
        <v>16</v>
      </c>
      <c r="Y723" s="48"/>
      <c r="Z723" s="36"/>
      <c r="AA723" s="54" t="s">
        <v>11</v>
      </c>
      <c r="AB723" s="39"/>
      <c r="AC723" s="54" t="s">
        <v>16</v>
      </c>
      <c r="AD723" s="36"/>
      <c r="AE723" s="54" t="s">
        <v>11</v>
      </c>
      <c r="AF723" s="39"/>
      <c r="AG723" s="56" t="s">
        <v>16</v>
      </c>
      <c r="AH723" s="48"/>
      <c r="AI723" s="36"/>
      <c r="AJ723" s="54" t="s">
        <v>11</v>
      </c>
      <c r="AK723" s="39"/>
      <c r="AL723" s="54" t="s">
        <v>16</v>
      </c>
      <c r="AM723" s="36"/>
      <c r="AN723" s="54" t="s">
        <v>11</v>
      </c>
      <c r="AO723" s="39"/>
      <c r="AP723" s="56" t="s">
        <v>16</v>
      </c>
      <c r="AQ723" s="48"/>
      <c r="AR723" s="36"/>
      <c r="AS723" s="54" t="s">
        <v>11</v>
      </c>
      <c r="AT723" s="39"/>
      <c r="AU723" s="54" t="s">
        <v>16</v>
      </c>
      <c r="AV723" s="36"/>
      <c r="AW723" s="54" t="s">
        <v>11</v>
      </c>
      <c r="AX723" s="39"/>
      <c r="AY723" s="56" t="s">
        <v>16</v>
      </c>
      <c r="AZ723" s="48"/>
      <c r="BA723" s="36"/>
      <c r="BB723" s="54" t="s">
        <v>11</v>
      </c>
      <c r="BC723" s="39"/>
      <c r="BD723" s="54" t="s">
        <v>16</v>
      </c>
      <c r="BE723" s="36"/>
      <c r="BF723" s="54" t="s">
        <v>11</v>
      </c>
      <c r="BG723" s="39"/>
      <c r="BH723" s="56" t="s">
        <v>16</v>
      </c>
      <c r="BI723" s="48"/>
      <c r="BJ723" s="36"/>
      <c r="BK723" s="54" t="s">
        <v>11</v>
      </c>
      <c r="BL723" s="39"/>
      <c r="BM723" s="54" t="s">
        <v>16</v>
      </c>
      <c r="BN723" s="36"/>
      <c r="BO723" s="54" t="s">
        <v>11</v>
      </c>
      <c r="BP723" s="39"/>
      <c r="BQ723" s="56" t="s">
        <v>16</v>
      </c>
      <c r="BR723" s="48"/>
      <c r="BS723" s="36"/>
      <c r="BT723" s="54" t="s">
        <v>11</v>
      </c>
      <c r="BU723" s="39"/>
      <c r="BV723" s="54" t="s">
        <v>16</v>
      </c>
      <c r="BW723" s="36"/>
      <c r="BX723" s="54" t="s">
        <v>11</v>
      </c>
      <c r="BY723" s="39"/>
      <c r="BZ723" s="56" t="s">
        <v>16</v>
      </c>
      <c r="CA723" s="51"/>
      <c r="CB723" s="17" t="str">
        <f t="shared" si="23"/>
        <v/>
      </c>
      <c r="CC723" s="17" t="str">
        <f>IF(CB723="","",INDEX('99_職種リスト'!$A:$A,MATCH($E723,'99_職種リスト'!$B:$B,0)))</f>
        <v/>
      </c>
      <c r="CD723" s="18" t="str">
        <f>IF(CB723="","",IF(F723="○",'01_勤務時間入力'!$B$7*60,IF(SUM(H723,J723,L723,N723)&gt;0,MIN(SUM(VALUE(H723)*60,J723,VALUE(L723)*60/2,N723/2),'01_勤務時間入力'!$B$7*60,10080),MIN(SUM(MIN(SUM(VALUE(Q723)*60,S723,VALUE(U723)*60/2,W723/2),1440)*IF(OR(Y723="",Y723="　"),1,VALUE(MID(Y723,2,1)/4)),MIN(SUM(VALUE(Z723)*60,AB723,VALUE(AD723)*60/2,AF723/2),1440)*IF(OR(AH723="",AH723="　"),1,VALUE(MID(AH723,2,1)/4)),MIN(SUM(VALUE(AI723)*60,AK723,VALUE(AM723)*60/2,AO723/2),1440)*IF(OR(AQ723="",AQ723="　"),1,VALUE(MID(AQ723,2,1)/4)),MIN(SUM(VALUE(AR723)*60,AT723,VALUE(AV723)*60/2,AX723/2),1440)*IF(OR(AZ723="",AZ723="　"),1,VALUE(MID(AZ723,2,1)/4)),MIN(SUM(VALUE(BA723)*60,BC723,VALUE(BE723)*60/2,BG723/2),1440)*IF(OR(BI723="",BI723="　"),1,VALUE(MID(BI723,2,1)/4)),MIN(SUM(VALUE(BJ723)*60,BL723,VALUE(BN723)*60/2,BP723/2),1440)*IF(OR(BR723="",BR723="　"),1,VALUE(MID(BR723,2,1)/4)),MIN(SUM(VALUE(BS723)*60,BU723,VALUE(BW723)*60/2,BY723/2),1440)*IF(OR(CA723="",CA723="　"),1,VALUE(MID(CA723,2,1)/4))),'01_勤務時間入力'!$B$7*60,10080))))</f>
        <v/>
      </c>
      <c r="CE723" s="17" t="str">
        <f>IF(CB723="","",IF('01_勤務時間入力'!$I$7*60&lt;='01_勤務時間入力'!CD723,"常勤","非常勤"))</f>
        <v/>
      </c>
    </row>
    <row r="724" spans="2:83" ht="27.95" customHeight="1" x14ac:dyDescent="0.4">
      <c r="B724" s="131" t="str">
        <f t="shared" si="22"/>
        <v>708人目</v>
      </c>
      <c r="C724" s="29"/>
      <c r="D724" s="69" t="s">
        <v>14</v>
      </c>
      <c r="E724" s="31"/>
      <c r="F724" s="32"/>
      <c r="H724" s="36"/>
      <c r="I724" s="54" t="s">
        <v>11</v>
      </c>
      <c r="J724" s="39"/>
      <c r="K724" s="56" t="s">
        <v>16</v>
      </c>
      <c r="L724" s="36"/>
      <c r="M724" s="54" t="s">
        <v>11</v>
      </c>
      <c r="N724" s="39"/>
      <c r="O724" s="56" t="s">
        <v>16</v>
      </c>
      <c r="P724" s="11"/>
      <c r="Q724" s="36"/>
      <c r="R724" s="54" t="s">
        <v>11</v>
      </c>
      <c r="S724" s="39"/>
      <c r="T724" s="54" t="s">
        <v>16</v>
      </c>
      <c r="U724" s="36"/>
      <c r="V724" s="54" t="s">
        <v>11</v>
      </c>
      <c r="W724" s="39"/>
      <c r="X724" s="56" t="s">
        <v>16</v>
      </c>
      <c r="Y724" s="48"/>
      <c r="Z724" s="36"/>
      <c r="AA724" s="54" t="s">
        <v>11</v>
      </c>
      <c r="AB724" s="39"/>
      <c r="AC724" s="54" t="s">
        <v>16</v>
      </c>
      <c r="AD724" s="36"/>
      <c r="AE724" s="54" t="s">
        <v>11</v>
      </c>
      <c r="AF724" s="39"/>
      <c r="AG724" s="56" t="s">
        <v>16</v>
      </c>
      <c r="AH724" s="48"/>
      <c r="AI724" s="36"/>
      <c r="AJ724" s="54" t="s">
        <v>11</v>
      </c>
      <c r="AK724" s="39"/>
      <c r="AL724" s="54" t="s">
        <v>16</v>
      </c>
      <c r="AM724" s="36"/>
      <c r="AN724" s="54" t="s">
        <v>11</v>
      </c>
      <c r="AO724" s="39"/>
      <c r="AP724" s="56" t="s">
        <v>16</v>
      </c>
      <c r="AQ724" s="48"/>
      <c r="AR724" s="36"/>
      <c r="AS724" s="54" t="s">
        <v>11</v>
      </c>
      <c r="AT724" s="39"/>
      <c r="AU724" s="54" t="s">
        <v>16</v>
      </c>
      <c r="AV724" s="36"/>
      <c r="AW724" s="54" t="s">
        <v>11</v>
      </c>
      <c r="AX724" s="39"/>
      <c r="AY724" s="56" t="s">
        <v>16</v>
      </c>
      <c r="AZ724" s="48"/>
      <c r="BA724" s="36"/>
      <c r="BB724" s="54" t="s">
        <v>11</v>
      </c>
      <c r="BC724" s="39"/>
      <c r="BD724" s="54" t="s">
        <v>16</v>
      </c>
      <c r="BE724" s="36"/>
      <c r="BF724" s="54" t="s">
        <v>11</v>
      </c>
      <c r="BG724" s="39"/>
      <c r="BH724" s="56" t="s">
        <v>16</v>
      </c>
      <c r="BI724" s="48"/>
      <c r="BJ724" s="36"/>
      <c r="BK724" s="54" t="s">
        <v>11</v>
      </c>
      <c r="BL724" s="39"/>
      <c r="BM724" s="54" t="s">
        <v>16</v>
      </c>
      <c r="BN724" s="36"/>
      <c r="BO724" s="54" t="s">
        <v>11</v>
      </c>
      <c r="BP724" s="39"/>
      <c r="BQ724" s="56" t="s">
        <v>16</v>
      </c>
      <c r="BR724" s="48"/>
      <c r="BS724" s="36"/>
      <c r="BT724" s="54" t="s">
        <v>11</v>
      </c>
      <c r="BU724" s="39"/>
      <c r="BV724" s="54" t="s">
        <v>16</v>
      </c>
      <c r="BW724" s="36"/>
      <c r="BX724" s="54" t="s">
        <v>11</v>
      </c>
      <c r="BY724" s="39"/>
      <c r="BZ724" s="56" t="s">
        <v>16</v>
      </c>
      <c r="CA724" s="51"/>
      <c r="CB724" s="17" t="str">
        <f t="shared" si="23"/>
        <v/>
      </c>
      <c r="CC724" s="17" t="str">
        <f>IF(CB724="","",INDEX('99_職種リスト'!$A:$A,MATCH($E724,'99_職種リスト'!$B:$B,0)))</f>
        <v/>
      </c>
      <c r="CD724" s="18" t="str">
        <f>IF(CB724="","",IF(F724="○",'01_勤務時間入力'!$B$7*60,IF(SUM(H724,J724,L724,N724)&gt;0,MIN(SUM(VALUE(H724)*60,J724,VALUE(L724)*60/2,N724/2),'01_勤務時間入力'!$B$7*60,10080),MIN(SUM(MIN(SUM(VALUE(Q724)*60,S724,VALUE(U724)*60/2,W724/2),1440)*IF(OR(Y724="",Y724="　"),1,VALUE(MID(Y724,2,1)/4)),MIN(SUM(VALUE(Z724)*60,AB724,VALUE(AD724)*60/2,AF724/2),1440)*IF(OR(AH724="",AH724="　"),1,VALUE(MID(AH724,2,1)/4)),MIN(SUM(VALUE(AI724)*60,AK724,VALUE(AM724)*60/2,AO724/2),1440)*IF(OR(AQ724="",AQ724="　"),1,VALUE(MID(AQ724,2,1)/4)),MIN(SUM(VALUE(AR724)*60,AT724,VALUE(AV724)*60/2,AX724/2),1440)*IF(OR(AZ724="",AZ724="　"),1,VALUE(MID(AZ724,2,1)/4)),MIN(SUM(VALUE(BA724)*60,BC724,VALUE(BE724)*60/2,BG724/2),1440)*IF(OR(BI724="",BI724="　"),1,VALUE(MID(BI724,2,1)/4)),MIN(SUM(VALUE(BJ724)*60,BL724,VALUE(BN724)*60/2,BP724/2),1440)*IF(OR(BR724="",BR724="　"),1,VALUE(MID(BR724,2,1)/4)),MIN(SUM(VALUE(BS724)*60,BU724,VALUE(BW724)*60/2,BY724/2),1440)*IF(OR(CA724="",CA724="　"),1,VALUE(MID(CA724,2,1)/4))),'01_勤務時間入力'!$B$7*60,10080))))</f>
        <v/>
      </c>
      <c r="CE724" s="17" t="str">
        <f>IF(CB724="","",IF('01_勤務時間入力'!$I$7*60&lt;='01_勤務時間入力'!CD724,"常勤","非常勤"))</f>
        <v/>
      </c>
    </row>
    <row r="725" spans="2:83" ht="27.95" customHeight="1" x14ac:dyDescent="0.4">
      <c r="B725" s="131" t="str">
        <f t="shared" si="22"/>
        <v>709人目</v>
      </c>
      <c r="C725" s="29"/>
      <c r="D725" s="69" t="s">
        <v>14</v>
      </c>
      <c r="E725" s="31"/>
      <c r="F725" s="32"/>
      <c r="H725" s="36"/>
      <c r="I725" s="54" t="s">
        <v>11</v>
      </c>
      <c r="J725" s="39"/>
      <c r="K725" s="56" t="s">
        <v>16</v>
      </c>
      <c r="L725" s="36"/>
      <c r="M725" s="54" t="s">
        <v>11</v>
      </c>
      <c r="N725" s="39"/>
      <c r="O725" s="56" t="s">
        <v>16</v>
      </c>
      <c r="P725" s="11"/>
      <c r="Q725" s="36"/>
      <c r="R725" s="54" t="s">
        <v>11</v>
      </c>
      <c r="S725" s="39"/>
      <c r="T725" s="54" t="s">
        <v>16</v>
      </c>
      <c r="U725" s="36"/>
      <c r="V725" s="54" t="s">
        <v>11</v>
      </c>
      <c r="W725" s="39"/>
      <c r="X725" s="56" t="s">
        <v>16</v>
      </c>
      <c r="Y725" s="48"/>
      <c r="Z725" s="36"/>
      <c r="AA725" s="54" t="s">
        <v>11</v>
      </c>
      <c r="AB725" s="39"/>
      <c r="AC725" s="54" t="s">
        <v>16</v>
      </c>
      <c r="AD725" s="36"/>
      <c r="AE725" s="54" t="s">
        <v>11</v>
      </c>
      <c r="AF725" s="39"/>
      <c r="AG725" s="56" t="s">
        <v>16</v>
      </c>
      <c r="AH725" s="48"/>
      <c r="AI725" s="36"/>
      <c r="AJ725" s="54" t="s">
        <v>11</v>
      </c>
      <c r="AK725" s="39"/>
      <c r="AL725" s="54" t="s">
        <v>16</v>
      </c>
      <c r="AM725" s="36"/>
      <c r="AN725" s="54" t="s">
        <v>11</v>
      </c>
      <c r="AO725" s="39"/>
      <c r="AP725" s="56" t="s">
        <v>16</v>
      </c>
      <c r="AQ725" s="48"/>
      <c r="AR725" s="36"/>
      <c r="AS725" s="54" t="s">
        <v>11</v>
      </c>
      <c r="AT725" s="39"/>
      <c r="AU725" s="54" t="s">
        <v>16</v>
      </c>
      <c r="AV725" s="36"/>
      <c r="AW725" s="54" t="s">
        <v>11</v>
      </c>
      <c r="AX725" s="39"/>
      <c r="AY725" s="56" t="s">
        <v>16</v>
      </c>
      <c r="AZ725" s="48"/>
      <c r="BA725" s="36"/>
      <c r="BB725" s="54" t="s">
        <v>11</v>
      </c>
      <c r="BC725" s="39"/>
      <c r="BD725" s="54" t="s">
        <v>16</v>
      </c>
      <c r="BE725" s="36"/>
      <c r="BF725" s="54" t="s">
        <v>11</v>
      </c>
      <c r="BG725" s="39"/>
      <c r="BH725" s="56" t="s">
        <v>16</v>
      </c>
      <c r="BI725" s="48"/>
      <c r="BJ725" s="36"/>
      <c r="BK725" s="54" t="s">
        <v>11</v>
      </c>
      <c r="BL725" s="39"/>
      <c r="BM725" s="54" t="s">
        <v>16</v>
      </c>
      <c r="BN725" s="36"/>
      <c r="BO725" s="54" t="s">
        <v>11</v>
      </c>
      <c r="BP725" s="39"/>
      <c r="BQ725" s="56" t="s">
        <v>16</v>
      </c>
      <c r="BR725" s="48"/>
      <c r="BS725" s="36"/>
      <c r="BT725" s="54" t="s">
        <v>11</v>
      </c>
      <c r="BU725" s="39"/>
      <c r="BV725" s="54" t="s">
        <v>16</v>
      </c>
      <c r="BW725" s="36"/>
      <c r="BX725" s="54" t="s">
        <v>11</v>
      </c>
      <c r="BY725" s="39"/>
      <c r="BZ725" s="56" t="s">
        <v>16</v>
      </c>
      <c r="CA725" s="51"/>
      <c r="CB725" s="17" t="str">
        <f t="shared" si="23"/>
        <v/>
      </c>
      <c r="CC725" s="17" t="str">
        <f>IF(CB725="","",INDEX('99_職種リスト'!$A:$A,MATCH($E725,'99_職種リスト'!$B:$B,0)))</f>
        <v/>
      </c>
      <c r="CD725" s="18" t="str">
        <f>IF(CB725="","",IF(F725="○",'01_勤務時間入力'!$B$7*60,IF(SUM(H725,J725,L725,N725)&gt;0,MIN(SUM(VALUE(H725)*60,J725,VALUE(L725)*60/2,N725/2),'01_勤務時間入力'!$B$7*60,10080),MIN(SUM(MIN(SUM(VALUE(Q725)*60,S725,VALUE(U725)*60/2,W725/2),1440)*IF(OR(Y725="",Y725="　"),1,VALUE(MID(Y725,2,1)/4)),MIN(SUM(VALUE(Z725)*60,AB725,VALUE(AD725)*60/2,AF725/2),1440)*IF(OR(AH725="",AH725="　"),1,VALUE(MID(AH725,2,1)/4)),MIN(SUM(VALUE(AI725)*60,AK725,VALUE(AM725)*60/2,AO725/2),1440)*IF(OR(AQ725="",AQ725="　"),1,VALUE(MID(AQ725,2,1)/4)),MIN(SUM(VALUE(AR725)*60,AT725,VALUE(AV725)*60/2,AX725/2),1440)*IF(OR(AZ725="",AZ725="　"),1,VALUE(MID(AZ725,2,1)/4)),MIN(SUM(VALUE(BA725)*60,BC725,VALUE(BE725)*60/2,BG725/2),1440)*IF(OR(BI725="",BI725="　"),1,VALUE(MID(BI725,2,1)/4)),MIN(SUM(VALUE(BJ725)*60,BL725,VALUE(BN725)*60/2,BP725/2),1440)*IF(OR(BR725="",BR725="　"),1,VALUE(MID(BR725,2,1)/4)),MIN(SUM(VALUE(BS725)*60,BU725,VALUE(BW725)*60/2,BY725/2),1440)*IF(OR(CA725="",CA725="　"),1,VALUE(MID(CA725,2,1)/4))),'01_勤務時間入力'!$B$7*60,10080))))</f>
        <v/>
      </c>
      <c r="CE725" s="17" t="str">
        <f>IF(CB725="","",IF('01_勤務時間入力'!$I$7*60&lt;='01_勤務時間入力'!CD725,"常勤","非常勤"))</f>
        <v/>
      </c>
    </row>
    <row r="726" spans="2:83" ht="27.95" customHeight="1" x14ac:dyDescent="0.4">
      <c r="B726" s="131" t="str">
        <f t="shared" si="22"/>
        <v>710人目</v>
      </c>
      <c r="C726" s="29"/>
      <c r="D726" s="69" t="s">
        <v>14</v>
      </c>
      <c r="E726" s="31"/>
      <c r="F726" s="32"/>
      <c r="H726" s="36"/>
      <c r="I726" s="54" t="s">
        <v>11</v>
      </c>
      <c r="J726" s="39"/>
      <c r="K726" s="56" t="s">
        <v>16</v>
      </c>
      <c r="L726" s="36"/>
      <c r="M726" s="54" t="s">
        <v>11</v>
      </c>
      <c r="N726" s="39"/>
      <c r="O726" s="56" t="s">
        <v>16</v>
      </c>
      <c r="P726" s="11"/>
      <c r="Q726" s="36"/>
      <c r="R726" s="54" t="s">
        <v>11</v>
      </c>
      <c r="S726" s="39"/>
      <c r="T726" s="54" t="s">
        <v>16</v>
      </c>
      <c r="U726" s="36"/>
      <c r="V726" s="54" t="s">
        <v>11</v>
      </c>
      <c r="W726" s="39"/>
      <c r="X726" s="56" t="s">
        <v>16</v>
      </c>
      <c r="Y726" s="48"/>
      <c r="Z726" s="36"/>
      <c r="AA726" s="54" t="s">
        <v>11</v>
      </c>
      <c r="AB726" s="39"/>
      <c r="AC726" s="54" t="s">
        <v>16</v>
      </c>
      <c r="AD726" s="36"/>
      <c r="AE726" s="54" t="s">
        <v>11</v>
      </c>
      <c r="AF726" s="39"/>
      <c r="AG726" s="56" t="s">
        <v>16</v>
      </c>
      <c r="AH726" s="48"/>
      <c r="AI726" s="36"/>
      <c r="AJ726" s="54" t="s">
        <v>11</v>
      </c>
      <c r="AK726" s="39"/>
      <c r="AL726" s="54" t="s">
        <v>16</v>
      </c>
      <c r="AM726" s="36"/>
      <c r="AN726" s="54" t="s">
        <v>11</v>
      </c>
      <c r="AO726" s="39"/>
      <c r="AP726" s="56" t="s">
        <v>16</v>
      </c>
      <c r="AQ726" s="48"/>
      <c r="AR726" s="36"/>
      <c r="AS726" s="54" t="s">
        <v>11</v>
      </c>
      <c r="AT726" s="39"/>
      <c r="AU726" s="54" t="s">
        <v>16</v>
      </c>
      <c r="AV726" s="36"/>
      <c r="AW726" s="54" t="s">
        <v>11</v>
      </c>
      <c r="AX726" s="39"/>
      <c r="AY726" s="56" t="s">
        <v>16</v>
      </c>
      <c r="AZ726" s="48"/>
      <c r="BA726" s="36"/>
      <c r="BB726" s="54" t="s">
        <v>11</v>
      </c>
      <c r="BC726" s="39"/>
      <c r="BD726" s="54" t="s">
        <v>16</v>
      </c>
      <c r="BE726" s="36"/>
      <c r="BF726" s="54" t="s">
        <v>11</v>
      </c>
      <c r="BG726" s="39"/>
      <c r="BH726" s="56" t="s">
        <v>16</v>
      </c>
      <c r="BI726" s="48"/>
      <c r="BJ726" s="36"/>
      <c r="BK726" s="54" t="s">
        <v>11</v>
      </c>
      <c r="BL726" s="39"/>
      <c r="BM726" s="54" t="s">
        <v>16</v>
      </c>
      <c r="BN726" s="36"/>
      <c r="BO726" s="54" t="s">
        <v>11</v>
      </c>
      <c r="BP726" s="39"/>
      <c r="BQ726" s="56" t="s">
        <v>16</v>
      </c>
      <c r="BR726" s="48"/>
      <c r="BS726" s="36"/>
      <c r="BT726" s="54" t="s">
        <v>11</v>
      </c>
      <c r="BU726" s="39"/>
      <c r="BV726" s="54" t="s">
        <v>16</v>
      </c>
      <c r="BW726" s="36"/>
      <c r="BX726" s="54" t="s">
        <v>11</v>
      </c>
      <c r="BY726" s="39"/>
      <c r="BZ726" s="56" t="s">
        <v>16</v>
      </c>
      <c r="CA726" s="51"/>
      <c r="CB726" s="17" t="str">
        <f t="shared" si="23"/>
        <v/>
      </c>
      <c r="CC726" s="17" t="str">
        <f>IF(CB726="","",INDEX('99_職種リスト'!$A:$A,MATCH($E726,'99_職種リスト'!$B:$B,0)))</f>
        <v/>
      </c>
      <c r="CD726" s="18" t="str">
        <f>IF(CB726="","",IF(F726="○",'01_勤務時間入力'!$B$7*60,IF(SUM(H726,J726,L726,N726)&gt;0,MIN(SUM(VALUE(H726)*60,J726,VALUE(L726)*60/2,N726/2),'01_勤務時間入力'!$B$7*60,10080),MIN(SUM(MIN(SUM(VALUE(Q726)*60,S726,VALUE(U726)*60/2,W726/2),1440)*IF(OR(Y726="",Y726="　"),1,VALUE(MID(Y726,2,1)/4)),MIN(SUM(VALUE(Z726)*60,AB726,VALUE(AD726)*60/2,AF726/2),1440)*IF(OR(AH726="",AH726="　"),1,VALUE(MID(AH726,2,1)/4)),MIN(SUM(VALUE(AI726)*60,AK726,VALUE(AM726)*60/2,AO726/2),1440)*IF(OR(AQ726="",AQ726="　"),1,VALUE(MID(AQ726,2,1)/4)),MIN(SUM(VALUE(AR726)*60,AT726,VALUE(AV726)*60/2,AX726/2),1440)*IF(OR(AZ726="",AZ726="　"),1,VALUE(MID(AZ726,2,1)/4)),MIN(SUM(VALUE(BA726)*60,BC726,VALUE(BE726)*60/2,BG726/2),1440)*IF(OR(BI726="",BI726="　"),1,VALUE(MID(BI726,2,1)/4)),MIN(SUM(VALUE(BJ726)*60,BL726,VALUE(BN726)*60/2,BP726/2),1440)*IF(OR(BR726="",BR726="　"),1,VALUE(MID(BR726,2,1)/4)),MIN(SUM(VALUE(BS726)*60,BU726,VALUE(BW726)*60/2,BY726/2),1440)*IF(OR(CA726="",CA726="　"),1,VALUE(MID(CA726,2,1)/4))),'01_勤務時間入力'!$B$7*60,10080))))</f>
        <v/>
      </c>
      <c r="CE726" s="17" t="str">
        <f>IF(CB726="","",IF('01_勤務時間入力'!$I$7*60&lt;='01_勤務時間入力'!CD726,"常勤","非常勤"))</f>
        <v/>
      </c>
    </row>
    <row r="727" spans="2:83" ht="27.95" customHeight="1" x14ac:dyDescent="0.4">
      <c r="B727" s="131" t="str">
        <f t="shared" si="22"/>
        <v>711人目</v>
      </c>
      <c r="C727" s="29"/>
      <c r="D727" s="69" t="s">
        <v>14</v>
      </c>
      <c r="E727" s="31"/>
      <c r="F727" s="32"/>
      <c r="H727" s="36"/>
      <c r="I727" s="54" t="s">
        <v>11</v>
      </c>
      <c r="J727" s="39"/>
      <c r="K727" s="56" t="s">
        <v>16</v>
      </c>
      <c r="L727" s="36"/>
      <c r="M727" s="54" t="s">
        <v>11</v>
      </c>
      <c r="N727" s="39"/>
      <c r="O727" s="56" t="s">
        <v>16</v>
      </c>
      <c r="P727" s="11"/>
      <c r="Q727" s="36"/>
      <c r="R727" s="54" t="s">
        <v>11</v>
      </c>
      <c r="S727" s="39"/>
      <c r="T727" s="54" t="s">
        <v>16</v>
      </c>
      <c r="U727" s="36"/>
      <c r="V727" s="54" t="s">
        <v>11</v>
      </c>
      <c r="W727" s="39"/>
      <c r="X727" s="56" t="s">
        <v>16</v>
      </c>
      <c r="Y727" s="48"/>
      <c r="Z727" s="36"/>
      <c r="AA727" s="54" t="s">
        <v>11</v>
      </c>
      <c r="AB727" s="39"/>
      <c r="AC727" s="54" t="s">
        <v>16</v>
      </c>
      <c r="AD727" s="36"/>
      <c r="AE727" s="54" t="s">
        <v>11</v>
      </c>
      <c r="AF727" s="39"/>
      <c r="AG727" s="56" t="s">
        <v>16</v>
      </c>
      <c r="AH727" s="48"/>
      <c r="AI727" s="36"/>
      <c r="AJ727" s="54" t="s">
        <v>11</v>
      </c>
      <c r="AK727" s="39"/>
      <c r="AL727" s="54" t="s">
        <v>16</v>
      </c>
      <c r="AM727" s="36"/>
      <c r="AN727" s="54" t="s">
        <v>11</v>
      </c>
      <c r="AO727" s="39"/>
      <c r="AP727" s="56" t="s">
        <v>16</v>
      </c>
      <c r="AQ727" s="48"/>
      <c r="AR727" s="36"/>
      <c r="AS727" s="54" t="s">
        <v>11</v>
      </c>
      <c r="AT727" s="39"/>
      <c r="AU727" s="54" t="s">
        <v>16</v>
      </c>
      <c r="AV727" s="36"/>
      <c r="AW727" s="54" t="s">
        <v>11</v>
      </c>
      <c r="AX727" s="39"/>
      <c r="AY727" s="56" t="s">
        <v>16</v>
      </c>
      <c r="AZ727" s="48"/>
      <c r="BA727" s="36"/>
      <c r="BB727" s="54" t="s">
        <v>11</v>
      </c>
      <c r="BC727" s="39"/>
      <c r="BD727" s="54" t="s">
        <v>16</v>
      </c>
      <c r="BE727" s="36"/>
      <c r="BF727" s="54" t="s">
        <v>11</v>
      </c>
      <c r="BG727" s="39"/>
      <c r="BH727" s="56" t="s">
        <v>16</v>
      </c>
      <c r="BI727" s="48"/>
      <c r="BJ727" s="36"/>
      <c r="BK727" s="54" t="s">
        <v>11</v>
      </c>
      <c r="BL727" s="39"/>
      <c r="BM727" s="54" t="s">
        <v>16</v>
      </c>
      <c r="BN727" s="36"/>
      <c r="BO727" s="54" t="s">
        <v>11</v>
      </c>
      <c r="BP727" s="39"/>
      <c r="BQ727" s="56" t="s">
        <v>16</v>
      </c>
      <c r="BR727" s="48"/>
      <c r="BS727" s="36"/>
      <c r="BT727" s="54" t="s">
        <v>11</v>
      </c>
      <c r="BU727" s="39"/>
      <c r="BV727" s="54" t="s">
        <v>16</v>
      </c>
      <c r="BW727" s="36"/>
      <c r="BX727" s="54" t="s">
        <v>11</v>
      </c>
      <c r="BY727" s="39"/>
      <c r="BZ727" s="56" t="s">
        <v>16</v>
      </c>
      <c r="CA727" s="51"/>
      <c r="CB727" s="17" t="str">
        <f t="shared" si="23"/>
        <v/>
      </c>
      <c r="CC727" s="17" t="str">
        <f>IF(CB727="","",INDEX('99_職種リスト'!$A:$A,MATCH($E727,'99_職種リスト'!$B:$B,0)))</f>
        <v/>
      </c>
      <c r="CD727" s="18" t="str">
        <f>IF(CB727="","",IF(F727="○",'01_勤務時間入力'!$B$7*60,IF(SUM(H727,J727,L727,N727)&gt;0,MIN(SUM(VALUE(H727)*60,J727,VALUE(L727)*60/2,N727/2),'01_勤務時間入力'!$B$7*60,10080),MIN(SUM(MIN(SUM(VALUE(Q727)*60,S727,VALUE(U727)*60/2,W727/2),1440)*IF(OR(Y727="",Y727="　"),1,VALUE(MID(Y727,2,1)/4)),MIN(SUM(VALUE(Z727)*60,AB727,VALUE(AD727)*60/2,AF727/2),1440)*IF(OR(AH727="",AH727="　"),1,VALUE(MID(AH727,2,1)/4)),MIN(SUM(VALUE(AI727)*60,AK727,VALUE(AM727)*60/2,AO727/2),1440)*IF(OR(AQ727="",AQ727="　"),1,VALUE(MID(AQ727,2,1)/4)),MIN(SUM(VALUE(AR727)*60,AT727,VALUE(AV727)*60/2,AX727/2),1440)*IF(OR(AZ727="",AZ727="　"),1,VALUE(MID(AZ727,2,1)/4)),MIN(SUM(VALUE(BA727)*60,BC727,VALUE(BE727)*60/2,BG727/2),1440)*IF(OR(BI727="",BI727="　"),1,VALUE(MID(BI727,2,1)/4)),MIN(SUM(VALUE(BJ727)*60,BL727,VALUE(BN727)*60/2,BP727/2),1440)*IF(OR(BR727="",BR727="　"),1,VALUE(MID(BR727,2,1)/4)),MIN(SUM(VALUE(BS727)*60,BU727,VALUE(BW727)*60/2,BY727/2),1440)*IF(OR(CA727="",CA727="　"),1,VALUE(MID(CA727,2,1)/4))),'01_勤務時間入力'!$B$7*60,10080))))</f>
        <v/>
      </c>
      <c r="CE727" s="17" t="str">
        <f>IF(CB727="","",IF('01_勤務時間入力'!$I$7*60&lt;='01_勤務時間入力'!CD727,"常勤","非常勤"))</f>
        <v/>
      </c>
    </row>
    <row r="728" spans="2:83" ht="27.95" customHeight="1" x14ac:dyDescent="0.4">
      <c r="B728" s="131" t="str">
        <f t="shared" si="22"/>
        <v>712人目</v>
      </c>
      <c r="C728" s="29"/>
      <c r="D728" s="69" t="s">
        <v>14</v>
      </c>
      <c r="E728" s="31"/>
      <c r="F728" s="32"/>
      <c r="H728" s="36"/>
      <c r="I728" s="54" t="s">
        <v>11</v>
      </c>
      <c r="J728" s="39"/>
      <c r="K728" s="56" t="s">
        <v>16</v>
      </c>
      <c r="L728" s="36"/>
      <c r="M728" s="54" t="s">
        <v>11</v>
      </c>
      <c r="N728" s="39"/>
      <c r="O728" s="56" t="s">
        <v>16</v>
      </c>
      <c r="P728" s="11"/>
      <c r="Q728" s="36"/>
      <c r="R728" s="54" t="s">
        <v>11</v>
      </c>
      <c r="S728" s="39"/>
      <c r="T728" s="54" t="s">
        <v>16</v>
      </c>
      <c r="U728" s="36"/>
      <c r="V728" s="54" t="s">
        <v>11</v>
      </c>
      <c r="W728" s="39"/>
      <c r="X728" s="56" t="s">
        <v>16</v>
      </c>
      <c r="Y728" s="48"/>
      <c r="Z728" s="36"/>
      <c r="AA728" s="54" t="s">
        <v>11</v>
      </c>
      <c r="AB728" s="39"/>
      <c r="AC728" s="54" t="s">
        <v>16</v>
      </c>
      <c r="AD728" s="36"/>
      <c r="AE728" s="54" t="s">
        <v>11</v>
      </c>
      <c r="AF728" s="39"/>
      <c r="AG728" s="56" t="s">
        <v>16</v>
      </c>
      <c r="AH728" s="48"/>
      <c r="AI728" s="36"/>
      <c r="AJ728" s="54" t="s">
        <v>11</v>
      </c>
      <c r="AK728" s="39"/>
      <c r="AL728" s="54" t="s">
        <v>16</v>
      </c>
      <c r="AM728" s="36"/>
      <c r="AN728" s="54" t="s">
        <v>11</v>
      </c>
      <c r="AO728" s="39"/>
      <c r="AP728" s="56" t="s">
        <v>16</v>
      </c>
      <c r="AQ728" s="48"/>
      <c r="AR728" s="36"/>
      <c r="AS728" s="54" t="s">
        <v>11</v>
      </c>
      <c r="AT728" s="39"/>
      <c r="AU728" s="54" t="s">
        <v>16</v>
      </c>
      <c r="AV728" s="36"/>
      <c r="AW728" s="54" t="s">
        <v>11</v>
      </c>
      <c r="AX728" s="39"/>
      <c r="AY728" s="56" t="s">
        <v>16</v>
      </c>
      <c r="AZ728" s="48"/>
      <c r="BA728" s="36"/>
      <c r="BB728" s="54" t="s">
        <v>11</v>
      </c>
      <c r="BC728" s="39"/>
      <c r="BD728" s="54" t="s">
        <v>16</v>
      </c>
      <c r="BE728" s="36"/>
      <c r="BF728" s="54" t="s">
        <v>11</v>
      </c>
      <c r="BG728" s="39"/>
      <c r="BH728" s="56" t="s">
        <v>16</v>
      </c>
      <c r="BI728" s="48"/>
      <c r="BJ728" s="36"/>
      <c r="BK728" s="54" t="s">
        <v>11</v>
      </c>
      <c r="BL728" s="39"/>
      <c r="BM728" s="54" t="s">
        <v>16</v>
      </c>
      <c r="BN728" s="36"/>
      <c r="BO728" s="54" t="s">
        <v>11</v>
      </c>
      <c r="BP728" s="39"/>
      <c r="BQ728" s="56" t="s">
        <v>16</v>
      </c>
      <c r="BR728" s="48"/>
      <c r="BS728" s="36"/>
      <c r="BT728" s="54" t="s">
        <v>11</v>
      </c>
      <c r="BU728" s="39"/>
      <c r="BV728" s="54" t="s">
        <v>16</v>
      </c>
      <c r="BW728" s="36"/>
      <c r="BX728" s="54" t="s">
        <v>11</v>
      </c>
      <c r="BY728" s="39"/>
      <c r="BZ728" s="56" t="s">
        <v>16</v>
      </c>
      <c r="CA728" s="51"/>
      <c r="CB728" s="17" t="str">
        <f t="shared" si="23"/>
        <v/>
      </c>
      <c r="CC728" s="17" t="str">
        <f>IF(CB728="","",INDEX('99_職種リスト'!$A:$A,MATCH($E728,'99_職種リスト'!$B:$B,0)))</f>
        <v/>
      </c>
      <c r="CD728" s="18" t="str">
        <f>IF(CB728="","",IF(F728="○",'01_勤務時間入力'!$B$7*60,IF(SUM(H728,J728,L728,N728)&gt;0,MIN(SUM(VALUE(H728)*60,J728,VALUE(L728)*60/2,N728/2),'01_勤務時間入力'!$B$7*60,10080),MIN(SUM(MIN(SUM(VALUE(Q728)*60,S728,VALUE(U728)*60/2,W728/2),1440)*IF(OR(Y728="",Y728="　"),1,VALUE(MID(Y728,2,1)/4)),MIN(SUM(VALUE(Z728)*60,AB728,VALUE(AD728)*60/2,AF728/2),1440)*IF(OR(AH728="",AH728="　"),1,VALUE(MID(AH728,2,1)/4)),MIN(SUM(VALUE(AI728)*60,AK728,VALUE(AM728)*60/2,AO728/2),1440)*IF(OR(AQ728="",AQ728="　"),1,VALUE(MID(AQ728,2,1)/4)),MIN(SUM(VALUE(AR728)*60,AT728,VALUE(AV728)*60/2,AX728/2),1440)*IF(OR(AZ728="",AZ728="　"),1,VALUE(MID(AZ728,2,1)/4)),MIN(SUM(VALUE(BA728)*60,BC728,VALUE(BE728)*60/2,BG728/2),1440)*IF(OR(BI728="",BI728="　"),1,VALUE(MID(BI728,2,1)/4)),MIN(SUM(VALUE(BJ728)*60,BL728,VALUE(BN728)*60/2,BP728/2),1440)*IF(OR(BR728="",BR728="　"),1,VALUE(MID(BR728,2,1)/4)),MIN(SUM(VALUE(BS728)*60,BU728,VALUE(BW728)*60/2,BY728/2),1440)*IF(OR(CA728="",CA728="　"),1,VALUE(MID(CA728,2,1)/4))),'01_勤務時間入力'!$B$7*60,10080))))</f>
        <v/>
      </c>
      <c r="CE728" s="17" t="str">
        <f>IF(CB728="","",IF('01_勤務時間入力'!$I$7*60&lt;='01_勤務時間入力'!CD728,"常勤","非常勤"))</f>
        <v/>
      </c>
    </row>
    <row r="729" spans="2:83" ht="27.95" customHeight="1" x14ac:dyDescent="0.4">
      <c r="B729" s="131" t="str">
        <f t="shared" si="22"/>
        <v>713人目</v>
      </c>
      <c r="C729" s="29"/>
      <c r="D729" s="69" t="s">
        <v>14</v>
      </c>
      <c r="E729" s="31"/>
      <c r="F729" s="32"/>
      <c r="H729" s="36"/>
      <c r="I729" s="54" t="s">
        <v>11</v>
      </c>
      <c r="J729" s="39"/>
      <c r="K729" s="56" t="s">
        <v>16</v>
      </c>
      <c r="L729" s="36"/>
      <c r="M729" s="54" t="s">
        <v>11</v>
      </c>
      <c r="N729" s="39"/>
      <c r="O729" s="56" t="s">
        <v>16</v>
      </c>
      <c r="P729" s="11"/>
      <c r="Q729" s="36"/>
      <c r="R729" s="54" t="s">
        <v>11</v>
      </c>
      <c r="S729" s="39"/>
      <c r="T729" s="54" t="s">
        <v>16</v>
      </c>
      <c r="U729" s="36"/>
      <c r="V729" s="54" t="s">
        <v>11</v>
      </c>
      <c r="W729" s="39"/>
      <c r="X729" s="56" t="s">
        <v>16</v>
      </c>
      <c r="Y729" s="48"/>
      <c r="Z729" s="36"/>
      <c r="AA729" s="54" t="s">
        <v>11</v>
      </c>
      <c r="AB729" s="39"/>
      <c r="AC729" s="54" t="s">
        <v>16</v>
      </c>
      <c r="AD729" s="36"/>
      <c r="AE729" s="54" t="s">
        <v>11</v>
      </c>
      <c r="AF729" s="39"/>
      <c r="AG729" s="56" t="s">
        <v>16</v>
      </c>
      <c r="AH729" s="48"/>
      <c r="AI729" s="36"/>
      <c r="AJ729" s="54" t="s">
        <v>11</v>
      </c>
      <c r="AK729" s="39"/>
      <c r="AL729" s="54" t="s">
        <v>16</v>
      </c>
      <c r="AM729" s="36"/>
      <c r="AN729" s="54" t="s">
        <v>11</v>
      </c>
      <c r="AO729" s="39"/>
      <c r="AP729" s="56" t="s">
        <v>16</v>
      </c>
      <c r="AQ729" s="48"/>
      <c r="AR729" s="36"/>
      <c r="AS729" s="54" t="s">
        <v>11</v>
      </c>
      <c r="AT729" s="39"/>
      <c r="AU729" s="54" t="s">
        <v>16</v>
      </c>
      <c r="AV729" s="36"/>
      <c r="AW729" s="54" t="s">
        <v>11</v>
      </c>
      <c r="AX729" s="39"/>
      <c r="AY729" s="56" t="s">
        <v>16</v>
      </c>
      <c r="AZ729" s="48"/>
      <c r="BA729" s="36"/>
      <c r="BB729" s="54" t="s">
        <v>11</v>
      </c>
      <c r="BC729" s="39"/>
      <c r="BD729" s="54" t="s">
        <v>16</v>
      </c>
      <c r="BE729" s="36"/>
      <c r="BF729" s="54" t="s">
        <v>11</v>
      </c>
      <c r="BG729" s="39"/>
      <c r="BH729" s="56" t="s">
        <v>16</v>
      </c>
      <c r="BI729" s="48"/>
      <c r="BJ729" s="36"/>
      <c r="BK729" s="54" t="s">
        <v>11</v>
      </c>
      <c r="BL729" s="39"/>
      <c r="BM729" s="54" t="s">
        <v>16</v>
      </c>
      <c r="BN729" s="36"/>
      <c r="BO729" s="54" t="s">
        <v>11</v>
      </c>
      <c r="BP729" s="39"/>
      <c r="BQ729" s="56" t="s">
        <v>16</v>
      </c>
      <c r="BR729" s="48"/>
      <c r="BS729" s="36"/>
      <c r="BT729" s="54" t="s">
        <v>11</v>
      </c>
      <c r="BU729" s="39"/>
      <c r="BV729" s="54" t="s">
        <v>16</v>
      </c>
      <c r="BW729" s="36"/>
      <c r="BX729" s="54" t="s">
        <v>11</v>
      </c>
      <c r="BY729" s="39"/>
      <c r="BZ729" s="56" t="s">
        <v>16</v>
      </c>
      <c r="CA729" s="51"/>
      <c r="CB729" s="17" t="str">
        <f t="shared" si="23"/>
        <v/>
      </c>
      <c r="CC729" s="17" t="str">
        <f>IF(CB729="","",INDEX('99_職種リスト'!$A:$A,MATCH($E729,'99_職種リスト'!$B:$B,0)))</f>
        <v/>
      </c>
      <c r="CD729" s="18" t="str">
        <f>IF(CB729="","",IF(F729="○",'01_勤務時間入力'!$B$7*60,IF(SUM(H729,J729,L729,N729)&gt;0,MIN(SUM(VALUE(H729)*60,J729,VALUE(L729)*60/2,N729/2),'01_勤務時間入力'!$B$7*60,10080),MIN(SUM(MIN(SUM(VALUE(Q729)*60,S729,VALUE(U729)*60/2,W729/2),1440)*IF(OR(Y729="",Y729="　"),1,VALUE(MID(Y729,2,1)/4)),MIN(SUM(VALUE(Z729)*60,AB729,VALUE(AD729)*60/2,AF729/2),1440)*IF(OR(AH729="",AH729="　"),1,VALUE(MID(AH729,2,1)/4)),MIN(SUM(VALUE(AI729)*60,AK729,VALUE(AM729)*60/2,AO729/2),1440)*IF(OR(AQ729="",AQ729="　"),1,VALUE(MID(AQ729,2,1)/4)),MIN(SUM(VALUE(AR729)*60,AT729,VALUE(AV729)*60/2,AX729/2),1440)*IF(OR(AZ729="",AZ729="　"),1,VALUE(MID(AZ729,2,1)/4)),MIN(SUM(VALUE(BA729)*60,BC729,VALUE(BE729)*60/2,BG729/2),1440)*IF(OR(BI729="",BI729="　"),1,VALUE(MID(BI729,2,1)/4)),MIN(SUM(VALUE(BJ729)*60,BL729,VALUE(BN729)*60/2,BP729/2),1440)*IF(OR(BR729="",BR729="　"),1,VALUE(MID(BR729,2,1)/4)),MIN(SUM(VALUE(BS729)*60,BU729,VALUE(BW729)*60/2,BY729/2),1440)*IF(OR(CA729="",CA729="　"),1,VALUE(MID(CA729,2,1)/4))),'01_勤務時間入力'!$B$7*60,10080))))</f>
        <v/>
      </c>
      <c r="CE729" s="17" t="str">
        <f>IF(CB729="","",IF('01_勤務時間入力'!$I$7*60&lt;='01_勤務時間入力'!CD729,"常勤","非常勤"))</f>
        <v/>
      </c>
    </row>
    <row r="730" spans="2:83" ht="27.95" customHeight="1" x14ac:dyDescent="0.4">
      <c r="B730" s="131" t="str">
        <f t="shared" si="22"/>
        <v>714人目</v>
      </c>
      <c r="C730" s="29"/>
      <c r="D730" s="69" t="s">
        <v>14</v>
      </c>
      <c r="E730" s="31"/>
      <c r="F730" s="32"/>
      <c r="H730" s="36"/>
      <c r="I730" s="54" t="s">
        <v>11</v>
      </c>
      <c r="J730" s="39"/>
      <c r="K730" s="56" t="s">
        <v>16</v>
      </c>
      <c r="L730" s="36"/>
      <c r="M730" s="54" t="s">
        <v>11</v>
      </c>
      <c r="N730" s="39"/>
      <c r="O730" s="56" t="s">
        <v>16</v>
      </c>
      <c r="P730" s="11"/>
      <c r="Q730" s="36"/>
      <c r="R730" s="54" t="s">
        <v>11</v>
      </c>
      <c r="S730" s="39"/>
      <c r="T730" s="54" t="s">
        <v>16</v>
      </c>
      <c r="U730" s="36"/>
      <c r="V730" s="54" t="s">
        <v>11</v>
      </c>
      <c r="W730" s="39"/>
      <c r="X730" s="56" t="s">
        <v>16</v>
      </c>
      <c r="Y730" s="48"/>
      <c r="Z730" s="36"/>
      <c r="AA730" s="54" t="s">
        <v>11</v>
      </c>
      <c r="AB730" s="39"/>
      <c r="AC730" s="54" t="s">
        <v>16</v>
      </c>
      <c r="AD730" s="36"/>
      <c r="AE730" s="54" t="s">
        <v>11</v>
      </c>
      <c r="AF730" s="39"/>
      <c r="AG730" s="56" t="s">
        <v>16</v>
      </c>
      <c r="AH730" s="48"/>
      <c r="AI730" s="36"/>
      <c r="AJ730" s="54" t="s">
        <v>11</v>
      </c>
      <c r="AK730" s="39"/>
      <c r="AL730" s="54" t="s">
        <v>16</v>
      </c>
      <c r="AM730" s="36"/>
      <c r="AN730" s="54" t="s">
        <v>11</v>
      </c>
      <c r="AO730" s="39"/>
      <c r="AP730" s="56" t="s">
        <v>16</v>
      </c>
      <c r="AQ730" s="48"/>
      <c r="AR730" s="36"/>
      <c r="AS730" s="54" t="s">
        <v>11</v>
      </c>
      <c r="AT730" s="39"/>
      <c r="AU730" s="54" t="s">
        <v>16</v>
      </c>
      <c r="AV730" s="36"/>
      <c r="AW730" s="54" t="s">
        <v>11</v>
      </c>
      <c r="AX730" s="39"/>
      <c r="AY730" s="56" t="s">
        <v>16</v>
      </c>
      <c r="AZ730" s="48"/>
      <c r="BA730" s="36"/>
      <c r="BB730" s="54" t="s">
        <v>11</v>
      </c>
      <c r="BC730" s="39"/>
      <c r="BD730" s="54" t="s">
        <v>16</v>
      </c>
      <c r="BE730" s="36"/>
      <c r="BF730" s="54" t="s">
        <v>11</v>
      </c>
      <c r="BG730" s="39"/>
      <c r="BH730" s="56" t="s">
        <v>16</v>
      </c>
      <c r="BI730" s="48"/>
      <c r="BJ730" s="36"/>
      <c r="BK730" s="54" t="s">
        <v>11</v>
      </c>
      <c r="BL730" s="39"/>
      <c r="BM730" s="54" t="s">
        <v>16</v>
      </c>
      <c r="BN730" s="36"/>
      <c r="BO730" s="54" t="s">
        <v>11</v>
      </c>
      <c r="BP730" s="39"/>
      <c r="BQ730" s="56" t="s">
        <v>16</v>
      </c>
      <c r="BR730" s="48"/>
      <c r="BS730" s="36"/>
      <c r="BT730" s="54" t="s">
        <v>11</v>
      </c>
      <c r="BU730" s="39"/>
      <c r="BV730" s="54" t="s">
        <v>16</v>
      </c>
      <c r="BW730" s="36"/>
      <c r="BX730" s="54" t="s">
        <v>11</v>
      </c>
      <c r="BY730" s="39"/>
      <c r="BZ730" s="56" t="s">
        <v>16</v>
      </c>
      <c r="CA730" s="51"/>
      <c r="CB730" s="17" t="str">
        <f t="shared" si="23"/>
        <v/>
      </c>
      <c r="CC730" s="17" t="str">
        <f>IF(CB730="","",INDEX('99_職種リスト'!$A:$A,MATCH($E730,'99_職種リスト'!$B:$B,0)))</f>
        <v/>
      </c>
      <c r="CD730" s="18" t="str">
        <f>IF(CB730="","",IF(F730="○",'01_勤務時間入力'!$B$7*60,IF(SUM(H730,J730,L730,N730)&gt;0,MIN(SUM(VALUE(H730)*60,J730,VALUE(L730)*60/2,N730/2),'01_勤務時間入力'!$B$7*60,10080),MIN(SUM(MIN(SUM(VALUE(Q730)*60,S730,VALUE(U730)*60/2,W730/2),1440)*IF(OR(Y730="",Y730="　"),1,VALUE(MID(Y730,2,1)/4)),MIN(SUM(VALUE(Z730)*60,AB730,VALUE(AD730)*60/2,AF730/2),1440)*IF(OR(AH730="",AH730="　"),1,VALUE(MID(AH730,2,1)/4)),MIN(SUM(VALUE(AI730)*60,AK730,VALUE(AM730)*60/2,AO730/2),1440)*IF(OR(AQ730="",AQ730="　"),1,VALUE(MID(AQ730,2,1)/4)),MIN(SUM(VALUE(AR730)*60,AT730,VALUE(AV730)*60/2,AX730/2),1440)*IF(OR(AZ730="",AZ730="　"),1,VALUE(MID(AZ730,2,1)/4)),MIN(SUM(VALUE(BA730)*60,BC730,VALUE(BE730)*60/2,BG730/2),1440)*IF(OR(BI730="",BI730="　"),1,VALUE(MID(BI730,2,1)/4)),MIN(SUM(VALUE(BJ730)*60,BL730,VALUE(BN730)*60/2,BP730/2),1440)*IF(OR(BR730="",BR730="　"),1,VALUE(MID(BR730,2,1)/4)),MIN(SUM(VALUE(BS730)*60,BU730,VALUE(BW730)*60/2,BY730/2),1440)*IF(OR(CA730="",CA730="　"),1,VALUE(MID(CA730,2,1)/4))),'01_勤務時間入力'!$B$7*60,10080))))</f>
        <v/>
      </c>
      <c r="CE730" s="17" t="str">
        <f>IF(CB730="","",IF('01_勤務時間入力'!$I$7*60&lt;='01_勤務時間入力'!CD730,"常勤","非常勤"))</f>
        <v/>
      </c>
    </row>
    <row r="731" spans="2:83" ht="27.95" customHeight="1" x14ac:dyDescent="0.4">
      <c r="B731" s="131" t="str">
        <f t="shared" si="22"/>
        <v>715人目</v>
      </c>
      <c r="C731" s="29"/>
      <c r="D731" s="69" t="s">
        <v>14</v>
      </c>
      <c r="E731" s="31"/>
      <c r="F731" s="32"/>
      <c r="H731" s="36"/>
      <c r="I731" s="54" t="s">
        <v>11</v>
      </c>
      <c r="J731" s="39"/>
      <c r="K731" s="56" t="s">
        <v>16</v>
      </c>
      <c r="L731" s="36"/>
      <c r="M731" s="54" t="s">
        <v>11</v>
      </c>
      <c r="N731" s="39"/>
      <c r="O731" s="56" t="s">
        <v>16</v>
      </c>
      <c r="P731" s="11"/>
      <c r="Q731" s="36"/>
      <c r="R731" s="54" t="s">
        <v>11</v>
      </c>
      <c r="S731" s="39"/>
      <c r="T731" s="54" t="s">
        <v>16</v>
      </c>
      <c r="U731" s="36"/>
      <c r="V731" s="54" t="s">
        <v>11</v>
      </c>
      <c r="W731" s="39"/>
      <c r="X731" s="56" t="s">
        <v>16</v>
      </c>
      <c r="Y731" s="48"/>
      <c r="Z731" s="36"/>
      <c r="AA731" s="54" t="s">
        <v>11</v>
      </c>
      <c r="AB731" s="39"/>
      <c r="AC731" s="54" t="s">
        <v>16</v>
      </c>
      <c r="AD731" s="36"/>
      <c r="AE731" s="54" t="s">
        <v>11</v>
      </c>
      <c r="AF731" s="39"/>
      <c r="AG731" s="56" t="s">
        <v>16</v>
      </c>
      <c r="AH731" s="48"/>
      <c r="AI731" s="36"/>
      <c r="AJ731" s="54" t="s">
        <v>11</v>
      </c>
      <c r="AK731" s="39"/>
      <c r="AL731" s="54" t="s">
        <v>16</v>
      </c>
      <c r="AM731" s="36"/>
      <c r="AN731" s="54" t="s">
        <v>11</v>
      </c>
      <c r="AO731" s="39"/>
      <c r="AP731" s="56" t="s">
        <v>16</v>
      </c>
      <c r="AQ731" s="48"/>
      <c r="AR731" s="36"/>
      <c r="AS731" s="54" t="s">
        <v>11</v>
      </c>
      <c r="AT731" s="39"/>
      <c r="AU731" s="54" t="s">
        <v>16</v>
      </c>
      <c r="AV731" s="36"/>
      <c r="AW731" s="54" t="s">
        <v>11</v>
      </c>
      <c r="AX731" s="39"/>
      <c r="AY731" s="56" t="s">
        <v>16</v>
      </c>
      <c r="AZ731" s="48"/>
      <c r="BA731" s="36"/>
      <c r="BB731" s="54" t="s">
        <v>11</v>
      </c>
      <c r="BC731" s="39"/>
      <c r="BD731" s="54" t="s">
        <v>16</v>
      </c>
      <c r="BE731" s="36"/>
      <c r="BF731" s="54" t="s">
        <v>11</v>
      </c>
      <c r="BG731" s="39"/>
      <c r="BH731" s="56" t="s">
        <v>16</v>
      </c>
      <c r="BI731" s="48"/>
      <c r="BJ731" s="36"/>
      <c r="BK731" s="54" t="s">
        <v>11</v>
      </c>
      <c r="BL731" s="39"/>
      <c r="BM731" s="54" t="s">
        <v>16</v>
      </c>
      <c r="BN731" s="36"/>
      <c r="BO731" s="54" t="s">
        <v>11</v>
      </c>
      <c r="BP731" s="39"/>
      <c r="BQ731" s="56" t="s">
        <v>16</v>
      </c>
      <c r="BR731" s="48"/>
      <c r="BS731" s="36"/>
      <c r="BT731" s="54" t="s">
        <v>11</v>
      </c>
      <c r="BU731" s="39"/>
      <c r="BV731" s="54" t="s">
        <v>16</v>
      </c>
      <c r="BW731" s="36"/>
      <c r="BX731" s="54" t="s">
        <v>11</v>
      </c>
      <c r="BY731" s="39"/>
      <c r="BZ731" s="56" t="s">
        <v>16</v>
      </c>
      <c r="CA731" s="51"/>
      <c r="CB731" s="17" t="str">
        <f t="shared" si="23"/>
        <v/>
      </c>
      <c r="CC731" s="17" t="str">
        <f>IF(CB731="","",INDEX('99_職種リスト'!$A:$A,MATCH($E731,'99_職種リスト'!$B:$B,0)))</f>
        <v/>
      </c>
      <c r="CD731" s="18" t="str">
        <f>IF(CB731="","",IF(F731="○",'01_勤務時間入力'!$B$7*60,IF(SUM(H731,J731,L731,N731)&gt;0,MIN(SUM(VALUE(H731)*60,J731,VALUE(L731)*60/2,N731/2),'01_勤務時間入力'!$B$7*60,10080),MIN(SUM(MIN(SUM(VALUE(Q731)*60,S731,VALUE(U731)*60/2,W731/2),1440)*IF(OR(Y731="",Y731="　"),1,VALUE(MID(Y731,2,1)/4)),MIN(SUM(VALUE(Z731)*60,AB731,VALUE(AD731)*60/2,AF731/2),1440)*IF(OR(AH731="",AH731="　"),1,VALUE(MID(AH731,2,1)/4)),MIN(SUM(VALUE(AI731)*60,AK731,VALUE(AM731)*60/2,AO731/2),1440)*IF(OR(AQ731="",AQ731="　"),1,VALUE(MID(AQ731,2,1)/4)),MIN(SUM(VALUE(AR731)*60,AT731,VALUE(AV731)*60/2,AX731/2),1440)*IF(OR(AZ731="",AZ731="　"),1,VALUE(MID(AZ731,2,1)/4)),MIN(SUM(VALUE(BA731)*60,BC731,VALUE(BE731)*60/2,BG731/2),1440)*IF(OR(BI731="",BI731="　"),1,VALUE(MID(BI731,2,1)/4)),MIN(SUM(VALUE(BJ731)*60,BL731,VALUE(BN731)*60/2,BP731/2),1440)*IF(OR(BR731="",BR731="　"),1,VALUE(MID(BR731,2,1)/4)),MIN(SUM(VALUE(BS731)*60,BU731,VALUE(BW731)*60/2,BY731/2),1440)*IF(OR(CA731="",CA731="　"),1,VALUE(MID(CA731,2,1)/4))),'01_勤務時間入力'!$B$7*60,10080))))</f>
        <v/>
      </c>
      <c r="CE731" s="17" t="str">
        <f>IF(CB731="","",IF('01_勤務時間入力'!$I$7*60&lt;='01_勤務時間入力'!CD731,"常勤","非常勤"))</f>
        <v/>
      </c>
    </row>
    <row r="732" spans="2:83" ht="27.95" customHeight="1" x14ac:dyDescent="0.4">
      <c r="B732" s="131" t="str">
        <f t="shared" si="22"/>
        <v>716人目</v>
      </c>
      <c r="C732" s="29"/>
      <c r="D732" s="69" t="s">
        <v>14</v>
      </c>
      <c r="E732" s="31"/>
      <c r="F732" s="32"/>
      <c r="H732" s="36"/>
      <c r="I732" s="54" t="s">
        <v>11</v>
      </c>
      <c r="J732" s="39"/>
      <c r="K732" s="56" t="s">
        <v>16</v>
      </c>
      <c r="L732" s="36"/>
      <c r="M732" s="54" t="s">
        <v>11</v>
      </c>
      <c r="N732" s="39"/>
      <c r="O732" s="56" t="s">
        <v>16</v>
      </c>
      <c r="P732" s="11"/>
      <c r="Q732" s="36"/>
      <c r="R732" s="54" t="s">
        <v>11</v>
      </c>
      <c r="S732" s="39"/>
      <c r="T732" s="54" t="s">
        <v>16</v>
      </c>
      <c r="U732" s="36"/>
      <c r="V732" s="54" t="s">
        <v>11</v>
      </c>
      <c r="W732" s="39"/>
      <c r="X732" s="56" t="s">
        <v>16</v>
      </c>
      <c r="Y732" s="48"/>
      <c r="Z732" s="36"/>
      <c r="AA732" s="54" t="s">
        <v>11</v>
      </c>
      <c r="AB732" s="39"/>
      <c r="AC732" s="54" t="s">
        <v>16</v>
      </c>
      <c r="AD732" s="36"/>
      <c r="AE732" s="54" t="s">
        <v>11</v>
      </c>
      <c r="AF732" s="39"/>
      <c r="AG732" s="56" t="s">
        <v>16</v>
      </c>
      <c r="AH732" s="48"/>
      <c r="AI732" s="36"/>
      <c r="AJ732" s="54" t="s">
        <v>11</v>
      </c>
      <c r="AK732" s="39"/>
      <c r="AL732" s="54" t="s">
        <v>16</v>
      </c>
      <c r="AM732" s="36"/>
      <c r="AN732" s="54" t="s">
        <v>11</v>
      </c>
      <c r="AO732" s="39"/>
      <c r="AP732" s="56" t="s">
        <v>16</v>
      </c>
      <c r="AQ732" s="48"/>
      <c r="AR732" s="36"/>
      <c r="AS732" s="54" t="s">
        <v>11</v>
      </c>
      <c r="AT732" s="39"/>
      <c r="AU732" s="54" t="s">
        <v>16</v>
      </c>
      <c r="AV732" s="36"/>
      <c r="AW732" s="54" t="s">
        <v>11</v>
      </c>
      <c r="AX732" s="39"/>
      <c r="AY732" s="56" t="s">
        <v>16</v>
      </c>
      <c r="AZ732" s="48"/>
      <c r="BA732" s="36"/>
      <c r="BB732" s="54" t="s">
        <v>11</v>
      </c>
      <c r="BC732" s="39"/>
      <c r="BD732" s="54" t="s">
        <v>16</v>
      </c>
      <c r="BE732" s="36"/>
      <c r="BF732" s="54" t="s">
        <v>11</v>
      </c>
      <c r="BG732" s="39"/>
      <c r="BH732" s="56" t="s">
        <v>16</v>
      </c>
      <c r="BI732" s="48"/>
      <c r="BJ732" s="36"/>
      <c r="BK732" s="54" t="s">
        <v>11</v>
      </c>
      <c r="BL732" s="39"/>
      <c r="BM732" s="54" t="s">
        <v>16</v>
      </c>
      <c r="BN732" s="36"/>
      <c r="BO732" s="54" t="s">
        <v>11</v>
      </c>
      <c r="BP732" s="39"/>
      <c r="BQ732" s="56" t="s">
        <v>16</v>
      </c>
      <c r="BR732" s="48"/>
      <c r="BS732" s="36"/>
      <c r="BT732" s="54" t="s">
        <v>11</v>
      </c>
      <c r="BU732" s="39"/>
      <c r="BV732" s="54" t="s">
        <v>16</v>
      </c>
      <c r="BW732" s="36"/>
      <c r="BX732" s="54" t="s">
        <v>11</v>
      </c>
      <c r="BY732" s="39"/>
      <c r="BZ732" s="56" t="s">
        <v>16</v>
      </c>
      <c r="CA732" s="51"/>
      <c r="CB732" s="17" t="str">
        <f t="shared" si="23"/>
        <v/>
      </c>
      <c r="CC732" s="17" t="str">
        <f>IF(CB732="","",INDEX('99_職種リスト'!$A:$A,MATCH($E732,'99_職種リスト'!$B:$B,0)))</f>
        <v/>
      </c>
      <c r="CD732" s="18" t="str">
        <f>IF(CB732="","",IF(F732="○",'01_勤務時間入力'!$B$7*60,IF(SUM(H732,J732,L732,N732)&gt;0,MIN(SUM(VALUE(H732)*60,J732,VALUE(L732)*60/2,N732/2),'01_勤務時間入力'!$B$7*60,10080),MIN(SUM(MIN(SUM(VALUE(Q732)*60,S732,VALUE(U732)*60/2,W732/2),1440)*IF(OR(Y732="",Y732="　"),1,VALUE(MID(Y732,2,1)/4)),MIN(SUM(VALUE(Z732)*60,AB732,VALUE(AD732)*60/2,AF732/2),1440)*IF(OR(AH732="",AH732="　"),1,VALUE(MID(AH732,2,1)/4)),MIN(SUM(VALUE(AI732)*60,AK732,VALUE(AM732)*60/2,AO732/2),1440)*IF(OR(AQ732="",AQ732="　"),1,VALUE(MID(AQ732,2,1)/4)),MIN(SUM(VALUE(AR732)*60,AT732,VALUE(AV732)*60/2,AX732/2),1440)*IF(OR(AZ732="",AZ732="　"),1,VALUE(MID(AZ732,2,1)/4)),MIN(SUM(VALUE(BA732)*60,BC732,VALUE(BE732)*60/2,BG732/2),1440)*IF(OR(BI732="",BI732="　"),1,VALUE(MID(BI732,2,1)/4)),MIN(SUM(VALUE(BJ732)*60,BL732,VALUE(BN732)*60/2,BP732/2),1440)*IF(OR(BR732="",BR732="　"),1,VALUE(MID(BR732,2,1)/4)),MIN(SUM(VALUE(BS732)*60,BU732,VALUE(BW732)*60/2,BY732/2),1440)*IF(OR(CA732="",CA732="　"),1,VALUE(MID(CA732,2,1)/4))),'01_勤務時間入力'!$B$7*60,10080))))</f>
        <v/>
      </c>
      <c r="CE732" s="17" t="str">
        <f>IF(CB732="","",IF('01_勤務時間入力'!$I$7*60&lt;='01_勤務時間入力'!CD732,"常勤","非常勤"))</f>
        <v/>
      </c>
    </row>
    <row r="733" spans="2:83" ht="27.95" customHeight="1" x14ac:dyDescent="0.4">
      <c r="B733" s="131" t="str">
        <f t="shared" si="22"/>
        <v>717人目</v>
      </c>
      <c r="C733" s="29"/>
      <c r="D733" s="69" t="s">
        <v>14</v>
      </c>
      <c r="E733" s="31"/>
      <c r="F733" s="32"/>
      <c r="H733" s="36"/>
      <c r="I733" s="54" t="s">
        <v>11</v>
      </c>
      <c r="J733" s="39"/>
      <c r="K733" s="56" t="s">
        <v>16</v>
      </c>
      <c r="L733" s="36"/>
      <c r="M733" s="54" t="s">
        <v>11</v>
      </c>
      <c r="N733" s="39"/>
      <c r="O733" s="56" t="s">
        <v>16</v>
      </c>
      <c r="P733" s="11"/>
      <c r="Q733" s="36"/>
      <c r="R733" s="54" t="s">
        <v>11</v>
      </c>
      <c r="S733" s="39"/>
      <c r="T733" s="54" t="s">
        <v>16</v>
      </c>
      <c r="U733" s="36"/>
      <c r="V733" s="54" t="s">
        <v>11</v>
      </c>
      <c r="W733" s="39"/>
      <c r="X733" s="56" t="s">
        <v>16</v>
      </c>
      <c r="Y733" s="48"/>
      <c r="Z733" s="36"/>
      <c r="AA733" s="54" t="s">
        <v>11</v>
      </c>
      <c r="AB733" s="39"/>
      <c r="AC733" s="54" t="s">
        <v>16</v>
      </c>
      <c r="AD733" s="36"/>
      <c r="AE733" s="54" t="s">
        <v>11</v>
      </c>
      <c r="AF733" s="39"/>
      <c r="AG733" s="56" t="s">
        <v>16</v>
      </c>
      <c r="AH733" s="48"/>
      <c r="AI733" s="36"/>
      <c r="AJ733" s="54" t="s">
        <v>11</v>
      </c>
      <c r="AK733" s="39"/>
      <c r="AL733" s="54" t="s">
        <v>16</v>
      </c>
      <c r="AM733" s="36"/>
      <c r="AN733" s="54" t="s">
        <v>11</v>
      </c>
      <c r="AO733" s="39"/>
      <c r="AP733" s="56" t="s">
        <v>16</v>
      </c>
      <c r="AQ733" s="48"/>
      <c r="AR733" s="36"/>
      <c r="AS733" s="54" t="s">
        <v>11</v>
      </c>
      <c r="AT733" s="39"/>
      <c r="AU733" s="54" t="s">
        <v>16</v>
      </c>
      <c r="AV733" s="36"/>
      <c r="AW733" s="54" t="s">
        <v>11</v>
      </c>
      <c r="AX733" s="39"/>
      <c r="AY733" s="56" t="s">
        <v>16</v>
      </c>
      <c r="AZ733" s="48"/>
      <c r="BA733" s="36"/>
      <c r="BB733" s="54" t="s">
        <v>11</v>
      </c>
      <c r="BC733" s="39"/>
      <c r="BD733" s="54" t="s">
        <v>16</v>
      </c>
      <c r="BE733" s="36"/>
      <c r="BF733" s="54" t="s">
        <v>11</v>
      </c>
      <c r="BG733" s="39"/>
      <c r="BH733" s="56" t="s">
        <v>16</v>
      </c>
      <c r="BI733" s="48"/>
      <c r="BJ733" s="36"/>
      <c r="BK733" s="54" t="s">
        <v>11</v>
      </c>
      <c r="BL733" s="39"/>
      <c r="BM733" s="54" t="s">
        <v>16</v>
      </c>
      <c r="BN733" s="36"/>
      <c r="BO733" s="54" t="s">
        <v>11</v>
      </c>
      <c r="BP733" s="39"/>
      <c r="BQ733" s="56" t="s">
        <v>16</v>
      </c>
      <c r="BR733" s="48"/>
      <c r="BS733" s="36"/>
      <c r="BT733" s="54" t="s">
        <v>11</v>
      </c>
      <c r="BU733" s="39"/>
      <c r="BV733" s="54" t="s">
        <v>16</v>
      </c>
      <c r="BW733" s="36"/>
      <c r="BX733" s="54" t="s">
        <v>11</v>
      </c>
      <c r="BY733" s="39"/>
      <c r="BZ733" s="56" t="s">
        <v>16</v>
      </c>
      <c r="CA733" s="51"/>
      <c r="CB733" s="17" t="str">
        <f t="shared" si="23"/>
        <v/>
      </c>
      <c r="CC733" s="17" t="str">
        <f>IF(CB733="","",INDEX('99_職種リスト'!$A:$A,MATCH($E733,'99_職種リスト'!$B:$B,0)))</f>
        <v/>
      </c>
      <c r="CD733" s="18" t="str">
        <f>IF(CB733="","",IF(F733="○",'01_勤務時間入力'!$B$7*60,IF(SUM(H733,J733,L733,N733)&gt;0,MIN(SUM(VALUE(H733)*60,J733,VALUE(L733)*60/2,N733/2),'01_勤務時間入力'!$B$7*60,10080),MIN(SUM(MIN(SUM(VALUE(Q733)*60,S733,VALUE(U733)*60/2,W733/2),1440)*IF(OR(Y733="",Y733="　"),1,VALUE(MID(Y733,2,1)/4)),MIN(SUM(VALUE(Z733)*60,AB733,VALUE(AD733)*60/2,AF733/2),1440)*IF(OR(AH733="",AH733="　"),1,VALUE(MID(AH733,2,1)/4)),MIN(SUM(VALUE(AI733)*60,AK733,VALUE(AM733)*60/2,AO733/2),1440)*IF(OR(AQ733="",AQ733="　"),1,VALUE(MID(AQ733,2,1)/4)),MIN(SUM(VALUE(AR733)*60,AT733,VALUE(AV733)*60/2,AX733/2),1440)*IF(OR(AZ733="",AZ733="　"),1,VALUE(MID(AZ733,2,1)/4)),MIN(SUM(VALUE(BA733)*60,BC733,VALUE(BE733)*60/2,BG733/2),1440)*IF(OR(BI733="",BI733="　"),1,VALUE(MID(BI733,2,1)/4)),MIN(SUM(VALUE(BJ733)*60,BL733,VALUE(BN733)*60/2,BP733/2),1440)*IF(OR(BR733="",BR733="　"),1,VALUE(MID(BR733,2,1)/4)),MIN(SUM(VALUE(BS733)*60,BU733,VALUE(BW733)*60/2,BY733/2),1440)*IF(OR(CA733="",CA733="　"),1,VALUE(MID(CA733,2,1)/4))),'01_勤務時間入力'!$B$7*60,10080))))</f>
        <v/>
      </c>
      <c r="CE733" s="17" t="str">
        <f>IF(CB733="","",IF('01_勤務時間入力'!$I$7*60&lt;='01_勤務時間入力'!CD733,"常勤","非常勤"))</f>
        <v/>
      </c>
    </row>
    <row r="734" spans="2:83" ht="27.95" customHeight="1" x14ac:dyDescent="0.4">
      <c r="B734" s="131" t="str">
        <f t="shared" si="22"/>
        <v>718人目</v>
      </c>
      <c r="C734" s="29"/>
      <c r="D734" s="69" t="s">
        <v>14</v>
      </c>
      <c r="E734" s="31"/>
      <c r="F734" s="32"/>
      <c r="H734" s="36"/>
      <c r="I734" s="54" t="s">
        <v>11</v>
      </c>
      <c r="J734" s="39"/>
      <c r="K734" s="56" t="s">
        <v>16</v>
      </c>
      <c r="L734" s="36"/>
      <c r="M734" s="54" t="s">
        <v>11</v>
      </c>
      <c r="N734" s="39"/>
      <c r="O734" s="56" t="s">
        <v>16</v>
      </c>
      <c r="P734" s="11"/>
      <c r="Q734" s="36"/>
      <c r="R734" s="54" t="s">
        <v>11</v>
      </c>
      <c r="S734" s="39"/>
      <c r="T734" s="54" t="s">
        <v>16</v>
      </c>
      <c r="U734" s="36"/>
      <c r="V734" s="54" t="s">
        <v>11</v>
      </c>
      <c r="W734" s="39"/>
      <c r="X734" s="56" t="s">
        <v>16</v>
      </c>
      <c r="Y734" s="48"/>
      <c r="Z734" s="36"/>
      <c r="AA734" s="54" t="s">
        <v>11</v>
      </c>
      <c r="AB734" s="39"/>
      <c r="AC734" s="54" t="s">
        <v>16</v>
      </c>
      <c r="AD734" s="36"/>
      <c r="AE734" s="54" t="s">
        <v>11</v>
      </c>
      <c r="AF734" s="39"/>
      <c r="AG734" s="56" t="s">
        <v>16</v>
      </c>
      <c r="AH734" s="48"/>
      <c r="AI734" s="36"/>
      <c r="AJ734" s="54" t="s">
        <v>11</v>
      </c>
      <c r="AK734" s="39"/>
      <c r="AL734" s="54" t="s">
        <v>16</v>
      </c>
      <c r="AM734" s="36"/>
      <c r="AN734" s="54" t="s">
        <v>11</v>
      </c>
      <c r="AO734" s="39"/>
      <c r="AP734" s="56" t="s">
        <v>16</v>
      </c>
      <c r="AQ734" s="48"/>
      <c r="AR734" s="36"/>
      <c r="AS734" s="54" t="s">
        <v>11</v>
      </c>
      <c r="AT734" s="39"/>
      <c r="AU734" s="54" t="s">
        <v>16</v>
      </c>
      <c r="AV734" s="36"/>
      <c r="AW734" s="54" t="s">
        <v>11</v>
      </c>
      <c r="AX734" s="39"/>
      <c r="AY734" s="56" t="s">
        <v>16</v>
      </c>
      <c r="AZ734" s="48"/>
      <c r="BA734" s="36"/>
      <c r="BB734" s="54" t="s">
        <v>11</v>
      </c>
      <c r="BC734" s="39"/>
      <c r="BD734" s="54" t="s">
        <v>16</v>
      </c>
      <c r="BE734" s="36"/>
      <c r="BF734" s="54" t="s">
        <v>11</v>
      </c>
      <c r="BG734" s="39"/>
      <c r="BH734" s="56" t="s">
        <v>16</v>
      </c>
      <c r="BI734" s="48"/>
      <c r="BJ734" s="36"/>
      <c r="BK734" s="54" t="s">
        <v>11</v>
      </c>
      <c r="BL734" s="39"/>
      <c r="BM734" s="54" t="s">
        <v>16</v>
      </c>
      <c r="BN734" s="36"/>
      <c r="BO734" s="54" t="s">
        <v>11</v>
      </c>
      <c r="BP734" s="39"/>
      <c r="BQ734" s="56" t="s">
        <v>16</v>
      </c>
      <c r="BR734" s="48"/>
      <c r="BS734" s="36"/>
      <c r="BT734" s="54" t="s">
        <v>11</v>
      </c>
      <c r="BU734" s="39"/>
      <c r="BV734" s="54" t="s">
        <v>16</v>
      </c>
      <c r="BW734" s="36"/>
      <c r="BX734" s="54" t="s">
        <v>11</v>
      </c>
      <c r="BY734" s="39"/>
      <c r="BZ734" s="56" t="s">
        <v>16</v>
      </c>
      <c r="CA734" s="51"/>
      <c r="CB734" s="17" t="str">
        <f t="shared" si="23"/>
        <v/>
      </c>
      <c r="CC734" s="17" t="str">
        <f>IF(CB734="","",INDEX('99_職種リスト'!$A:$A,MATCH($E734,'99_職種リスト'!$B:$B,0)))</f>
        <v/>
      </c>
      <c r="CD734" s="18" t="str">
        <f>IF(CB734="","",IF(F734="○",'01_勤務時間入力'!$B$7*60,IF(SUM(H734,J734,L734,N734)&gt;0,MIN(SUM(VALUE(H734)*60,J734,VALUE(L734)*60/2,N734/2),'01_勤務時間入力'!$B$7*60,10080),MIN(SUM(MIN(SUM(VALUE(Q734)*60,S734,VALUE(U734)*60/2,W734/2),1440)*IF(OR(Y734="",Y734="　"),1,VALUE(MID(Y734,2,1)/4)),MIN(SUM(VALUE(Z734)*60,AB734,VALUE(AD734)*60/2,AF734/2),1440)*IF(OR(AH734="",AH734="　"),1,VALUE(MID(AH734,2,1)/4)),MIN(SUM(VALUE(AI734)*60,AK734,VALUE(AM734)*60/2,AO734/2),1440)*IF(OR(AQ734="",AQ734="　"),1,VALUE(MID(AQ734,2,1)/4)),MIN(SUM(VALUE(AR734)*60,AT734,VALUE(AV734)*60/2,AX734/2),1440)*IF(OR(AZ734="",AZ734="　"),1,VALUE(MID(AZ734,2,1)/4)),MIN(SUM(VALUE(BA734)*60,BC734,VALUE(BE734)*60/2,BG734/2),1440)*IF(OR(BI734="",BI734="　"),1,VALUE(MID(BI734,2,1)/4)),MIN(SUM(VALUE(BJ734)*60,BL734,VALUE(BN734)*60/2,BP734/2),1440)*IF(OR(BR734="",BR734="　"),1,VALUE(MID(BR734,2,1)/4)),MIN(SUM(VALUE(BS734)*60,BU734,VALUE(BW734)*60/2,BY734/2),1440)*IF(OR(CA734="",CA734="　"),1,VALUE(MID(CA734,2,1)/4))),'01_勤務時間入力'!$B$7*60,10080))))</f>
        <v/>
      </c>
      <c r="CE734" s="17" t="str">
        <f>IF(CB734="","",IF('01_勤務時間入力'!$I$7*60&lt;='01_勤務時間入力'!CD734,"常勤","非常勤"))</f>
        <v/>
      </c>
    </row>
    <row r="735" spans="2:83" ht="27.95" customHeight="1" x14ac:dyDescent="0.4">
      <c r="B735" s="131" t="str">
        <f t="shared" si="22"/>
        <v>719人目</v>
      </c>
      <c r="C735" s="29"/>
      <c r="D735" s="69" t="s">
        <v>14</v>
      </c>
      <c r="E735" s="31"/>
      <c r="F735" s="32"/>
      <c r="H735" s="36"/>
      <c r="I735" s="54" t="s">
        <v>11</v>
      </c>
      <c r="J735" s="39"/>
      <c r="K735" s="56" t="s">
        <v>16</v>
      </c>
      <c r="L735" s="36"/>
      <c r="M735" s="54" t="s">
        <v>11</v>
      </c>
      <c r="N735" s="39"/>
      <c r="O735" s="56" t="s">
        <v>16</v>
      </c>
      <c r="P735" s="11"/>
      <c r="Q735" s="36"/>
      <c r="R735" s="54" t="s">
        <v>11</v>
      </c>
      <c r="S735" s="39"/>
      <c r="T735" s="54" t="s">
        <v>16</v>
      </c>
      <c r="U735" s="36"/>
      <c r="V735" s="54" t="s">
        <v>11</v>
      </c>
      <c r="W735" s="39"/>
      <c r="X735" s="56" t="s">
        <v>16</v>
      </c>
      <c r="Y735" s="48"/>
      <c r="Z735" s="36"/>
      <c r="AA735" s="54" t="s">
        <v>11</v>
      </c>
      <c r="AB735" s="39"/>
      <c r="AC735" s="54" t="s">
        <v>16</v>
      </c>
      <c r="AD735" s="36"/>
      <c r="AE735" s="54" t="s">
        <v>11</v>
      </c>
      <c r="AF735" s="39"/>
      <c r="AG735" s="56" t="s">
        <v>16</v>
      </c>
      <c r="AH735" s="48"/>
      <c r="AI735" s="36"/>
      <c r="AJ735" s="54" t="s">
        <v>11</v>
      </c>
      <c r="AK735" s="39"/>
      <c r="AL735" s="54" t="s">
        <v>16</v>
      </c>
      <c r="AM735" s="36"/>
      <c r="AN735" s="54" t="s">
        <v>11</v>
      </c>
      <c r="AO735" s="39"/>
      <c r="AP735" s="56" t="s">
        <v>16</v>
      </c>
      <c r="AQ735" s="48"/>
      <c r="AR735" s="36"/>
      <c r="AS735" s="54" t="s">
        <v>11</v>
      </c>
      <c r="AT735" s="39"/>
      <c r="AU735" s="54" t="s">
        <v>16</v>
      </c>
      <c r="AV735" s="36"/>
      <c r="AW735" s="54" t="s">
        <v>11</v>
      </c>
      <c r="AX735" s="39"/>
      <c r="AY735" s="56" t="s">
        <v>16</v>
      </c>
      <c r="AZ735" s="48"/>
      <c r="BA735" s="36"/>
      <c r="BB735" s="54" t="s">
        <v>11</v>
      </c>
      <c r="BC735" s="39"/>
      <c r="BD735" s="54" t="s">
        <v>16</v>
      </c>
      <c r="BE735" s="36"/>
      <c r="BF735" s="54" t="s">
        <v>11</v>
      </c>
      <c r="BG735" s="39"/>
      <c r="BH735" s="56" t="s">
        <v>16</v>
      </c>
      <c r="BI735" s="48"/>
      <c r="BJ735" s="36"/>
      <c r="BK735" s="54" t="s">
        <v>11</v>
      </c>
      <c r="BL735" s="39"/>
      <c r="BM735" s="54" t="s">
        <v>16</v>
      </c>
      <c r="BN735" s="36"/>
      <c r="BO735" s="54" t="s">
        <v>11</v>
      </c>
      <c r="BP735" s="39"/>
      <c r="BQ735" s="56" t="s">
        <v>16</v>
      </c>
      <c r="BR735" s="48"/>
      <c r="BS735" s="36"/>
      <c r="BT735" s="54" t="s">
        <v>11</v>
      </c>
      <c r="BU735" s="39"/>
      <c r="BV735" s="54" t="s">
        <v>16</v>
      </c>
      <c r="BW735" s="36"/>
      <c r="BX735" s="54" t="s">
        <v>11</v>
      </c>
      <c r="BY735" s="39"/>
      <c r="BZ735" s="56" t="s">
        <v>16</v>
      </c>
      <c r="CA735" s="51"/>
      <c r="CB735" s="17" t="str">
        <f t="shared" si="23"/>
        <v/>
      </c>
      <c r="CC735" s="17" t="str">
        <f>IF(CB735="","",INDEX('99_職種リスト'!$A:$A,MATCH($E735,'99_職種リスト'!$B:$B,0)))</f>
        <v/>
      </c>
      <c r="CD735" s="18" t="str">
        <f>IF(CB735="","",IF(F735="○",'01_勤務時間入力'!$B$7*60,IF(SUM(H735,J735,L735,N735)&gt;0,MIN(SUM(VALUE(H735)*60,J735,VALUE(L735)*60/2,N735/2),'01_勤務時間入力'!$B$7*60,10080),MIN(SUM(MIN(SUM(VALUE(Q735)*60,S735,VALUE(U735)*60/2,W735/2),1440)*IF(OR(Y735="",Y735="　"),1,VALUE(MID(Y735,2,1)/4)),MIN(SUM(VALUE(Z735)*60,AB735,VALUE(AD735)*60/2,AF735/2),1440)*IF(OR(AH735="",AH735="　"),1,VALUE(MID(AH735,2,1)/4)),MIN(SUM(VALUE(AI735)*60,AK735,VALUE(AM735)*60/2,AO735/2),1440)*IF(OR(AQ735="",AQ735="　"),1,VALUE(MID(AQ735,2,1)/4)),MIN(SUM(VALUE(AR735)*60,AT735,VALUE(AV735)*60/2,AX735/2),1440)*IF(OR(AZ735="",AZ735="　"),1,VALUE(MID(AZ735,2,1)/4)),MIN(SUM(VALUE(BA735)*60,BC735,VALUE(BE735)*60/2,BG735/2),1440)*IF(OR(BI735="",BI735="　"),1,VALUE(MID(BI735,2,1)/4)),MIN(SUM(VALUE(BJ735)*60,BL735,VALUE(BN735)*60/2,BP735/2),1440)*IF(OR(BR735="",BR735="　"),1,VALUE(MID(BR735,2,1)/4)),MIN(SUM(VALUE(BS735)*60,BU735,VALUE(BW735)*60/2,BY735/2),1440)*IF(OR(CA735="",CA735="　"),1,VALUE(MID(CA735,2,1)/4))),'01_勤務時間入力'!$B$7*60,10080))))</f>
        <v/>
      </c>
      <c r="CE735" s="17" t="str">
        <f>IF(CB735="","",IF('01_勤務時間入力'!$I$7*60&lt;='01_勤務時間入力'!CD735,"常勤","非常勤"))</f>
        <v/>
      </c>
    </row>
    <row r="736" spans="2:83" ht="27.95" customHeight="1" x14ac:dyDescent="0.4">
      <c r="B736" s="131" t="str">
        <f t="shared" si="22"/>
        <v>720人目</v>
      </c>
      <c r="C736" s="29"/>
      <c r="D736" s="69" t="s">
        <v>14</v>
      </c>
      <c r="E736" s="31"/>
      <c r="F736" s="32"/>
      <c r="H736" s="36"/>
      <c r="I736" s="54" t="s">
        <v>11</v>
      </c>
      <c r="J736" s="39"/>
      <c r="K736" s="56" t="s">
        <v>16</v>
      </c>
      <c r="L736" s="36"/>
      <c r="M736" s="54" t="s">
        <v>11</v>
      </c>
      <c r="N736" s="39"/>
      <c r="O736" s="56" t="s">
        <v>16</v>
      </c>
      <c r="P736" s="11"/>
      <c r="Q736" s="36"/>
      <c r="R736" s="54" t="s">
        <v>11</v>
      </c>
      <c r="S736" s="39"/>
      <c r="T736" s="54" t="s">
        <v>16</v>
      </c>
      <c r="U736" s="36"/>
      <c r="V736" s="54" t="s">
        <v>11</v>
      </c>
      <c r="W736" s="39"/>
      <c r="X736" s="56" t="s">
        <v>16</v>
      </c>
      <c r="Y736" s="48"/>
      <c r="Z736" s="36"/>
      <c r="AA736" s="54" t="s">
        <v>11</v>
      </c>
      <c r="AB736" s="39"/>
      <c r="AC736" s="54" t="s">
        <v>16</v>
      </c>
      <c r="AD736" s="36"/>
      <c r="AE736" s="54" t="s">
        <v>11</v>
      </c>
      <c r="AF736" s="39"/>
      <c r="AG736" s="56" t="s">
        <v>16</v>
      </c>
      <c r="AH736" s="48"/>
      <c r="AI736" s="36"/>
      <c r="AJ736" s="54" t="s">
        <v>11</v>
      </c>
      <c r="AK736" s="39"/>
      <c r="AL736" s="54" t="s">
        <v>16</v>
      </c>
      <c r="AM736" s="36"/>
      <c r="AN736" s="54" t="s">
        <v>11</v>
      </c>
      <c r="AO736" s="39"/>
      <c r="AP736" s="56" t="s">
        <v>16</v>
      </c>
      <c r="AQ736" s="48"/>
      <c r="AR736" s="36"/>
      <c r="AS736" s="54" t="s">
        <v>11</v>
      </c>
      <c r="AT736" s="39"/>
      <c r="AU736" s="54" t="s">
        <v>16</v>
      </c>
      <c r="AV736" s="36"/>
      <c r="AW736" s="54" t="s">
        <v>11</v>
      </c>
      <c r="AX736" s="39"/>
      <c r="AY736" s="56" t="s">
        <v>16</v>
      </c>
      <c r="AZ736" s="48"/>
      <c r="BA736" s="36"/>
      <c r="BB736" s="54" t="s">
        <v>11</v>
      </c>
      <c r="BC736" s="39"/>
      <c r="BD736" s="54" t="s">
        <v>16</v>
      </c>
      <c r="BE736" s="36"/>
      <c r="BF736" s="54" t="s">
        <v>11</v>
      </c>
      <c r="BG736" s="39"/>
      <c r="BH736" s="56" t="s">
        <v>16</v>
      </c>
      <c r="BI736" s="48"/>
      <c r="BJ736" s="36"/>
      <c r="BK736" s="54" t="s">
        <v>11</v>
      </c>
      <c r="BL736" s="39"/>
      <c r="BM736" s="54" t="s">
        <v>16</v>
      </c>
      <c r="BN736" s="36"/>
      <c r="BO736" s="54" t="s">
        <v>11</v>
      </c>
      <c r="BP736" s="39"/>
      <c r="BQ736" s="56" t="s">
        <v>16</v>
      </c>
      <c r="BR736" s="48"/>
      <c r="BS736" s="36"/>
      <c r="BT736" s="54" t="s">
        <v>11</v>
      </c>
      <c r="BU736" s="39"/>
      <c r="BV736" s="54" t="s">
        <v>16</v>
      </c>
      <c r="BW736" s="36"/>
      <c r="BX736" s="54" t="s">
        <v>11</v>
      </c>
      <c r="BY736" s="39"/>
      <c r="BZ736" s="56" t="s">
        <v>16</v>
      </c>
      <c r="CA736" s="51"/>
      <c r="CB736" s="17" t="str">
        <f t="shared" si="23"/>
        <v/>
      </c>
      <c r="CC736" s="17" t="str">
        <f>IF(CB736="","",INDEX('99_職種リスト'!$A:$A,MATCH($E736,'99_職種リスト'!$B:$B,0)))</f>
        <v/>
      </c>
      <c r="CD736" s="18" t="str">
        <f>IF(CB736="","",IF(F736="○",'01_勤務時間入力'!$B$7*60,IF(SUM(H736,J736,L736,N736)&gt;0,MIN(SUM(VALUE(H736)*60,J736,VALUE(L736)*60/2,N736/2),'01_勤務時間入力'!$B$7*60,10080),MIN(SUM(MIN(SUM(VALUE(Q736)*60,S736,VALUE(U736)*60/2,W736/2),1440)*IF(OR(Y736="",Y736="　"),1,VALUE(MID(Y736,2,1)/4)),MIN(SUM(VALUE(Z736)*60,AB736,VALUE(AD736)*60/2,AF736/2),1440)*IF(OR(AH736="",AH736="　"),1,VALUE(MID(AH736,2,1)/4)),MIN(SUM(VALUE(AI736)*60,AK736,VALUE(AM736)*60/2,AO736/2),1440)*IF(OR(AQ736="",AQ736="　"),1,VALUE(MID(AQ736,2,1)/4)),MIN(SUM(VALUE(AR736)*60,AT736,VALUE(AV736)*60/2,AX736/2),1440)*IF(OR(AZ736="",AZ736="　"),1,VALUE(MID(AZ736,2,1)/4)),MIN(SUM(VALUE(BA736)*60,BC736,VALUE(BE736)*60/2,BG736/2),1440)*IF(OR(BI736="",BI736="　"),1,VALUE(MID(BI736,2,1)/4)),MIN(SUM(VALUE(BJ736)*60,BL736,VALUE(BN736)*60/2,BP736/2),1440)*IF(OR(BR736="",BR736="　"),1,VALUE(MID(BR736,2,1)/4)),MIN(SUM(VALUE(BS736)*60,BU736,VALUE(BW736)*60/2,BY736/2),1440)*IF(OR(CA736="",CA736="　"),1,VALUE(MID(CA736,2,1)/4))),'01_勤務時間入力'!$B$7*60,10080))))</f>
        <v/>
      </c>
      <c r="CE736" s="17" t="str">
        <f>IF(CB736="","",IF('01_勤務時間入力'!$I$7*60&lt;='01_勤務時間入力'!CD736,"常勤","非常勤"))</f>
        <v/>
      </c>
    </row>
    <row r="737" spans="2:83" ht="27.95" customHeight="1" x14ac:dyDescent="0.4">
      <c r="B737" s="131" t="str">
        <f t="shared" si="22"/>
        <v>721人目</v>
      </c>
      <c r="C737" s="29"/>
      <c r="D737" s="69" t="s">
        <v>14</v>
      </c>
      <c r="E737" s="31"/>
      <c r="F737" s="32"/>
      <c r="H737" s="36"/>
      <c r="I737" s="54" t="s">
        <v>11</v>
      </c>
      <c r="J737" s="39"/>
      <c r="K737" s="56" t="s">
        <v>16</v>
      </c>
      <c r="L737" s="36"/>
      <c r="M737" s="54" t="s">
        <v>11</v>
      </c>
      <c r="N737" s="39"/>
      <c r="O737" s="56" t="s">
        <v>16</v>
      </c>
      <c r="P737" s="11"/>
      <c r="Q737" s="36"/>
      <c r="R737" s="54" t="s">
        <v>11</v>
      </c>
      <c r="S737" s="39"/>
      <c r="T737" s="54" t="s">
        <v>16</v>
      </c>
      <c r="U737" s="36"/>
      <c r="V737" s="54" t="s">
        <v>11</v>
      </c>
      <c r="W737" s="39"/>
      <c r="X737" s="56" t="s">
        <v>16</v>
      </c>
      <c r="Y737" s="48"/>
      <c r="Z737" s="36"/>
      <c r="AA737" s="54" t="s">
        <v>11</v>
      </c>
      <c r="AB737" s="39"/>
      <c r="AC737" s="54" t="s">
        <v>16</v>
      </c>
      <c r="AD737" s="36"/>
      <c r="AE737" s="54" t="s">
        <v>11</v>
      </c>
      <c r="AF737" s="39"/>
      <c r="AG737" s="56" t="s">
        <v>16</v>
      </c>
      <c r="AH737" s="48"/>
      <c r="AI737" s="36"/>
      <c r="AJ737" s="54" t="s">
        <v>11</v>
      </c>
      <c r="AK737" s="39"/>
      <c r="AL737" s="54" t="s">
        <v>16</v>
      </c>
      <c r="AM737" s="36"/>
      <c r="AN737" s="54" t="s">
        <v>11</v>
      </c>
      <c r="AO737" s="39"/>
      <c r="AP737" s="56" t="s">
        <v>16</v>
      </c>
      <c r="AQ737" s="48"/>
      <c r="AR737" s="36"/>
      <c r="AS737" s="54" t="s">
        <v>11</v>
      </c>
      <c r="AT737" s="39"/>
      <c r="AU737" s="54" t="s">
        <v>16</v>
      </c>
      <c r="AV737" s="36"/>
      <c r="AW737" s="54" t="s">
        <v>11</v>
      </c>
      <c r="AX737" s="39"/>
      <c r="AY737" s="56" t="s">
        <v>16</v>
      </c>
      <c r="AZ737" s="48"/>
      <c r="BA737" s="36"/>
      <c r="BB737" s="54" t="s">
        <v>11</v>
      </c>
      <c r="BC737" s="39"/>
      <c r="BD737" s="54" t="s">
        <v>16</v>
      </c>
      <c r="BE737" s="36"/>
      <c r="BF737" s="54" t="s">
        <v>11</v>
      </c>
      <c r="BG737" s="39"/>
      <c r="BH737" s="56" t="s">
        <v>16</v>
      </c>
      <c r="BI737" s="48"/>
      <c r="BJ737" s="36"/>
      <c r="BK737" s="54" t="s">
        <v>11</v>
      </c>
      <c r="BL737" s="39"/>
      <c r="BM737" s="54" t="s">
        <v>16</v>
      </c>
      <c r="BN737" s="36"/>
      <c r="BO737" s="54" t="s">
        <v>11</v>
      </c>
      <c r="BP737" s="39"/>
      <c r="BQ737" s="56" t="s">
        <v>16</v>
      </c>
      <c r="BR737" s="48"/>
      <c r="BS737" s="36"/>
      <c r="BT737" s="54" t="s">
        <v>11</v>
      </c>
      <c r="BU737" s="39"/>
      <c r="BV737" s="54" t="s">
        <v>16</v>
      </c>
      <c r="BW737" s="36"/>
      <c r="BX737" s="54" t="s">
        <v>11</v>
      </c>
      <c r="BY737" s="39"/>
      <c r="BZ737" s="56" t="s">
        <v>16</v>
      </c>
      <c r="CA737" s="51"/>
      <c r="CB737" s="17" t="str">
        <f t="shared" si="23"/>
        <v/>
      </c>
      <c r="CC737" s="17" t="str">
        <f>IF(CB737="","",INDEX('99_職種リスト'!$A:$A,MATCH($E737,'99_職種リスト'!$B:$B,0)))</f>
        <v/>
      </c>
      <c r="CD737" s="18" t="str">
        <f>IF(CB737="","",IF(F737="○",'01_勤務時間入力'!$B$7*60,IF(SUM(H737,J737,L737,N737)&gt;0,MIN(SUM(VALUE(H737)*60,J737,VALUE(L737)*60/2,N737/2),'01_勤務時間入力'!$B$7*60,10080),MIN(SUM(MIN(SUM(VALUE(Q737)*60,S737,VALUE(U737)*60/2,W737/2),1440)*IF(OR(Y737="",Y737="　"),1,VALUE(MID(Y737,2,1)/4)),MIN(SUM(VALUE(Z737)*60,AB737,VALUE(AD737)*60/2,AF737/2),1440)*IF(OR(AH737="",AH737="　"),1,VALUE(MID(AH737,2,1)/4)),MIN(SUM(VALUE(AI737)*60,AK737,VALUE(AM737)*60/2,AO737/2),1440)*IF(OR(AQ737="",AQ737="　"),1,VALUE(MID(AQ737,2,1)/4)),MIN(SUM(VALUE(AR737)*60,AT737,VALUE(AV737)*60/2,AX737/2),1440)*IF(OR(AZ737="",AZ737="　"),1,VALUE(MID(AZ737,2,1)/4)),MIN(SUM(VALUE(BA737)*60,BC737,VALUE(BE737)*60/2,BG737/2),1440)*IF(OR(BI737="",BI737="　"),1,VALUE(MID(BI737,2,1)/4)),MIN(SUM(VALUE(BJ737)*60,BL737,VALUE(BN737)*60/2,BP737/2),1440)*IF(OR(BR737="",BR737="　"),1,VALUE(MID(BR737,2,1)/4)),MIN(SUM(VALUE(BS737)*60,BU737,VALUE(BW737)*60/2,BY737/2),1440)*IF(OR(CA737="",CA737="　"),1,VALUE(MID(CA737,2,1)/4))),'01_勤務時間入力'!$B$7*60,10080))))</f>
        <v/>
      </c>
      <c r="CE737" s="17" t="str">
        <f>IF(CB737="","",IF('01_勤務時間入力'!$I$7*60&lt;='01_勤務時間入力'!CD737,"常勤","非常勤"))</f>
        <v/>
      </c>
    </row>
    <row r="738" spans="2:83" ht="27.95" customHeight="1" x14ac:dyDescent="0.4">
      <c r="B738" s="131" t="str">
        <f t="shared" si="22"/>
        <v>722人目</v>
      </c>
      <c r="C738" s="29"/>
      <c r="D738" s="69" t="s">
        <v>14</v>
      </c>
      <c r="E738" s="31"/>
      <c r="F738" s="32"/>
      <c r="H738" s="36"/>
      <c r="I738" s="54" t="s">
        <v>11</v>
      </c>
      <c r="J738" s="39"/>
      <c r="K738" s="56" t="s">
        <v>16</v>
      </c>
      <c r="L738" s="36"/>
      <c r="M738" s="54" t="s">
        <v>11</v>
      </c>
      <c r="N738" s="39"/>
      <c r="O738" s="56" t="s">
        <v>16</v>
      </c>
      <c r="P738" s="11"/>
      <c r="Q738" s="36"/>
      <c r="R738" s="54" t="s">
        <v>11</v>
      </c>
      <c r="S738" s="39"/>
      <c r="T738" s="54" t="s">
        <v>16</v>
      </c>
      <c r="U738" s="36"/>
      <c r="V738" s="54" t="s">
        <v>11</v>
      </c>
      <c r="W738" s="39"/>
      <c r="X738" s="56" t="s">
        <v>16</v>
      </c>
      <c r="Y738" s="48"/>
      <c r="Z738" s="36"/>
      <c r="AA738" s="54" t="s">
        <v>11</v>
      </c>
      <c r="AB738" s="39"/>
      <c r="AC738" s="54" t="s">
        <v>16</v>
      </c>
      <c r="AD738" s="36"/>
      <c r="AE738" s="54" t="s">
        <v>11</v>
      </c>
      <c r="AF738" s="39"/>
      <c r="AG738" s="56" t="s">
        <v>16</v>
      </c>
      <c r="AH738" s="48"/>
      <c r="AI738" s="36"/>
      <c r="AJ738" s="54" t="s">
        <v>11</v>
      </c>
      <c r="AK738" s="39"/>
      <c r="AL738" s="54" t="s">
        <v>16</v>
      </c>
      <c r="AM738" s="36"/>
      <c r="AN738" s="54" t="s">
        <v>11</v>
      </c>
      <c r="AO738" s="39"/>
      <c r="AP738" s="56" t="s">
        <v>16</v>
      </c>
      <c r="AQ738" s="48"/>
      <c r="AR738" s="36"/>
      <c r="AS738" s="54" t="s">
        <v>11</v>
      </c>
      <c r="AT738" s="39"/>
      <c r="AU738" s="54" t="s">
        <v>16</v>
      </c>
      <c r="AV738" s="36"/>
      <c r="AW738" s="54" t="s">
        <v>11</v>
      </c>
      <c r="AX738" s="39"/>
      <c r="AY738" s="56" t="s">
        <v>16</v>
      </c>
      <c r="AZ738" s="48"/>
      <c r="BA738" s="36"/>
      <c r="BB738" s="54" t="s">
        <v>11</v>
      </c>
      <c r="BC738" s="39"/>
      <c r="BD738" s="54" t="s">
        <v>16</v>
      </c>
      <c r="BE738" s="36"/>
      <c r="BF738" s="54" t="s">
        <v>11</v>
      </c>
      <c r="BG738" s="39"/>
      <c r="BH738" s="56" t="s">
        <v>16</v>
      </c>
      <c r="BI738" s="48"/>
      <c r="BJ738" s="36"/>
      <c r="BK738" s="54" t="s">
        <v>11</v>
      </c>
      <c r="BL738" s="39"/>
      <c r="BM738" s="54" t="s">
        <v>16</v>
      </c>
      <c r="BN738" s="36"/>
      <c r="BO738" s="54" t="s">
        <v>11</v>
      </c>
      <c r="BP738" s="39"/>
      <c r="BQ738" s="56" t="s">
        <v>16</v>
      </c>
      <c r="BR738" s="48"/>
      <c r="BS738" s="36"/>
      <c r="BT738" s="54" t="s">
        <v>11</v>
      </c>
      <c r="BU738" s="39"/>
      <c r="BV738" s="54" t="s">
        <v>16</v>
      </c>
      <c r="BW738" s="36"/>
      <c r="BX738" s="54" t="s">
        <v>11</v>
      </c>
      <c r="BY738" s="39"/>
      <c r="BZ738" s="56" t="s">
        <v>16</v>
      </c>
      <c r="CA738" s="51"/>
      <c r="CB738" s="17" t="str">
        <f t="shared" si="23"/>
        <v/>
      </c>
      <c r="CC738" s="17" t="str">
        <f>IF(CB738="","",INDEX('99_職種リスト'!$A:$A,MATCH($E738,'99_職種リスト'!$B:$B,0)))</f>
        <v/>
      </c>
      <c r="CD738" s="18" t="str">
        <f>IF(CB738="","",IF(F738="○",'01_勤務時間入力'!$B$7*60,IF(SUM(H738,J738,L738,N738)&gt;0,MIN(SUM(VALUE(H738)*60,J738,VALUE(L738)*60/2,N738/2),'01_勤務時間入力'!$B$7*60,10080),MIN(SUM(MIN(SUM(VALUE(Q738)*60,S738,VALUE(U738)*60/2,W738/2),1440)*IF(OR(Y738="",Y738="　"),1,VALUE(MID(Y738,2,1)/4)),MIN(SUM(VALUE(Z738)*60,AB738,VALUE(AD738)*60/2,AF738/2),1440)*IF(OR(AH738="",AH738="　"),1,VALUE(MID(AH738,2,1)/4)),MIN(SUM(VALUE(AI738)*60,AK738,VALUE(AM738)*60/2,AO738/2),1440)*IF(OR(AQ738="",AQ738="　"),1,VALUE(MID(AQ738,2,1)/4)),MIN(SUM(VALUE(AR738)*60,AT738,VALUE(AV738)*60/2,AX738/2),1440)*IF(OR(AZ738="",AZ738="　"),1,VALUE(MID(AZ738,2,1)/4)),MIN(SUM(VALUE(BA738)*60,BC738,VALUE(BE738)*60/2,BG738/2),1440)*IF(OR(BI738="",BI738="　"),1,VALUE(MID(BI738,2,1)/4)),MIN(SUM(VALUE(BJ738)*60,BL738,VALUE(BN738)*60/2,BP738/2),1440)*IF(OR(BR738="",BR738="　"),1,VALUE(MID(BR738,2,1)/4)),MIN(SUM(VALUE(BS738)*60,BU738,VALUE(BW738)*60/2,BY738/2),1440)*IF(OR(CA738="",CA738="　"),1,VALUE(MID(CA738,2,1)/4))),'01_勤務時間入力'!$B$7*60,10080))))</f>
        <v/>
      </c>
      <c r="CE738" s="17" t="str">
        <f>IF(CB738="","",IF('01_勤務時間入力'!$I$7*60&lt;='01_勤務時間入力'!CD738,"常勤","非常勤"))</f>
        <v/>
      </c>
    </row>
    <row r="739" spans="2:83" ht="27.95" customHeight="1" x14ac:dyDescent="0.4">
      <c r="B739" s="131" t="str">
        <f t="shared" si="22"/>
        <v>723人目</v>
      </c>
      <c r="C739" s="29"/>
      <c r="D739" s="69" t="s">
        <v>14</v>
      </c>
      <c r="E739" s="31"/>
      <c r="F739" s="32"/>
      <c r="H739" s="36"/>
      <c r="I739" s="54" t="s">
        <v>11</v>
      </c>
      <c r="J739" s="39"/>
      <c r="K739" s="56" t="s">
        <v>16</v>
      </c>
      <c r="L739" s="36"/>
      <c r="M739" s="54" t="s">
        <v>11</v>
      </c>
      <c r="N739" s="39"/>
      <c r="O739" s="56" t="s">
        <v>16</v>
      </c>
      <c r="P739" s="11"/>
      <c r="Q739" s="36"/>
      <c r="R739" s="54" t="s">
        <v>11</v>
      </c>
      <c r="S739" s="39"/>
      <c r="T739" s="54" t="s">
        <v>16</v>
      </c>
      <c r="U739" s="36"/>
      <c r="V739" s="54" t="s">
        <v>11</v>
      </c>
      <c r="W739" s="39"/>
      <c r="X739" s="56" t="s">
        <v>16</v>
      </c>
      <c r="Y739" s="48"/>
      <c r="Z739" s="36"/>
      <c r="AA739" s="54" t="s">
        <v>11</v>
      </c>
      <c r="AB739" s="39"/>
      <c r="AC739" s="54" t="s">
        <v>16</v>
      </c>
      <c r="AD739" s="36"/>
      <c r="AE739" s="54" t="s">
        <v>11</v>
      </c>
      <c r="AF739" s="39"/>
      <c r="AG739" s="56" t="s">
        <v>16</v>
      </c>
      <c r="AH739" s="48"/>
      <c r="AI739" s="36"/>
      <c r="AJ739" s="54" t="s">
        <v>11</v>
      </c>
      <c r="AK739" s="39"/>
      <c r="AL739" s="54" t="s">
        <v>16</v>
      </c>
      <c r="AM739" s="36"/>
      <c r="AN739" s="54" t="s">
        <v>11</v>
      </c>
      <c r="AO739" s="39"/>
      <c r="AP739" s="56" t="s">
        <v>16</v>
      </c>
      <c r="AQ739" s="48"/>
      <c r="AR739" s="36"/>
      <c r="AS739" s="54" t="s">
        <v>11</v>
      </c>
      <c r="AT739" s="39"/>
      <c r="AU739" s="54" t="s">
        <v>16</v>
      </c>
      <c r="AV739" s="36"/>
      <c r="AW739" s="54" t="s">
        <v>11</v>
      </c>
      <c r="AX739" s="39"/>
      <c r="AY739" s="56" t="s">
        <v>16</v>
      </c>
      <c r="AZ739" s="48"/>
      <c r="BA739" s="36"/>
      <c r="BB739" s="54" t="s">
        <v>11</v>
      </c>
      <c r="BC739" s="39"/>
      <c r="BD739" s="54" t="s">
        <v>16</v>
      </c>
      <c r="BE739" s="36"/>
      <c r="BF739" s="54" t="s">
        <v>11</v>
      </c>
      <c r="BG739" s="39"/>
      <c r="BH739" s="56" t="s">
        <v>16</v>
      </c>
      <c r="BI739" s="48"/>
      <c r="BJ739" s="36"/>
      <c r="BK739" s="54" t="s">
        <v>11</v>
      </c>
      <c r="BL739" s="39"/>
      <c r="BM739" s="54" t="s">
        <v>16</v>
      </c>
      <c r="BN739" s="36"/>
      <c r="BO739" s="54" t="s">
        <v>11</v>
      </c>
      <c r="BP739" s="39"/>
      <c r="BQ739" s="56" t="s">
        <v>16</v>
      </c>
      <c r="BR739" s="48"/>
      <c r="BS739" s="36"/>
      <c r="BT739" s="54" t="s">
        <v>11</v>
      </c>
      <c r="BU739" s="39"/>
      <c r="BV739" s="54" t="s">
        <v>16</v>
      </c>
      <c r="BW739" s="36"/>
      <c r="BX739" s="54" t="s">
        <v>11</v>
      </c>
      <c r="BY739" s="39"/>
      <c r="BZ739" s="56" t="s">
        <v>16</v>
      </c>
      <c r="CA739" s="51"/>
      <c r="CB739" s="17" t="str">
        <f t="shared" si="23"/>
        <v/>
      </c>
      <c r="CC739" s="17" t="str">
        <f>IF(CB739="","",INDEX('99_職種リスト'!$A:$A,MATCH($E739,'99_職種リスト'!$B:$B,0)))</f>
        <v/>
      </c>
      <c r="CD739" s="18" t="str">
        <f>IF(CB739="","",IF(F739="○",'01_勤務時間入力'!$B$7*60,IF(SUM(H739,J739,L739,N739)&gt;0,MIN(SUM(VALUE(H739)*60,J739,VALUE(L739)*60/2,N739/2),'01_勤務時間入力'!$B$7*60,10080),MIN(SUM(MIN(SUM(VALUE(Q739)*60,S739,VALUE(U739)*60/2,W739/2),1440)*IF(OR(Y739="",Y739="　"),1,VALUE(MID(Y739,2,1)/4)),MIN(SUM(VALUE(Z739)*60,AB739,VALUE(AD739)*60/2,AF739/2),1440)*IF(OR(AH739="",AH739="　"),1,VALUE(MID(AH739,2,1)/4)),MIN(SUM(VALUE(AI739)*60,AK739,VALUE(AM739)*60/2,AO739/2),1440)*IF(OR(AQ739="",AQ739="　"),1,VALUE(MID(AQ739,2,1)/4)),MIN(SUM(VALUE(AR739)*60,AT739,VALUE(AV739)*60/2,AX739/2),1440)*IF(OR(AZ739="",AZ739="　"),1,VALUE(MID(AZ739,2,1)/4)),MIN(SUM(VALUE(BA739)*60,BC739,VALUE(BE739)*60/2,BG739/2),1440)*IF(OR(BI739="",BI739="　"),1,VALUE(MID(BI739,2,1)/4)),MIN(SUM(VALUE(BJ739)*60,BL739,VALUE(BN739)*60/2,BP739/2),1440)*IF(OR(BR739="",BR739="　"),1,VALUE(MID(BR739,2,1)/4)),MIN(SUM(VALUE(BS739)*60,BU739,VALUE(BW739)*60/2,BY739/2),1440)*IF(OR(CA739="",CA739="　"),1,VALUE(MID(CA739,2,1)/4))),'01_勤務時間入力'!$B$7*60,10080))))</f>
        <v/>
      </c>
      <c r="CE739" s="17" t="str">
        <f>IF(CB739="","",IF('01_勤務時間入力'!$I$7*60&lt;='01_勤務時間入力'!CD739,"常勤","非常勤"))</f>
        <v/>
      </c>
    </row>
    <row r="740" spans="2:83" ht="27.95" customHeight="1" x14ac:dyDescent="0.4">
      <c r="B740" s="131" t="str">
        <f t="shared" si="22"/>
        <v>724人目</v>
      </c>
      <c r="C740" s="29"/>
      <c r="D740" s="69" t="s">
        <v>14</v>
      </c>
      <c r="E740" s="31"/>
      <c r="F740" s="32"/>
      <c r="H740" s="36"/>
      <c r="I740" s="54" t="s">
        <v>11</v>
      </c>
      <c r="J740" s="39"/>
      <c r="K740" s="56" t="s">
        <v>16</v>
      </c>
      <c r="L740" s="36"/>
      <c r="M740" s="54" t="s">
        <v>11</v>
      </c>
      <c r="N740" s="39"/>
      <c r="O740" s="56" t="s">
        <v>16</v>
      </c>
      <c r="P740" s="11"/>
      <c r="Q740" s="36"/>
      <c r="R740" s="54" t="s">
        <v>11</v>
      </c>
      <c r="S740" s="39"/>
      <c r="T740" s="54" t="s">
        <v>16</v>
      </c>
      <c r="U740" s="36"/>
      <c r="V740" s="54" t="s">
        <v>11</v>
      </c>
      <c r="W740" s="39"/>
      <c r="X740" s="56" t="s">
        <v>16</v>
      </c>
      <c r="Y740" s="48"/>
      <c r="Z740" s="36"/>
      <c r="AA740" s="54" t="s">
        <v>11</v>
      </c>
      <c r="AB740" s="39"/>
      <c r="AC740" s="54" t="s">
        <v>16</v>
      </c>
      <c r="AD740" s="36"/>
      <c r="AE740" s="54" t="s">
        <v>11</v>
      </c>
      <c r="AF740" s="39"/>
      <c r="AG740" s="56" t="s">
        <v>16</v>
      </c>
      <c r="AH740" s="48"/>
      <c r="AI740" s="36"/>
      <c r="AJ740" s="54" t="s">
        <v>11</v>
      </c>
      <c r="AK740" s="39"/>
      <c r="AL740" s="54" t="s">
        <v>16</v>
      </c>
      <c r="AM740" s="36"/>
      <c r="AN740" s="54" t="s">
        <v>11</v>
      </c>
      <c r="AO740" s="39"/>
      <c r="AP740" s="56" t="s">
        <v>16</v>
      </c>
      <c r="AQ740" s="48"/>
      <c r="AR740" s="36"/>
      <c r="AS740" s="54" t="s">
        <v>11</v>
      </c>
      <c r="AT740" s="39"/>
      <c r="AU740" s="54" t="s">
        <v>16</v>
      </c>
      <c r="AV740" s="36"/>
      <c r="AW740" s="54" t="s">
        <v>11</v>
      </c>
      <c r="AX740" s="39"/>
      <c r="AY740" s="56" t="s">
        <v>16</v>
      </c>
      <c r="AZ740" s="48"/>
      <c r="BA740" s="36"/>
      <c r="BB740" s="54" t="s">
        <v>11</v>
      </c>
      <c r="BC740" s="39"/>
      <c r="BD740" s="54" t="s">
        <v>16</v>
      </c>
      <c r="BE740" s="36"/>
      <c r="BF740" s="54" t="s">
        <v>11</v>
      </c>
      <c r="BG740" s="39"/>
      <c r="BH740" s="56" t="s">
        <v>16</v>
      </c>
      <c r="BI740" s="48"/>
      <c r="BJ740" s="36"/>
      <c r="BK740" s="54" t="s">
        <v>11</v>
      </c>
      <c r="BL740" s="39"/>
      <c r="BM740" s="54" t="s">
        <v>16</v>
      </c>
      <c r="BN740" s="36"/>
      <c r="BO740" s="54" t="s">
        <v>11</v>
      </c>
      <c r="BP740" s="39"/>
      <c r="BQ740" s="56" t="s">
        <v>16</v>
      </c>
      <c r="BR740" s="48"/>
      <c r="BS740" s="36"/>
      <c r="BT740" s="54" t="s">
        <v>11</v>
      </c>
      <c r="BU740" s="39"/>
      <c r="BV740" s="54" t="s">
        <v>16</v>
      </c>
      <c r="BW740" s="36"/>
      <c r="BX740" s="54" t="s">
        <v>11</v>
      </c>
      <c r="BY740" s="39"/>
      <c r="BZ740" s="56" t="s">
        <v>16</v>
      </c>
      <c r="CA740" s="51"/>
      <c r="CB740" s="17" t="str">
        <f t="shared" si="23"/>
        <v/>
      </c>
      <c r="CC740" s="17" t="str">
        <f>IF(CB740="","",INDEX('99_職種リスト'!$A:$A,MATCH($E740,'99_職種リスト'!$B:$B,0)))</f>
        <v/>
      </c>
      <c r="CD740" s="18" t="str">
        <f>IF(CB740="","",IF(F740="○",'01_勤務時間入力'!$B$7*60,IF(SUM(H740,J740,L740,N740)&gt;0,MIN(SUM(VALUE(H740)*60,J740,VALUE(L740)*60/2,N740/2),'01_勤務時間入力'!$B$7*60,10080),MIN(SUM(MIN(SUM(VALUE(Q740)*60,S740,VALUE(U740)*60/2,W740/2),1440)*IF(OR(Y740="",Y740="　"),1,VALUE(MID(Y740,2,1)/4)),MIN(SUM(VALUE(Z740)*60,AB740,VALUE(AD740)*60/2,AF740/2),1440)*IF(OR(AH740="",AH740="　"),1,VALUE(MID(AH740,2,1)/4)),MIN(SUM(VALUE(AI740)*60,AK740,VALUE(AM740)*60/2,AO740/2),1440)*IF(OR(AQ740="",AQ740="　"),1,VALUE(MID(AQ740,2,1)/4)),MIN(SUM(VALUE(AR740)*60,AT740,VALUE(AV740)*60/2,AX740/2),1440)*IF(OR(AZ740="",AZ740="　"),1,VALUE(MID(AZ740,2,1)/4)),MIN(SUM(VALUE(BA740)*60,BC740,VALUE(BE740)*60/2,BG740/2),1440)*IF(OR(BI740="",BI740="　"),1,VALUE(MID(BI740,2,1)/4)),MIN(SUM(VALUE(BJ740)*60,BL740,VALUE(BN740)*60/2,BP740/2),1440)*IF(OR(BR740="",BR740="　"),1,VALUE(MID(BR740,2,1)/4)),MIN(SUM(VALUE(BS740)*60,BU740,VALUE(BW740)*60/2,BY740/2),1440)*IF(OR(CA740="",CA740="　"),1,VALUE(MID(CA740,2,1)/4))),'01_勤務時間入力'!$B$7*60,10080))))</f>
        <v/>
      </c>
      <c r="CE740" s="17" t="str">
        <f>IF(CB740="","",IF('01_勤務時間入力'!$I$7*60&lt;='01_勤務時間入力'!CD740,"常勤","非常勤"))</f>
        <v/>
      </c>
    </row>
    <row r="741" spans="2:83" ht="27.95" customHeight="1" x14ac:dyDescent="0.4">
      <c r="B741" s="131" t="str">
        <f t="shared" si="22"/>
        <v>725人目</v>
      </c>
      <c r="C741" s="29"/>
      <c r="D741" s="69" t="s">
        <v>14</v>
      </c>
      <c r="E741" s="31"/>
      <c r="F741" s="32"/>
      <c r="H741" s="36"/>
      <c r="I741" s="54" t="s">
        <v>11</v>
      </c>
      <c r="J741" s="39"/>
      <c r="K741" s="56" t="s">
        <v>16</v>
      </c>
      <c r="L741" s="36"/>
      <c r="M741" s="54" t="s">
        <v>11</v>
      </c>
      <c r="N741" s="39"/>
      <c r="O741" s="56" t="s">
        <v>16</v>
      </c>
      <c r="P741" s="11"/>
      <c r="Q741" s="36"/>
      <c r="R741" s="54" t="s">
        <v>11</v>
      </c>
      <c r="S741" s="39"/>
      <c r="T741" s="54" t="s">
        <v>16</v>
      </c>
      <c r="U741" s="36"/>
      <c r="V741" s="54" t="s">
        <v>11</v>
      </c>
      <c r="W741" s="39"/>
      <c r="X741" s="56" t="s">
        <v>16</v>
      </c>
      <c r="Y741" s="48"/>
      <c r="Z741" s="36"/>
      <c r="AA741" s="54" t="s">
        <v>11</v>
      </c>
      <c r="AB741" s="39"/>
      <c r="AC741" s="54" t="s">
        <v>16</v>
      </c>
      <c r="AD741" s="36"/>
      <c r="AE741" s="54" t="s">
        <v>11</v>
      </c>
      <c r="AF741" s="39"/>
      <c r="AG741" s="56" t="s">
        <v>16</v>
      </c>
      <c r="AH741" s="48"/>
      <c r="AI741" s="36"/>
      <c r="AJ741" s="54" t="s">
        <v>11</v>
      </c>
      <c r="AK741" s="39"/>
      <c r="AL741" s="54" t="s">
        <v>16</v>
      </c>
      <c r="AM741" s="36"/>
      <c r="AN741" s="54" t="s">
        <v>11</v>
      </c>
      <c r="AO741" s="39"/>
      <c r="AP741" s="56" t="s">
        <v>16</v>
      </c>
      <c r="AQ741" s="48"/>
      <c r="AR741" s="36"/>
      <c r="AS741" s="54" t="s">
        <v>11</v>
      </c>
      <c r="AT741" s="39"/>
      <c r="AU741" s="54" t="s">
        <v>16</v>
      </c>
      <c r="AV741" s="36"/>
      <c r="AW741" s="54" t="s">
        <v>11</v>
      </c>
      <c r="AX741" s="39"/>
      <c r="AY741" s="56" t="s">
        <v>16</v>
      </c>
      <c r="AZ741" s="48"/>
      <c r="BA741" s="36"/>
      <c r="BB741" s="54" t="s">
        <v>11</v>
      </c>
      <c r="BC741" s="39"/>
      <c r="BD741" s="54" t="s">
        <v>16</v>
      </c>
      <c r="BE741" s="36"/>
      <c r="BF741" s="54" t="s">
        <v>11</v>
      </c>
      <c r="BG741" s="39"/>
      <c r="BH741" s="56" t="s">
        <v>16</v>
      </c>
      <c r="BI741" s="48"/>
      <c r="BJ741" s="36"/>
      <c r="BK741" s="54" t="s">
        <v>11</v>
      </c>
      <c r="BL741" s="39"/>
      <c r="BM741" s="54" t="s">
        <v>16</v>
      </c>
      <c r="BN741" s="36"/>
      <c r="BO741" s="54" t="s">
        <v>11</v>
      </c>
      <c r="BP741" s="39"/>
      <c r="BQ741" s="56" t="s">
        <v>16</v>
      </c>
      <c r="BR741" s="48"/>
      <c r="BS741" s="36"/>
      <c r="BT741" s="54" t="s">
        <v>11</v>
      </c>
      <c r="BU741" s="39"/>
      <c r="BV741" s="54" t="s">
        <v>16</v>
      </c>
      <c r="BW741" s="36"/>
      <c r="BX741" s="54" t="s">
        <v>11</v>
      </c>
      <c r="BY741" s="39"/>
      <c r="BZ741" s="56" t="s">
        <v>16</v>
      </c>
      <c r="CA741" s="51"/>
      <c r="CB741" s="17" t="str">
        <f t="shared" si="23"/>
        <v/>
      </c>
      <c r="CC741" s="17" t="str">
        <f>IF(CB741="","",INDEX('99_職種リスト'!$A:$A,MATCH($E741,'99_職種リスト'!$B:$B,0)))</f>
        <v/>
      </c>
      <c r="CD741" s="18" t="str">
        <f>IF(CB741="","",IF(F741="○",'01_勤務時間入力'!$B$7*60,IF(SUM(H741,J741,L741,N741)&gt;0,MIN(SUM(VALUE(H741)*60,J741,VALUE(L741)*60/2,N741/2),'01_勤務時間入力'!$B$7*60,10080),MIN(SUM(MIN(SUM(VALUE(Q741)*60,S741,VALUE(U741)*60/2,W741/2),1440)*IF(OR(Y741="",Y741="　"),1,VALUE(MID(Y741,2,1)/4)),MIN(SUM(VALUE(Z741)*60,AB741,VALUE(AD741)*60/2,AF741/2),1440)*IF(OR(AH741="",AH741="　"),1,VALUE(MID(AH741,2,1)/4)),MIN(SUM(VALUE(AI741)*60,AK741,VALUE(AM741)*60/2,AO741/2),1440)*IF(OR(AQ741="",AQ741="　"),1,VALUE(MID(AQ741,2,1)/4)),MIN(SUM(VALUE(AR741)*60,AT741,VALUE(AV741)*60/2,AX741/2),1440)*IF(OR(AZ741="",AZ741="　"),1,VALUE(MID(AZ741,2,1)/4)),MIN(SUM(VALUE(BA741)*60,BC741,VALUE(BE741)*60/2,BG741/2),1440)*IF(OR(BI741="",BI741="　"),1,VALUE(MID(BI741,2,1)/4)),MIN(SUM(VALUE(BJ741)*60,BL741,VALUE(BN741)*60/2,BP741/2),1440)*IF(OR(BR741="",BR741="　"),1,VALUE(MID(BR741,2,1)/4)),MIN(SUM(VALUE(BS741)*60,BU741,VALUE(BW741)*60/2,BY741/2),1440)*IF(OR(CA741="",CA741="　"),1,VALUE(MID(CA741,2,1)/4))),'01_勤務時間入力'!$B$7*60,10080))))</f>
        <v/>
      </c>
      <c r="CE741" s="17" t="str">
        <f>IF(CB741="","",IF('01_勤務時間入力'!$I$7*60&lt;='01_勤務時間入力'!CD741,"常勤","非常勤"))</f>
        <v/>
      </c>
    </row>
    <row r="742" spans="2:83" ht="27.95" customHeight="1" x14ac:dyDescent="0.4">
      <c r="B742" s="131" t="str">
        <f t="shared" si="22"/>
        <v>726人目</v>
      </c>
      <c r="C742" s="29"/>
      <c r="D742" s="69" t="s">
        <v>14</v>
      </c>
      <c r="E742" s="31"/>
      <c r="F742" s="32"/>
      <c r="H742" s="36"/>
      <c r="I742" s="54" t="s">
        <v>11</v>
      </c>
      <c r="J742" s="39"/>
      <c r="K742" s="56" t="s">
        <v>16</v>
      </c>
      <c r="L742" s="36"/>
      <c r="M742" s="54" t="s">
        <v>11</v>
      </c>
      <c r="N742" s="39"/>
      <c r="O742" s="56" t="s">
        <v>16</v>
      </c>
      <c r="P742" s="11"/>
      <c r="Q742" s="36"/>
      <c r="R742" s="54" t="s">
        <v>11</v>
      </c>
      <c r="S742" s="39"/>
      <c r="T742" s="54" t="s">
        <v>16</v>
      </c>
      <c r="U742" s="36"/>
      <c r="V742" s="54" t="s">
        <v>11</v>
      </c>
      <c r="W742" s="39"/>
      <c r="X742" s="56" t="s">
        <v>16</v>
      </c>
      <c r="Y742" s="48"/>
      <c r="Z742" s="36"/>
      <c r="AA742" s="54" t="s">
        <v>11</v>
      </c>
      <c r="AB742" s="39"/>
      <c r="AC742" s="54" t="s">
        <v>16</v>
      </c>
      <c r="AD742" s="36"/>
      <c r="AE742" s="54" t="s">
        <v>11</v>
      </c>
      <c r="AF742" s="39"/>
      <c r="AG742" s="56" t="s">
        <v>16</v>
      </c>
      <c r="AH742" s="48"/>
      <c r="AI742" s="36"/>
      <c r="AJ742" s="54" t="s">
        <v>11</v>
      </c>
      <c r="AK742" s="39"/>
      <c r="AL742" s="54" t="s">
        <v>16</v>
      </c>
      <c r="AM742" s="36"/>
      <c r="AN742" s="54" t="s">
        <v>11</v>
      </c>
      <c r="AO742" s="39"/>
      <c r="AP742" s="56" t="s">
        <v>16</v>
      </c>
      <c r="AQ742" s="48"/>
      <c r="AR742" s="36"/>
      <c r="AS742" s="54" t="s">
        <v>11</v>
      </c>
      <c r="AT742" s="39"/>
      <c r="AU742" s="54" t="s">
        <v>16</v>
      </c>
      <c r="AV742" s="36"/>
      <c r="AW742" s="54" t="s">
        <v>11</v>
      </c>
      <c r="AX742" s="39"/>
      <c r="AY742" s="56" t="s">
        <v>16</v>
      </c>
      <c r="AZ742" s="48"/>
      <c r="BA742" s="36"/>
      <c r="BB742" s="54" t="s">
        <v>11</v>
      </c>
      <c r="BC742" s="39"/>
      <c r="BD742" s="54" t="s">
        <v>16</v>
      </c>
      <c r="BE742" s="36"/>
      <c r="BF742" s="54" t="s">
        <v>11</v>
      </c>
      <c r="BG742" s="39"/>
      <c r="BH742" s="56" t="s">
        <v>16</v>
      </c>
      <c r="BI742" s="48"/>
      <c r="BJ742" s="36"/>
      <c r="BK742" s="54" t="s">
        <v>11</v>
      </c>
      <c r="BL742" s="39"/>
      <c r="BM742" s="54" t="s">
        <v>16</v>
      </c>
      <c r="BN742" s="36"/>
      <c r="BO742" s="54" t="s">
        <v>11</v>
      </c>
      <c r="BP742" s="39"/>
      <c r="BQ742" s="56" t="s">
        <v>16</v>
      </c>
      <c r="BR742" s="48"/>
      <c r="BS742" s="36"/>
      <c r="BT742" s="54" t="s">
        <v>11</v>
      </c>
      <c r="BU742" s="39"/>
      <c r="BV742" s="54" t="s">
        <v>16</v>
      </c>
      <c r="BW742" s="36"/>
      <c r="BX742" s="54" t="s">
        <v>11</v>
      </c>
      <c r="BY742" s="39"/>
      <c r="BZ742" s="56" t="s">
        <v>16</v>
      </c>
      <c r="CA742" s="51"/>
      <c r="CB742" s="17" t="str">
        <f t="shared" si="23"/>
        <v/>
      </c>
      <c r="CC742" s="17" t="str">
        <f>IF(CB742="","",INDEX('99_職種リスト'!$A:$A,MATCH($E742,'99_職種リスト'!$B:$B,0)))</f>
        <v/>
      </c>
      <c r="CD742" s="18" t="str">
        <f>IF(CB742="","",IF(F742="○",'01_勤務時間入力'!$B$7*60,IF(SUM(H742,J742,L742,N742)&gt;0,MIN(SUM(VALUE(H742)*60,J742,VALUE(L742)*60/2,N742/2),'01_勤務時間入力'!$B$7*60,10080),MIN(SUM(MIN(SUM(VALUE(Q742)*60,S742,VALUE(U742)*60/2,W742/2),1440)*IF(OR(Y742="",Y742="　"),1,VALUE(MID(Y742,2,1)/4)),MIN(SUM(VALUE(Z742)*60,AB742,VALUE(AD742)*60/2,AF742/2),1440)*IF(OR(AH742="",AH742="　"),1,VALUE(MID(AH742,2,1)/4)),MIN(SUM(VALUE(AI742)*60,AK742,VALUE(AM742)*60/2,AO742/2),1440)*IF(OR(AQ742="",AQ742="　"),1,VALUE(MID(AQ742,2,1)/4)),MIN(SUM(VALUE(AR742)*60,AT742,VALUE(AV742)*60/2,AX742/2),1440)*IF(OR(AZ742="",AZ742="　"),1,VALUE(MID(AZ742,2,1)/4)),MIN(SUM(VALUE(BA742)*60,BC742,VALUE(BE742)*60/2,BG742/2),1440)*IF(OR(BI742="",BI742="　"),1,VALUE(MID(BI742,2,1)/4)),MIN(SUM(VALUE(BJ742)*60,BL742,VALUE(BN742)*60/2,BP742/2),1440)*IF(OR(BR742="",BR742="　"),1,VALUE(MID(BR742,2,1)/4)),MIN(SUM(VALUE(BS742)*60,BU742,VALUE(BW742)*60/2,BY742/2),1440)*IF(OR(CA742="",CA742="　"),1,VALUE(MID(CA742,2,1)/4))),'01_勤務時間入力'!$B$7*60,10080))))</f>
        <v/>
      </c>
      <c r="CE742" s="17" t="str">
        <f>IF(CB742="","",IF('01_勤務時間入力'!$I$7*60&lt;='01_勤務時間入力'!CD742,"常勤","非常勤"))</f>
        <v/>
      </c>
    </row>
    <row r="743" spans="2:83" ht="27.95" customHeight="1" x14ac:dyDescent="0.4">
      <c r="B743" s="131" t="str">
        <f t="shared" si="22"/>
        <v>727人目</v>
      </c>
      <c r="C743" s="29"/>
      <c r="D743" s="69" t="s">
        <v>14</v>
      </c>
      <c r="E743" s="31"/>
      <c r="F743" s="32"/>
      <c r="H743" s="36"/>
      <c r="I743" s="54" t="s">
        <v>11</v>
      </c>
      <c r="J743" s="39"/>
      <c r="K743" s="56" t="s">
        <v>16</v>
      </c>
      <c r="L743" s="36"/>
      <c r="M743" s="54" t="s">
        <v>11</v>
      </c>
      <c r="N743" s="39"/>
      <c r="O743" s="56" t="s">
        <v>16</v>
      </c>
      <c r="P743" s="11"/>
      <c r="Q743" s="36"/>
      <c r="R743" s="54" t="s">
        <v>11</v>
      </c>
      <c r="S743" s="39"/>
      <c r="T743" s="54" t="s">
        <v>16</v>
      </c>
      <c r="U743" s="36"/>
      <c r="V743" s="54" t="s">
        <v>11</v>
      </c>
      <c r="W743" s="39"/>
      <c r="X743" s="56" t="s">
        <v>16</v>
      </c>
      <c r="Y743" s="48"/>
      <c r="Z743" s="36"/>
      <c r="AA743" s="54" t="s">
        <v>11</v>
      </c>
      <c r="AB743" s="39"/>
      <c r="AC743" s="54" t="s">
        <v>16</v>
      </c>
      <c r="AD743" s="36"/>
      <c r="AE743" s="54" t="s">
        <v>11</v>
      </c>
      <c r="AF743" s="39"/>
      <c r="AG743" s="56" t="s">
        <v>16</v>
      </c>
      <c r="AH743" s="48"/>
      <c r="AI743" s="36"/>
      <c r="AJ743" s="54" t="s">
        <v>11</v>
      </c>
      <c r="AK743" s="39"/>
      <c r="AL743" s="54" t="s">
        <v>16</v>
      </c>
      <c r="AM743" s="36"/>
      <c r="AN743" s="54" t="s">
        <v>11</v>
      </c>
      <c r="AO743" s="39"/>
      <c r="AP743" s="56" t="s">
        <v>16</v>
      </c>
      <c r="AQ743" s="48"/>
      <c r="AR743" s="36"/>
      <c r="AS743" s="54" t="s">
        <v>11</v>
      </c>
      <c r="AT743" s="39"/>
      <c r="AU743" s="54" t="s">
        <v>16</v>
      </c>
      <c r="AV743" s="36"/>
      <c r="AW743" s="54" t="s">
        <v>11</v>
      </c>
      <c r="AX743" s="39"/>
      <c r="AY743" s="56" t="s">
        <v>16</v>
      </c>
      <c r="AZ743" s="48"/>
      <c r="BA743" s="36"/>
      <c r="BB743" s="54" t="s">
        <v>11</v>
      </c>
      <c r="BC743" s="39"/>
      <c r="BD743" s="54" t="s">
        <v>16</v>
      </c>
      <c r="BE743" s="36"/>
      <c r="BF743" s="54" t="s">
        <v>11</v>
      </c>
      <c r="BG743" s="39"/>
      <c r="BH743" s="56" t="s">
        <v>16</v>
      </c>
      <c r="BI743" s="48"/>
      <c r="BJ743" s="36"/>
      <c r="BK743" s="54" t="s">
        <v>11</v>
      </c>
      <c r="BL743" s="39"/>
      <c r="BM743" s="54" t="s">
        <v>16</v>
      </c>
      <c r="BN743" s="36"/>
      <c r="BO743" s="54" t="s">
        <v>11</v>
      </c>
      <c r="BP743" s="39"/>
      <c r="BQ743" s="56" t="s">
        <v>16</v>
      </c>
      <c r="BR743" s="48"/>
      <c r="BS743" s="36"/>
      <c r="BT743" s="54" t="s">
        <v>11</v>
      </c>
      <c r="BU743" s="39"/>
      <c r="BV743" s="54" t="s">
        <v>16</v>
      </c>
      <c r="BW743" s="36"/>
      <c r="BX743" s="54" t="s">
        <v>11</v>
      </c>
      <c r="BY743" s="39"/>
      <c r="BZ743" s="56" t="s">
        <v>16</v>
      </c>
      <c r="CA743" s="51"/>
      <c r="CB743" s="17" t="str">
        <f t="shared" si="23"/>
        <v/>
      </c>
      <c r="CC743" s="17" t="str">
        <f>IF(CB743="","",INDEX('99_職種リスト'!$A:$A,MATCH($E743,'99_職種リスト'!$B:$B,0)))</f>
        <v/>
      </c>
      <c r="CD743" s="18" t="str">
        <f>IF(CB743="","",IF(F743="○",'01_勤務時間入力'!$B$7*60,IF(SUM(H743,J743,L743,N743)&gt;0,MIN(SUM(VALUE(H743)*60,J743,VALUE(L743)*60/2,N743/2),'01_勤務時間入力'!$B$7*60,10080),MIN(SUM(MIN(SUM(VALUE(Q743)*60,S743,VALUE(U743)*60/2,W743/2),1440)*IF(OR(Y743="",Y743="　"),1,VALUE(MID(Y743,2,1)/4)),MIN(SUM(VALUE(Z743)*60,AB743,VALUE(AD743)*60/2,AF743/2),1440)*IF(OR(AH743="",AH743="　"),1,VALUE(MID(AH743,2,1)/4)),MIN(SUM(VALUE(AI743)*60,AK743,VALUE(AM743)*60/2,AO743/2),1440)*IF(OR(AQ743="",AQ743="　"),1,VALUE(MID(AQ743,2,1)/4)),MIN(SUM(VALUE(AR743)*60,AT743,VALUE(AV743)*60/2,AX743/2),1440)*IF(OR(AZ743="",AZ743="　"),1,VALUE(MID(AZ743,2,1)/4)),MIN(SUM(VALUE(BA743)*60,BC743,VALUE(BE743)*60/2,BG743/2),1440)*IF(OR(BI743="",BI743="　"),1,VALUE(MID(BI743,2,1)/4)),MIN(SUM(VALUE(BJ743)*60,BL743,VALUE(BN743)*60/2,BP743/2),1440)*IF(OR(BR743="",BR743="　"),1,VALUE(MID(BR743,2,1)/4)),MIN(SUM(VALUE(BS743)*60,BU743,VALUE(BW743)*60/2,BY743/2),1440)*IF(OR(CA743="",CA743="　"),1,VALUE(MID(CA743,2,1)/4))),'01_勤務時間入力'!$B$7*60,10080))))</f>
        <v/>
      </c>
      <c r="CE743" s="17" t="str">
        <f>IF(CB743="","",IF('01_勤務時間入力'!$I$7*60&lt;='01_勤務時間入力'!CD743,"常勤","非常勤"))</f>
        <v/>
      </c>
    </row>
    <row r="744" spans="2:83" ht="27.95" customHeight="1" x14ac:dyDescent="0.4">
      <c r="B744" s="131" t="str">
        <f t="shared" si="22"/>
        <v>728人目</v>
      </c>
      <c r="C744" s="29"/>
      <c r="D744" s="69" t="s">
        <v>14</v>
      </c>
      <c r="E744" s="31"/>
      <c r="F744" s="32"/>
      <c r="H744" s="36"/>
      <c r="I744" s="54" t="s">
        <v>11</v>
      </c>
      <c r="J744" s="39"/>
      <c r="K744" s="56" t="s">
        <v>16</v>
      </c>
      <c r="L744" s="36"/>
      <c r="M744" s="54" t="s">
        <v>11</v>
      </c>
      <c r="N744" s="39"/>
      <c r="O744" s="56" t="s">
        <v>16</v>
      </c>
      <c r="P744" s="11"/>
      <c r="Q744" s="36"/>
      <c r="R744" s="54" t="s">
        <v>11</v>
      </c>
      <c r="S744" s="39"/>
      <c r="T744" s="54" t="s">
        <v>16</v>
      </c>
      <c r="U744" s="36"/>
      <c r="V744" s="54" t="s">
        <v>11</v>
      </c>
      <c r="W744" s="39"/>
      <c r="X744" s="56" t="s">
        <v>16</v>
      </c>
      <c r="Y744" s="48"/>
      <c r="Z744" s="36"/>
      <c r="AA744" s="54" t="s">
        <v>11</v>
      </c>
      <c r="AB744" s="39"/>
      <c r="AC744" s="54" t="s">
        <v>16</v>
      </c>
      <c r="AD744" s="36"/>
      <c r="AE744" s="54" t="s">
        <v>11</v>
      </c>
      <c r="AF744" s="39"/>
      <c r="AG744" s="56" t="s">
        <v>16</v>
      </c>
      <c r="AH744" s="48"/>
      <c r="AI744" s="36"/>
      <c r="AJ744" s="54" t="s">
        <v>11</v>
      </c>
      <c r="AK744" s="39"/>
      <c r="AL744" s="54" t="s">
        <v>16</v>
      </c>
      <c r="AM744" s="36"/>
      <c r="AN744" s="54" t="s">
        <v>11</v>
      </c>
      <c r="AO744" s="39"/>
      <c r="AP744" s="56" t="s">
        <v>16</v>
      </c>
      <c r="AQ744" s="48"/>
      <c r="AR744" s="36"/>
      <c r="AS744" s="54" t="s">
        <v>11</v>
      </c>
      <c r="AT744" s="39"/>
      <c r="AU744" s="54" t="s">
        <v>16</v>
      </c>
      <c r="AV744" s="36"/>
      <c r="AW744" s="54" t="s">
        <v>11</v>
      </c>
      <c r="AX744" s="39"/>
      <c r="AY744" s="56" t="s">
        <v>16</v>
      </c>
      <c r="AZ744" s="48"/>
      <c r="BA744" s="36"/>
      <c r="BB744" s="54" t="s">
        <v>11</v>
      </c>
      <c r="BC744" s="39"/>
      <c r="BD744" s="54" t="s">
        <v>16</v>
      </c>
      <c r="BE744" s="36"/>
      <c r="BF744" s="54" t="s">
        <v>11</v>
      </c>
      <c r="BG744" s="39"/>
      <c r="BH744" s="56" t="s">
        <v>16</v>
      </c>
      <c r="BI744" s="48"/>
      <c r="BJ744" s="36"/>
      <c r="BK744" s="54" t="s">
        <v>11</v>
      </c>
      <c r="BL744" s="39"/>
      <c r="BM744" s="54" t="s">
        <v>16</v>
      </c>
      <c r="BN744" s="36"/>
      <c r="BO744" s="54" t="s">
        <v>11</v>
      </c>
      <c r="BP744" s="39"/>
      <c r="BQ744" s="56" t="s">
        <v>16</v>
      </c>
      <c r="BR744" s="48"/>
      <c r="BS744" s="36"/>
      <c r="BT744" s="54" t="s">
        <v>11</v>
      </c>
      <c r="BU744" s="39"/>
      <c r="BV744" s="54" t="s">
        <v>16</v>
      </c>
      <c r="BW744" s="36"/>
      <c r="BX744" s="54" t="s">
        <v>11</v>
      </c>
      <c r="BY744" s="39"/>
      <c r="BZ744" s="56" t="s">
        <v>16</v>
      </c>
      <c r="CA744" s="51"/>
      <c r="CB744" s="17" t="str">
        <f t="shared" si="23"/>
        <v/>
      </c>
      <c r="CC744" s="17" t="str">
        <f>IF(CB744="","",INDEX('99_職種リスト'!$A:$A,MATCH($E744,'99_職種リスト'!$B:$B,0)))</f>
        <v/>
      </c>
      <c r="CD744" s="18" t="str">
        <f>IF(CB744="","",IF(F744="○",'01_勤務時間入力'!$B$7*60,IF(SUM(H744,J744,L744,N744)&gt;0,MIN(SUM(VALUE(H744)*60,J744,VALUE(L744)*60/2,N744/2),'01_勤務時間入力'!$B$7*60,10080),MIN(SUM(MIN(SUM(VALUE(Q744)*60,S744,VALUE(U744)*60/2,W744/2),1440)*IF(OR(Y744="",Y744="　"),1,VALUE(MID(Y744,2,1)/4)),MIN(SUM(VALUE(Z744)*60,AB744,VALUE(AD744)*60/2,AF744/2),1440)*IF(OR(AH744="",AH744="　"),1,VALUE(MID(AH744,2,1)/4)),MIN(SUM(VALUE(AI744)*60,AK744,VALUE(AM744)*60/2,AO744/2),1440)*IF(OR(AQ744="",AQ744="　"),1,VALUE(MID(AQ744,2,1)/4)),MIN(SUM(VALUE(AR744)*60,AT744,VALUE(AV744)*60/2,AX744/2),1440)*IF(OR(AZ744="",AZ744="　"),1,VALUE(MID(AZ744,2,1)/4)),MIN(SUM(VALUE(BA744)*60,BC744,VALUE(BE744)*60/2,BG744/2),1440)*IF(OR(BI744="",BI744="　"),1,VALUE(MID(BI744,2,1)/4)),MIN(SUM(VALUE(BJ744)*60,BL744,VALUE(BN744)*60/2,BP744/2),1440)*IF(OR(BR744="",BR744="　"),1,VALUE(MID(BR744,2,1)/4)),MIN(SUM(VALUE(BS744)*60,BU744,VALUE(BW744)*60/2,BY744/2),1440)*IF(OR(CA744="",CA744="　"),1,VALUE(MID(CA744,2,1)/4))),'01_勤務時間入力'!$B$7*60,10080))))</f>
        <v/>
      </c>
      <c r="CE744" s="17" t="str">
        <f>IF(CB744="","",IF('01_勤務時間入力'!$I$7*60&lt;='01_勤務時間入力'!CD744,"常勤","非常勤"))</f>
        <v/>
      </c>
    </row>
    <row r="745" spans="2:83" ht="27.95" customHeight="1" x14ac:dyDescent="0.4">
      <c r="B745" s="131" t="str">
        <f t="shared" si="22"/>
        <v>729人目</v>
      </c>
      <c r="C745" s="29"/>
      <c r="D745" s="69" t="s">
        <v>14</v>
      </c>
      <c r="E745" s="31"/>
      <c r="F745" s="32"/>
      <c r="H745" s="36"/>
      <c r="I745" s="54" t="s">
        <v>11</v>
      </c>
      <c r="J745" s="39"/>
      <c r="K745" s="56" t="s">
        <v>16</v>
      </c>
      <c r="L745" s="36"/>
      <c r="M745" s="54" t="s">
        <v>11</v>
      </c>
      <c r="N745" s="39"/>
      <c r="O745" s="56" t="s">
        <v>16</v>
      </c>
      <c r="P745" s="11"/>
      <c r="Q745" s="36"/>
      <c r="R745" s="54" t="s">
        <v>11</v>
      </c>
      <c r="S745" s="39"/>
      <c r="T745" s="54" t="s">
        <v>16</v>
      </c>
      <c r="U745" s="36"/>
      <c r="V745" s="54" t="s">
        <v>11</v>
      </c>
      <c r="W745" s="39"/>
      <c r="X745" s="56" t="s">
        <v>16</v>
      </c>
      <c r="Y745" s="48"/>
      <c r="Z745" s="36"/>
      <c r="AA745" s="54" t="s">
        <v>11</v>
      </c>
      <c r="AB745" s="39"/>
      <c r="AC745" s="54" t="s">
        <v>16</v>
      </c>
      <c r="AD745" s="36"/>
      <c r="AE745" s="54" t="s">
        <v>11</v>
      </c>
      <c r="AF745" s="39"/>
      <c r="AG745" s="56" t="s">
        <v>16</v>
      </c>
      <c r="AH745" s="48"/>
      <c r="AI745" s="36"/>
      <c r="AJ745" s="54" t="s">
        <v>11</v>
      </c>
      <c r="AK745" s="39"/>
      <c r="AL745" s="54" t="s">
        <v>16</v>
      </c>
      <c r="AM745" s="36"/>
      <c r="AN745" s="54" t="s">
        <v>11</v>
      </c>
      <c r="AO745" s="39"/>
      <c r="AP745" s="56" t="s">
        <v>16</v>
      </c>
      <c r="AQ745" s="48"/>
      <c r="AR745" s="36"/>
      <c r="AS745" s="54" t="s">
        <v>11</v>
      </c>
      <c r="AT745" s="39"/>
      <c r="AU745" s="54" t="s">
        <v>16</v>
      </c>
      <c r="AV745" s="36"/>
      <c r="AW745" s="54" t="s">
        <v>11</v>
      </c>
      <c r="AX745" s="39"/>
      <c r="AY745" s="56" t="s">
        <v>16</v>
      </c>
      <c r="AZ745" s="48"/>
      <c r="BA745" s="36"/>
      <c r="BB745" s="54" t="s">
        <v>11</v>
      </c>
      <c r="BC745" s="39"/>
      <c r="BD745" s="54" t="s">
        <v>16</v>
      </c>
      <c r="BE745" s="36"/>
      <c r="BF745" s="54" t="s">
        <v>11</v>
      </c>
      <c r="BG745" s="39"/>
      <c r="BH745" s="56" t="s">
        <v>16</v>
      </c>
      <c r="BI745" s="48"/>
      <c r="BJ745" s="36"/>
      <c r="BK745" s="54" t="s">
        <v>11</v>
      </c>
      <c r="BL745" s="39"/>
      <c r="BM745" s="54" t="s">
        <v>16</v>
      </c>
      <c r="BN745" s="36"/>
      <c r="BO745" s="54" t="s">
        <v>11</v>
      </c>
      <c r="BP745" s="39"/>
      <c r="BQ745" s="56" t="s">
        <v>16</v>
      </c>
      <c r="BR745" s="48"/>
      <c r="BS745" s="36"/>
      <c r="BT745" s="54" t="s">
        <v>11</v>
      </c>
      <c r="BU745" s="39"/>
      <c r="BV745" s="54" t="s">
        <v>16</v>
      </c>
      <c r="BW745" s="36"/>
      <c r="BX745" s="54" t="s">
        <v>11</v>
      </c>
      <c r="BY745" s="39"/>
      <c r="BZ745" s="56" t="s">
        <v>16</v>
      </c>
      <c r="CA745" s="51"/>
      <c r="CB745" s="17" t="str">
        <f t="shared" si="23"/>
        <v/>
      </c>
      <c r="CC745" s="17" t="str">
        <f>IF(CB745="","",INDEX('99_職種リスト'!$A:$A,MATCH($E745,'99_職種リスト'!$B:$B,0)))</f>
        <v/>
      </c>
      <c r="CD745" s="18" t="str">
        <f>IF(CB745="","",IF(F745="○",'01_勤務時間入力'!$B$7*60,IF(SUM(H745,J745,L745,N745)&gt;0,MIN(SUM(VALUE(H745)*60,J745,VALUE(L745)*60/2,N745/2),'01_勤務時間入力'!$B$7*60,10080),MIN(SUM(MIN(SUM(VALUE(Q745)*60,S745,VALUE(U745)*60/2,W745/2),1440)*IF(OR(Y745="",Y745="　"),1,VALUE(MID(Y745,2,1)/4)),MIN(SUM(VALUE(Z745)*60,AB745,VALUE(AD745)*60/2,AF745/2),1440)*IF(OR(AH745="",AH745="　"),1,VALUE(MID(AH745,2,1)/4)),MIN(SUM(VALUE(AI745)*60,AK745,VALUE(AM745)*60/2,AO745/2),1440)*IF(OR(AQ745="",AQ745="　"),1,VALUE(MID(AQ745,2,1)/4)),MIN(SUM(VALUE(AR745)*60,AT745,VALUE(AV745)*60/2,AX745/2),1440)*IF(OR(AZ745="",AZ745="　"),1,VALUE(MID(AZ745,2,1)/4)),MIN(SUM(VALUE(BA745)*60,BC745,VALUE(BE745)*60/2,BG745/2),1440)*IF(OR(BI745="",BI745="　"),1,VALUE(MID(BI745,2,1)/4)),MIN(SUM(VALUE(BJ745)*60,BL745,VALUE(BN745)*60/2,BP745/2),1440)*IF(OR(BR745="",BR745="　"),1,VALUE(MID(BR745,2,1)/4)),MIN(SUM(VALUE(BS745)*60,BU745,VALUE(BW745)*60/2,BY745/2),1440)*IF(OR(CA745="",CA745="　"),1,VALUE(MID(CA745,2,1)/4))),'01_勤務時間入力'!$B$7*60,10080))))</f>
        <v/>
      </c>
      <c r="CE745" s="17" t="str">
        <f>IF(CB745="","",IF('01_勤務時間入力'!$I$7*60&lt;='01_勤務時間入力'!CD745,"常勤","非常勤"))</f>
        <v/>
      </c>
    </row>
    <row r="746" spans="2:83" ht="27.95" customHeight="1" x14ac:dyDescent="0.4">
      <c r="B746" s="131" t="str">
        <f t="shared" si="22"/>
        <v>730人目</v>
      </c>
      <c r="C746" s="29"/>
      <c r="D746" s="69" t="s">
        <v>14</v>
      </c>
      <c r="E746" s="31"/>
      <c r="F746" s="32"/>
      <c r="H746" s="36"/>
      <c r="I746" s="54" t="s">
        <v>11</v>
      </c>
      <c r="J746" s="39"/>
      <c r="K746" s="56" t="s">
        <v>16</v>
      </c>
      <c r="L746" s="36"/>
      <c r="M746" s="54" t="s">
        <v>11</v>
      </c>
      <c r="N746" s="39"/>
      <c r="O746" s="56" t="s">
        <v>16</v>
      </c>
      <c r="P746" s="11"/>
      <c r="Q746" s="36"/>
      <c r="R746" s="54" t="s">
        <v>11</v>
      </c>
      <c r="S746" s="39"/>
      <c r="T746" s="54" t="s">
        <v>16</v>
      </c>
      <c r="U746" s="36"/>
      <c r="V746" s="54" t="s">
        <v>11</v>
      </c>
      <c r="W746" s="39"/>
      <c r="X746" s="56" t="s">
        <v>16</v>
      </c>
      <c r="Y746" s="48"/>
      <c r="Z746" s="36"/>
      <c r="AA746" s="54" t="s">
        <v>11</v>
      </c>
      <c r="AB746" s="39"/>
      <c r="AC746" s="54" t="s">
        <v>16</v>
      </c>
      <c r="AD746" s="36"/>
      <c r="AE746" s="54" t="s">
        <v>11</v>
      </c>
      <c r="AF746" s="39"/>
      <c r="AG746" s="56" t="s">
        <v>16</v>
      </c>
      <c r="AH746" s="48"/>
      <c r="AI746" s="36"/>
      <c r="AJ746" s="54" t="s">
        <v>11</v>
      </c>
      <c r="AK746" s="39"/>
      <c r="AL746" s="54" t="s">
        <v>16</v>
      </c>
      <c r="AM746" s="36"/>
      <c r="AN746" s="54" t="s">
        <v>11</v>
      </c>
      <c r="AO746" s="39"/>
      <c r="AP746" s="56" t="s">
        <v>16</v>
      </c>
      <c r="AQ746" s="48"/>
      <c r="AR746" s="36"/>
      <c r="AS746" s="54" t="s">
        <v>11</v>
      </c>
      <c r="AT746" s="39"/>
      <c r="AU746" s="54" t="s">
        <v>16</v>
      </c>
      <c r="AV746" s="36"/>
      <c r="AW746" s="54" t="s">
        <v>11</v>
      </c>
      <c r="AX746" s="39"/>
      <c r="AY746" s="56" t="s">
        <v>16</v>
      </c>
      <c r="AZ746" s="48"/>
      <c r="BA746" s="36"/>
      <c r="BB746" s="54" t="s">
        <v>11</v>
      </c>
      <c r="BC746" s="39"/>
      <c r="BD746" s="54" t="s">
        <v>16</v>
      </c>
      <c r="BE746" s="36"/>
      <c r="BF746" s="54" t="s">
        <v>11</v>
      </c>
      <c r="BG746" s="39"/>
      <c r="BH746" s="56" t="s">
        <v>16</v>
      </c>
      <c r="BI746" s="48"/>
      <c r="BJ746" s="36"/>
      <c r="BK746" s="54" t="s">
        <v>11</v>
      </c>
      <c r="BL746" s="39"/>
      <c r="BM746" s="54" t="s">
        <v>16</v>
      </c>
      <c r="BN746" s="36"/>
      <c r="BO746" s="54" t="s">
        <v>11</v>
      </c>
      <c r="BP746" s="39"/>
      <c r="BQ746" s="56" t="s">
        <v>16</v>
      </c>
      <c r="BR746" s="48"/>
      <c r="BS746" s="36"/>
      <c r="BT746" s="54" t="s">
        <v>11</v>
      </c>
      <c r="BU746" s="39"/>
      <c r="BV746" s="54" t="s">
        <v>16</v>
      </c>
      <c r="BW746" s="36"/>
      <c r="BX746" s="54" t="s">
        <v>11</v>
      </c>
      <c r="BY746" s="39"/>
      <c r="BZ746" s="56" t="s">
        <v>16</v>
      </c>
      <c r="CA746" s="51"/>
      <c r="CB746" s="17" t="str">
        <f t="shared" si="23"/>
        <v/>
      </c>
      <c r="CC746" s="17" t="str">
        <f>IF(CB746="","",INDEX('99_職種リスト'!$A:$A,MATCH($E746,'99_職種リスト'!$B:$B,0)))</f>
        <v/>
      </c>
      <c r="CD746" s="18" t="str">
        <f>IF(CB746="","",IF(F746="○",'01_勤務時間入力'!$B$7*60,IF(SUM(H746,J746,L746,N746)&gt;0,MIN(SUM(VALUE(H746)*60,J746,VALUE(L746)*60/2,N746/2),'01_勤務時間入力'!$B$7*60,10080),MIN(SUM(MIN(SUM(VALUE(Q746)*60,S746,VALUE(U746)*60/2,W746/2),1440)*IF(OR(Y746="",Y746="　"),1,VALUE(MID(Y746,2,1)/4)),MIN(SUM(VALUE(Z746)*60,AB746,VALUE(AD746)*60/2,AF746/2),1440)*IF(OR(AH746="",AH746="　"),1,VALUE(MID(AH746,2,1)/4)),MIN(SUM(VALUE(AI746)*60,AK746,VALUE(AM746)*60/2,AO746/2),1440)*IF(OR(AQ746="",AQ746="　"),1,VALUE(MID(AQ746,2,1)/4)),MIN(SUM(VALUE(AR746)*60,AT746,VALUE(AV746)*60/2,AX746/2),1440)*IF(OR(AZ746="",AZ746="　"),1,VALUE(MID(AZ746,2,1)/4)),MIN(SUM(VALUE(BA746)*60,BC746,VALUE(BE746)*60/2,BG746/2),1440)*IF(OR(BI746="",BI746="　"),1,VALUE(MID(BI746,2,1)/4)),MIN(SUM(VALUE(BJ746)*60,BL746,VALUE(BN746)*60/2,BP746/2),1440)*IF(OR(BR746="",BR746="　"),1,VALUE(MID(BR746,2,1)/4)),MIN(SUM(VALUE(BS746)*60,BU746,VALUE(BW746)*60/2,BY746/2),1440)*IF(OR(CA746="",CA746="　"),1,VALUE(MID(CA746,2,1)/4))),'01_勤務時間入力'!$B$7*60,10080))))</f>
        <v/>
      </c>
      <c r="CE746" s="17" t="str">
        <f>IF(CB746="","",IF('01_勤務時間入力'!$I$7*60&lt;='01_勤務時間入力'!CD746,"常勤","非常勤"))</f>
        <v/>
      </c>
    </row>
    <row r="747" spans="2:83" ht="27.95" customHeight="1" x14ac:dyDescent="0.4">
      <c r="B747" s="131" t="str">
        <f t="shared" si="22"/>
        <v>731人目</v>
      </c>
      <c r="C747" s="29"/>
      <c r="D747" s="69" t="s">
        <v>14</v>
      </c>
      <c r="E747" s="31"/>
      <c r="F747" s="32"/>
      <c r="H747" s="36"/>
      <c r="I747" s="54" t="s">
        <v>11</v>
      </c>
      <c r="J747" s="39"/>
      <c r="K747" s="56" t="s">
        <v>16</v>
      </c>
      <c r="L747" s="36"/>
      <c r="M747" s="54" t="s">
        <v>11</v>
      </c>
      <c r="N747" s="39"/>
      <c r="O747" s="56" t="s">
        <v>16</v>
      </c>
      <c r="P747" s="11"/>
      <c r="Q747" s="36"/>
      <c r="R747" s="54" t="s">
        <v>11</v>
      </c>
      <c r="S747" s="39"/>
      <c r="T747" s="54" t="s">
        <v>16</v>
      </c>
      <c r="U747" s="36"/>
      <c r="V747" s="54" t="s">
        <v>11</v>
      </c>
      <c r="W747" s="39"/>
      <c r="X747" s="56" t="s">
        <v>16</v>
      </c>
      <c r="Y747" s="48"/>
      <c r="Z747" s="36"/>
      <c r="AA747" s="54" t="s">
        <v>11</v>
      </c>
      <c r="AB747" s="39"/>
      <c r="AC747" s="54" t="s">
        <v>16</v>
      </c>
      <c r="AD747" s="36"/>
      <c r="AE747" s="54" t="s">
        <v>11</v>
      </c>
      <c r="AF747" s="39"/>
      <c r="AG747" s="56" t="s">
        <v>16</v>
      </c>
      <c r="AH747" s="48"/>
      <c r="AI747" s="36"/>
      <c r="AJ747" s="54" t="s">
        <v>11</v>
      </c>
      <c r="AK747" s="39"/>
      <c r="AL747" s="54" t="s">
        <v>16</v>
      </c>
      <c r="AM747" s="36"/>
      <c r="AN747" s="54" t="s">
        <v>11</v>
      </c>
      <c r="AO747" s="39"/>
      <c r="AP747" s="56" t="s">
        <v>16</v>
      </c>
      <c r="AQ747" s="48"/>
      <c r="AR747" s="36"/>
      <c r="AS747" s="54" t="s">
        <v>11</v>
      </c>
      <c r="AT747" s="39"/>
      <c r="AU747" s="54" t="s">
        <v>16</v>
      </c>
      <c r="AV747" s="36"/>
      <c r="AW747" s="54" t="s">
        <v>11</v>
      </c>
      <c r="AX747" s="39"/>
      <c r="AY747" s="56" t="s">
        <v>16</v>
      </c>
      <c r="AZ747" s="48"/>
      <c r="BA747" s="36"/>
      <c r="BB747" s="54" t="s">
        <v>11</v>
      </c>
      <c r="BC747" s="39"/>
      <c r="BD747" s="54" t="s">
        <v>16</v>
      </c>
      <c r="BE747" s="36"/>
      <c r="BF747" s="54" t="s">
        <v>11</v>
      </c>
      <c r="BG747" s="39"/>
      <c r="BH747" s="56" t="s">
        <v>16</v>
      </c>
      <c r="BI747" s="48"/>
      <c r="BJ747" s="36"/>
      <c r="BK747" s="54" t="s">
        <v>11</v>
      </c>
      <c r="BL747" s="39"/>
      <c r="BM747" s="54" t="s">
        <v>16</v>
      </c>
      <c r="BN747" s="36"/>
      <c r="BO747" s="54" t="s">
        <v>11</v>
      </c>
      <c r="BP747" s="39"/>
      <c r="BQ747" s="56" t="s">
        <v>16</v>
      </c>
      <c r="BR747" s="48"/>
      <c r="BS747" s="36"/>
      <c r="BT747" s="54" t="s">
        <v>11</v>
      </c>
      <c r="BU747" s="39"/>
      <c r="BV747" s="54" t="s">
        <v>16</v>
      </c>
      <c r="BW747" s="36"/>
      <c r="BX747" s="54" t="s">
        <v>11</v>
      </c>
      <c r="BY747" s="39"/>
      <c r="BZ747" s="56" t="s">
        <v>16</v>
      </c>
      <c r="CA747" s="51"/>
      <c r="CB747" s="17" t="str">
        <f t="shared" si="23"/>
        <v/>
      </c>
      <c r="CC747" s="17" t="str">
        <f>IF(CB747="","",INDEX('99_職種リスト'!$A:$A,MATCH($E747,'99_職種リスト'!$B:$B,0)))</f>
        <v/>
      </c>
      <c r="CD747" s="18" t="str">
        <f>IF(CB747="","",IF(F747="○",'01_勤務時間入力'!$B$7*60,IF(SUM(H747,J747,L747,N747)&gt;0,MIN(SUM(VALUE(H747)*60,J747,VALUE(L747)*60/2,N747/2),'01_勤務時間入力'!$B$7*60,10080),MIN(SUM(MIN(SUM(VALUE(Q747)*60,S747,VALUE(U747)*60/2,W747/2),1440)*IF(OR(Y747="",Y747="　"),1,VALUE(MID(Y747,2,1)/4)),MIN(SUM(VALUE(Z747)*60,AB747,VALUE(AD747)*60/2,AF747/2),1440)*IF(OR(AH747="",AH747="　"),1,VALUE(MID(AH747,2,1)/4)),MIN(SUM(VALUE(AI747)*60,AK747,VALUE(AM747)*60/2,AO747/2),1440)*IF(OR(AQ747="",AQ747="　"),1,VALUE(MID(AQ747,2,1)/4)),MIN(SUM(VALUE(AR747)*60,AT747,VALUE(AV747)*60/2,AX747/2),1440)*IF(OR(AZ747="",AZ747="　"),1,VALUE(MID(AZ747,2,1)/4)),MIN(SUM(VALUE(BA747)*60,BC747,VALUE(BE747)*60/2,BG747/2),1440)*IF(OR(BI747="",BI747="　"),1,VALUE(MID(BI747,2,1)/4)),MIN(SUM(VALUE(BJ747)*60,BL747,VALUE(BN747)*60/2,BP747/2),1440)*IF(OR(BR747="",BR747="　"),1,VALUE(MID(BR747,2,1)/4)),MIN(SUM(VALUE(BS747)*60,BU747,VALUE(BW747)*60/2,BY747/2),1440)*IF(OR(CA747="",CA747="　"),1,VALUE(MID(CA747,2,1)/4))),'01_勤務時間入力'!$B$7*60,10080))))</f>
        <v/>
      </c>
      <c r="CE747" s="17" t="str">
        <f>IF(CB747="","",IF('01_勤務時間入力'!$I$7*60&lt;='01_勤務時間入力'!CD747,"常勤","非常勤"))</f>
        <v/>
      </c>
    </row>
    <row r="748" spans="2:83" ht="27.95" customHeight="1" x14ac:dyDescent="0.4">
      <c r="B748" s="131" t="str">
        <f t="shared" si="22"/>
        <v>732人目</v>
      </c>
      <c r="C748" s="29"/>
      <c r="D748" s="69" t="s">
        <v>14</v>
      </c>
      <c r="E748" s="31"/>
      <c r="F748" s="32"/>
      <c r="H748" s="36"/>
      <c r="I748" s="54" t="s">
        <v>11</v>
      </c>
      <c r="J748" s="39"/>
      <c r="K748" s="56" t="s">
        <v>16</v>
      </c>
      <c r="L748" s="36"/>
      <c r="M748" s="54" t="s">
        <v>11</v>
      </c>
      <c r="N748" s="39"/>
      <c r="O748" s="56" t="s">
        <v>16</v>
      </c>
      <c r="P748" s="11"/>
      <c r="Q748" s="36"/>
      <c r="R748" s="54" t="s">
        <v>11</v>
      </c>
      <c r="S748" s="39"/>
      <c r="T748" s="54" t="s">
        <v>16</v>
      </c>
      <c r="U748" s="36"/>
      <c r="V748" s="54" t="s">
        <v>11</v>
      </c>
      <c r="W748" s="39"/>
      <c r="X748" s="56" t="s">
        <v>16</v>
      </c>
      <c r="Y748" s="48"/>
      <c r="Z748" s="36"/>
      <c r="AA748" s="54" t="s">
        <v>11</v>
      </c>
      <c r="AB748" s="39"/>
      <c r="AC748" s="54" t="s">
        <v>16</v>
      </c>
      <c r="AD748" s="36"/>
      <c r="AE748" s="54" t="s">
        <v>11</v>
      </c>
      <c r="AF748" s="39"/>
      <c r="AG748" s="56" t="s">
        <v>16</v>
      </c>
      <c r="AH748" s="48"/>
      <c r="AI748" s="36"/>
      <c r="AJ748" s="54" t="s">
        <v>11</v>
      </c>
      <c r="AK748" s="39"/>
      <c r="AL748" s="54" t="s">
        <v>16</v>
      </c>
      <c r="AM748" s="36"/>
      <c r="AN748" s="54" t="s">
        <v>11</v>
      </c>
      <c r="AO748" s="39"/>
      <c r="AP748" s="56" t="s">
        <v>16</v>
      </c>
      <c r="AQ748" s="48"/>
      <c r="AR748" s="36"/>
      <c r="AS748" s="54" t="s">
        <v>11</v>
      </c>
      <c r="AT748" s="39"/>
      <c r="AU748" s="54" t="s">
        <v>16</v>
      </c>
      <c r="AV748" s="36"/>
      <c r="AW748" s="54" t="s">
        <v>11</v>
      </c>
      <c r="AX748" s="39"/>
      <c r="AY748" s="56" t="s">
        <v>16</v>
      </c>
      <c r="AZ748" s="48"/>
      <c r="BA748" s="36"/>
      <c r="BB748" s="54" t="s">
        <v>11</v>
      </c>
      <c r="BC748" s="39"/>
      <c r="BD748" s="54" t="s">
        <v>16</v>
      </c>
      <c r="BE748" s="36"/>
      <c r="BF748" s="54" t="s">
        <v>11</v>
      </c>
      <c r="BG748" s="39"/>
      <c r="BH748" s="56" t="s">
        <v>16</v>
      </c>
      <c r="BI748" s="48"/>
      <c r="BJ748" s="36"/>
      <c r="BK748" s="54" t="s">
        <v>11</v>
      </c>
      <c r="BL748" s="39"/>
      <c r="BM748" s="54" t="s">
        <v>16</v>
      </c>
      <c r="BN748" s="36"/>
      <c r="BO748" s="54" t="s">
        <v>11</v>
      </c>
      <c r="BP748" s="39"/>
      <c r="BQ748" s="56" t="s">
        <v>16</v>
      </c>
      <c r="BR748" s="48"/>
      <c r="BS748" s="36"/>
      <c r="BT748" s="54" t="s">
        <v>11</v>
      </c>
      <c r="BU748" s="39"/>
      <c r="BV748" s="54" t="s">
        <v>16</v>
      </c>
      <c r="BW748" s="36"/>
      <c r="BX748" s="54" t="s">
        <v>11</v>
      </c>
      <c r="BY748" s="39"/>
      <c r="BZ748" s="56" t="s">
        <v>16</v>
      </c>
      <c r="CA748" s="51"/>
      <c r="CB748" s="17" t="str">
        <f t="shared" si="23"/>
        <v/>
      </c>
      <c r="CC748" s="17" t="str">
        <f>IF(CB748="","",INDEX('99_職種リスト'!$A:$A,MATCH($E748,'99_職種リスト'!$B:$B,0)))</f>
        <v/>
      </c>
      <c r="CD748" s="18" t="str">
        <f>IF(CB748="","",IF(F748="○",'01_勤務時間入力'!$B$7*60,IF(SUM(H748,J748,L748,N748)&gt;0,MIN(SUM(VALUE(H748)*60,J748,VALUE(L748)*60/2,N748/2),'01_勤務時間入力'!$B$7*60,10080),MIN(SUM(MIN(SUM(VALUE(Q748)*60,S748,VALUE(U748)*60/2,W748/2),1440)*IF(OR(Y748="",Y748="　"),1,VALUE(MID(Y748,2,1)/4)),MIN(SUM(VALUE(Z748)*60,AB748,VALUE(AD748)*60/2,AF748/2),1440)*IF(OR(AH748="",AH748="　"),1,VALUE(MID(AH748,2,1)/4)),MIN(SUM(VALUE(AI748)*60,AK748,VALUE(AM748)*60/2,AO748/2),1440)*IF(OR(AQ748="",AQ748="　"),1,VALUE(MID(AQ748,2,1)/4)),MIN(SUM(VALUE(AR748)*60,AT748,VALUE(AV748)*60/2,AX748/2),1440)*IF(OR(AZ748="",AZ748="　"),1,VALUE(MID(AZ748,2,1)/4)),MIN(SUM(VALUE(BA748)*60,BC748,VALUE(BE748)*60/2,BG748/2),1440)*IF(OR(BI748="",BI748="　"),1,VALUE(MID(BI748,2,1)/4)),MIN(SUM(VALUE(BJ748)*60,BL748,VALUE(BN748)*60/2,BP748/2),1440)*IF(OR(BR748="",BR748="　"),1,VALUE(MID(BR748,2,1)/4)),MIN(SUM(VALUE(BS748)*60,BU748,VALUE(BW748)*60/2,BY748/2),1440)*IF(OR(CA748="",CA748="　"),1,VALUE(MID(CA748,2,1)/4))),'01_勤務時間入力'!$B$7*60,10080))))</f>
        <v/>
      </c>
      <c r="CE748" s="17" t="str">
        <f>IF(CB748="","",IF('01_勤務時間入力'!$I$7*60&lt;='01_勤務時間入力'!CD748,"常勤","非常勤"))</f>
        <v/>
      </c>
    </row>
    <row r="749" spans="2:83" ht="27.95" customHeight="1" x14ac:dyDescent="0.4">
      <c r="B749" s="131" t="str">
        <f t="shared" si="22"/>
        <v>733人目</v>
      </c>
      <c r="C749" s="29"/>
      <c r="D749" s="69" t="s">
        <v>14</v>
      </c>
      <c r="E749" s="31"/>
      <c r="F749" s="32"/>
      <c r="H749" s="36"/>
      <c r="I749" s="54" t="s">
        <v>11</v>
      </c>
      <c r="J749" s="39"/>
      <c r="K749" s="56" t="s">
        <v>16</v>
      </c>
      <c r="L749" s="36"/>
      <c r="M749" s="54" t="s">
        <v>11</v>
      </c>
      <c r="N749" s="39"/>
      <c r="O749" s="56" t="s">
        <v>16</v>
      </c>
      <c r="P749" s="11"/>
      <c r="Q749" s="36"/>
      <c r="R749" s="54" t="s">
        <v>11</v>
      </c>
      <c r="S749" s="39"/>
      <c r="T749" s="54" t="s">
        <v>16</v>
      </c>
      <c r="U749" s="36"/>
      <c r="V749" s="54" t="s">
        <v>11</v>
      </c>
      <c r="W749" s="39"/>
      <c r="X749" s="56" t="s">
        <v>16</v>
      </c>
      <c r="Y749" s="48"/>
      <c r="Z749" s="36"/>
      <c r="AA749" s="54" t="s">
        <v>11</v>
      </c>
      <c r="AB749" s="39"/>
      <c r="AC749" s="54" t="s">
        <v>16</v>
      </c>
      <c r="AD749" s="36"/>
      <c r="AE749" s="54" t="s">
        <v>11</v>
      </c>
      <c r="AF749" s="39"/>
      <c r="AG749" s="56" t="s">
        <v>16</v>
      </c>
      <c r="AH749" s="48"/>
      <c r="AI749" s="36"/>
      <c r="AJ749" s="54" t="s">
        <v>11</v>
      </c>
      <c r="AK749" s="39"/>
      <c r="AL749" s="54" t="s">
        <v>16</v>
      </c>
      <c r="AM749" s="36"/>
      <c r="AN749" s="54" t="s">
        <v>11</v>
      </c>
      <c r="AO749" s="39"/>
      <c r="AP749" s="56" t="s">
        <v>16</v>
      </c>
      <c r="AQ749" s="48"/>
      <c r="AR749" s="36"/>
      <c r="AS749" s="54" t="s">
        <v>11</v>
      </c>
      <c r="AT749" s="39"/>
      <c r="AU749" s="54" t="s">
        <v>16</v>
      </c>
      <c r="AV749" s="36"/>
      <c r="AW749" s="54" t="s">
        <v>11</v>
      </c>
      <c r="AX749" s="39"/>
      <c r="AY749" s="56" t="s">
        <v>16</v>
      </c>
      <c r="AZ749" s="48"/>
      <c r="BA749" s="36"/>
      <c r="BB749" s="54" t="s">
        <v>11</v>
      </c>
      <c r="BC749" s="39"/>
      <c r="BD749" s="54" t="s">
        <v>16</v>
      </c>
      <c r="BE749" s="36"/>
      <c r="BF749" s="54" t="s">
        <v>11</v>
      </c>
      <c r="BG749" s="39"/>
      <c r="BH749" s="56" t="s">
        <v>16</v>
      </c>
      <c r="BI749" s="48"/>
      <c r="BJ749" s="36"/>
      <c r="BK749" s="54" t="s">
        <v>11</v>
      </c>
      <c r="BL749" s="39"/>
      <c r="BM749" s="54" t="s">
        <v>16</v>
      </c>
      <c r="BN749" s="36"/>
      <c r="BO749" s="54" t="s">
        <v>11</v>
      </c>
      <c r="BP749" s="39"/>
      <c r="BQ749" s="56" t="s">
        <v>16</v>
      </c>
      <c r="BR749" s="48"/>
      <c r="BS749" s="36"/>
      <c r="BT749" s="54" t="s">
        <v>11</v>
      </c>
      <c r="BU749" s="39"/>
      <c r="BV749" s="54" t="s">
        <v>16</v>
      </c>
      <c r="BW749" s="36"/>
      <c r="BX749" s="54" t="s">
        <v>11</v>
      </c>
      <c r="BY749" s="39"/>
      <c r="BZ749" s="56" t="s">
        <v>16</v>
      </c>
      <c r="CA749" s="51"/>
      <c r="CB749" s="17" t="str">
        <f t="shared" si="23"/>
        <v/>
      </c>
      <c r="CC749" s="17" t="str">
        <f>IF(CB749="","",INDEX('99_職種リスト'!$A:$A,MATCH($E749,'99_職種リスト'!$B:$B,0)))</f>
        <v/>
      </c>
      <c r="CD749" s="18" t="str">
        <f>IF(CB749="","",IF(F749="○",'01_勤務時間入力'!$B$7*60,IF(SUM(H749,J749,L749,N749)&gt;0,MIN(SUM(VALUE(H749)*60,J749,VALUE(L749)*60/2,N749/2),'01_勤務時間入力'!$B$7*60,10080),MIN(SUM(MIN(SUM(VALUE(Q749)*60,S749,VALUE(U749)*60/2,W749/2),1440)*IF(OR(Y749="",Y749="　"),1,VALUE(MID(Y749,2,1)/4)),MIN(SUM(VALUE(Z749)*60,AB749,VALUE(AD749)*60/2,AF749/2),1440)*IF(OR(AH749="",AH749="　"),1,VALUE(MID(AH749,2,1)/4)),MIN(SUM(VALUE(AI749)*60,AK749,VALUE(AM749)*60/2,AO749/2),1440)*IF(OR(AQ749="",AQ749="　"),1,VALUE(MID(AQ749,2,1)/4)),MIN(SUM(VALUE(AR749)*60,AT749,VALUE(AV749)*60/2,AX749/2),1440)*IF(OR(AZ749="",AZ749="　"),1,VALUE(MID(AZ749,2,1)/4)),MIN(SUM(VALUE(BA749)*60,BC749,VALUE(BE749)*60/2,BG749/2),1440)*IF(OR(BI749="",BI749="　"),1,VALUE(MID(BI749,2,1)/4)),MIN(SUM(VALUE(BJ749)*60,BL749,VALUE(BN749)*60/2,BP749/2),1440)*IF(OR(BR749="",BR749="　"),1,VALUE(MID(BR749,2,1)/4)),MIN(SUM(VALUE(BS749)*60,BU749,VALUE(BW749)*60/2,BY749/2),1440)*IF(OR(CA749="",CA749="　"),1,VALUE(MID(CA749,2,1)/4))),'01_勤務時間入力'!$B$7*60,10080))))</f>
        <v/>
      </c>
      <c r="CE749" s="17" t="str">
        <f>IF(CB749="","",IF('01_勤務時間入力'!$I$7*60&lt;='01_勤務時間入力'!CD749,"常勤","非常勤"))</f>
        <v/>
      </c>
    </row>
    <row r="750" spans="2:83" ht="27.95" customHeight="1" x14ac:dyDescent="0.4">
      <c r="B750" s="131" t="str">
        <f t="shared" si="22"/>
        <v>734人目</v>
      </c>
      <c r="C750" s="29"/>
      <c r="D750" s="69" t="s">
        <v>14</v>
      </c>
      <c r="E750" s="31"/>
      <c r="F750" s="32"/>
      <c r="H750" s="36"/>
      <c r="I750" s="54" t="s">
        <v>11</v>
      </c>
      <c r="J750" s="39"/>
      <c r="K750" s="56" t="s">
        <v>16</v>
      </c>
      <c r="L750" s="36"/>
      <c r="M750" s="54" t="s">
        <v>11</v>
      </c>
      <c r="N750" s="39"/>
      <c r="O750" s="56" t="s">
        <v>16</v>
      </c>
      <c r="P750" s="11"/>
      <c r="Q750" s="36"/>
      <c r="R750" s="54" t="s">
        <v>11</v>
      </c>
      <c r="S750" s="39"/>
      <c r="T750" s="54" t="s">
        <v>16</v>
      </c>
      <c r="U750" s="36"/>
      <c r="V750" s="54" t="s">
        <v>11</v>
      </c>
      <c r="W750" s="39"/>
      <c r="X750" s="56" t="s">
        <v>16</v>
      </c>
      <c r="Y750" s="48"/>
      <c r="Z750" s="36"/>
      <c r="AA750" s="54" t="s">
        <v>11</v>
      </c>
      <c r="AB750" s="39"/>
      <c r="AC750" s="54" t="s">
        <v>16</v>
      </c>
      <c r="AD750" s="36"/>
      <c r="AE750" s="54" t="s">
        <v>11</v>
      </c>
      <c r="AF750" s="39"/>
      <c r="AG750" s="56" t="s">
        <v>16</v>
      </c>
      <c r="AH750" s="48"/>
      <c r="AI750" s="36"/>
      <c r="AJ750" s="54" t="s">
        <v>11</v>
      </c>
      <c r="AK750" s="39"/>
      <c r="AL750" s="54" t="s">
        <v>16</v>
      </c>
      <c r="AM750" s="36"/>
      <c r="AN750" s="54" t="s">
        <v>11</v>
      </c>
      <c r="AO750" s="39"/>
      <c r="AP750" s="56" t="s">
        <v>16</v>
      </c>
      <c r="AQ750" s="48"/>
      <c r="AR750" s="36"/>
      <c r="AS750" s="54" t="s">
        <v>11</v>
      </c>
      <c r="AT750" s="39"/>
      <c r="AU750" s="54" t="s">
        <v>16</v>
      </c>
      <c r="AV750" s="36"/>
      <c r="AW750" s="54" t="s">
        <v>11</v>
      </c>
      <c r="AX750" s="39"/>
      <c r="AY750" s="56" t="s">
        <v>16</v>
      </c>
      <c r="AZ750" s="48"/>
      <c r="BA750" s="36"/>
      <c r="BB750" s="54" t="s">
        <v>11</v>
      </c>
      <c r="BC750" s="39"/>
      <c r="BD750" s="54" t="s">
        <v>16</v>
      </c>
      <c r="BE750" s="36"/>
      <c r="BF750" s="54" t="s">
        <v>11</v>
      </c>
      <c r="BG750" s="39"/>
      <c r="BH750" s="56" t="s">
        <v>16</v>
      </c>
      <c r="BI750" s="48"/>
      <c r="BJ750" s="36"/>
      <c r="BK750" s="54" t="s">
        <v>11</v>
      </c>
      <c r="BL750" s="39"/>
      <c r="BM750" s="54" t="s">
        <v>16</v>
      </c>
      <c r="BN750" s="36"/>
      <c r="BO750" s="54" t="s">
        <v>11</v>
      </c>
      <c r="BP750" s="39"/>
      <c r="BQ750" s="56" t="s">
        <v>16</v>
      </c>
      <c r="BR750" s="48"/>
      <c r="BS750" s="36"/>
      <c r="BT750" s="54" t="s">
        <v>11</v>
      </c>
      <c r="BU750" s="39"/>
      <c r="BV750" s="54" t="s">
        <v>16</v>
      </c>
      <c r="BW750" s="36"/>
      <c r="BX750" s="54" t="s">
        <v>11</v>
      </c>
      <c r="BY750" s="39"/>
      <c r="BZ750" s="56" t="s">
        <v>16</v>
      </c>
      <c r="CA750" s="51"/>
      <c r="CB750" s="17" t="str">
        <f t="shared" si="23"/>
        <v/>
      </c>
      <c r="CC750" s="17" t="str">
        <f>IF(CB750="","",INDEX('99_職種リスト'!$A:$A,MATCH($E750,'99_職種リスト'!$B:$B,0)))</f>
        <v/>
      </c>
      <c r="CD750" s="18" t="str">
        <f>IF(CB750="","",IF(F750="○",'01_勤務時間入力'!$B$7*60,IF(SUM(H750,J750,L750,N750)&gt;0,MIN(SUM(VALUE(H750)*60,J750,VALUE(L750)*60/2,N750/2),'01_勤務時間入力'!$B$7*60,10080),MIN(SUM(MIN(SUM(VALUE(Q750)*60,S750,VALUE(U750)*60/2,W750/2),1440)*IF(OR(Y750="",Y750="　"),1,VALUE(MID(Y750,2,1)/4)),MIN(SUM(VALUE(Z750)*60,AB750,VALUE(AD750)*60/2,AF750/2),1440)*IF(OR(AH750="",AH750="　"),1,VALUE(MID(AH750,2,1)/4)),MIN(SUM(VALUE(AI750)*60,AK750,VALUE(AM750)*60/2,AO750/2),1440)*IF(OR(AQ750="",AQ750="　"),1,VALUE(MID(AQ750,2,1)/4)),MIN(SUM(VALUE(AR750)*60,AT750,VALUE(AV750)*60/2,AX750/2),1440)*IF(OR(AZ750="",AZ750="　"),1,VALUE(MID(AZ750,2,1)/4)),MIN(SUM(VALUE(BA750)*60,BC750,VALUE(BE750)*60/2,BG750/2),1440)*IF(OR(BI750="",BI750="　"),1,VALUE(MID(BI750,2,1)/4)),MIN(SUM(VALUE(BJ750)*60,BL750,VALUE(BN750)*60/2,BP750/2),1440)*IF(OR(BR750="",BR750="　"),1,VALUE(MID(BR750,2,1)/4)),MIN(SUM(VALUE(BS750)*60,BU750,VALUE(BW750)*60/2,BY750/2),1440)*IF(OR(CA750="",CA750="　"),1,VALUE(MID(CA750,2,1)/4))),'01_勤務時間入力'!$B$7*60,10080))))</f>
        <v/>
      </c>
      <c r="CE750" s="17" t="str">
        <f>IF(CB750="","",IF('01_勤務時間入力'!$I$7*60&lt;='01_勤務時間入力'!CD750,"常勤","非常勤"))</f>
        <v/>
      </c>
    </row>
    <row r="751" spans="2:83" ht="27.95" customHeight="1" x14ac:dyDescent="0.4">
      <c r="B751" s="131" t="str">
        <f t="shared" si="22"/>
        <v>735人目</v>
      </c>
      <c r="C751" s="29"/>
      <c r="D751" s="69" t="s">
        <v>14</v>
      </c>
      <c r="E751" s="31"/>
      <c r="F751" s="32"/>
      <c r="H751" s="36"/>
      <c r="I751" s="54" t="s">
        <v>11</v>
      </c>
      <c r="J751" s="39"/>
      <c r="K751" s="56" t="s">
        <v>16</v>
      </c>
      <c r="L751" s="36"/>
      <c r="M751" s="54" t="s">
        <v>11</v>
      </c>
      <c r="N751" s="39"/>
      <c r="O751" s="56" t="s">
        <v>16</v>
      </c>
      <c r="P751" s="11"/>
      <c r="Q751" s="36"/>
      <c r="R751" s="54" t="s">
        <v>11</v>
      </c>
      <c r="S751" s="39"/>
      <c r="T751" s="54" t="s">
        <v>16</v>
      </c>
      <c r="U751" s="36"/>
      <c r="V751" s="54" t="s">
        <v>11</v>
      </c>
      <c r="W751" s="39"/>
      <c r="X751" s="56" t="s">
        <v>16</v>
      </c>
      <c r="Y751" s="48"/>
      <c r="Z751" s="36"/>
      <c r="AA751" s="54" t="s">
        <v>11</v>
      </c>
      <c r="AB751" s="39"/>
      <c r="AC751" s="54" t="s">
        <v>16</v>
      </c>
      <c r="AD751" s="36"/>
      <c r="AE751" s="54" t="s">
        <v>11</v>
      </c>
      <c r="AF751" s="39"/>
      <c r="AG751" s="56" t="s">
        <v>16</v>
      </c>
      <c r="AH751" s="48"/>
      <c r="AI751" s="36"/>
      <c r="AJ751" s="54" t="s">
        <v>11</v>
      </c>
      <c r="AK751" s="39"/>
      <c r="AL751" s="54" t="s">
        <v>16</v>
      </c>
      <c r="AM751" s="36"/>
      <c r="AN751" s="54" t="s">
        <v>11</v>
      </c>
      <c r="AO751" s="39"/>
      <c r="AP751" s="56" t="s">
        <v>16</v>
      </c>
      <c r="AQ751" s="48"/>
      <c r="AR751" s="36"/>
      <c r="AS751" s="54" t="s">
        <v>11</v>
      </c>
      <c r="AT751" s="39"/>
      <c r="AU751" s="54" t="s">
        <v>16</v>
      </c>
      <c r="AV751" s="36"/>
      <c r="AW751" s="54" t="s">
        <v>11</v>
      </c>
      <c r="AX751" s="39"/>
      <c r="AY751" s="56" t="s">
        <v>16</v>
      </c>
      <c r="AZ751" s="48"/>
      <c r="BA751" s="36"/>
      <c r="BB751" s="54" t="s">
        <v>11</v>
      </c>
      <c r="BC751" s="39"/>
      <c r="BD751" s="54" t="s">
        <v>16</v>
      </c>
      <c r="BE751" s="36"/>
      <c r="BF751" s="54" t="s">
        <v>11</v>
      </c>
      <c r="BG751" s="39"/>
      <c r="BH751" s="56" t="s">
        <v>16</v>
      </c>
      <c r="BI751" s="48"/>
      <c r="BJ751" s="36"/>
      <c r="BK751" s="54" t="s">
        <v>11</v>
      </c>
      <c r="BL751" s="39"/>
      <c r="BM751" s="54" t="s">
        <v>16</v>
      </c>
      <c r="BN751" s="36"/>
      <c r="BO751" s="54" t="s">
        <v>11</v>
      </c>
      <c r="BP751" s="39"/>
      <c r="BQ751" s="56" t="s">
        <v>16</v>
      </c>
      <c r="BR751" s="48"/>
      <c r="BS751" s="36"/>
      <c r="BT751" s="54" t="s">
        <v>11</v>
      </c>
      <c r="BU751" s="39"/>
      <c r="BV751" s="54" t="s">
        <v>16</v>
      </c>
      <c r="BW751" s="36"/>
      <c r="BX751" s="54" t="s">
        <v>11</v>
      </c>
      <c r="BY751" s="39"/>
      <c r="BZ751" s="56" t="s">
        <v>16</v>
      </c>
      <c r="CA751" s="51"/>
      <c r="CB751" s="17" t="str">
        <f t="shared" si="23"/>
        <v/>
      </c>
      <c r="CC751" s="17" t="str">
        <f>IF(CB751="","",INDEX('99_職種リスト'!$A:$A,MATCH($E751,'99_職種リスト'!$B:$B,0)))</f>
        <v/>
      </c>
      <c r="CD751" s="18" t="str">
        <f>IF(CB751="","",IF(F751="○",'01_勤務時間入力'!$B$7*60,IF(SUM(H751,J751,L751,N751)&gt;0,MIN(SUM(VALUE(H751)*60,J751,VALUE(L751)*60/2,N751/2),'01_勤務時間入力'!$B$7*60,10080),MIN(SUM(MIN(SUM(VALUE(Q751)*60,S751,VALUE(U751)*60/2,W751/2),1440)*IF(OR(Y751="",Y751="　"),1,VALUE(MID(Y751,2,1)/4)),MIN(SUM(VALUE(Z751)*60,AB751,VALUE(AD751)*60/2,AF751/2),1440)*IF(OR(AH751="",AH751="　"),1,VALUE(MID(AH751,2,1)/4)),MIN(SUM(VALUE(AI751)*60,AK751,VALUE(AM751)*60/2,AO751/2),1440)*IF(OR(AQ751="",AQ751="　"),1,VALUE(MID(AQ751,2,1)/4)),MIN(SUM(VALUE(AR751)*60,AT751,VALUE(AV751)*60/2,AX751/2),1440)*IF(OR(AZ751="",AZ751="　"),1,VALUE(MID(AZ751,2,1)/4)),MIN(SUM(VALUE(BA751)*60,BC751,VALUE(BE751)*60/2,BG751/2),1440)*IF(OR(BI751="",BI751="　"),1,VALUE(MID(BI751,2,1)/4)),MIN(SUM(VALUE(BJ751)*60,BL751,VALUE(BN751)*60/2,BP751/2),1440)*IF(OR(BR751="",BR751="　"),1,VALUE(MID(BR751,2,1)/4)),MIN(SUM(VALUE(BS751)*60,BU751,VALUE(BW751)*60/2,BY751/2),1440)*IF(OR(CA751="",CA751="　"),1,VALUE(MID(CA751,2,1)/4))),'01_勤務時間入力'!$B$7*60,10080))))</f>
        <v/>
      </c>
      <c r="CE751" s="17" t="str">
        <f>IF(CB751="","",IF('01_勤務時間入力'!$I$7*60&lt;='01_勤務時間入力'!CD751,"常勤","非常勤"))</f>
        <v/>
      </c>
    </row>
    <row r="752" spans="2:83" ht="27.95" customHeight="1" x14ac:dyDescent="0.4">
      <c r="B752" s="131" t="str">
        <f t="shared" si="22"/>
        <v>736人目</v>
      </c>
      <c r="C752" s="29"/>
      <c r="D752" s="69" t="s">
        <v>14</v>
      </c>
      <c r="E752" s="31"/>
      <c r="F752" s="32"/>
      <c r="H752" s="36"/>
      <c r="I752" s="54" t="s">
        <v>11</v>
      </c>
      <c r="J752" s="39"/>
      <c r="K752" s="56" t="s">
        <v>16</v>
      </c>
      <c r="L752" s="36"/>
      <c r="M752" s="54" t="s">
        <v>11</v>
      </c>
      <c r="N752" s="39"/>
      <c r="O752" s="56" t="s">
        <v>16</v>
      </c>
      <c r="P752" s="11"/>
      <c r="Q752" s="36"/>
      <c r="R752" s="54" t="s">
        <v>11</v>
      </c>
      <c r="S752" s="39"/>
      <c r="T752" s="54" t="s">
        <v>16</v>
      </c>
      <c r="U752" s="36"/>
      <c r="V752" s="54" t="s">
        <v>11</v>
      </c>
      <c r="W752" s="39"/>
      <c r="X752" s="56" t="s">
        <v>16</v>
      </c>
      <c r="Y752" s="48"/>
      <c r="Z752" s="36"/>
      <c r="AA752" s="54" t="s">
        <v>11</v>
      </c>
      <c r="AB752" s="39"/>
      <c r="AC752" s="54" t="s">
        <v>16</v>
      </c>
      <c r="AD752" s="36"/>
      <c r="AE752" s="54" t="s">
        <v>11</v>
      </c>
      <c r="AF752" s="39"/>
      <c r="AG752" s="56" t="s">
        <v>16</v>
      </c>
      <c r="AH752" s="48"/>
      <c r="AI752" s="36"/>
      <c r="AJ752" s="54" t="s">
        <v>11</v>
      </c>
      <c r="AK752" s="39"/>
      <c r="AL752" s="54" t="s">
        <v>16</v>
      </c>
      <c r="AM752" s="36"/>
      <c r="AN752" s="54" t="s">
        <v>11</v>
      </c>
      <c r="AO752" s="39"/>
      <c r="AP752" s="56" t="s">
        <v>16</v>
      </c>
      <c r="AQ752" s="48"/>
      <c r="AR752" s="36"/>
      <c r="AS752" s="54" t="s">
        <v>11</v>
      </c>
      <c r="AT752" s="39"/>
      <c r="AU752" s="54" t="s">
        <v>16</v>
      </c>
      <c r="AV752" s="36"/>
      <c r="AW752" s="54" t="s">
        <v>11</v>
      </c>
      <c r="AX752" s="39"/>
      <c r="AY752" s="56" t="s">
        <v>16</v>
      </c>
      <c r="AZ752" s="48"/>
      <c r="BA752" s="36"/>
      <c r="BB752" s="54" t="s">
        <v>11</v>
      </c>
      <c r="BC752" s="39"/>
      <c r="BD752" s="54" t="s">
        <v>16</v>
      </c>
      <c r="BE752" s="36"/>
      <c r="BF752" s="54" t="s">
        <v>11</v>
      </c>
      <c r="BG752" s="39"/>
      <c r="BH752" s="56" t="s">
        <v>16</v>
      </c>
      <c r="BI752" s="48"/>
      <c r="BJ752" s="36"/>
      <c r="BK752" s="54" t="s">
        <v>11</v>
      </c>
      <c r="BL752" s="39"/>
      <c r="BM752" s="54" t="s">
        <v>16</v>
      </c>
      <c r="BN752" s="36"/>
      <c r="BO752" s="54" t="s">
        <v>11</v>
      </c>
      <c r="BP752" s="39"/>
      <c r="BQ752" s="56" t="s">
        <v>16</v>
      </c>
      <c r="BR752" s="48"/>
      <c r="BS752" s="36"/>
      <c r="BT752" s="54" t="s">
        <v>11</v>
      </c>
      <c r="BU752" s="39"/>
      <c r="BV752" s="54" t="s">
        <v>16</v>
      </c>
      <c r="BW752" s="36"/>
      <c r="BX752" s="54" t="s">
        <v>11</v>
      </c>
      <c r="BY752" s="39"/>
      <c r="BZ752" s="56" t="s">
        <v>16</v>
      </c>
      <c r="CA752" s="51"/>
      <c r="CB752" s="17" t="str">
        <f t="shared" si="23"/>
        <v/>
      </c>
      <c r="CC752" s="17" t="str">
        <f>IF(CB752="","",INDEX('99_職種リスト'!$A:$A,MATCH($E752,'99_職種リスト'!$B:$B,0)))</f>
        <v/>
      </c>
      <c r="CD752" s="18" t="str">
        <f>IF(CB752="","",IF(F752="○",'01_勤務時間入力'!$B$7*60,IF(SUM(H752,J752,L752,N752)&gt;0,MIN(SUM(VALUE(H752)*60,J752,VALUE(L752)*60/2,N752/2),'01_勤務時間入力'!$B$7*60,10080),MIN(SUM(MIN(SUM(VALUE(Q752)*60,S752,VALUE(U752)*60/2,W752/2),1440)*IF(OR(Y752="",Y752="　"),1,VALUE(MID(Y752,2,1)/4)),MIN(SUM(VALUE(Z752)*60,AB752,VALUE(AD752)*60/2,AF752/2),1440)*IF(OR(AH752="",AH752="　"),1,VALUE(MID(AH752,2,1)/4)),MIN(SUM(VALUE(AI752)*60,AK752,VALUE(AM752)*60/2,AO752/2),1440)*IF(OR(AQ752="",AQ752="　"),1,VALUE(MID(AQ752,2,1)/4)),MIN(SUM(VALUE(AR752)*60,AT752,VALUE(AV752)*60/2,AX752/2),1440)*IF(OR(AZ752="",AZ752="　"),1,VALUE(MID(AZ752,2,1)/4)),MIN(SUM(VALUE(BA752)*60,BC752,VALUE(BE752)*60/2,BG752/2),1440)*IF(OR(BI752="",BI752="　"),1,VALUE(MID(BI752,2,1)/4)),MIN(SUM(VALUE(BJ752)*60,BL752,VALUE(BN752)*60/2,BP752/2),1440)*IF(OR(BR752="",BR752="　"),1,VALUE(MID(BR752,2,1)/4)),MIN(SUM(VALUE(BS752)*60,BU752,VALUE(BW752)*60/2,BY752/2),1440)*IF(OR(CA752="",CA752="　"),1,VALUE(MID(CA752,2,1)/4))),'01_勤務時間入力'!$B$7*60,10080))))</f>
        <v/>
      </c>
      <c r="CE752" s="17" t="str">
        <f>IF(CB752="","",IF('01_勤務時間入力'!$I$7*60&lt;='01_勤務時間入力'!CD752,"常勤","非常勤"))</f>
        <v/>
      </c>
    </row>
    <row r="753" spans="2:83" ht="27.95" customHeight="1" x14ac:dyDescent="0.4">
      <c r="B753" s="131" t="str">
        <f t="shared" si="22"/>
        <v>737人目</v>
      </c>
      <c r="C753" s="29"/>
      <c r="D753" s="69" t="s">
        <v>14</v>
      </c>
      <c r="E753" s="31"/>
      <c r="F753" s="32"/>
      <c r="H753" s="36"/>
      <c r="I753" s="54" t="s">
        <v>11</v>
      </c>
      <c r="J753" s="39"/>
      <c r="K753" s="56" t="s">
        <v>16</v>
      </c>
      <c r="L753" s="36"/>
      <c r="M753" s="54" t="s">
        <v>11</v>
      </c>
      <c r="N753" s="39"/>
      <c r="O753" s="56" t="s">
        <v>16</v>
      </c>
      <c r="P753" s="11"/>
      <c r="Q753" s="36"/>
      <c r="R753" s="54" t="s">
        <v>11</v>
      </c>
      <c r="S753" s="39"/>
      <c r="T753" s="54" t="s">
        <v>16</v>
      </c>
      <c r="U753" s="36"/>
      <c r="V753" s="54" t="s">
        <v>11</v>
      </c>
      <c r="W753" s="39"/>
      <c r="X753" s="56" t="s">
        <v>16</v>
      </c>
      <c r="Y753" s="48"/>
      <c r="Z753" s="36"/>
      <c r="AA753" s="54" t="s">
        <v>11</v>
      </c>
      <c r="AB753" s="39"/>
      <c r="AC753" s="54" t="s">
        <v>16</v>
      </c>
      <c r="AD753" s="36"/>
      <c r="AE753" s="54" t="s">
        <v>11</v>
      </c>
      <c r="AF753" s="39"/>
      <c r="AG753" s="56" t="s">
        <v>16</v>
      </c>
      <c r="AH753" s="48"/>
      <c r="AI753" s="36"/>
      <c r="AJ753" s="54" t="s">
        <v>11</v>
      </c>
      <c r="AK753" s="39"/>
      <c r="AL753" s="54" t="s">
        <v>16</v>
      </c>
      <c r="AM753" s="36"/>
      <c r="AN753" s="54" t="s">
        <v>11</v>
      </c>
      <c r="AO753" s="39"/>
      <c r="AP753" s="56" t="s">
        <v>16</v>
      </c>
      <c r="AQ753" s="48"/>
      <c r="AR753" s="36"/>
      <c r="AS753" s="54" t="s">
        <v>11</v>
      </c>
      <c r="AT753" s="39"/>
      <c r="AU753" s="54" t="s">
        <v>16</v>
      </c>
      <c r="AV753" s="36"/>
      <c r="AW753" s="54" t="s">
        <v>11</v>
      </c>
      <c r="AX753" s="39"/>
      <c r="AY753" s="56" t="s">
        <v>16</v>
      </c>
      <c r="AZ753" s="48"/>
      <c r="BA753" s="36"/>
      <c r="BB753" s="54" t="s">
        <v>11</v>
      </c>
      <c r="BC753" s="39"/>
      <c r="BD753" s="54" t="s">
        <v>16</v>
      </c>
      <c r="BE753" s="36"/>
      <c r="BF753" s="54" t="s">
        <v>11</v>
      </c>
      <c r="BG753" s="39"/>
      <c r="BH753" s="56" t="s">
        <v>16</v>
      </c>
      <c r="BI753" s="48"/>
      <c r="BJ753" s="36"/>
      <c r="BK753" s="54" t="s">
        <v>11</v>
      </c>
      <c r="BL753" s="39"/>
      <c r="BM753" s="54" t="s">
        <v>16</v>
      </c>
      <c r="BN753" s="36"/>
      <c r="BO753" s="54" t="s">
        <v>11</v>
      </c>
      <c r="BP753" s="39"/>
      <c r="BQ753" s="56" t="s">
        <v>16</v>
      </c>
      <c r="BR753" s="48"/>
      <c r="BS753" s="36"/>
      <c r="BT753" s="54" t="s">
        <v>11</v>
      </c>
      <c r="BU753" s="39"/>
      <c r="BV753" s="54" t="s">
        <v>16</v>
      </c>
      <c r="BW753" s="36"/>
      <c r="BX753" s="54" t="s">
        <v>11</v>
      </c>
      <c r="BY753" s="39"/>
      <c r="BZ753" s="56" t="s">
        <v>16</v>
      </c>
      <c r="CA753" s="51"/>
      <c r="CB753" s="17" t="str">
        <f t="shared" si="23"/>
        <v/>
      </c>
      <c r="CC753" s="17" t="str">
        <f>IF(CB753="","",INDEX('99_職種リスト'!$A:$A,MATCH($E753,'99_職種リスト'!$B:$B,0)))</f>
        <v/>
      </c>
      <c r="CD753" s="18" t="str">
        <f>IF(CB753="","",IF(F753="○",'01_勤務時間入力'!$B$7*60,IF(SUM(H753,J753,L753,N753)&gt;0,MIN(SUM(VALUE(H753)*60,J753,VALUE(L753)*60/2,N753/2),'01_勤務時間入力'!$B$7*60,10080),MIN(SUM(MIN(SUM(VALUE(Q753)*60,S753,VALUE(U753)*60/2,W753/2),1440)*IF(OR(Y753="",Y753="　"),1,VALUE(MID(Y753,2,1)/4)),MIN(SUM(VALUE(Z753)*60,AB753,VALUE(AD753)*60/2,AF753/2),1440)*IF(OR(AH753="",AH753="　"),1,VALUE(MID(AH753,2,1)/4)),MIN(SUM(VALUE(AI753)*60,AK753,VALUE(AM753)*60/2,AO753/2),1440)*IF(OR(AQ753="",AQ753="　"),1,VALUE(MID(AQ753,2,1)/4)),MIN(SUM(VALUE(AR753)*60,AT753,VALUE(AV753)*60/2,AX753/2),1440)*IF(OR(AZ753="",AZ753="　"),1,VALUE(MID(AZ753,2,1)/4)),MIN(SUM(VALUE(BA753)*60,BC753,VALUE(BE753)*60/2,BG753/2),1440)*IF(OR(BI753="",BI753="　"),1,VALUE(MID(BI753,2,1)/4)),MIN(SUM(VALUE(BJ753)*60,BL753,VALUE(BN753)*60/2,BP753/2),1440)*IF(OR(BR753="",BR753="　"),1,VALUE(MID(BR753,2,1)/4)),MIN(SUM(VALUE(BS753)*60,BU753,VALUE(BW753)*60/2,BY753/2),1440)*IF(OR(CA753="",CA753="　"),1,VALUE(MID(CA753,2,1)/4))),'01_勤務時間入力'!$B$7*60,10080))))</f>
        <v/>
      </c>
      <c r="CE753" s="17" t="str">
        <f>IF(CB753="","",IF('01_勤務時間入力'!$I$7*60&lt;='01_勤務時間入力'!CD753,"常勤","非常勤"))</f>
        <v/>
      </c>
    </row>
    <row r="754" spans="2:83" ht="27.95" customHeight="1" x14ac:dyDescent="0.4">
      <c r="B754" s="131" t="str">
        <f t="shared" si="22"/>
        <v>738人目</v>
      </c>
      <c r="C754" s="29"/>
      <c r="D754" s="69" t="s">
        <v>14</v>
      </c>
      <c r="E754" s="31"/>
      <c r="F754" s="32"/>
      <c r="H754" s="36"/>
      <c r="I754" s="54" t="s">
        <v>11</v>
      </c>
      <c r="J754" s="39"/>
      <c r="K754" s="56" t="s">
        <v>16</v>
      </c>
      <c r="L754" s="36"/>
      <c r="M754" s="54" t="s">
        <v>11</v>
      </c>
      <c r="N754" s="39"/>
      <c r="O754" s="56" t="s">
        <v>16</v>
      </c>
      <c r="P754" s="11"/>
      <c r="Q754" s="36"/>
      <c r="R754" s="54" t="s">
        <v>11</v>
      </c>
      <c r="S754" s="39"/>
      <c r="T754" s="54" t="s">
        <v>16</v>
      </c>
      <c r="U754" s="36"/>
      <c r="V754" s="54" t="s">
        <v>11</v>
      </c>
      <c r="W754" s="39"/>
      <c r="X754" s="56" t="s">
        <v>16</v>
      </c>
      <c r="Y754" s="48"/>
      <c r="Z754" s="36"/>
      <c r="AA754" s="54" t="s">
        <v>11</v>
      </c>
      <c r="AB754" s="39"/>
      <c r="AC754" s="54" t="s">
        <v>16</v>
      </c>
      <c r="AD754" s="36"/>
      <c r="AE754" s="54" t="s">
        <v>11</v>
      </c>
      <c r="AF754" s="39"/>
      <c r="AG754" s="56" t="s">
        <v>16</v>
      </c>
      <c r="AH754" s="48"/>
      <c r="AI754" s="36"/>
      <c r="AJ754" s="54" t="s">
        <v>11</v>
      </c>
      <c r="AK754" s="39"/>
      <c r="AL754" s="54" t="s">
        <v>16</v>
      </c>
      <c r="AM754" s="36"/>
      <c r="AN754" s="54" t="s">
        <v>11</v>
      </c>
      <c r="AO754" s="39"/>
      <c r="AP754" s="56" t="s">
        <v>16</v>
      </c>
      <c r="AQ754" s="48"/>
      <c r="AR754" s="36"/>
      <c r="AS754" s="54" t="s">
        <v>11</v>
      </c>
      <c r="AT754" s="39"/>
      <c r="AU754" s="54" t="s">
        <v>16</v>
      </c>
      <c r="AV754" s="36"/>
      <c r="AW754" s="54" t="s">
        <v>11</v>
      </c>
      <c r="AX754" s="39"/>
      <c r="AY754" s="56" t="s">
        <v>16</v>
      </c>
      <c r="AZ754" s="48"/>
      <c r="BA754" s="36"/>
      <c r="BB754" s="54" t="s">
        <v>11</v>
      </c>
      <c r="BC754" s="39"/>
      <c r="BD754" s="54" t="s">
        <v>16</v>
      </c>
      <c r="BE754" s="36"/>
      <c r="BF754" s="54" t="s">
        <v>11</v>
      </c>
      <c r="BG754" s="39"/>
      <c r="BH754" s="56" t="s">
        <v>16</v>
      </c>
      <c r="BI754" s="48"/>
      <c r="BJ754" s="36"/>
      <c r="BK754" s="54" t="s">
        <v>11</v>
      </c>
      <c r="BL754" s="39"/>
      <c r="BM754" s="54" t="s">
        <v>16</v>
      </c>
      <c r="BN754" s="36"/>
      <c r="BO754" s="54" t="s">
        <v>11</v>
      </c>
      <c r="BP754" s="39"/>
      <c r="BQ754" s="56" t="s">
        <v>16</v>
      </c>
      <c r="BR754" s="48"/>
      <c r="BS754" s="36"/>
      <c r="BT754" s="54" t="s">
        <v>11</v>
      </c>
      <c r="BU754" s="39"/>
      <c r="BV754" s="54" t="s">
        <v>16</v>
      </c>
      <c r="BW754" s="36"/>
      <c r="BX754" s="54" t="s">
        <v>11</v>
      </c>
      <c r="BY754" s="39"/>
      <c r="BZ754" s="56" t="s">
        <v>16</v>
      </c>
      <c r="CA754" s="51"/>
      <c r="CB754" s="17" t="str">
        <f t="shared" si="23"/>
        <v/>
      </c>
      <c r="CC754" s="17" t="str">
        <f>IF(CB754="","",INDEX('99_職種リスト'!$A:$A,MATCH($E754,'99_職種リスト'!$B:$B,0)))</f>
        <v/>
      </c>
      <c r="CD754" s="18" t="str">
        <f>IF(CB754="","",IF(F754="○",'01_勤務時間入力'!$B$7*60,IF(SUM(H754,J754,L754,N754)&gt;0,MIN(SUM(VALUE(H754)*60,J754,VALUE(L754)*60/2,N754/2),'01_勤務時間入力'!$B$7*60,10080),MIN(SUM(MIN(SUM(VALUE(Q754)*60,S754,VALUE(U754)*60/2,W754/2),1440)*IF(OR(Y754="",Y754="　"),1,VALUE(MID(Y754,2,1)/4)),MIN(SUM(VALUE(Z754)*60,AB754,VALUE(AD754)*60/2,AF754/2),1440)*IF(OR(AH754="",AH754="　"),1,VALUE(MID(AH754,2,1)/4)),MIN(SUM(VALUE(AI754)*60,AK754,VALUE(AM754)*60/2,AO754/2),1440)*IF(OR(AQ754="",AQ754="　"),1,VALUE(MID(AQ754,2,1)/4)),MIN(SUM(VALUE(AR754)*60,AT754,VALUE(AV754)*60/2,AX754/2),1440)*IF(OR(AZ754="",AZ754="　"),1,VALUE(MID(AZ754,2,1)/4)),MIN(SUM(VALUE(BA754)*60,BC754,VALUE(BE754)*60/2,BG754/2),1440)*IF(OR(BI754="",BI754="　"),1,VALUE(MID(BI754,2,1)/4)),MIN(SUM(VALUE(BJ754)*60,BL754,VALUE(BN754)*60/2,BP754/2),1440)*IF(OR(BR754="",BR754="　"),1,VALUE(MID(BR754,2,1)/4)),MIN(SUM(VALUE(BS754)*60,BU754,VALUE(BW754)*60/2,BY754/2),1440)*IF(OR(CA754="",CA754="　"),1,VALUE(MID(CA754,2,1)/4))),'01_勤務時間入力'!$B$7*60,10080))))</f>
        <v/>
      </c>
      <c r="CE754" s="17" t="str">
        <f>IF(CB754="","",IF('01_勤務時間入力'!$I$7*60&lt;='01_勤務時間入力'!CD754,"常勤","非常勤"))</f>
        <v/>
      </c>
    </row>
    <row r="755" spans="2:83" ht="27.95" customHeight="1" x14ac:dyDescent="0.4">
      <c r="B755" s="131" t="str">
        <f t="shared" si="22"/>
        <v>739人目</v>
      </c>
      <c r="C755" s="29"/>
      <c r="D755" s="69" t="s">
        <v>14</v>
      </c>
      <c r="E755" s="31"/>
      <c r="F755" s="32"/>
      <c r="H755" s="36"/>
      <c r="I755" s="54" t="s">
        <v>11</v>
      </c>
      <c r="J755" s="39"/>
      <c r="K755" s="56" t="s">
        <v>16</v>
      </c>
      <c r="L755" s="36"/>
      <c r="M755" s="54" t="s">
        <v>11</v>
      </c>
      <c r="N755" s="39"/>
      <c r="O755" s="56" t="s">
        <v>16</v>
      </c>
      <c r="P755" s="11"/>
      <c r="Q755" s="36"/>
      <c r="R755" s="54" t="s">
        <v>11</v>
      </c>
      <c r="S755" s="39"/>
      <c r="T755" s="54" t="s">
        <v>16</v>
      </c>
      <c r="U755" s="36"/>
      <c r="V755" s="54" t="s">
        <v>11</v>
      </c>
      <c r="W755" s="39"/>
      <c r="X755" s="56" t="s">
        <v>16</v>
      </c>
      <c r="Y755" s="48"/>
      <c r="Z755" s="36"/>
      <c r="AA755" s="54" t="s">
        <v>11</v>
      </c>
      <c r="AB755" s="39"/>
      <c r="AC755" s="54" t="s">
        <v>16</v>
      </c>
      <c r="AD755" s="36"/>
      <c r="AE755" s="54" t="s">
        <v>11</v>
      </c>
      <c r="AF755" s="39"/>
      <c r="AG755" s="56" t="s">
        <v>16</v>
      </c>
      <c r="AH755" s="48"/>
      <c r="AI755" s="36"/>
      <c r="AJ755" s="54" t="s">
        <v>11</v>
      </c>
      <c r="AK755" s="39"/>
      <c r="AL755" s="54" t="s">
        <v>16</v>
      </c>
      <c r="AM755" s="36"/>
      <c r="AN755" s="54" t="s">
        <v>11</v>
      </c>
      <c r="AO755" s="39"/>
      <c r="AP755" s="56" t="s">
        <v>16</v>
      </c>
      <c r="AQ755" s="48"/>
      <c r="AR755" s="36"/>
      <c r="AS755" s="54" t="s">
        <v>11</v>
      </c>
      <c r="AT755" s="39"/>
      <c r="AU755" s="54" t="s">
        <v>16</v>
      </c>
      <c r="AV755" s="36"/>
      <c r="AW755" s="54" t="s">
        <v>11</v>
      </c>
      <c r="AX755" s="39"/>
      <c r="AY755" s="56" t="s">
        <v>16</v>
      </c>
      <c r="AZ755" s="48"/>
      <c r="BA755" s="36"/>
      <c r="BB755" s="54" t="s">
        <v>11</v>
      </c>
      <c r="BC755" s="39"/>
      <c r="BD755" s="54" t="s">
        <v>16</v>
      </c>
      <c r="BE755" s="36"/>
      <c r="BF755" s="54" t="s">
        <v>11</v>
      </c>
      <c r="BG755" s="39"/>
      <c r="BH755" s="56" t="s">
        <v>16</v>
      </c>
      <c r="BI755" s="48"/>
      <c r="BJ755" s="36"/>
      <c r="BK755" s="54" t="s">
        <v>11</v>
      </c>
      <c r="BL755" s="39"/>
      <c r="BM755" s="54" t="s">
        <v>16</v>
      </c>
      <c r="BN755" s="36"/>
      <c r="BO755" s="54" t="s">
        <v>11</v>
      </c>
      <c r="BP755" s="39"/>
      <c r="BQ755" s="56" t="s">
        <v>16</v>
      </c>
      <c r="BR755" s="48"/>
      <c r="BS755" s="36"/>
      <c r="BT755" s="54" t="s">
        <v>11</v>
      </c>
      <c r="BU755" s="39"/>
      <c r="BV755" s="54" t="s">
        <v>16</v>
      </c>
      <c r="BW755" s="36"/>
      <c r="BX755" s="54" t="s">
        <v>11</v>
      </c>
      <c r="BY755" s="39"/>
      <c r="BZ755" s="56" t="s">
        <v>16</v>
      </c>
      <c r="CA755" s="51"/>
      <c r="CB755" s="17" t="str">
        <f t="shared" si="23"/>
        <v/>
      </c>
      <c r="CC755" s="17" t="str">
        <f>IF(CB755="","",INDEX('99_職種リスト'!$A:$A,MATCH($E755,'99_職種リスト'!$B:$B,0)))</f>
        <v/>
      </c>
      <c r="CD755" s="18" t="str">
        <f>IF(CB755="","",IF(F755="○",'01_勤務時間入力'!$B$7*60,IF(SUM(H755,J755,L755,N755)&gt;0,MIN(SUM(VALUE(H755)*60,J755,VALUE(L755)*60/2,N755/2),'01_勤務時間入力'!$B$7*60,10080),MIN(SUM(MIN(SUM(VALUE(Q755)*60,S755,VALUE(U755)*60/2,W755/2),1440)*IF(OR(Y755="",Y755="　"),1,VALUE(MID(Y755,2,1)/4)),MIN(SUM(VALUE(Z755)*60,AB755,VALUE(AD755)*60/2,AF755/2),1440)*IF(OR(AH755="",AH755="　"),1,VALUE(MID(AH755,2,1)/4)),MIN(SUM(VALUE(AI755)*60,AK755,VALUE(AM755)*60/2,AO755/2),1440)*IF(OR(AQ755="",AQ755="　"),1,VALUE(MID(AQ755,2,1)/4)),MIN(SUM(VALUE(AR755)*60,AT755,VALUE(AV755)*60/2,AX755/2),1440)*IF(OR(AZ755="",AZ755="　"),1,VALUE(MID(AZ755,2,1)/4)),MIN(SUM(VALUE(BA755)*60,BC755,VALUE(BE755)*60/2,BG755/2),1440)*IF(OR(BI755="",BI755="　"),1,VALUE(MID(BI755,2,1)/4)),MIN(SUM(VALUE(BJ755)*60,BL755,VALUE(BN755)*60/2,BP755/2),1440)*IF(OR(BR755="",BR755="　"),1,VALUE(MID(BR755,2,1)/4)),MIN(SUM(VALUE(BS755)*60,BU755,VALUE(BW755)*60/2,BY755/2),1440)*IF(OR(CA755="",CA755="　"),1,VALUE(MID(CA755,2,1)/4))),'01_勤務時間入力'!$B$7*60,10080))))</f>
        <v/>
      </c>
      <c r="CE755" s="17" t="str">
        <f>IF(CB755="","",IF('01_勤務時間入力'!$I$7*60&lt;='01_勤務時間入力'!CD755,"常勤","非常勤"))</f>
        <v/>
      </c>
    </row>
    <row r="756" spans="2:83" ht="27.95" customHeight="1" x14ac:dyDescent="0.4">
      <c r="B756" s="131" t="str">
        <f t="shared" si="22"/>
        <v>740人目</v>
      </c>
      <c r="C756" s="29"/>
      <c r="D756" s="69" t="s">
        <v>14</v>
      </c>
      <c r="E756" s="31"/>
      <c r="F756" s="32"/>
      <c r="H756" s="36"/>
      <c r="I756" s="54" t="s">
        <v>11</v>
      </c>
      <c r="J756" s="39"/>
      <c r="K756" s="56" t="s">
        <v>16</v>
      </c>
      <c r="L756" s="36"/>
      <c r="M756" s="54" t="s">
        <v>11</v>
      </c>
      <c r="N756" s="39"/>
      <c r="O756" s="56" t="s">
        <v>16</v>
      </c>
      <c r="P756" s="11"/>
      <c r="Q756" s="36"/>
      <c r="R756" s="54" t="s">
        <v>11</v>
      </c>
      <c r="S756" s="39"/>
      <c r="T756" s="54" t="s">
        <v>16</v>
      </c>
      <c r="U756" s="36"/>
      <c r="V756" s="54" t="s">
        <v>11</v>
      </c>
      <c r="W756" s="39"/>
      <c r="X756" s="56" t="s">
        <v>16</v>
      </c>
      <c r="Y756" s="48"/>
      <c r="Z756" s="36"/>
      <c r="AA756" s="54" t="s">
        <v>11</v>
      </c>
      <c r="AB756" s="39"/>
      <c r="AC756" s="54" t="s">
        <v>16</v>
      </c>
      <c r="AD756" s="36"/>
      <c r="AE756" s="54" t="s">
        <v>11</v>
      </c>
      <c r="AF756" s="39"/>
      <c r="AG756" s="56" t="s">
        <v>16</v>
      </c>
      <c r="AH756" s="48"/>
      <c r="AI756" s="36"/>
      <c r="AJ756" s="54" t="s">
        <v>11</v>
      </c>
      <c r="AK756" s="39"/>
      <c r="AL756" s="54" t="s">
        <v>16</v>
      </c>
      <c r="AM756" s="36"/>
      <c r="AN756" s="54" t="s">
        <v>11</v>
      </c>
      <c r="AO756" s="39"/>
      <c r="AP756" s="56" t="s">
        <v>16</v>
      </c>
      <c r="AQ756" s="48"/>
      <c r="AR756" s="36"/>
      <c r="AS756" s="54" t="s">
        <v>11</v>
      </c>
      <c r="AT756" s="39"/>
      <c r="AU756" s="54" t="s">
        <v>16</v>
      </c>
      <c r="AV756" s="36"/>
      <c r="AW756" s="54" t="s">
        <v>11</v>
      </c>
      <c r="AX756" s="39"/>
      <c r="AY756" s="56" t="s">
        <v>16</v>
      </c>
      <c r="AZ756" s="48"/>
      <c r="BA756" s="36"/>
      <c r="BB756" s="54" t="s">
        <v>11</v>
      </c>
      <c r="BC756" s="39"/>
      <c r="BD756" s="54" t="s">
        <v>16</v>
      </c>
      <c r="BE756" s="36"/>
      <c r="BF756" s="54" t="s">
        <v>11</v>
      </c>
      <c r="BG756" s="39"/>
      <c r="BH756" s="56" t="s">
        <v>16</v>
      </c>
      <c r="BI756" s="48"/>
      <c r="BJ756" s="36"/>
      <c r="BK756" s="54" t="s">
        <v>11</v>
      </c>
      <c r="BL756" s="39"/>
      <c r="BM756" s="54" t="s">
        <v>16</v>
      </c>
      <c r="BN756" s="36"/>
      <c r="BO756" s="54" t="s">
        <v>11</v>
      </c>
      <c r="BP756" s="39"/>
      <c r="BQ756" s="56" t="s">
        <v>16</v>
      </c>
      <c r="BR756" s="48"/>
      <c r="BS756" s="36"/>
      <c r="BT756" s="54" t="s">
        <v>11</v>
      </c>
      <c r="BU756" s="39"/>
      <c r="BV756" s="54" t="s">
        <v>16</v>
      </c>
      <c r="BW756" s="36"/>
      <c r="BX756" s="54" t="s">
        <v>11</v>
      </c>
      <c r="BY756" s="39"/>
      <c r="BZ756" s="56" t="s">
        <v>16</v>
      </c>
      <c r="CA756" s="51"/>
      <c r="CB756" s="17" t="str">
        <f t="shared" si="23"/>
        <v/>
      </c>
      <c r="CC756" s="17" t="str">
        <f>IF(CB756="","",INDEX('99_職種リスト'!$A:$A,MATCH($E756,'99_職種リスト'!$B:$B,0)))</f>
        <v/>
      </c>
      <c r="CD756" s="18" t="str">
        <f>IF(CB756="","",IF(F756="○",'01_勤務時間入力'!$B$7*60,IF(SUM(H756,J756,L756,N756)&gt;0,MIN(SUM(VALUE(H756)*60,J756,VALUE(L756)*60/2,N756/2),'01_勤務時間入力'!$B$7*60,10080),MIN(SUM(MIN(SUM(VALUE(Q756)*60,S756,VALUE(U756)*60/2,W756/2),1440)*IF(OR(Y756="",Y756="　"),1,VALUE(MID(Y756,2,1)/4)),MIN(SUM(VALUE(Z756)*60,AB756,VALUE(AD756)*60/2,AF756/2),1440)*IF(OR(AH756="",AH756="　"),1,VALUE(MID(AH756,2,1)/4)),MIN(SUM(VALUE(AI756)*60,AK756,VALUE(AM756)*60/2,AO756/2),1440)*IF(OR(AQ756="",AQ756="　"),1,VALUE(MID(AQ756,2,1)/4)),MIN(SUM(VALUE(AR756)*60,AT756,VALUE(AV756)*60/2,AX756/2),1440)*IF(OR(AZ756="",AZ756="　"),1,VALUE(MID(AZ756,2,1)/4)),MIN(SUM(VALUE(BA756)*60,BC756,VALUE(BE756)*60/2,BG756/2),1440)*IF(OR(BI756="",BI756="　"),1,VALUE(MID(BI756,2,1)/4)),MIN(SUM(VALUE(BJ756)*60,BL756,VALUE(BN756)*60/2,BP756/2),1440)*IF(OR(BR756="",BR756="　"),1,VALUE(MID(BR756,2,1)/4)),MIN(SUM(VALUE(BS756)*60,BU756,VALUE(BW756)*60/2,BY756/2),1440)*IF(OR(CA756="",CA756="　"),1,VALUE(MID(CA756,2,1)/4))),'01_勤務時間入力'!$B$7*60,10080))))</f>
        <v/>
      </c>
      <c r="CE756" s="17" t="str">
        <f>IF(CB756="","",IF('01_勤務時間入力'!$I$7*60&lt;='01_勤務時間入力'!CD756,"常勤","非常勤"))</f>
        <v/>
      </c>
    </row>
    <row r="757" spans="2:83" ht="27.95" customHeight="1" x14ac:dyDescent="0.4">
      <c r="B757" s="131" t="str">
        <f t="shared" si="22"/>
        <v>741人目</v>
      </c>
      <c r="C757" s="29"/>
      <c r="D757" s="69" t="s">
        <v>14</v>
      </c>
      <c r="E757" s="31"/>
      <c r="F757" s="32"/>
      <c r="H757" s="36"/>
      <c r="I757" s="54" t="s">
        <v>11</v>
      </c>
      <c r="J757" s="39"/>
      <c r="K757" s="56" t="s">
        <v>16</v>
      </c>
      <c r="L757" s="36"/>
      <c r="M757" s="54" t="s">
        <v>11</v>
      </c>
      <c r="N757" s="39"/>
      <c r="O757" s="56" t="s">
        <v>16</v>
      </c>
      <c r="P757" s="11"/>
      <c r="Q757" s="36"/>
      <c r="R757" s="54" t="s">
        <v>11</v>
      </c>
      <c r="S757" s="39"/>
      <c r="T757" s="54" t="s">
        <v>16</v>
      </c>
      <c r="U757" s="36"/>
      <c r="V757" s="54" t="s">
        <v>11</v>
      </c>
      <c r="W757" s="39"/>
      <c r="X757" s="56" t="s">
        <v>16</v>
      </c>
      <c r="Y757" s="48"/>
      <c r="Z757" s="36"/>
      <c r="AA757" s="54" t="s">
        <v>11</v>
      </c>
      <c r="AB757" s="39"/>
      <c r="AC757" s="54" t="s">
        <v>16</v>
      </c>
      <c r="AD757" s="36"/>
      <c r="AE757" s="54" t="s">
        <v>11</v>
      </c>
      <c r="AF757" s="39"/>
      <c r="AG757" s="56" t="s">
        <v>16</v>
      </c>
      <c r="AH757" s="48"/>
      <c r="AI757" s="36"/>
      <c r="AJ757" s="54" t="s">
        <v>11</v>
      </c>
      <c r="AK757" s="39"/>
      <c r="AL757" s="54" t="s">
        <v>16</v>
      </c>
      <c r="AM757" s="36"/>
      <c r="AN757" s="54" t="s">
        <v>11</v>
      </c>
      <c r="AO757" s="39"/>
      <c r="AP757" s="56" t="s">
        <v>16</v>
      </c>
      <c r="AQ757" s="48"/>
      <c r="AR757" s="36"/>
      <c r="AS757" s="54" t="s">
        <v>11</v>
      </c>
      <c r="AT757" s="39"/>
      <c r="AU757" s="54" t="s">
        <v>16</v>
      </c>
      <c r="AV757" s="36"/>
      <c r="AW757" s="54" t="s">
        <v>11</v>
      </c>
      <c r="AX757" s="39"/>
      <c r="AY757" s="56" t="s">
        <v>16</v>
      </c>
      <c r="AZ757" s="48"/>
      <c r="BA757" s="36"/>
      <c r="BB757" s="54" t="s">
        <v>11</v>
      </c>
      <c r="BC757" s="39"/>
      <c r="BD757" s="54" t="s">
        <v>16</v>
      </c>
      <c r="BE757" s="36"/>
      <c r="BF757" s="54" t="s">
        <v>11</v>
      </c>
      <c r="BG757" s="39"/>
      <c r="BH757" s="56" t="s">
        <v>16</v>
      </c>
      <c r="BI757" s="48"/>
      <c r="BJ757" s="36"/>
      <c r="BK757" s="54" t="s">
        <v>11</v>
      </c>
      <c r="BL757" s="39"/>
      <c r="BM757" s="54" t="s">
        <v>16</v>
      </c>
      <c r="BN757" s="36"/>
      <c r="BO757" s="54" t="s">
        <v>11</v>
      </c>
      <c r="BP757" s="39"/>
      <c r="BQ757" s="56" t="s">
        <v>16</v>
      </c>
      <c r="BR757" s="48"/>
      <c r="BS757" s="36"/>
      <c r="BT757" s="54" t="s">
        <v>11</v>
      </c>
      <c r="BU757" s="39"/>
      <c r="BV757" s="54" t="s">
        <v>16</v>
      </c>
      <c r="BW757" s="36"/>
      <c r="BX757" s="54" t="s">
        <v>11</v>
      </c>
      <c r="BY757" s="39"/>
      <c r="BZ757" s="56" t="s">
        <v>16</v>
      </c>
      <c r="CA757" s="51"/>
      <c r="CB757" s="17" t="str">
        <f t="shared" si="23"/>
        <v/>
      </c>
      <c r="CC757" s="17" t="str">
        <f>IF(CB757="","",INDEX('99_職種リスト'!$A:$A,MATCH($E757,'99_職種リスト'!$B:$B,0)))</f>
        <v/>
      </c>
      <c r="CD757" s="18" t="str">
        <f>IF(CB757="","",IF(F757="○",'01_勤務時間入力'!$B$7*60,IF(SUM(H757,J757,L757,N757)&gt;0,MIN(SUM(VALUE(H757)*60,J757,VALUE(L757)*60/2,N757/2),'01_勤務時間入力'!$B$7*60,10080),MIN(SUM(MIN(SUM(VALUE(Q757)*60,S757,VALUE(U757)*60/2,W757/2),1440)*IF(OR(Y757="",Y757="　"),1,VALUE(MID(Y757,2,1)/4)),MIN(SUM(VALUE(Z757)*60,AB757,VALUE(AD757)*60/2,AF757/2),1440)*IF(OR(AH757="",AH757="　"),1,VALUE(MID(AH757,2,1)/4)),MIN(SUM(VALUE(AI757)*60,AK757,VALUE(AM757)*60/2,AO757/2),1440)*IF(OR(AQ757="",AQ757="　"),1,VALUE(MID(AQ757,2,1)/4)),MIN(SUM(VALUE(AR757)*60,AT757,VALUE(AV757)*60/2,AX757/2),1440)*IF(OR(AZ757="",AZ757="　"),1,VALUE(MID(AZ757,2,1)/4)),MIN(SUM(VALUE(BA757)*60,BC757,VALUE(BE757)*60/2,BG757/2),1440)*IF(OR(BI757="",BI757="　"),1,VALUE(MID(BI757,2,1)/4)),MIN(SUM(VALUE(BJ757)*60,BL757,VALUE(BN757)*60/2,BP757/2),1440)*IF(OR(BR757="",BR757="　"),1,VALUE(MID(BR757,2,1)/4)),MIN(SUM(VALUE(BS757)*60,BU757,VALUE(BW757)*60/2,BY757/2),1440)*IF(OR(CA757="",CA757="　"),1,VALUE(MID(CA757,2,1)/4))),'01_勤務時間入力'!$B$7*60,10080))))</f>
        <v/>
      </c>
      <c r="CE757" s="17" t="str">
        <f>IF(CB757="","",IF('01_勤務時間入力'!$I$7*60&lt;='01_勤務時間入力'!CD757,"常勤","非常勤"))</f>
        <v/>
      </c>
    </row>
    <row r="758" spans="2:83" ht="27.95" customHeight="1" x14ac:dyDescent="0.4">
      <c r="B758" s="131" t="str">
        <f t="shared" si="22"/>
        <v>742人目</v>
      </c>
      <c r="C758" s="29"/>
      <c r="D758" s="69" t="s">
        <v>14</v>
      </c>
      <c r="E758" s="31"/>
      <c r="F758" s="32"/>
      <c r="H758" s="36"/>
      <c r="I758" s="54" t="s">
        <v>11</v>
      </c>
      <c r="J758" s="39"/>
      <c r="K758" s="56" t="s">
        <v>16</v>
      </c>
      <c r="L758" s="36"/>
      <c r="M758" s="54" t="s">
        <v>11</v>
      </c>
      <c r="N758" s="39"/>
      <c r="O758" s="56" t="s">
        <v>16</v>
      </c>
      <c r="P758" s="11"/>
      <c r="Q758" s="36"/>
      <c r="R758" s="54" t="s">
        <v>11</v>
      </c>
      <c r="S758" s="39"/>
      <c r="T758" s="54" t="s">
        <v>16</v>
      </c>
      <c r="U758" s="36"/>
      <c r="V758" s="54" t="s">
        <v>11</v>
      </c>
      <c r="W758" s="39"/>
      <c r="X758" s="56" t="s">
        <v>16</v>
      </c>
      <c r="Y758" s="48"/>
      <c r="Z758" s="36"/>
      <c r="AA758" s="54" t="s">
        <v>11</v>
      </c>
      <c r="AB758" s="39"/>
      <c r="AC758" s="54" t="s">
        <v>16</v>
      </c>
      <c r="AD758" s="36"/>
      <c r="AE758" s="54" t="s">
        <v>11</v>
      </c>
      <c r="AF758" s="39"/>
      <c r="AG758" s="56" t="s">
        <v>16</v>
      </c>
      <c r="AH758" s="48"/>
      <c r="AI758" s="36"/>
      <c r="AJ758" s="54" t="s">
        <v>11</v>
      </c>
      <c r="AK758" s="39"/>
      <c r="AL758" s="54" t="s">
        <v>16</v>
      </c>
      <c r="AM758" s="36"/>
      <c r="AN758" s="54" t="s">
        <v>11</v>
      </c>
      <c r="AO758" s="39"/>
      <c r="AP758" s="56" t="s">
        <v>16</v>
      </c>
      <c r="AQ758" s="48"/>
      <c r="AR758" s="36"/>
      <c r="AS758" s="54" t="s">
        <v>11</v>
      </c>
      <c r="AT758" s="39"/>
      <c r="AU758" s="54" t="s">
        <v>16</v>
      </c>
      <c r="AV758" s="36"/>
      <c r="AW758" s="54" t="s">
        <v>11</v>
      </c>
      <c r="AX758" s="39"/>
      <c r="AY758" s="56" t="s">
        <v>16</v>
      </c>
      <c r="AZ758" s="48"/>
      <c r="BA758" s="36"/>
      <c r="BB758" s="54" t="s">
        <v>11</v>
      </c>
      <c r="BC758" s="39"/>
      <c r="BD758" s="54" t="s">
        <v>16</v>
      </c>
      <c r="BE758" s="36"/>
      <c r="BF758" s="54" t="s">
        <v>11</v>
      </c>
      <c r="BG758" s="39"/>
      <c r="BH758" s="56" t="s">
        <v>16</v>
      </c>
      <c r="BI758" s="48"/>
      <c r="BJ758" s="36"/>
      <c r="BK758" s="54" t="s">
        <v>11</v>
      </c>
      <c r="BL758" s="39"/>
      <c r="BM758" s="54" t="s">
        <v>16</v>
      </c>
      <c r="BN758" s="36"/>
      <c r="BO758" s="54" t="s">
        <v>11</v>
      </c>
      <c r="BP758" s="39"/>
      <c r="BQ758" s="56" t="s">
        <v>16</v>
      </c>
      <c r="BR758" s="48"/>
      <c r="BS758" s="36"/>
      <c r="BT758" s="54" t="s">
        <v>11</v>
      </c>
      <c r="BU758" s="39"/>
      <c r="BV758" s="54" t="s">
        <v>16</v>
      </c>
      <c r="BW758" s="36"/>
      <c r="BX758" s="54" t="s">
        <v>11</v>
      </c>
      <c r="BY758" s="39"/>
      <c r="BZ758" s="56" t="s">
        <v>16</v>
      </c>
      <c r="CA758" s="51"/>
      <c r="CB758" s="17" t="str">
        <f t="shared" si="23"/>
        <v/>
      </c>
      <c r="CC758" s="17" t="str">
        <f>IF(CB758="","",INDEX('99_職種リスト'!$A:$A,MATCH($E758,'99_職種リスト'!$B:$B,0)))</f>
        <v/>
      </c>
      <c r="CD758" s="18" t="str">
        <f>IF(CB758="","",IF(F758="○",'01_勤務時間入力'!$B$7*60,IF(SUM(H758,J758,L758,N758)&gt;0,MIN(SUM(VALUE(H758)*60,J758,VALUE(L758)*60/2,N758/2),'01_勤務時間入力'!$B$7*60,10080),MIN(SUM(MIN(SUM(VALUE(Q758)*60,S758,VALUE(U758)*60/2,W758/2),1440)*IF(OR(Y758="",Y758="　"),1,VALUE(MID(Y758,2,1)/4)),MIN(SUM(VALUE(Z758)*60,AB758,VALUE(AD758)*60/2,AF758/2),1440)*IF(OR(AH758="",AH758="　"),1,VALUE(MID(AH758,2,1)/4)),MIN(SUM(VALUE(AI758)*60,AK758,VALUE(AM758)*60/2,AO758/2),1440)*IF(OR(AQ758="",AQ758="　"),1,VALUE(MID(AQ758,2,1)/4)),MIN(SUM(VALUE(AR758)*60,AT758,VALUE(AV758)*60/2,AX758/2),1440)*IF(OR(AZ758="",AZ758="　"),1,VALUE(MID(AZ758,2,1)/4)),MIN(SUM(VALUE(BA758)*60,BC758,VALUE(BE758)*60/2,BG758/2),1440)*IF(OR(BI758="",BI758="　"),1,VALUE(MID(BI758,2,1)/4)),MIN(SUM(VALUE(BJ758)*60,BL758,VALUE(BN758)*60/2,BP758/2),1440)*IF(OR(BR758="",BR758="　"),1,VALUE(MID(BR758,2,1)/4)),MIN(SUM(VALUE(BS758)*60,BU758,VALUE(BW758)*60/2,BY758/2),1440)*IF(OR(CA758="",CA758="　"),1,VALUE(MID(CA758,2,1)/4))),'01_勤務時間入力'!$B$7*60,10080))))</f>
        <v/>
      </c>
      <c r="CE758" s="17" t="str">
        <f>IF(CB758="","",IF('01_勤務時間入力'!$I$7*60&lt;='01_勤務時間入力'!CD758,"常勤","非常勤"))</f>
        <v/>
      </c>
    </row>
    <row r="759" spans="2:83" ht="27.95" customHeight="1" x14ac:dyDescent="0.4">
      <c r="B759" s="131" t="str">
        <f t="shared" si="22"/>
        <v>743人目</v>
      </c>
      <c r="C759" s="29"/>
      <c r="D759" s="69" t="s">
        <v>14</v>
      </c>
      <c r="E759" s="31"/>
      <c r="F759" s="32"/>
      <c r="H759" s="36"/>
      <c r="I759" s="54" t="s">
        <v>11</v>
      </c>
      <c r="J759" s="39"/>
      <c r="K759" s="56" t="s">
        <v>16</v>
      </c>
      <c r="L759" s="36"/>
      <c r="M759" s="54" t="s">
        <v>11</v>
      </c>
      <c r="N759" s="39"/>
      <c r="O759" s="56" t="s">
        <v>16</v>
      </c>
      <c r="P759" s="11"/>
      <c r="Q759" s="36"/>
      <c r="R759" s="54" t="s">
        <v>11</v>
      </c>
      <c r="S759" s="39"/>
      <c r="T759" s="54" t="s">
        <v>16</v>
      </c>
      <c r="U759" s="36"/>
      <c r="V759" s="54" t="s">
        <v>11</v>
      </c>
      <c r="W759" s="39"/>
      <c r="X759" s="56" t="s">
        <v>16</v>
      </c>
      <c r="Y759" s="48"/>
      <c r="Z759" s="36"/>
      <c r="AA759" s="54" t="s">
        <v>11</v>
      </c>
      <c r="AB759" s="39"/>
      <c r="AC759" s="54" t="s">
        <v>16</v>
      </c>
      <c r="AD759" s="36"/>
      <c r="AE759" s="54" t="s">
        <v>11</v>
      </c>
      <c r="AF759" s="39"/>
      <c r="AG759" s="56" t="s">
        <v>16</v>
      </c>
      <c r="AH759" s="48"/>
      <c r="AI759" s="36"/>
      <c r="AJ759" s="54" t="s">
        <v>11</v>
      </c>
      <c r="AK759" s="39"/>
      <c r="AL759" s="54" t="s">
        <v>16</v>
      </c>
      <c r="AM759" s="36"/>
      <c r="AN759" s="54" t="s">
        <v>11</v>
      </c>
      <c r="AO759" s="39"/>
      <c r="AP759" s="56" t="s">
        <v>16</v>
      </c>
      <c r="AQ759" s="48"/>
      <c r="AR759" s="36"/>
      <c r="AS759" s="54" t="s">
        <v>11</v>
      </c>
      <c r="AT759" s="39"/>
      <c r="AU759" s="54" t="s">
        <v>16</v>
      </c>
      <c r="AV759" s="36"/>
      <c r="AW759" s="54" t="s">
        <v>11</v>
      </c>
      <c r="AX759" s="39"/>
      <c r="AY759" s="56" t="s">
        <v>16</v>
      </c>
      <c r="AZ759" s="48"/>
      <c r="BA759" s="36"/>
      <c r="BB759" s="54" t="s">
        <v>11</v>
      </c>
      <c r="BC759" s="39"/>
      <c r="BD759" s="54" t="s">
        <v>16</v>
      </c>
      <c r="BE759" s="36"/>
      <c r="BF759" s="54" t="s">
        <v>11</v>
      </c>
      <c r="BG759" s="39"/>
      <c r="BH759" s="56" t="s">
        <v>16</v>
      </c>
      <c r="BI759" s="48"/>
      <c r="BJ759" s="36"/>
      <c r="BK759" s="54" t="s">
        <v>11</v>
      </c>
      <c r="BL759" s="39"/>
      <c r="BM759" s="54" t="s">
        <v>16</v>
      </c>
      <c r="BN759" s="36"/>
      <c r="BO759" s="54" t="s">
        <v>11</v>
      </c>
      <c r="BP759" s="39"/>
      <c r="BQ759" s="56" t="s">
        <v>16</v>
      </c>
      <c r="BR759" s="48"/>
      <c r="BS759" s="36"/>
      <c r="BT759" s="54" t="s">
        <v>11</v>
      </c>
      <c r="BU759" s="39"/>
      <c r="BV759" s="54" t="s">
        <v>16</v>
      </c>
      <c r="BW759" s="36"/>
      <c r="BX759" s="54" t="s">
        <v>11</v>
      </c>
      <c r="BY759" s="39"/>
      <c r="BZ759" s="56" t="s">
        <v>16</v>
      </c>
      <c r="CA759" s="51"/>
      <c r="CB759" s="17" t="str">
        <f t="shared" si="23"/>
        <v/>
      </c>
      <c r="CC759" s="17" t="str">
        <f>IF(CB759="","",INDEX('99_職種リスト'!$A:$A,MATCH($E759,'99_職種リスト'!$B:$B,0)))</f>
        <v/>
      </c>
      <c r="CD759" s="18" t="str">
        <f>IF(CB759="","",IF(F759="○",'01_勤務時間入力'!$B$7*60,IF(SUM(H759,J759,L759,N759)&gt;0,MIN(SUM(VALUE(H759)*60,J759,VALUE(L759)*60/2,N759/2),'01_勤務時間入力'!$B$7*60,10080),MIN(SUM(MIN(SUM(VALUE(Q759)*60,S759,VALUE(U759)*60/2,W759/2),1440)*IF(OR(Y759="",Y759="　"),1,VALUE(MID(Y759,2,1)/4)),MIN(SUM(VALUE(Z759)*60,AB759,VALUE(AD759)*60/2,AF759/2),1440)*IF(OR(AH759="",AH759="　"),1,VALUE(MID(AH759,2,1)/4)),MIN(SUM(VALUE(AI759)*60,AK759,VALUE(AM759)*60/2,AO759/2),1440)*IF(OR(AQ759="",AQ759="　"),1,VALUE(MID(AQ759,2,1)/4)),MIN(SUM(VALUE(AR759)*60,AT759,VALUE(AV759)*60/2,AX759/2),1440)*IF(OR(AZ759="",AZ759="　"),1,VALUE(MID(AZ759,2,1)/4)),MIN(SUM(VALUE(BA759)*60,BC759,VALUE(BE759)*60/2,BG759/2),1440)*IF(OR(BI759="",BI759="　"),1,VALUE(MID(BI759,2,1)/4)),MIN(SUM(VALUE(BJ759)*60,BL759,VALUE(BN759)*60/2,BP759/2),1440)*IF(OR(BR759="",BR759="　"),1,VALUE(MID(BR759,2,1)/4)),MIN(SUM(VALUE(BS759)*60,BU759,VALUE(BW759)*60/2,BY759/2),1440)*IF(OR(CA759="",CA759="　"),1,VALUE(MID(CA759,2,1)/4))),'01_勤務時間入力'!$B$7*60,10080))))</f>
        <v/>
      </c>
      <c r="CE759" s="17" t="str">
        <f>IF(CB759="","",IF('01_勤務時間入力'!$I$7*60&lt;='01_勤務時間入力'!CD759,"常勤","非常勤"))</f>
        <v/>
      </c>
    </row>
    <row r="760" spans="2:83" ht="27.95" customHeight="1" x14ac:dyDescent="0.4">
      <c r="B760" s="131" t="str">
        <f t="shared" si="22"/>
        <v>744人目</v>
      </c>
      <c r="C760" s="29"/>
      <c r="D760" s="69" t="s">
        <v>14</v>
      </c>
      <c r="E760" s="31"/>
      <c r="F760" s="32"/>
      <c r="H760" s="36"/>
      <c r="I760" s="54" t="s">
        <v>11</v>
      </c>
      <c r="J760" s="39"/>
      <c r="K760" s="56" t="s">
        <v>16</v>
      </c>
      <c r="L760" s="36"/>
      <c r="M760" s="54" t="s">
        <v>11</v>
      </c>
      <c r="N760" s="39"/>
      <c r="O760" s="56" t="s">
        <v>16</v>
      </c>
      <c r="P760" s="11"/>
      <c r="Q760" s="36"/>
      <c r="R760" s="54" t="s">
        <v>11</v>
      </c>
      <c r="S760" s="39"/>
      <c r="T760" s="54" t="s">
        <v>16</v>
      </c>
      <c r="U760" s="36"/>
      <c r="V760" s="54" t="s">
        <v>11</v>
      </c>
      <c r="W760" s="39"/>
      <c r="X760" s="56" t="s">
        <v>16</v>
      </c>
      <c r="Y760" s="48"/>
      <c r="Z760" s="36"/>
      <c r="AA760" s="54" t="s">
        <v>11</v>
      </c>
      <c r="AB760" s="39"/>
      <c r="AC760" s="54" t="s">
        <v>16</v>
      </c>
      <c r="AD760" s="36"/>
      <c r="AE760" s="54" t="s">
        <v>11</v>
      </c>
      <c r="AF760" s="39"/>
      <c r="AG760" s="56" t="s">
        <v>16</v>
      </c>
      <c r="AH760" s="48"/>
      <c r="AI760" s="36"/>
      <c r="AJ760" s="54" t="s">
        <v>11</v>
      </c>
      <c r="AK760" s="39"/>
      <c r="AL760" s="54" t="s">
        <v>16</v>
      </c>
      <c r="AM760" s="36"/>
      <c r="AN760" s="54" t="s">
        <v>11</v>
      </c>
      <c r="AO760" s="39"/>
      <c r="AP760" s="56" t="s">
        <v>16</v>
      </c>
      <c r="AQ760" s="48"/>
      <c r="AR760" s="36"/>
      <c r="AS760" s="54" t="s">
        <v>11</v>
      </c>
      <c r="AT760" s="39"/>
      <c r="AU760" s="54" t="s">
        <v>16</v>
      </c>
      <c r="AV760" s="36"/>
      <c r="AW760" s="54" t="s">
        <v>11</v>
      </c>
      <c r="AX760" s="39"/>
      <c r="AY760" s="56" t="s">
        <v>16</v>
      </c>
      <c r="AZ760" s="48"/>
      <c r="BA760" s="36"/>
      <c r="BB760" s="54" t="s">
        <v>11</v>
      </c>
      <c r="BC760" s="39"/>
      <c r="BD760" s="54" t="s">
        <v>16</v>
      </c>
      <c r="BE760" s="36"/>
      <c r="BF760" s="54" t="s">
        <v>11</v>
      </c>
      <c r="BG760" s="39"/>
      <c r="BH760" s="56" t="s">
        <v>16</v>
      </c>
      <c r="BI760" s="48"/>
      <c r="BJ760" s="36"/>
      <c r="BK760" s="54" t="s">
        <v>11</v>
      </c>
      <c r="BL760" s="39"/>
      <c r="BM760" s="54" t="s">
        <v>16</v>
      </c>
      <c r="BN760" s="36"/>
      <c r="BO760" s="54" t="s">
        <v>11</v>
      </c>
      <c r="BP760" s="39"/>
      <c r="BQ760" s="56" t="s">
        <v>16</v>
      </c>
      <c r="BR760" s="48"/>
      <c r="BS760" s="36"/>
      <c r="BT760" s="54" t="s">
        <v>11</v>
      </c>
      <c r="BU760" s="39"/>
      <c r="BV760" s="54" t="s">
        <v>16</v>
      </c>
      <c r="BW760" s="36"/>
      <c r="BX760" s="54" t="s">
        <v>11</v>
      </c>
      <c r="BY760" s="39"/>
      <c r="BZ760" s="56" t="s">
        <v>16</v>
      </c>
      <c r="CA760" s="51"/>
      <c r="CB760" s="17" t="str">
        <f t="shared" si="23"/>
        <v/>
      </c>
      <c r="CC760" s="17" t="str">
        <f>IF(CB760="","",INDEX('99_職種リスト'!$A:$A,MATCH($E760,'99_職種リスト'!$B:$B,0)))</f>
        <v/>
      </c>
      <c r="CD760" s="18" t="str">
        <f>IF(CB760="","",IF(F760="○",'01_勤務時間入力'!$B$7*60,IF(SUM(H760,J760,L760,N760)&gt;0,MIN(SUM(VALUE(H760)*60,J760,VALUE(L760)*60/2,N760/2),'01_勤務時間入力'!$B$7*60,10080),MIN(SUM(MIN(SUM(VALUE(Q760)*60,S760,VALUE(U760)*60/2,W760/2),1440)*IF(OR(Y760="",Y760="　"),1,VALUE(MID(Y760,2,1)/4)),MIN(SUM(VALUE(Z760)*60,AB760,VALUE(AD760)*60/2,AF760/2),1440)*IF(OR(AH760="",AH760="　"),1,VALUE(MID(AH760,2,1)/4)),MIN(SUM(VALUE(AI760)*60,AK760,VALUE(AM760)*60/2,AO760/2),1440)*IF(OR(AQ760="",AQ760="　"),1,VALUE(MID(AQ760,2,1)/4)),MIN(SUM(VALUE(AR760)*60,AT760,VALUE(AV760)*60/2,AX760/2),1440)*IF(OR(AZ760="",AZ760="　"),1,VALUE(MID(AZ760,2,1)/4)),MIN(SUM(VALUE(BA760)*60,BC760,VALUE(BE760)*60/2,BG760/2),1440)*IF(OR(BI760="",BI760="　"),1,VALUE(MID(BI760,2,1)/4)),MIN(SUM(VALUE(BJ760)*60,BL760,VALUE(BN760)*60/2,BP760/2),1440)*IF(OR(BR760="",BR760="　"),1,VALUE(MID(BR760,2,1)/4)),MIN(SUM(VALUE(BS760)*60,BU760,VALUE(BW760)*60/2,BY760/2),1440)*IF(OR(CA760="",CA760="　"),1,VALUE(MID(CA760,2,1)/4))),'01_勤務時間入力'!$B$7*60,10080))))</f>
        <v/>
      </c>
      <c r="CE760" s="17" t="str">
        <f>IF(CB760="","",IF('01_勤務時間入力'!$I$7*60&lt;='01_勤務時間入力'!CD760,"常勤","非常勤"))</f>
        <v/>
      </c>
    </row>
    <row r="761" spans="2:83" ht="27.95" customHeight="1" x14ac:dyDescent="0.4">
      <c r="B761" s="131" t="str">
        <f t="shared" si="22"/>
        <v>745人目</v>
      </c>
      <c r="C761" s="29"/>
      <c r="D761" s="69" t="s">
        <v>14</v>
      </c>
      <c r="E761" s="31"/>
      <c r="F761" s="32"/>
      <c r="H761" s="36"/>
      <c r="I761" s="54" t="s">
        <v>11</v>
      </c>
      <c r="J761" s="39"/>
      <c r="K761" s="56" t="s">
        <v>16</v>
      </c>
      <c r="L761" s="36"/>
      <c r="M761" s="54" t="s">
        <v>11</v>
      </c>
      <c r="N761" s="39"/>
      <c r="O761" s="56" t="s">
        <v>16</v>
      </c>
      <c r="P761" s="11"/>
      <c r="Q761" s="36"/>
      <c r="R761" s="54" t="s">
        <v>11</v>
      </c>
      <c r="S761" s="39"/>
      <c r="T761" s="54" t="s">
        <v>16</v>
      </c>
      <c r="U761" s="36"/>
      <c r="V761" s="54" t="s">
        <v>11</v>
      </c>
      <c r="W761" s="39"/>
      <c r="X761" s="56" t="s">
        <v>16</v>
      </c>
      <c r="Y761" s="48"/>
      <c r="Z761" s="36"/>
      <c r="AA761" s="54" t="s">
        <v>11</v>
      </c>
      <c r="AB761" s="39"/>
      <c r="AC761" s="54" t="s">
        <v>16</v>
      </c>
      <c r="AD761" s="36"/>
      <c r="AE761" s="54" t="s">
        <v>11</v>
      </c>
      <c r="AF761" s="39"/>
      <c r="AG761" s="56" t="s">
        <v>16</v>
      </c>
      <c r="AH761" s="48"/>
      <c r="AI761" s="36"/>
      <c r="AJ761" s="54" t="s">
        <v>11</v>
      </c>
      <c r="AK761" s="39"/>
      <c r="AL761" s="54" t="s">
        <v>16</v>
      </c>
      <c r="AM761" s="36"/>
      <c r="AN761" s="54" t="s">
        <v>11</v>
      </c>
      <c r="AO761" s="39"/>
      <c r="AP761" s="56" t="s">
        <v>16</v>
      </c>
      <c r="AQ761" s="48"/>
      <c r="AR761" s="36"/>
      <c r="AS761" s="54" t="s">
        <v>11</v>
      </c>
      <c r="AT761" s="39"/>
      <c r="AU761" s="54" t="s">
        <v>16</v>
      </c>
      <c r="AV761" s="36"/>
      <c r="AW761" s="54" t="s">
        <v>11</v>
      </c>
      <c r="AX761" s="39"/>
      <c r="AY761" s="56" t="s">
        <v>16</v>
      </c>
      <c r="AZ761" s="48"/>
      <c r="BA761" s="36"/>
      <c r="BB761" s="54" t="s">
        <v>11</v>
      </c>
      <c r="BC761" s="39"/>
      <c r="BD761" s="54" t="s">
        <v>16</v>
      </c>
      <c r="BE761" s="36"/>
      <c r="BF761" s="54" t="s">
        <v>11</v>
      </c>
      <c r="BG761" s="39"/>
      <c r="BH761" s="56" t="s">
        <v>16</v>
      </c>
      <c r="BI761" s="48"/>
      <c r="BJ761" s="36"/>
      <c r="BK761" s="54" t="s">
        <v>11</v>
      </c>
      <c r="BL761" s="39"/>
      <c r="BM761" s="54" t="s">
        <v>16</v>
      </c>
      <c r="BN761" s="36"/>
      <c r="BO761" s="54" t="s">
        <v>11</v>
      </c>
      <c r="BP761" s="39"/>
      <c r="BQ761" s="56" t="s">
        <v>16</v>
      </c>
      <c r="BR761" s="48"/>
      <c r="BS761" s="36"/>
      <c r="BT761" s="54" t="s">
        <v>11</v>
      </c>
      <c r="BU761" s="39"/>
      <c r="BV761" s="54" t="s">
        <v>16</v>
      </c>
      <c r="BW761" s="36"/>
      <c r="BX761" s="54" t="s">
        <v>11</v>
      </c>
      <c r="BY761" s="39"/>
      <c r="BZ761" s="56" t="s">
        <v>16</v>
      </c>
      <c r="CA761" s="51"/>
      <c r="CB761" s="17" t="str">
        <f t="shared" si="23"/>
        <v/>
      </c>
      <c r="CC761" s="17" t="str">
        <f>IF(CB761="","",INDEX('99_職種リスト'!$A:$A,MATCH($E761,'99_職種リスト'!$B:$B,0)))</f>
        <v/>
      </c>
      <c r="CD761" s="18" t="str">
        <f>IF(CB761="","",IF(F761="○",'01_勤務時間入力'!$B$7*60,IF(SUM(H761,J761,L761,N761)&gt;0,MIN(SUM(VALUE(H761)*60,J761,VALUE(L761)*60/2,N761/2),'01_勤務時間入力'!$B$7*60,10080),MIN(SUM(MIN(SUM(VALUE(Q761)*60,S761,VALUE(U761)*60/2,W761/2),1440)*IF(OR(Y761="",Y761="　"),1,VALUE(MID(Y761,2,1)/4)),MIN(SUM(VALUE(Z761)*60,AB761,VALUE(AD761)*60/2,AF761/2),1440)*IF(OR(AH761="",AH761="　"),1,VALUE(MID(AH761,2,1)/4)),MIN(SUM(VALUE(AI761)*60,AK761,VALUE(AM761)*60/2,AO761/2),1440)*IF(OR(AQ761="",AQ761="　"),1,VALUE(MID(AQ761,2,1)/4)),MIN(SUM(VALUE(AR761)*60,AT761,VALUE(AV761)*60/2,AX761/2),1440)*IF(OR(AZ761="",AZ761="　"),1,VALUE(MID(AZ761,2,1)/4)),MIN(SUM(VALUE(BA761)*60,BC761,VALUE(BE761)*60/2,BG761/2),1440)*IF(OR(BI761="",BI761="　"),1,VALUE(MID(BI761,2,1)/4)),MIN(SUM(VALUE(BJ761)*60,BL761,VALUE(BN761)*60/2,BP761/2),1440)*IF(OR(BR761="",BR761="　"),1,VALUE(MID(BR761,2,1)/4)),MIN(SUM(VALUE(BS761)*60,BU761,VALUE(BW761)*60/2,BY761/2),1440)*IF(OR(CA761="",CA761="　"),1,VALUE(MID(CA761,2,1)/4))),'01_勤務時間入力'!$B$7*60,10080))))</f>
        <v/>
      </c>
      <c r="CE761" s="17" t="str">
        <f>IF(CB761="","",IF('01_勤務時間入力'!$I$7*60&lt;='01_勤務時間入力'!CD761,"常勤","非常勤"))</f>
        <v/>
      </c>
    </row>
    <row r="762" spans="2:83" ht="27.95" customHeight="1" x14ac:dyDescent="0.4">
      <c r="B762" s="131" t="str">
        <f t="shared" si="22"/>
        <v>746人目</v>
      </c>
      <c r="C762" s="29"/>
      <c r="D762" s="69" t="s">
        <v>14</v>
      </c>
      <c r="E762" s="31"/>
      <c r="F762" s="32"/>
      <c r="H762" s="36"/>
      <c r="I762" s="54" t="s">
        <v>11</v>
      </c>
      <c r="J762" s="39"/>
      <c r="K762" s="56" t="s">
        <v>16</v>
      </c>
      <c r="L762" s="36"/>
      <c r="M762" s="54" t="s">
        <v>11</v>
      </c>
      <c r="N762" s="39"/>
      <c r="O762" s="56" t="s">
        <v>16</v>
      </c>
      <c r="P762" s="11"/>
      <c r="Q762" s="36"/>
      <c r="R762" s="54" t="s">
        <v>11</v>
      </c>
      <c r="S762" s="39"/>
      <c r="T762" s="54" t="s">
        <v>16</v>
      </c>
      <c r="U762" s="36"/>
      <c r="V762" s="54" t="s">
        <v>11</v>
      </c>
      <c r="W762" s="39"/>
      <c r="X762" s="56" t="s">
        <v>16</v>
      </c>
      <c r="Y762" s="48"/>
      <c r="Z762" s="36"/>
      <c r="AA762" s="54" t="s">
        <v>11</v>
      </c>
      <c r="AB762" s="39"/>
      <c r="AC762" s="54" t="s">
        <v>16</v>
      </c>
      <c r="AD762" s="36"/>
      <c r="AE762" s="54" t="s">
        <v>11</v>
      </c>
      <c r="AF762" s="39"/>
      <c r="AG762" s="56" t="s">
        <v>16</v>
      </c>
      <c r="AH762" s="48"/>
      <c r="AI762" s="36"/>
      <c r="AJ762" s="54" t="s">
        <v>11</v>
      </c>
      <c r="AK762" s="39"/>
      <c r="AL762" s="54" t="s">
        <v>16</v>
      </c>
      <c r="AM762" s="36"/>
      <c r="AN762" s="54" t="s">
        <v>11</v>
      </c>
      <c r="AO762" s="39"/>
      <c r="AP762" s="56" t="s">
        <v>16</v>
      </c>
      <c r="AQ762" s="48"/>
      <c r="AR762" s="36"/>
      <c r="AS762" s="54" t="s">
        <v>11</v>
      </c>
      <c r="AT762" s="39"/>
      <c r="AU762" s="54" t="s">
        <v>16</v>
      </c>
      <c r="AV762" s="36"/>
      <c r="AW762" s="54" t="s">
        <v>11</v>
      </c>
      <c r="AX762" s="39"/>
      <c r="AY762" s="56" t="s">
        <v>16</v>
      </c>
      <c r="AZ762" s="48"/>
      <c r="BA762" s="36"/>
      <c r="BB762" s="54" t="s">
        <v>11</v>
      </c>
      <c r="BC762" s="39"/>
      <c r="BD762" s="54" t="s">
        <v>16</v>
      </c>
      <c r="BE762" s="36"/>
      <c r="BF762" s="54" t="s">
        <v>11</v>
      </c>
      <c r="BG762" s="39"/>
      <c r="BH762" s="56" t="s">
        <v>16</v>
      </c>
      <c r="BI762" s="48"/>
      <c r="BJ762" s="36"/>
      <c r="BK762" s="54" t="s">
        <v>11</v>
      </c>
      <c r="BL762" s="39"/>
      <c r="BM762" s="54" t="s">
        <v>16</v>
      </c>
      <c r="BN762" s="36"/>
      <c r="BO762" s="54" t="s">
        <v>11</v>
      </c>
      <c r="BP762" s="39"/>
      <c r="BQ762" s="56" t="s">
        <v>16</v>
      </c>
      <c r="BR762" s="48"/>
      <c r="BS762" s="36"/>
      <c r="BT762" s="54" t="s">
        <v>11</v>
      </c>
      <c r="BU762" s="39"/>
      <c r="BV762" s="54" t="s">
        <v>16</v>
      </c>
      <c r="BW762" s="36"/>
      <c r="BX762" s="54" t="s">
        <v>11</v>
      </c>
      <c r="BY762" s="39"/>
      <c r="BZ762" s="56" t="s">
        <v>16</v>
      </c>
      <c r="CA762" s="51"/>
      <c r="CB762" s="17" t="str">
        <f t="shared" si="23"/>
        <v/>
      </c>
      <c r="CC762" s="17" t="str">
        <f>IF(CB762="","",INDEX('99_職種リスト'!$A:$A,MATCH($E762,'99_職種リスト'!$B:$B,0)))</f>
        <v/>
      </c>
      <c r="CD762" s="18" t="str">
        <f>IF(CB762="","",IF(F762="○",'01_勤務時間入力'!$B$7*60,IF(SUM(H762,J762,L762,N762)&gt;0,MIN(SUM(VALUE(H762)*60,J762,VALUE(L762)*60/2,N762/2),'01_勤務時間入力'!$B$7*60,10080),MIN(SUM(MIN(SUM(VALUE(Q762)*60,S762,VALUE(U762)*60/2,W762/2),1440)*IF(OR(Y762="",Y762="　"),1,VALUE(MID(Y762,2,1)/4)),MIN(SUM(VALUE(Z762)*60,AB762,VALUE(AD762)*60/2,AF762/2),1440)*IF(OR(AH762="",AH762="　"),1,VALUE(MID(AH762,2,1)/4)),MIN(SUM(VALUE(AI762)*60,AK762,VALUE(AM762)*60/2,AO762/2),1440)*IF(OR(AQ762="",AQ762="　"),1,VALUE(MID(AQ762,2,1)/4)),MIN(SUM(VALUE(AR762)*60,AT762,VALUE(AV762)*60/2,AX762/2),1440)*IF(OR(AZ762="",AZ762="　"),1,VALUE(MID(AZ762,2,1)/4)),MIN(SUM(VALUE(BA762)*60,BC762,VALUE(BE762)*60/2,BG762/2),1440)*IF(OR(BI762="",BI762="　"),1,VALUE(MID(BI762,2,1)/4)),MIN(SUM(VALUE(BJ762)*60,BL762,VALUE(BN762)*60/2,BP762/2),1440)*IF(OR(BR762="",BR762="　"),1,VALUE(MID(BR762,2,1)/4)),MIN(SUM(VALUE(BS762)*60,BU762,VALUE(BW762)*60/2,BY762/2),1440)*IF(OR(CA762="",CA762="　"),1,VALUE(MID(CA762,2,1)/4))),'01_勤務時間入力'!$B$7*60,10080))))</f>
        <v/>
      </c>
      <c r="CE762" s="17" t="str">
        <f>IF(CB762="","",IF('01_勤務時間入力'!$I$7*60&lt;='01_勤務時間入力'!CD762,"常勤","非常勤"))</f>
        <v/>
      </c>
    </row>
    <row r="763" spans="2:83" ht="27.95" customHeight="1" x14ac:dyDescent="0.4">
      <c r="B763" s="131" t="str">
        <f t="shared" si="22"/>
        <v>747人目</v>
      </c>
      <c r="C763" s="29"/>
      <c r="D763" s="69" t="s">
        <v>14</v>
      </c>
      <c r="E763" s="31"/>
      <c r="F763" s="32"/>
      <c r="H763" s="36"/>
      <c r="I763" s="54" t="s">
        <v>11</v>
      </c>
      <c r="J763" s="39"/>
      <c r="K763" s="56" t="s">
        <v>16</v>
      </c>
      <c r="L763" s="36"/>
      <c r="M763" s="54" t="s">
        <v>11</v>
      </c>
      <c r="N763" s="39"/>
      <c r="O763" s="56" t="s">
        <v>16</v>
      </c>
      <c r="P763" s="11"/>
      <c r="Q763" s="36"/>
      <c r="R763" s="54" t="s">
        <v>11</v>
      </c>
      <c r="S763" s="39"/>
      <c r="T763" s="54" t="s">
        <v>16</v>
      </c>
      <c r="U763" s="36"/>
      <c r="V763" s="54" t="s">
        <v>11</v>
      </c>
      <c r="W763" s="39"/>
      <c r="X763" s="56" t="s">
        <v>16</v>
      </c>
      <c r="Y763" s="48"/>
      <c r="Z763" s="36"/>
      <c r="AA763" s="54" t="s">
        <v>11</v>
      </c>
      <c r="AB763" s="39"/>
      <c r="AC763" s="54" t="s">
        <v>16</v>
      </c>
      <c r="AD763" s="36"/>
      <c r="AE763" s="54" t="s">
        <v>11</v>
      </c>
      <c r="AF763" s="39"/>
      <c r="AG763" s="56" t="s">
        <v>16</v>
      </c>
      <c r="AH763" s="48"/>
      <c r="AI763" s="36"/>
      <c r="AJ763" s="54" t="s">
        <v>11</v>
      </c>
      <c r="AK763" s="39"/>
      <c r="AL763" s="54" t="s">
        <v>16</v>
      </c>
      <c r="AM763" s="36"/>
      <c r="AN763" s="54" t="s">
        <v>11</v>
      </c>
      <c r="AO763" s="39"/>
      <c r="AP763" s="56" t="s">
        <v>16</v>
      </c>
      <c r="AQ763" s="48"/>
      <c r="AR763" s="36"/>
      <c r="AS763" s="54" t="s">
        <v>11</v>
      </c>
      <c r="AT763" s="39"/>
      <c r="AU763" s="54" t="s">
        <v>16</v>
      </c>
      <c r="AV763" s="36"/>
      <c r="AW763" s="54" t="s">
        <v>11</v>
      </c>
      <c r="AX763" s="39"/>
      <c r="AY763" s="56" t="s">
        <v>16</v>
      </c>
      <c r="AZ763" s="48"/>
      <c r="BA763" s="36"/>
      <c r="BB763" s="54" t="s">
        <v>11</v>
      </c>
      <c r="BC763" s="39"/>
      <c r="BD763" s="54" t="s">
        <v>16</v>
      </c>
      <c r="BE763" s="36"/>
      <c r="BF763" s="54" t="s">
        <v>11</v>
      </c>
      <c r="BG763" s="39"/>
      <c r="BH763" s="56" t="s">
        <v>16</v>
      </c>
      <c r="BI763" s="48"/>
      <c r="BJ763" s="36"/>
      <c r="BK763" s="54" t="s">
        <v>11</v>
      </c>
      <c r="BL763" s="39"/>
      <c r="BM763" s="54" t="s">
        <v>16</v>
      </c>
      <c r="BN763" s="36"/>
      <c r="BO763" s="54" t="s">
        <v>11</v>
      </c>
      <c r="BP763" s="39"/>
      <c r="BQ763" s="56" t="s">
        <v>16</v>
      </c>
      <c r="BR763" s="48"/>
      <c r="BS763" s="36"/>
      <c r="BT763" s="54" t="s">
        <v>11</v>
      </c>
      <c r="BU763" s="39"/>
      <c r="BV763" s="54" t="s">
        <v>16</v>
      </c>
      <c r="BW763" s="36"/>
      <c r="BX763" s="54" t="s">
        <v>11</v>
      </c>
      <c r="BY763" s="39"/>
      <c r="BZ763" s="56" t="s">
        <v>16</v>
      </c>
      <c r="CA763" s="51"/>
      <c r="CB763" s="17" t="str">
        <f t="shared" si="23"/>
        <v/>
      </c>
      <c r="CC763" s="17" t="str">
        <f>IF(CB763="","",INDEX('99_職種リスト'!$A:$A,MATCH($E763,'99_職種リスト'!$B:$B,0)))</f>
        <v/>
      </c>
      <c r="CD763" s="18" t="str">
        <f>IF(CB763="","",IF(F763="○",'01_勤務時間入力'!$B$7*60,IF(SUM(H763,J763,L763,N763)&gt;0,MIN(SUM(VALUE(H763)*60,J763,VALUE(L763)*60/2,N763/2),'01_勤務時間入力'!$B$7*60,10080),MIN(SUM(MIN(SUM(VALUE(Q763)*60,S763,VALUE(U763)*60/2,W763/2),1440)*IF(OR(Y763="",Y763="　"),1,VALUE(MID(Y763,2,1)/4)),MIN(SUM(VALUE(Z763)*60,AB763,VALUE(AD763)*60/2,AF763/2),1440)*IF(OR(AH763="",AH763="　"),1,VALUE(MID(AH763,2,1)/4)),MIN(SUM(VALUE(AI763)*60,AK763,VALUE(AM763)*60/2,AO763/2),1440)*IF(OR(AQ763="",AQ763="　"),1,VALUE(MID(AQ763,2,1)/4)),MIN(SUM(VALUE(AR763)*60,AT763,VALUE(AV763)*60/2,AX763/2),1440)*IF(OR(AZ763="",AZ763="　"),1,VALUE(MID(AZ763,2,1)/4)),MIN(SUM(VALUE(BA763)*60,BC763,VALUE(BE763)*60/2,BG763/2),1440)*IF(OR(BI763="",BI763="　"),1,VALUE(MID(BI763,2,1)/4)),MIN(SUM(VALUE(BJ763)*60,BL763,VALUE(BN763)*60/2,BP763/2),1440)*IF(OR(BR763="",BR763="　"),1,VALUE(MID(BR763,2,1)/4)),MIN(SUM(VALUE(BS763)*60,BU763,VALUE(BW763)*60/2,BY763/2),1440)*IF(OR(CA763="",CA763="　"),1,VALUE(MID(CA763,2,1)/4))),'01_勤務時間入力'!$B$7*60,10080))))</f>
        <v/>
      </c>
      <c r="CE763" s="17" t="str">
        <f>IF(CB763="","",IF('01_勤務時間入力'!$I$7*60&lt;='01_勤務時間入力'!CD763,"常勤","非常勤"))</f>
        <v/>
      </c>
    </row>
    <row r="764" spans="2:83" ht="27.95" customHeight="1" x14ac:dyDescent="0.4">
      <c r="B764" s="131" t="str">
        <f t="shared" si="22"/>
        <v>748人目</v>
      </c>
      <c r="C764" s="29"/>
      <c r="D764" s="69" t="s">
        <v>14</v>
      </c>
      <c r="E764" s="31"/>
      <c r="F764" s="32"/>
      <c r="H764" s="36"/>
      <c r="I764" s="54" t="s">
        <v>11</v>
      </c>
      <c r="J764" s="39"/>
      <c r="K764" s="56" t="s">
        <v>16</v>
      </c>
      <c r="L764" s="36"/>
      <c r="M764" s="54" t="s">
        <v>11</v>
      </c>
      <c r="N764" s="39"/>
      <c r="O764" s="56" t="s">
        <v>16</v>
      </c>
      <c r="P764" s="11"/>
      <c r="Q764" s="36"/>
      <c r="R764" s="54" t="s">
        <v>11</v>
      </c>
      <c r="S764" s="39"/>
      <c r="T764" s="54" t="s">
        <v>16</v>
      </c>
      <c r="U764" s="36"/>
      <c r="V764" s="54" t="s">
        <v>11</v>
      </c>
      <c r="W764" s="39"/>
      <c r="X764" s="56" t="s">
        <v>16</v>
      </c>
      <c r="Y764" s="48"/>
      <c r="Z764" s="36"/>
      <c r="AA764" s="54" t="s">
        <v>11</v>
      </c>
      <c r="AB764" s="39"/>
      <c r="AC764" s="54" t="s">
        <v>16</v>
      </c>
      <c r="AD764" s="36"/>
      <c r="AE764" s="54" t="s">
        <v>11</v>
      </c>
      <c r="AF764" s="39"/>
      <c r="AG764" s="56" t="s">
        <v>16</v>
      </c>
      <c r="AH764" s="48"/>
      <c r="AI764" s="36"/>
      <c r="AJ764" s="54" t="s">
        <v>11</v>
      </c>
      <c r="AK764" s="39"/>
      <c r="AL764" s="54" t="s">
        <v>16</v>
      </c>
      <c r="AM764" s="36"/>
      <c r="AN764" s="54" t="s">
        <v>11</v>
      </c>
      <c r="AO764" s="39"/>
      <c r="AP764" s="56" t="s">
        <v>16</v>
      </c>
      <c r="AQ764" s="48"/>
      <c r="AR764" s="36"/>
      <c r="AS764" s="54" t="s">
        <v>11</v>
      </c>
      <c r="AT764" s="39"/>
      <c r="AU764" s="54" t="s">
        <v>16</v>
      </c>
      <c r="AV764" s="36"/>
      <c r="AW764" s="54" t="s">
        <v>11</v>
      </c>
      <c r="AX764" s="39"/>
      <c r="AY764" s="56" t="s">
        <v>16</v>
      </c>
      <c r="AZ764" s="48"/>
      <c r="BA764" s="36"/>
      <c r="BB764" s="54" t="s">
        <v>11</v>
      </c>
      <c r="BC764" s="39"/>
      <c r="BD764" s="54" t="s">
        <v>16</v>
      </c>
      <c r="BE764" s="36"/>
      <c r="BF764" s="54" t="s">
        <v>11</v>
      </c>
      <c r="BG764" s="39"/>
      <c r="BH764" s="56" t="s">
        <v>16</v>
      </c>
      <c r="BI764" s="48"/>
      <c r="BJ764" s="36"/>
      <c r="BK764" s="54" t="s">
        <v>11</v>
      </c>
      <c r="BL764" s="39"/>
      <c r="BM764" s="54" t="s">
        <v>16</v>
      </c>
      <c r="BN764" s="36"/>
      <c r="BO764" s="54" t="s">
        <v>11</v>
      </c>
      <c r="BP764" s="39"/>
      <c r="BQ764" s="56" t="s">
        <v>16</v>
      </c>
      <c r="BR764" s="48"/>
      <c r="BS764" s="36"/>
      <c r="BT764" s="54" t="s">
        <v>11</v>
      </c>
      <c r="BU764" s="39"/>
      <c r="BV764" s="54" t="s">
        <v>16</v>
      </c>
      <c r="BW764" s="36"/>
      <c r="BX764" s="54" t="s">
        <v>11</v>
      </c>
      <c r="BY764" s="39"/>
      <c r="BZ764" s="56" t="s">
        <v>16</v>
      </c>
      <c r="CA764" s="51"/>
      <c r="CB764" s="17" t="str">
        <f t="shared" si="23"/>
        <v/>
      </c>
      <c r="CC764" s="17" t="str">
        <f>IF(CB764="","",INDEX('99_職種リスト'!$A:$A,MATCH($E764,'99_職種リスト'!$B:$B,0)))</f>
        <v/>
      </c>
      <c r="CD764" s="18" t="str">
        <f>IF(CB764="","",IF(F764="○",'01_勤務時間入力'!$B$7*60,IF(SUM(H764,J764,L764,N764)&gt;0,MIN(SUM(VALUE(H764)*60,J764,VALUE(L764)*60/2,N764/2),'01_勤務時間入力'!$B$7*60,10080),MIN(SUM(MIN(SUM(VALUE(Q764)*60,S764,VALUE(U764)*60/2,W764/2),1440)*IF(OR(Y764="",Y764="　"),1,VALUE(MID(Y764,2,1)/4)),MIN(SUM(VALUE(Z764)*60,AB764,VALUE(AD764)*60/2,AF764/2),1440)*IF(OR(AH764="",AH764="　"),1,VALUE(MID(AH764,2,1)/4)),MIN(SUM(VALUE(AI764)*60,AK764,VALUE(AM764)*60/2,AO764/2),1440)*IF(OR(AQ764="",AQ764="　"),1,VALUE(MID(AQ764,2,1)/4)),MIN(SUM(VALUE(AR764)*60,AT764,VALUE(AV764)*60/2,AX764/2),1440)*IF(OR(AZ764="",AZ764="　"),1,VALUE(MID(AZ764,2,1)/4)),MIN(SUM(VALUE(BA764)*60,BC764,VALUE(BE764)*60/2,BG764/2),1440)*IF(OR(BI764="",BI764="　"),1,VALUE(MID(BI764,2,1)/4)),MIN(SUM(VALUE(BJ764)*60,BL764,VALUE(BN764)*60/2,BP764/2),1440)*IF(OR(BR764="",BR764="　"),1,VALUE(MID(BR764,2,1)/4)),MIN(SUM(VALUE(BS764)*60,BU764,VALUE(BW764)*60/2,BY764/2),1440)*IF(OR(CA764="",CA764="　"),1,VALUE(MID(CA764,2,1)/4))),'01_勤務時間入力'!$B$7*60,10080))))</f>
        <v/>
      </c>
      <c r="CE764" s="17" t="str">
        <f>IF(CB764="","",IF('01_勤務時間入力'!$I$7*60&lt;='01_勤務時間入力'!CD764,"常勤","非常勤"))</f>
        <v/>
      </c>
    </row>
    <row r="765" spans="2:83" ht="27.95" customHeight="1" x14ac:dyDescent="0.4">
      <c r="B765" s="131" t="str">
        <f t="shared" si="22"/>
        <v>749人目</v>
      </c>
      <c r="C765" s="29"/>
      <c r="D765" s="69" t="s">
        <v>14</v>
      </c>
      <c r="E765" s="31"/>
      <c r="F765" s="32"/>
      <c r="H765" s="36"/>
      <c r="I765" s="54" t="s">
        <v>11</v>
      </c>
      <c r="J765" s="39"/>
      <c r="K765" s="56" t="s">
        <v>16</v>
      </c>
      <c r="L765" s="36"/>
      <c r="M765" s="54" t="s">
        <v>11</v>
      </c>
      <c r="N765" s="39"/>
      <c r="O765" s="56" t="s">
        <v>16</v>
      </c>
      <c r="P765" s="11"/>
      <c r="Q765" s="36"/>
      <c r="R765" s="54" t="s">
        <v>11</v>
      </c>
      <c r="S765" s="39"/>
      <c r="T765" s="54" t="s">
        <v>16</v>
      </c>
      <c r="U765" s="36"/>
      <c r="V765" s="54" t="s">
        <v>11</v>
      </c>
      <c r="W765" s="39"/>
      <c r="X765" s="56" t="s">
        <v>16</v>
      </c>
      <c r="Y765" s="48"/>
      <c r="Z765" s="36"/>
      <c r="AA765" s="54" t="s">
        <v>11</v>
      </c>
      <c r="AB765" s="39"/>
      <c r="AC765" s="54" t="s">
        <v>16</v>
      </c>
      <c r="AD765" s="36"/>
      <c r="AE765" s="54" t="s">
        <v>11</v>
      </c>
      <c r="AF765" s="39"/>
      <c r="AG765" s="56" t="s">
        <v>16</v>
      </c>
      <c r="AH765" s="48"/>
      <c r="AI765" s="36"/>
      <c r="AJ765" s="54" t="s">
        <v>11</v>
      </c>
      <c r="AK765" s="39"/>
      <c r="AL765" s="54" t="s">
        <v>16</v>
      </c>
      <c r="AM765" s="36"/>
      <c r="AN765" s="54" t="s">
        <v>11</v>
      </c>
      <c r="AO765" s="39"/>
      <c r="AP765" s="56" t="s">
        <v>16</v>
      </c>
      <c r="AQ765" s="48"/>
      <c r="AR765" s="36"/>
      <c r="AS765" s="54" t="s">
        <v>11</v>
      </c>
      <c r="AT765" s="39"/>
      <c r="AU765" s="54" t="s">
        <v>16</v>
      </c>
      <c r="AV765" s="36"/>
      <c r="AW765" s="54" t="s">
        <v>11</v>
      </c>
      <c r="AX765" s="39"/>
      <c r="AY765" s="56" t="s">
        <v>16</v>
      </c>
      <c r="AZ765" s="48"/>
      <c r="BA765" s="36"/>
      <c r="BB765" s="54" t="s">
        <v>11</v>
      </c>
      <c r="BC765" s="39"/>
      <c r="BD765" s="54" t="s">
        <v>16</v>
      </c>
      <c r="BE765" s="36"/>
      <c r="BF765" s="54" t="s">
        <v>11</v>
      </c>
      <c r="BG765" s="39"/>
      <c r="BH765" s="56" t="s">
        <v>16</v>
      </c>
      <c r="BI765" s="48"/>
      <c r="BJ765" s="36"/>
      <c r="BK765" s="54" t="s">
        <v>11</v>
      </c>
      <c r="BL765" s="39"/>
      <c r="BM765" s="54" t="s">
        <v>16</v>
      </c>
      <c r="BN765" s="36"/>
      <c r="BO765" s="54" t="s">
        <v>11</v>
      </c>
      <c r="BP765" s="39"/>
      <c r="BQ765" s="56" t="s">
        <v>16</v>
      </c>
      <c r="BR765" s="48"/>
      <c r="BS765" s="36"/>
      <c r="BT765" s="54" t="s">
        <v>11</v>
      </c>
      <c r="BU765" s="39"/>
      <c r="BV765" s="54" t="s">
        <v>16</v>
      </c>
      <c r="BW765" s="36"/>
      <c r="BX765" s="54" t="s">
        <v>11</v>
      </c>
      <c r="BY765" s="39"/>
      <c r="BZ765" s="56" t="s">
        <v>16</v>
      </c>
      <c r="CA765" s="51"/>
      <c r="CB765" s="17" t="str">
        <f t="shared" si="23"/>
        <v/>
      </c>
      <c r="CC765" s="17" t="str">
        <f>IF(CB765="","",INDEX('99_職種リスト'!$A:$A,MATCH($E765,'99_職種リスト'!$B:$B,0)))</f>
        <v/>
      </c>
      <c r="CD765" s="18" t="str">
        <f>IF(CB765="","",IF(F765="○",'01_勤務時間入力'!$B$7*60,IF(SUM(H765,J765,L765,N765)&gt;0,MIN(SUM(VALUE(H765)*60,J765,VALUE(L765)*60/2,N765/2),'01_勤務時間入力'!$B$7*60,10080),MIN(SUM(MIN(SUM(VALUE(Q765)*60,S765,VALUE(U765)*60/2,W765/2),1440)*IF(OR(Y765="",Y765="　"),1,VALUE(MID(Y765,2,1)/4)),MIN(SUM(VALUE(Z765)*60,AB765,VALUE(AD765)*60/2,AF765/2),1440)*IF(OR(AH765="",AH765="　"),1,VALUE(MID(AH765,2,1)/4)),MIN(SUM(VALUE(AI765)*60,AK765,VALUE(AM765)*60/2,AO765/2),1440)*IF(OR(AQ765="",AQ765="　"),1,VALUE(MID(AQ765,2,1)/4)),MIN(SUM(VALUE(AR765)*60,AT765,VALUE(AV765)*60/2,AX765/2),1440)*IF(OR(AZ765="",AZ765="　"),1,VALUE(MID(AZ765,2,1)/4)),MIN(SUM(VALUE(BA765)*60,BC765,VALUE(BE765)*60/2,BG765/2),1440)*IF(OR(BI765="",BI765="　"),1,VALUE(MID(BI765,2,1)/4)),MIN(SUM(VALUE(BJ765)*60,BL765,VALUE(BN765)*60/2,BP765/2),1440)*IF(OR(BR765="",BR765="　"),1,VALUE(MID(BR765,2,1)/4)),MIN(SUM(VALUE(BS765)*60,BU765,VALUE(BW765)*60/2,BY765/2),1440)*IF(OR(CA765="",CA765="　"),1,VALUE(MID(CA765,2,1)/4))),'01_勤務時間入力'!$B$7*60,10080))))</f>
        <v/>
      </c>
      <c r="CE765" s="17" t="str">
        <f>IF(CB765="","",IF('01_勤務時間入力'!$I$7*60&lt;='01_勤務時間入力'!CD765,"常勤","非常勤"))</f>
        <v/>
      </c>
    </row>
    <row r="766" spans="2:83" ht="27.95" customHeight="1" x14ac:dyDescent="0.4">
      <c r="B766" s="131" t="str">
        <f t="shared" si="22"/>
        <v>750人目</v>
      </c>
      <c r="C766" s="29"/>
      <c r="D766" s="69" t="s">
        <v>14</v>
      </c>
      <c r="E766" s="31"/>
      <c r="F766" s="32"/>
      <c r="H766" s="36"/>
      <c r="I766" s="54" t="s">
        <v>11</v>
      </c>
      <c r="J766" s="39"/>
      <c r="K766" s="56" t="s">
        <v>16</v>
      </c>
      <c r="L766" s="36"/>
      <c r="M766" s="54" t="s">
        <v>11</v>
      </c>
      <c r="N766" s="39"/>
      <c r="O766" s="56" t="s">
        <v>16</v>
      </c>
      <c r="P766" s="11"/>
      <c r="Q766" s="36"/>
      <c r="R766" s="54" t="s">
        <v>11</v>
      </c>
      <c r="S766" s="39"/>
      <c r="T766" s="54" t="s">
        <v>16</v>
      </c>
      <c r="U766" s="36"/>
      <c r="V766" s="54" t="s">
        <v>11</v>
      </c>
      <c r="W766" s="39"/>
      <c r="X766" s="56" t="s">
        <v>16</v>
      </c>
      <c r="Y766" s="48"/>
      <c r="Z766" s="36"/>
      <c r="AA766" s="54" t="s">
        <v>11</v>
      </c>
      <c r="AB766" s="39"/>
      <c r="AC766" s="54" t="s">
        <v>16</v>
      </c>
      <c r="AD766" s="36"/>
      <c r="AE766" s="54" t="s">
        <v>11</v>
      </c>
      <c r="AF766" s="39"/>
      <c r="AG766" s="56" t="s">
        <v>16</v>
      </c>
      <c r="AH766" s="48"/>
      <c r="AI766" s="36"/>
      <c r="AJ766" s="54" t="s">
        <v>11</v>
      </c>
      <c r="AK766" s="39"/>
      <c r="AL766" s="54" t="s">
        <v>16</v>
      </c>
      <c r="AM766" s="36"/>
      <c r="AN766" s="54" t="s">
        <v>11</v>
      </c>
      <c r="AO766" s="39"/>
      <c r="AP766" s="56" t="s">
        <v>16</v>
      </c>
      <c r="AQ766" s="48"/>
      <c r="AR766" s="36"/>
      <c r="AS766" s="54" t="s">
        <v>11</v>
      </c>
      <c r="AT766" s="39"/>
      <c r="AU766" s="54" t="s">
        <v>16</v>
      </c>
      <c r="AV766" s="36"/>
      <c r="AW766" s="54" t="s">
        <v>11</v>
      </c>
      <c r="AX766" s="39"/>
      <c r="AY766" s="56" t="s">
        <v>16</v>
      </c>
      <c r="AZ766" s="48"/>
      <c r="BA766" s="36"/>
      <c r="BB766" s="54" t="s">
        <v>11</v>
      </c>
      <c r="BC766" s="39"/>
      <c r="BD766" s="54" t="s">
        <v>16</v>
      </c>
      <c r="BE766" s="36"/>
      <c r="BF766" s="54" t="s">
        <v>11</v>
      </c>
      <c r="BG766" s="39"/>
      <c r="BH766" s="56" t="s">
        <v>16</v>
      </c>
      <c r="BI766" s="48"/>
      <c r="BJ766" s="36"/>
      <c r="BK766" s="54" t="s">
        <v>11</v>
      </c>
      <c r="BL766" s="39"/>
      <c r="BM766" s="54" t="s">
        <v>16</v>
      </c>
      <c r="BN766" s="36"/>
      <c r="BO766" s="54" t="s">
        <v>11</v>
      </c>
      <c r="BP766" s="39"/>
      <c r="BQ766" s="56" t="s">
        <v>16</v>
      </c>
      <c r="BR766" s="48"/>
      <c r="BS766" s="36"/>
      <c r="BT766" s="54" t="s">
        <v>11</v>
      </c>
      <c r="BU766" s="39"/>
      <c r="BV766" s="54" t="s">
        <v>16</v>
      </c>
      <c r="BW766" s="36"/>
      <c r="BX766" s="54" t="s">
        <v>11</v>
      </c>
      <c r="BY766" s="39"/>
      <c r="BZ766" s="56" t="s">
        <v>16</v>
      </c>
      <c r="CA766" s="51"/>
      <c r="CB766" s="17" t="str">
        <f t="shared" si="23"/>
        <v/>
      </c>
      <c r="CC766" s="17" t="str">
        <f>IF(CB766="","",INDEX('99_職種リスト'!$A:$A,MATCH($E766,'99_職種リスト'!$B:$B,0)))</f>
        <v/>
      </c>
      <c r="CD766" s="18" t="str">
        <f>IF(CB766="","",IF(F766="○",'01_勤務時間入力'!$B$7*60,IF(SUM(H766,J766,L766,N766)&gt;0,MIN(SUM(VALUE(H766)*60,J766,VALUE(L766)*60/2,N766/2),'01_勤務時間入力'!$B$7*60,10080),MIN(SUM(MIN(SUM(VALUE(Q766)*60,S766,VALUE(U766)*60/2,W766/2),1440)*IF(OR(Y766="",Y766="　"),1,VALUE(MID(Y766,2,1)/4)),MIN(SUM(VALUE(Z766)*60,AB766,VALUE(AD766)*60/2,AF766/2),1440)*IF(OR(AH766="",AH766="　"),1,VALUE(MID(AH766,2,1)/4)),MIN(SUM(VALUE(AI766)*60,AK766,VALUE(AM766)*60/2,AO766/2),1440)*IF(OR(AQ766="",AQ766="　"),1,VALUE(MID(AQ766,2,1)/4)),MIN(SUM(VALUE(AR766)*60,AT766,VALUE(AV766)*60/2,AX766/2),1440)*IF(OR(AZ766="",AZ766="　"),1,VALUE(MID(AZ766,2,1)/4)),MIN(SUM(VALUE(BA766)*60,BC766,VALUE(BE766)*60/2,BG766/2),1440)*IF(OR(BI766="",BI766="　"),1,VALUE(MID(BI766,2,1)/4)),MIN(SUM(VALUE(BJ766)*60,BL766,VALUE(BN766)*60/2,BP766/2),1440)*IF(OR(BR766="",BR766="　"),1,VALUE(MID(BR766,2,1)/4)),MIN(SUM(VALUE(BS766)*60,BU766,VALUE(BW766)*60/2,BY766/2),1440)*IF(OR(CA766="",CA766="　"),1,VALUE(MID(CA766,2,1)/4))),'01_勤務時間入力'!$B$7*60,10080))))</f>
        <v/>
      </c>
      <c r="CE766" s="17" t="str">
        <f>IF(CB766="","",IF('01_勤務時間入力'!$I$7*60&lt;='01_勤務時間入力'!CD766,"常勤","非常勤"))</f>
        <v/>
      </c>
    </row>
    <row r="767" spans="2:83" ht="27.95" customHeight="1" x14ac:dyDescent="0.4">
      <c r="B767" s="131" t="str">
        <f t="shared" si="22"/>
        <v>751人目</v>
      </c>
      <c r="C767" s="29"/>
      <c r="D767" s="69" t="s">
        <v>14</v>
      </c>
      <c r="E767" s="31"/>
      <c r="F767" s="32"/>
      <c r="H767" s="36"/>
      <c r="I767" s="54" t="s">
        <v>11</v>
      </c>
      <c r="J767" s="39"/>
      <c r="K767" s="56" t="s">
        <v>16</v>
      </c>
      <c r="L767" s="36"/>
      <c r="M767" s="54" t="s">
        <v>11</v>
      </c>
      <c r="N767" s="39"/>
      <c r="O767" s="56" t="s">
        <v>16</v>
      </c>
      <c r="P767" s="11"/>
      <c r="Q767" s="36"/>
      <c r="R767" s="54" t="s">
        <v>11</v>
      </c>
      <c r="S767" s="39"/>
      <c r="T767" s="54" t="s">
        <v>16</v>
      </c>
      <c r="U767" s="36"/>
      <c r="V767" s="54" t="s">
        <v>11</v>
      </c>
      <c r="W767" s="39"/>
      <c r="X767" s="56" t="s">
        <v>16</v>
      </c>
      <c r="Y767" s="48"/>
      <c r="Z767" s="36"/>
      <c r="AA767" s="54" t="s">
        <v>11</v>
      </c>
      <c r="AB767" s="39"/>
      <c r="AC767" s="54" t="s">
        <v>16</v>
      </c>
      <c r="AD767" s="36"/>
      <c r="AE767" s="54" t="s">
        <v>11</v>
      </c>
      <c r="AF767" s="39"/>
      <c r="AG767" s="56" t="s">
        <v>16</v>
      </c>
      <c r="AH767" s="48"/>
      <c r="AI767" s="36"/>
      <c r="AJ767" s="54" t="s">
        <v>11</v>
      </c>
      <c r="AK767" s="39"/>
      <c r="AL767" s="54" t="s">
        <v>16</v>
      </c>
      <c r="AM767" s="36"/>
      <c r="AN767" s="54" t="s">
        <v>11</v>
      </c>
      <c r="AO767" s="39"/>
      <c r="AP767" s="56" t="s">
        <v>16</v>
      </c>
      <c r="AQ767" s="48"/>
      <c r="AR767" s="36"/>
      <c r="AS767" s="54" t="s">
        <v>11</v>
      </c>
      <c r="AT767" s="39"/>
      <c r="AU767" s="54" t="s">
        <v>16</v>
      </c>
      <c r="AV767" s="36"/>
      <c r="AW767" s="54" t="s">
        <v>11</v>
      </c>
      <c r="AX767" s="39"/>
      <c r="AY767" s="56" t="s">
        <v>16</v>
      </c>
      <c r="AZ767" s="48"/>
      <c r="BA767" s="36"/>
      <c r="BB767" s="54" t="s">
        <v>11</v>
      </c>
      <c r="BC767" s="39"/>
      <c r="BD767" s="54" t="s">
        <v>16</v>
      </c>
      <c r="BE767" s="36"/>
      <c r="BF767" s="54" t="s">
        <v>11</v>
      </c>
      <c r="BG767" s="39"/>
      <c r="BH767" s="56" t="s">
        <v>16</v>
      </c>
      <c r="BI767" s="48"/>
      <c r="BJ767" s="36"/>
      <c r="BK767" s="54" t="s">
        <v>11</v>
      </c>
      <c r="BL767" s="39"/>
      <c r="BM767" s="54" t="s">
        <v>16</v>
      </c>
      <c r="BN767" s="36"/>
      <c r="BO767" s="54" t="s">
        <v>11</v>
      </c>
      <c r="BP767" s="39"/>
      <c r="BQ767" s="56" t="s">
        <v>16</v>
      </c>
      <c r="BR767" s="48"/>
      <c r="BS767" s="36"/>
      <c r="BT767" s="54" t="s">
        <v>11</v>
      </c>
      <c r="BU767" s="39"/>
      <c r="BV767" s="54" t="s">
        <v>16</v>
      </c>
      <c r="BW767" s="36"/>
      <c r="BX767" s="54" t="s">
        <v>11</v>
      </c>
      <c r="BY767" s="39"/>
      <c r="BZ767" s="56" t="s">
        <v>16</v>
      </c>
      <c r="CA767" s="51"/>
      <c r="CB767" s="17" t="str">
        <f t="shared" si="23"/>
        <v/>
      </c>
      <c r="CC767" s="17" t="str">
        <f>IF(CB767="","",INDEX('99_職種リスト'!$A:$A,MATCH($E767,'99_職種リスト'!$B:$B,0)))</f>
        <v/>
      </c>
      <c r="CD767" s="18" t="str">
        <f>IF(CB767="","",IF(F767="○",'01_勤務時間入力'!$B$7*60,IF(SUM(H767,J767,L767,N767)&gt;0,MIN(SUM(VALUE(H767)*60,J767,VALUE(L767)*60/2,N767/2),'01_勤務時間入力'!$B$7*60,10080),MIN(SUM(MIN(SUM(VALUE(Q767)*60,S767,VALUE(U767)*60/2,W767/2),1440)*IF(OR(Y767="",Y767="　"),1,VALUE(MID(Y767,2,1)/4)),MIN(SUM(VALUE(Z767)*60,AB767,VALUE(AD767)*60/2,AF767/2),1440)*IF(OR(AH767="",AH767="　"),1,VALUE(MID(AH767,2,1)/4)),MIN(SUM(VALUE(AI767)*60,AK767,VALUE(AM767)*60/2,AO767/2),1440)*IF(OR(AQ767="",AQ767="　"),1,VALUE(MID(AQ767,2,1)/4)),MIN(SUM(VALUE(AR767)*60,AT767,VALUE(AV767)*60/2,AX767/2),1440)*IF(OR(AZ767="",AZ767="　"),1,VALUE(MID(AZ767,2,1)/4)),MIN(SUM(VALUE(BA767)*60,BC767,VALUE(BE767)*60/2,BG767/2),1440)*IF(OR(BI767="",BI767="　"),1,VALUE(MID(BI767,2,1)/4)),MIN(SUM(VALUE(BJ767)*60,BL767,VALUE(BN767)*60/2,BP767/2),1440)*IF(OR(BR767="",BR767="　"),1,VALUE(MID(BR767,2,1)/4)),MIN(SUM(VALUE(BS767)*60,BU767,VALUE(BW767)*60/2,BY767/2),1440)*IF(OR(CA767="",CA767="　"),1,VALUE(MID(CA767,2,1)/4))),'01_勤務時間入力'!$B$7*60,10080))))</f>
        <v/>
      </c>
      <c r="CE767" s="17" t="str">
        <f>IF(CB767="","",IF('01_勤務時間入力'!$I$7*60&lt;='01_勤務時間入力'!CD767,"常勤","非常勤"))</f>
        <v/>
      </c>
    </row>
    <row r="768" spans="2:83" ht="27.95" customHeight="1" x14ac:dyDescent="0.4">
      <c r="B768" s="131" t="str">
        <f t="shared" si="22"/>
        <v>752人目</v>
      </c>
      <c r="C768" s="29"/>
      <c r="D768" s="69" t="s">
        <v>14</v>
      </c>
      <c r="E768" s="31"/>
      <c r="F768" s="32"/>
      <c r="H768" s="36"/>
      <c r="I768" s="54" t="s">
        <v>11</v>
      </c>
      <c r="J768" s="39"/>
      <c r="K768" s="56" t="s">
        <v>16</v>
      </c>
      <c r="L768" s="36"/>
      <c r="M768" s="54" t="s">
        <v>11</v>
      </c>
      <c r="N768" s="39"/>
      <c r="O768" s="56" t="s">
        <v>16</v>
      </c>
      <c r="P768" s="11"/>
      <c r="Q768" s="36"/>
      <c r="R768" s="54" t="s">
        <v>11</v>
      </c>
      <c r="S768" s="39"/>
      <c r="T768" s="54" t="s">
        <v>16</v>
      </c>
      <c r="U768" s="36"/>
      <c r="V768" s="54" t="s">
        <v>11</v>
      </c>
      <c r="W768" s="39"/>
      <c r="X768" s="56" t="s">
        <v>16</v>
      </c>
      <c r="Y768" s="48"/>
      <c r="Z768" s="36"/>
      <c r="AA768" s="54" t="s">
        <v>11</v>
      </c>
      <c r="AB768" s="39"/>
      <c r="AC768" s="54" t="s">
        <v>16</v>
      </c>
      <c r="AD768" s="36"/>
      <c r="AE768" s="54" t="s">
        <v>11</v>
      </c>
      <c r="AF768" s="39"/>
      <c r="AG768" s="56" t="s">
        <v>16</v>
      </c>
      <c r="AH768" s="48"/>
      <c r="AI768" s="36"/>
      <c r="AJ768" s="54" t="s">
        <v>11</v>
      </c>
      <c r="AK768" s="39"/>
      <c r="AL768" s="54" t="s">
        <v>16</v>
      </c>
      <c r="AM768" s="36"/>
      <c r="AN768" s="54" t="s">
        <v>11</v>
      </c>
      <c r="AO768" s="39"/>
      <c r="AP768" s="56" t="s">
        <v>16</v>
      </c>
      <c r="AQ768" s="48"/>
      <c r="AR768" s="36"/>
      <c r="AS768" s="54" t="s">
        <v>11</v>
      </c>
      <c r="AT768" s="39"/>
      <c r="AU768" s="54" t="s">
        <v>16</v>
      </c>
      <c r="AV768" s="36"/>
      <c r="AW768" s="54" t="s">
        <v>11</v>
      </c>
      <c r="AX768" s="39"/>
      <c r="AY768" s="56" t="s">
        <v>16</v>
      </c>
      <c r="AZ768" s="48"/>
      <c r="BA768" s="36"/>
      <c r="BB768" s="54" t="s">
        <v>11</v>
      </c>
      <c r="BC768" s="39"/>
      <c r="BD768" s="54" t="s">
        <v>16</v>
      </c>
      <c r="BE768" s="36"/>
      <c r="BF768" s="54" t="s">
        <v>11</v>
      </c>
      <c r="BG768" s="39"/>
      <c r="BH768" s="56" t="s">
        <v>16</v>
      </c>
      <c r="BI768" s="48"/>
      <c r="BJ768" s="36"/>
      <c r="BK768" s="54" t="s">
        <v>11</v>
      </c>
      <c r="BL768" s="39"/>
      <c r="BM768" s="54" t="s">
        <v>16</v>
      </c>
      <c r="BN768" s="36"/>
      <c r="BO768" s="54" t="s">
        <v>11</v>
      </c>
      <c r="BP768" s="39"/>
      <c r="BQ768" s="56" t="s">
        <v>16</v>
      </c>
      <c r="BR768" s="48"/>
      <c r="BS768" s="36"/>
      <c r="BT768" s="54" t="s">
        <v>11</v>
      </c>
      <c r="BU768" s="39"/>
      <c r="BV768" s="54" t="s">
        <v>16</v>
      </c>
      <c r="BW768" s="36"/>
      <c r="BX768" s="54" t="s">
        <v>11</v>
      </c>
      <c r="BY768" s="39"/>
      <c r="BZ768" s="56" t="s">
        <v>16</v>
      </c>
      <c r="CA768" s="51"/>
      <c r="CB768" s="17" t="str">
        <f t="shared" si="23"/>
        <v/>
      </c>
      <c r="CC768" s="17" t="str">
        <f>IF(CB768="","",INDEX('99_職種リスト'!$A:$A,MATCH($E768,'99_職種リスト'!$B:$B,0)))</f>
        <v/>
      </c>
      <c r="CD768" s="18" t="str">
        <f>IF(CB768="","",IF(F768="○",'01_勤務時間入力'!$B$7*60,IF(SUM(H768,J768,L768,N768)&gt;0,MIN(SUM(VALUE(H768)*60,J768,VALUE(L768)*60/2,N768/2),'01_勤務時間入力'!$B$7*60,10080),MIN(SUM(MIN(SUM(VALUE(Q768)*60,S768,VALUE(U768)*60/2,W768/2),1440)*IF(OR(Y768="",Y768="　"),1,VALUE(MID(Y768,2,1)/4)),MIN(SUM(VALUE(Z768)*60,AB768,VALUE(AD768)*60/2,AF768/2),1440)*IF(OR(AH768="",AH768="　"),1,VALUE(MID(AH768,2,1)/4)),MIN(SUM(VALUE(AI768)*60,AK768,VALUE(AM768)*60/2,AO768/2),1440)*IF(OR(AQ768="",AQ768="　"),1,VALUE(MID(AQ768,2,1)/4)),MIN(SUM(VALUE(AR768)*60,AT768,VALUE(AV768)*60/2,AX768/2),1440)*IF(OR(AZ768="",AZ768="　"),1,VALUE(MID(AZ768,2,1)/4)),MIN(SUM(VALUE(BA768)*60,BC768,VALUE(BE768)*60/2,BG768/2),1440)*IF(OR(BI768="",BI768="　"),1,VALUE(MID(BI768,2,1)/4)),MIN(SUM(VALUE(BJ768)*60,BL768,VALUE(BN768)*60/2,BP768/2),1440)*IF(OR(BR768="",BR768="　"),1,VALUE(MID(BR768,2,1)/4)),MIN(SUM(VALUE(BS768)*60,BU768,VALUE(BW768)*60/2,BY768/2),1440)*IF(OR(CA768="",CA768="　"),1,VALUE(MID(CA768,2,1)/4))),'01_勤務時間入力'!$B$7*60,10080))))</f>
        <v/>
      </c>
      <c r="CE768" s="17" t="str">
        <f>IF(CB768="","",IF('01_勤務時間入力'!$I$7*60&lt;='01_勤務時間入力'!CD768,"常勤","非常勤"))</f>
        <v/>
      </c>
    </row>
    <row r="769" spans="2:83" ht="27.95" customHeight="1" x14ac:dyDescent="0.4">
      <c r="B769" s="131" t="str">
        <f t="shared" si="22"/>
        <v>753人目</v>
      </c>
      <c r="C769" s="29"/>
      <c r="D769" s="69" t="s">
        <v>14</v>
      </c>
      <c r="E769" s="31"/>
      <c r="F769" s="32"/>
      <c r="H769" s="36"/>
      <c r="I769" s="54" t="s">
        <v>11</v>
      </c>
      <c r="J769" s="39"/>
      <c r="K769" s="56" t="s">
        <v>16</v>
      </c>
      <c r="L769" s="36"/>
      <c r="M769" s="54" t="s">
        <v>11</v>
      </c>
      <c r="N769" s="39"/>
      <c r="O769" s="56" t="s">
        <v>16</v>
      </c>
      <c r="P769" s="11"/>
      <c r="Q769" s="36"/>
      <c r="R769" s="54" t="s">
        <v>11</v>
      </c>
      <c r="S769" s="39"/>
      <c r="T769" s="54" t="s">
        <v>16</v>
      </c>
      <c r="U769" s="36"/>
      <c r="V769" s="54" t="s">
        <v>11</v>
      </c>
      <c r="W769" s="39"/>
      <c r="X769" s="56" t="s">
        <v>16</v>
      </c>
      <c r="Y769" s="48"/>
      <c r="Z769" s="36"/>
      <c r="AA769" s="54" t="s">
        <v>11</v>
      </c>
      <c r="AB769" s="39"/>
      <c r="AC769" s="54" t="s">
        <v>16</v>
      </c>
      <c r="AD769" s="36"/>
      <c r="AE769" s="54" t="s">
        <v>11</v>
      </c>
      <c r="AF769" s="39"/>
      <c r="AG769" s="56" t="s">
        <v>16</v>
      </c>
      <c r="AH769" s="48"/>
      <c r="AI769" s="36"/>
      <c r="AJ769" s="54" t="s">
        <v>11</v>
      </c>
      <c r="AK769" s="39"/>
      <c r="AL769" s="54" t="s">
        <v>16</v>
      </c>
      <c r="AM769" s="36"/>
      <c r="AN769" s="54" t="s">
        <v>11</v>
      </c>
      <c r="AO769" s="39"/>
      <c r="AP769" s="56" t="s">
        <v>16</v>
      </c>
      <c r="AQ769" s="48"/>
      <c r="AR769" s="36"/>
      <c r="AS769" s="54" t="s">
        <v>11</v>
      </c>
      <c r="AT769" s="39"/>
      <c r="AU769" s="54" t="s">
        <v>16</v>
      </c>
      <c r="AV769" s="36"/>
      <c r="AW769" s="54" t="s">
        <v>11</v>
      </c>
      <c r="AX769" s="39"/>
      <c r="AY769" s="56" t="s">
        <v>16</v>
      </c>
      <c r="AZ769" s="48"/>
      <c r="BA769" s="36"/>
      <c r="BB769" s="54" t="s">
        <v>11</v>
      </c>
      <c r="BC769" s="39"/>
      <c r="BD769" s="54" t="s">
        <v>16</v>
      </c>
      <c r="BE769" s="36"/>
      <c r="BF769" s="54" t="s">
        <v>11</v>
      </c>
      <c r="BG769" s="39"/>
      <c r="BH769" s="56" t="s">
        <v>16</v>
      </c>
      <c r="BI769" s="48"/>
      <c r="BJ769" s="36"/>
      <c r="BK769" s="54" t="s">
        <v>11</v>
      </c>
      <c r="BL769" s="39"/>
      <c r="BM769" s="54" t="s">
        <v>16</v>
      </c>
      <c r="BN769" s="36"/>
      <c r="BO769" s="54" t="s">
        <v>11</v>
      </c>
      <c r="BP769" s="39"/>
      <c r="BQ769" s="56" t="s">
        <v>16</v>
      </c>
      <c r="BR769" s="48"/>
      <c r="BS769" s="36"/>
      <c r="BT769" s="54" t="s">
        <v>11</v>
      </c>
      <c r="BU769" s="39"/>
      <c r="BV769" s="54" t="s">
        <v>16</v>
      </c>
      <c r="BW769" s="36"/>
      <c r="BX769" s="54" t="s">
        <v>11</v>
      </c>
      <c r="BY769" s="39"/>
      <c r="BZ769" s="56" t="s">
        <v>16</v>
      </c>
      <c r="CA769" s="51"/>
      <c r="CB769" s="17" t="str">
        <f t="shared" si="23"/>
        <v/>
      </c>
      <c r="CC769" s="17" t="str">
        <f>IF(CB769="","",INDEX('99_職種リスト'!$A:$A,MATCH($E769,'99_職種リスト'!$B:$B,0)))</f>
        <v/>
      </c>
      <c r="CD769" s="18" t="str">
        <f>IF(CB769="","",IF(F769="○",'01_勤務時間入力'!$B$7*60,IF(SUM(H769,J769,L769,N769)&gt;0,MIN(SUM(VALUE(H769)*60,J769,VALUE(L769)*60/2,N769/2),'01_勤務時間入力'!$B$7*60,10080),MIN(SUM(MIN(SUM(VALUE(Q769)*60,S769,VALUE(U769)*60/2,W769/2),1440)*IF(OR(Y769="",Y769="　"),1,VALUE(MID(Y769,2,1)/4)),MIN(SUM(VALUE(Z769)*60,AB769,VALUE(AD769)*60/2,AF769/2),1440)*IF(OR(AH769="",AH769="　"),1,VALUE(MID(AH769,2,1)/4)),MIN(SUM(VALUE(AI769)*60,AK769,VALUE(AM769)*60/2,AO769/2),1440)*IF(OR(AQ769="",AQ769="　"),1,VALUE(MID(AQ769,2,1)/4)),MIN(SUM(VALUE(AR769)*60,AT769,VALUE(AV769)*60/2,AX769/2),1440)*IF(OR(AZ769="",AZ769="　"),1,VALUE(MID(AZ769,2,1)/4)),MIN(SUM(VALUE(BA769)*60,BC769,VALUE(BE769)*60/2,BG769/2),1440)*IF(OR(BI769="",BI769="　"),1,VALUE(MID(BI769,2,1)/4)),MIN(SUM(VALUE(BJ769)*60,BL769,VALUE(BN769)*60/2,BP769/2),1440)*IF(OR(BR769="",BR769="　"),1,VALUE(MID(BR769,2,1)/4)),MIN(SUM(VALUE(BS769)*60,BU769,VALUE(BW769)*60/2,BY769/2),1440)*IF(OR(CA769="",CA769="　"),1,VALUE(MID(CA769,2,1)/4))),'01_勤務時間入力'!$B$7*60,10080))))</f>
        <v/>
      </c>
      <c r="CE769" s="17" t="str">
        <f>IF(CB769="","",IF('01_勤務時間入力'!$I$7*60&lt;='01_勤務時間入力'!CD769,"常勤","非常勤"))</f>
        <v/>
      </c>
    </row>
    <row r="770" spans="2:83" ht="27.95" customHeight="1" x14ac:dyDescent="0.4">
      <c r="B770" s="131" t="str">
        <f t="shared" si="22"/>
        <v>754人目</v>
      </c>
      <c r="C770" s="29"/>
      <c r="D770" s="69" t="s">
        <v>14</v>
      </c>
      <c r="E770" s="31"/>
      <c r="F770" s="32"/>
      <c r="H770" s="36"/>
      <c r="I770" s="54" t="s">
        <v>11</v>
      </c>
      <c r="J770" s="39"/>
      <c r="K770" s="56" t="s">
        <v>16</v>
      </c>
      <c r="L770" s="36"/>
      <c r="M770" s="54" t="s">
        <v>11</v>
      </c>
      <c r="N770" s="39"/>
      <c r="O770" s="56" t="s">
        <v>16</v>
      </c>
      <c r="P770" s="11"/>
      <c r="Q770" s="36"/>
      <c r="R770" s="54" t="s">
        <v>11</v>
      </c>
      <c r="S770" s="39"/>
      <c r="T770" s="54" t="s">
        <v>16</v>
      </c>
      <c r="U770" s="36"/>
      <c r="V770" s="54" t="s">
        <v>11</v>
      </c>
      <c r="W770" s="39"/>
      <c r="X770" s="56" t="s">
        <v>16</v>
      </c>
      <c r="Y770" s="48"/>
      <c r="Z770" s="36"/>
      <c r="AA770" s="54" t="s">
        <v>11</v>
      </c>
      <c r="AB770" s="39"/>
      <c r="AC770" s="54" t="s">
        <v>16</v>
      </c>
      <c r="AD770" s="36"/>
      <c r="AE770" s="54" t="s">
        <v>11</v>
      </c>
      <c r="AF770" s="39"/>
      <c r="AG770" s="56" t="s">
        <v>16</v>
      </c>
      <c r="AH770" s="48"/>
      <c r="AI770" s="36"/>
      <c r="AJ770" s="54" t="s">
        <v>11</v>
      </c>
      <c r="AK770" s="39"/>
      <c r="AL770" s="54" t="s">
        <v>16</v>
      </c>
      <c r="AM770" s="36"/>
      <c r="AN770" s="54" t="s">
        <v>11</v>
      </c>
      <c r="AO770" s="39"/>
      <c r="AP770" s="56" t="s">
        <v>16</v>
      </c>
      <c r="AQ770" s="48"/>
      <c r="AR770" s="36"/>
      <c r="AS770" s="54" t="s">
        <v>11</v>
      </c>
      <c r="AT770" s="39"/>
      <c r="AU770" s="54" t="s">
        <v>16</v>
      </c>
      <c r="AV770" s="36"/>
      <c r="AW770" s="54" t="s">
        <v>11</v>
      </c>
      <c r="AX770" s="39"/>
      <c r="AY770" s="56" t="s">
        <v>16</v>
      </c>
      <c r="AZ770" s="48"/>
      <c r="BA770" s="36"/>
      <c r="BB770" s="54" t="s">
        <v>11</v>
      </c>
      <c r="BC770" s="39"/>
      <c r="BD770" s="54" t="s">
        <v>16</v>
      </c>
      <c r="BE770" s="36"/>
      <c r="BF770" s="54" t="s">
        <v>11</v>
      </c>
      <c r="BG770" s="39"/>
      <c r="BH770" s="56" t="s">
        <v>16</v>
      </c>
      <c r="BI770" s="48"/>
      <c r="BJ770" s="36"/>
      <c r="BK770" s="54" t="s">
        <v>11</v>
      </c>
      <c r="BL770" s="39"/>
      <c r="BM770" s="54" t="s">
        <v>16</v>
      </c>
      <c r="BN770" s="36"/>
      <c r="BO770" s="54" t="s">
        <v>11</v>
      </c>
      <c r="BP770" s="39"/>
      <c r="BQ770" s="56" t="s">
        <v>16</v>
      </c>
      <c r="BR770" s="48"/>
      <c r="BS770" s="36"/>
      <c r="BT770" s="54" t="s">
        <v>11</v>
      </c>
      <c r="BU770" s="39"/>
      <c r="BV770" s="54" t="s">
        <v>16</v>
      </c>
      <c r="BW770" s="36"/>
      <c r="BX770" s="54" t="s">
        <v>11</v>
      </c>
      <c r="BY770" s="39"/>
      <c r="BZ770" s="56" t="s">
        <v>16</v>
      </c>
      <c r="CA770" s="51"/>
      <c r="CB770" s="17" t="str">
        <f t="shared" si="23"/>
        <v/>
      </c>
      <c r="CC770" s="17" t="str">
        <f>IF(CB770="","",INDEX('99_職種リスト'!$A:$A,MATCH($E770,'99_職種リスト'!$B:$B,0)))</f>
        <v/>
      </c>
      <c r="CD770" s="18" t="str">
        <f>IF(CB770="","",IF(F770="○",'01_勤務時間入力'!$B$7*60,IF(SUM(H770,J770,L770,N770)&gt;0,MIN(SUM(VALUE(H770)*60,J770,VALUE(L770)*60/2,N770/2),'01_勤務時間入力'!$B$7*60,10080),MIN(SUM(MIN(SUM(VALUE(Q770)*60,S770,VALUE(U770)*60/2,W770/2),1440)*IF(OR(Y770="",Y770="　"),1,VALUE(MID(Y770,2,1)/4)),MIN(SUM(VALUE(Z770)*60,AB770,VALUE(AD770)*60/2,AF770/2),1440)*IF(OR(AH770="",AH770="　"),1,VALUE(MID(AH770,2,1)/4)),MIN(SUM(VALUE(AI770)*60,AK770,VALUE(AM770)*60/2,AO770/2),1440)*IF(OR(AQ770="",AQ770="　"),1,VALUE(MID(AQ770,2,1)/4)),MIN(SUM(VALUE(AR770)*60,AT770,VALUE(AV770)*60/2,AX770/2),1440)*IF(OR(AZ770="",AZ770="　"),1,VALUE(MID(AZ770,2,1)/4)),MIN(SUM(VALUE(BA770)*60,BC770,VALUE(BE770)*60/2,BG770/2),1440)*IF(OR(BI770="",BI770="　"),1,VALUE(MID(BI770,2,1)/4)),MIN(SUM(VALUE(BJ770)*60,BL770,VALUE(BN770)*60/2,BP770/2),1440)*IF(OR(BR770="",BR770="　"),1,VALUE(MID(BR770,2,1)/4)),MIN(SUM(VALUE(BS770)*60,BU770,VALUE(BW770)*60/2,BY770/2),1440)*IF(OR(CA770="",CA770="　"),1,VALUE(MID(CA770,2,1)/4))),'01_勤務時間入力'!$B$7*60,10080))))</f>
        <v/>
      </c>
      <c r="CE770" s="17" t="str">
        <f>IF(CB770="","",IF('01_勤務時間入力'!$I$7*60&lt;='01_勤務時間入力'!CD770,"常勤","非常勤"))</f>
        <v/>
      </c>
    </row>
    <row r="771" spans="2:83" ht="27.95" customHeight="1" x14ac:dyDescent="0.4">
      <c r="B771" s="131" t="str">
        <f t="shared" si="22"/>
        <v>755人目</v>
      </c>
      <c r="C771" s="29"/>
      <c r="D771" s="69" t="s">
        <v>14</v>
      </c>
      <c r="E771" s="31"/>
      <c r="F771" s="32"/>
      <c r="H771" s="36"/>
      <c r="I771" s="54" t="s">
        <v>11</v>
      </c>
      <c r="J771" s="39"/>
      <c r="K771" s="56" t="s">
        <v>16</v>
      </c>
      <c r="L771" s="36"/>
      <c r="M771" s="54" t="s">
        <v>11</v>
      </c>
      <c r="N771" s="39"/>
      <c r="O771" s="56" t="s">
        <v>16</v>
      </c>
      <c r="P771" s="11"/>
      <c r="Q771" s="36"/>
      <c r="R771" s="54" t="s">
        <v>11</v>
      </c>
      <c r="S771" s="39"/>
      <c r="T771" s="54" t="s">
        <v>16</v>
      </c>
      <c r="U771" s="36"/>
      <c r="V771" s="54" t="s">
        <v>11</v>
      </c>
      <c r="W771" s="39"/>
      <c r="X771" s="56" t="s">
        <v>16</v>
      </c>
      <c r="Y771" s="48"/>
      <c r="Z771" s="36"/>
      <c r="AA771" s="54" t="s">
        <v>11</v>
      </c>
      <c r="AB771" s="39"/>
      <c r="AC771" s="54" t="s">
        <v>16</v>
      </c>
      <c r="AD771" s="36"/>
      <c r="AE771" s="54" t="s">
        <v>11</v>
      </c>
      <c r="AF771" s="39"/>
      <c r="AG771" s="56" t="s">
        <v>16</v>
      </c>
      <c r="AH771" s="48"/>
      <c r="AI771" s="36"/>
      <c r="AJ771" s="54" t="s">
        <v>11</v>
      </c>
      <c r="AK771" s="39"/>
      <c r="AL771" s="54" t="s">
        <v>16</v>
      </c>
      <c r="AM771" s="36"/>
      <c r="AN771" s="54" t="s">
        <v>11</v>
      </c>
      <c r="AO771" s="39"/>
      <c r="AP771" s="56" t="s">
        <v>16</v>
      </c>
      <c r="AQ771" s="48"/>
      <c r="AR771" s="36"/>
      <c r="AS771" s="54" t="s">
        <v>11</v>
      </c>
      <c r="AT771" s="39"/>
      <c r="AU771" s="54" t="s">
        <v>16</v>
      </c>
      <c r="AV771" s="36"/>
      <c r="AW771" s="54" t="s">
        <v>11</v>
      </c>
      <c r="AX771" s="39"/>
      <c r="AY771" s="56" t="s">
        <v>16</v>
      </c>
      <c r="AZ771" s="48"/>
      <c r="BA771" s="36"/>
      <c r="BB771" s="54" t="s">
        <v>11</v>
      </c>
      <c r="BC771" s="39"/>
      <c r="BD771" s="54" t="s">
        <v>16</v>
      </c>
      <c r="BE771" s="36"/>
      <c r="BF771" s="54" t="s">
        <v>11</v>
      </c>
      <c r="BG771" s="39"/>
      <c r="BH771" s="56" t="s">
        <v>16</v>
      </c>
      <c r="BI771" s="48"/>
      <c r="BJ771" s="36"/>
      <c r="BK771" s="54" t="s">
        <v>11</v>
      </c>
      <c r="BL771" s="39"/>
      <c r="BM771" s="54" t="s">
        <v>16</v>
      </c>
      <c r="BN771" s="36"/>
      <c r="BO771" s="54" t="s">
        <v>11</v>
      </c>
      <c r="BP771" s="39"/>
      <c r="BQ771" s="56" t="s">
        <v>16</v>
      </c>
      <c r="BR771" s="48"/>
      <c r="BS771" s="36"/>
      <c r="BT771" s="54" t="s">
        <v>11</v>
      </c>
      <c r="BU771" s="39"/>
      <c r="BV771" s="54" t="s">
        <v>16</v>
      </c>
      <c r="BW771" s="36"/>
      <c r="BX771" s="54" t="s">
        <v>11</v>
      </c>
      <c r="BY771" s="39"/>
      <c r="BZ771" s="56" t="s">
        <v>16</v>
      </c>
      <c r="CA771" s="51"/>
      <c r="CB771" s="17" t="str">
        <f t="shared" si="23"/>
        <v/>
      </c>
      <c r="CC771" s="17" t="str">
        <f>IF(CB771="","",INDEX('99_職種リスト'!$A:$A,MATCH($E771,'99_職種リスト'!$B:$B,0)))</f>
        <v/>
      </c>
      <c r="CD771" s="18" t="str">
        <f>IF(CB771="","",IF(F771="○",'01_勤務時間入力'!$B$7*60,IF(SUM(H771,J771,L771,N771)&gt;0,MIN(SUM(VALUE(H771)*60,J771,VALUE(L771)*60/2,N771/2),'01_勤務時間入力'!$B$7*60,10080),MIN(SUM(MIN(SUM(VALUE(Q771)*60,S771,VALUE(U771)*60/2,W771/2),1440)*IF(OR(Y771="",Y771="　"),1,VALUE(MID(Y771,2,1)/4)),MIN(SUM(VALUE(Z771)*60,AB771,VALUE(AD771)*60/2,AF771/2),1440)*IF(OR(AH771="",AH771="　"),1,VALUE(MID(AH771,2,1)/4)),MIN(SUM(VALUE(AI771)*60,AK771,VALUE(AM771)*60/2,AO771/2),1440)*IF(OR(AQ771="",AQ771="　"),1,VALUE(MID(AQ771,2,1)/4)),MIN(SUM(VALUE(AR771)*60,AT771,VALUE(AV771)*60/2,AX771/2),1440)*IF(OR(AZ771="",AZ771="　"),1,VALUE(MID(AZ771,2,1)/4)),MIN(SUM(VALUE(BA771)*60,BC771,VALUE(BE771)*60/2,BG771/2),1440)*IF(OR(BI771="",BI771="　"),1,VALUE(MID(BI771,2,1)/4)),MIN(SUM(VALUE(BJ771)*60,BL771,VALUE(BN771)*60/2,BP771/2),1440)*IF(OR(BR771="",BR771="　"),1,VALUE(MID(BR771,2,1)/4)),MIN(SUM(VALUE(BS771)*60,BU771,VALUE(BW771)*60/2,BY771/2),1440)*IF(OR(CA771="",CA771="　"),1,VALUE(MID(CA771,2,1)/4))),'01_勤務時間入力'!$B$7*60,10080))))</f>
        <v/>
      </c>
      <c r="CE771" s="17" t="str">
        <f>IF(CB771="","",IF('01_勤務時間入力'!$I$7*60&lt;='01_勤務時間入力'!CD771,"常勤","非常勤"))</f>
        <v/>
      </c>
    </row>
    <row r="772" spans="2:83" ht="27.95" customHeight="1" x14ac:dyDescent="0.4">
      <c r="B772" s="131" t="str">
        <f t="shared" si="22"/>
        <v>756人目</v>
      </c>
      <c r="C772" s="29"/>
      <c r="D772" s="69" t="s">
        <v>14</v>
      </c>
      <c r="E772" s="31"/>
      <c r="F772" s="32"/>
      <c r="H772" s="36"/>
      <c r="I772" s="54" t="s">
        <v>11</v>
      </c>
      <c r="J772" s="39"/>
      <c r="K772" s="56" t="s">
        <v>16</v>
      </c>
      <c r="L772" s="36"/>
      <c r="M772" s="54" t="s">
        <v>11</v>
      </c>
      <c r="N772" s="39"/>
      <c r="O772" s="56" t="s">
        <v>16</v>
      </c>
      <c r="P772" s="11"/>
      <c r="Q772" s="36"/>
      <c r="R772" s="54" t="s">
        <v>11</v>
      </c>
      <c r="S772" s="39"/>
      <c r="T772" s="54" t="s">
        <v>16</v>
      </c>
      <c r="U772" s="36"/>
      <c r="V772" s="54" t="s">
        <v>11</v>
      </c>
      <c r="W772" s="39"/>
      <c r="X772" s="56" t="s">
        <v>16</v>
      </c>
      <c r="Y772" s="48"/>
      <c r="Z772" s="36"/>
      <c r="AA772" s="54" t="s">
        <v>11</v>
      </c>
      <c r="AB772" s="39"/>
      <c r="AC772" s="54" t="s">
        <v>16</v>
      </c>
      <c r="AD772" s="36"/>
      <c r="AE772" s="54" t="s">
        <v>11</v>
      </c>
      <c r="AF772" s="39"/>
      <c r="AG772" s="56" t="s">
        <v>16</v>
      </c>
      <c r="AH772" s="48"/>
      <c r="AI772" s="36"/>
      <c r="AJ772" s="54" t="s">
        <v>11</v>
      </c>
      <c r="AK772" s="39"/>
      <c r="AL772" s="54" t="s">
        <v>16</v>
      </c>
      <c r="AM772" s="36"/>
      <c r="AN772" s="54" t="s">
        <v>11</v>
      </c>
      <c r="AO772" s="39"/>
      <c r="AP772" s="56" t="s">
        <v>16</v>
      </c>
      <c r="AQ772" s="48"/>
      <c r="AR772" s="36"/>
      <c r="AS772" s="54" t="s">
        <v>11</v>
      </c>
      <c r="AT772" s="39"/>
      <c r="AU772" s="54" t="s">
        <v>16</v>
      </c>
      <c r="AV772" s="36"/>
      <c r="AW772" s="54" t="s">
        <v>11</v>
      </c>
      <c r="AX772" s="39"/>
      <c r="AY772" s="56" t="s">
        <v>16</v>
      </c>
      <c r="AZ772" s="48"/>
      <c r="BA772" s="36"/>
      <c r="BB772" s="54" t="s">
        <v>11</v>
      </c>
      <c r="BC772" s="39"/>
      <c r="BD772" s="54" t="s">
        <v>16</v>
      </c>
      <c r="BE772" s="36"/>
      <c r="BF772" s="54" t="s">
        <v>11</v>
      </c>
      <c r="BG772" s="39"/>
      <c r="BH772" s="56" t="s">
        <v>16</v>
      </c>
      <c r="BI772" s="48"/>
      <c r="BJ772" s="36"/>
      <c r="BK772" s="54" t="s">
        <v>11</v>
      </c>
      <c r="BL772" s="39"/>
      <c r="BM772" s="54" t="s">
        <v>16</v>
      </c>
      <c r="BN772" s="36"/>
      <c r="BO772" s="54" t="s">
        <v>11</v>
      </c>
      <c r="BP772" s="39"/>
      <c r="BQ772" s="56" t="s">
        <v>16</v>
      </c>
      <c r="BR772" s="48"/>
      <c r="BS772" s="36"/>
      <c r="BT772" s="54" t="s">
        <v>11</v>
      </c>
      <c r="BU772" s="39"/>
      <c r="BV772" s="54" t="s">
        <v>16</v>
      </c>
      <c r="BW772" s="36"/>
      <c r="BX772" s="54" t="s">
        <v>11</v>
      </c>
      <c r="BY772" s="39"/>
      <c r="BZ772" s="56" t="s">
        <v>16</v>
      </c>
      <c r="CA772" s="51"/>
      <c r="CB772" s="17" t="str">
        <f t="shared" si="23"/>
        <v/>
      </c>
      <c r="CC772" s="17" t="str">
        <f>IF(CB772="","",INDEX('99_職種リスト'!$A:$A,MATCH($E772,'99_職種リスト'!$B:$B,0)))</f>
        <v/>
      </c>
      <c r="CD772" s="18" t="str">
        <f>IF(CB772="","",IF(F772="○",'01_勤務時間入力'!$B$7*60,IF(SUM(H772,J772,L772,N772)&gt;0,MIN(SUM(VALUE(H772)*60,J772,VALUE(L772)*60/2,N772/2),'01_勤務時間入力'!$B$7*60,10080),MIN(SUM(MIN(SUM(VALUE(Q772)*60,S772,VALUE(U772)*60/2,W772/2),1440)*IF(OR(Y772="",Y772="　"),1,VALUE(MID(Y772,2,1)/4)),MIN(SUM(VALUE(Z772)*60,AB772,VALUE(AD772)*60/2,AF772/2),1440)*IF(OR(AH772="",AH772="　"),1,VALUE(MID(AH772,2,1)/4)),MIN(SUM(VALUE(AI772)*60,AK772,VALUE(AM772)*60/2,AO772/2),1440)*IF(OR(AQ772="",AQ772="　"),1,VALUE(MID(AQ772,2,1)/4)),MIN(SUM(VALUE(AR772)*60,AT772,VALUE(AV772)*60/2,AX772/2),1440)*IF(OR(AZ772="",AZ772="　"),1,VALUE(MID(AZ772,2,1)/4)),MIN(SUM(VALUE(BA772)*60,BC772,VALUE(BE772)*60/2,BG772/2),1440)*IF(OR(BI772="",BI772="　"),1,VALUE(MID(BI772,2,1)/4)),MIN(SUM(VALUE(BJ772)*60,BL772,VALUE(BN772)*60/2,BP772/2),1440)*IF(OR(BR772="",BR772="　"),1,VALUE(MID(BR772,2,1)/4)),MIN(SUM(VALUE(BS772)*60,BU772,VALUE(BW772)*60/2,BY772/2),1440)*IF(OR(CA772="",CA772="　"),1,VALUE(MID(CA772,2,1)/4))),'01_勤務時間入力'!$B$7*60,10080))))</f>
        <v/>
      </c>
      <c r="CE772" s="17" t="str">
        <f>IF(CB772="","",IF('01_勤務時間入力'!$I$7*60&lt;='01_勤務時間入力'!CD772,"常勤","非常勤"))</f>
        <v/>
      </c>
    </row>
    <row r="773" spans="2:83" ht="27.95" customHeight="1" x14ac:dyDescent="0.4">
      <c r="B773" s="131" t="str">
        <f t="shared" si="22"/>
        <v>757人目</v>
      </c>
      <c r="C773" s="29"/>
      <c r="D773" s="69" t="s">
        <v>14</v>
      </c>
      <c r="E773" s="31"/>
      <c r="F773" s="32"/>
      <c r="H773" s="36"/>
      <c r="I773" s="54" t="s">
        <v>11</v>
      </c>
      <c r="J773" s="39"/>
      <c r="K773" s="56" t="s">
        <v>16</v>
      </c>
      <c r="L773" s="36"/>
      <c r="M773" s="54" t="s">
        <v>11</v>
      </c>
      <c r="N773" s="39"/>
      <c r="O773" s="56" t="s">
        <v>16</v>
      </c>
      <c r="P773" s="11"/>
      <c r="Q773" s="36"/>
      <c r="R773" s="54" t="s">
        <v>11</v>
      </c>
      <c r="S773" s="39"/>
      <c r="T773" s="54" t="s">
        <v>16</v>
      </c>
      <c r="U773" s="36"/>
      <c r="V773" s="54" t="s">
        <v>11</v>
      </c>
      <c r="W773" s="39"/>
      <c r="X773" s="56" t="s">
        <v>16</v>
      </c>
      <c r="Y773" s="48"/>
      <c r="Z773" s="36"/>
      <c r="AA773" s="54" t="s">
        <v>11</v>
      </c>
      <c r="AB773" s="39"/>
      <c r="AC773" s="54" t="s">
        <v>16</v>
      </c>
      <c r="AD773" s="36"/>
      <c r="AE773" s="54" t="s">
        <v>11</v>
      </c>
      <c r="AF773" s="39"/>
      <c r="AG773" s="56" t="s">
        <v>16</v>
      </c>
      <c r="AH773" s="48"/>
      <c r="AI773" s="36"/>
      <c r="AJ773" s="54" t="s">
        <v>11</v>
      </c>
      <c r="AK773" s="39"/>
      <c r="AL773" s="54" t="s">
        <v>16</v>
      </c>
      <c r="AM773" s="36"/>
      <c r="AN773" s="54" t="s">
        <v>11</v>
      </c>
      <c r="AO773" s="39"/>
      <c r="AP773" s="56" t="s">
        <v>16</v>
      </c>
      <c r="AQ773" s="48"/>
      <c r="AR773" s="36"/>
      <c r="AS773" s="54" t="s">
        <v>11</v>
      </c>
      <c r="AT773" s="39"/>
      <c r="AU773" s="54" t="s">
        <v>16</v>
      </c>
      <c r="AV773" s="36"/>
      <c r="AW773" s="54" t="s">
        <v>11</v>
      </c>
      <c r="AX773" s="39"/>
      <c r="AY773" s="56" t="s">
        <v>16</v>
      </c>
      <c r="AZ773" s="48"/>
      <c r="BA773" s="36"/>
      <c r="BB773" s="54" t="s">
        <v>11</v>
      </c>
      <c r="BC773" s="39"/>
      <c r="BD773" s="54" t="s">
        <v>16</v>
      </c>
      <c r="BE773" s="36"/>
      <c r="BF773" s="54" t="s">
        <v>11</v>
      </c>
      <c r="BG773" s="39"/>
      <c r="BH773" s="56" t="s">
        <v>16</v>
      </c>
      <c r="BI773" s="48"/>
      <c r="BJ773" s="36"/>
      <c r="BK773" s="54" t="s">
        <v>11</v>
      </c>
      <c r="BL773" s="39"/>
      <c r="BM773" s="54" t="s">
        <v>16</v>
      </c>
      <c r="BN773" s="36"/>
      <c r="BO773" s="54" t="s">
        <v>11</v>
      </c>
      <c r="BP773" s="39"/>
      <c r="BQ773" s="56" t="s">
        <v>16</v>
      </c>
      <c r="BR773" s="48"/>
      <c r="BS773" s="36"/>
      <c r="BT773" s="54" t="s">
        <v>11</v>
      </c>
      <c r="BU773" s="39"/>
      <c r="BV773" s="54" t="s">
        <v>16</v>
      </c>
      <c r="BW773" s="36"/>
      <c r="BX773" s="54" t="s">
        <v>11</v>
      </c>
      <c r="BY773" s="39"/>
      <c r="BZ773" s="56" t="s">
        <v>16</v>
      </c>
      <c r="CA773" s="51"/>
      <c r="CB773" s="17" t="str">
        <f t="shared" si="23"/>
        <v/>
      </c>
      <c r="CC773" s="17" t="str">
        <f>IF(CB773="","",INDEX('99_職種リスト'!$A:$A,MATCH($E773,'99_職種リスト'!$B:$B,0)))</f>
        <v/>
      </c>
      <c r="CD773" s="18" t="str">
        <f>IF(CB773="","",IF(F773="○",'01_勤務時間入力'!$B$7*60,IF(SUM(H773,J773,L773,N773)&gt;0,MIN(SUM(VALUE(H773)*60,J773,VALUE(L773)*60/2,N773/2),'01_勤務時間入力'!$B$7*60,10080),MIN(SUM(MIN(SUM(VALUE(Q773)*60,S773,VALUE(U773)*60/2,W773/2),1440)*IF(OR(Y773="",Y773="　"),1,VALUE(MID(Y773,2,1)/4)),MIN(SUM(VALUE(Z773)*60,AB773,VALUE(AD773)*60/2,AF773/2),1440)*IF(OR(AH773="",AH773="　"),1,VALUE(MID(AH773,2,1)/4)),MIN(SUM(VALUE(AI773)*60,AK773,VALUE(AM773)*60/2,AO773/2),1440)*IF(OR(AQ773="",AQ773="　"),1,VALUE(MID(AQ773,2,1)/4)),MIN(SUM(VALUE(AR773)*60,AT773,VALUE(AV773)*60/2,AX773/2),1440)*IF(OR(AZ773="",AZ773="　"),1,VALUE(MID(AZ773,2,1)/4)),MIN(SUM(VALUE(BA773)*60,BC773,VALUE(BE773)*60/2,BG773/2),1440)*IF(OR(BI773="",BI773="　"),1,VALUE(MID(BI773,2,1)/4)),MIN(SUM(VALUE(BJ773)*60,BL773,VALUE(BN773)*60/2,BP773/2),1440)*IF(OR(BR773="",BR773="　"),1,VALUE(MID(BR773,2,1)/4)),MIN(SUM(VALUE(BS773)*60,BU773,VALUE(BW773)*60/2,BY773/2),1440)*IF(OR(CA773="",CA773="　"),1,VALUE(MID(CA773,2,1)/4))),'01_勤務時間入力'!$B$7*60,10080))))</f>
        <v/>
      </c>
      <c r="CE773" s="17" t="str">
        <f>IF(CB773="","",IF('01_勤務時間入力'!$I$7*60&lt;='01_勤務時間入力'!CD773,"常勤","非常勤"))</f>
        <v/>
      </c>
    </row>
    <row r="774" spans="2:83" ht="27.95" customHeight="1" x14ac:dyDescent="0.4">
      <c r="B774" s="131" t="str">
        <f t="shared" si="22"/>
        <v>758人目</v>
      </c>
      <c r="C774" s="29"/>
      <c r="D774" s="69" t="s">
        <v>14</v>
      </c>
      <c r="E774" s="31"/>
      <c r="F774" s="32"/>
      <c r="H774" s="36"/>
      <c r="I774" s="54" t="s">
        <v>11</v>
      </c>
      <c r="J774" s="39"/>
      <c r="K774" s="56" t="s">
        <v>16</v>
      </c>
      <c r="L774" s="36"/>
      <c r="M774" s="54" t="s">
        <v>11</v>
      </c>
      <c r="N774" s="39"/>
      <c r="O774" s="56" t="s">
        <v>16</v>
      </c>
      <c r="P774" s="11"/>
      <c r="Q774" s="36"/>
      <c r="R774" s="54" t="s">
        <v>11</v>
      </c>
      <c r="S774" s="39"/>
      <c r="T774" s="54" t="s">
        <v>16</v>
      </c>
      <c r="U774" s="36"/>
      <c r="V774" s="54" t="s">
        <v>11</v>
      </c>
      <c r="W774" s="39"/>
      <c r="X774" s="56" t="s">
        <v>16</v>
      </c>
      <c r="Y774" s="48"/>
      <c r="Z774" s="36"/>
      <c r="AA774" s="54" t="s">
        <v>11</v>
      </c>
      <c r="AB774" s="39"/>
      <c r="AC774" s="54" t="s">
        <v>16</v>
      </c>
      <c r="AD774" s="36"/>
      <c r="AE774" s="54" t="s">
        <v>11</v>
      </c>
      <c r="AF774" s="39"/>
      <c r="AG774" s="56" t="s">
        <v>16</v>
      </c>
      <c r="AH774" s="48"/>
      <c r="AI774" s="36"/>
      <c r="AJ774" s="54" t="s">
        <v>11</v>
      </c>
      <c r="AK774" s="39"/>
      <c r="AL774" s="54" t="s">
        <v>16</v>
      </c>
      <c r="AM774" s="36"/>
      <c r="AN774" s="54" t="s">
        <v>11</v>
      </c>
      <c r="AO774" s="39"/>
      <c r="AP774" s="56" t="s">
        <v>16</v>
      </c>
      <c r="AQ774" s="48"/>
      <c r="AR774" s="36"/>
      <c r="AS774" s="54" t="s">
        <v>11</v>
      </c>
      <c r="AT774" s="39"/>
      <c r="AU774" s="54" t="s">
        <v>16</v>
      </c>
      <c r="AV774" s="36"/>
      <c r="AW774" s="54" t="s">
        <v>11</v>
      </c>
      <c r="AX774" s="39"/>
      <c r="AY774" s="56" t="s">
        <v>16</v>
      </c>
      <c r="AZ774" s="48"/>
      <c r="BA774" s="36"/>
      <c r="BB774" s="54" t="s">
        <v>11</v>
      </c>
      <c r="BC774" s="39"/>
      <c r="BD774" s="54" t="s">
        <v>16</v>
      </c>
      <c r="BE774" s="36"/>
      <c r="BF774" s="54" t="s">
        <v>11</v>
      </c>
      <c r="BG774" s="39"/>
      <c r="BH774" s="56" t="s">
        <v>16</v>
      </c>
      <c r="BI774" s="48"/>
      <c r="BJ774" s="36"/>
      <c r="BK774" s="54" t="s">
        <v>11</v>
      </c>
      <c r="BL774" s="39"/>
      <c r="BM774" s="54" t="s">
        <v>16</v>
      </c>
      <c r="BN774" s="36"/>
      <c r="BO774" s="54" t="s">
        <v>11</v>
      </c>
      <c r="BP774" s="39"/>
      <c r="BQ774" s="56" t="s">
        <v>16</v>
      </c>
      <c r="BR774" s="48"/>
      <c r="BS774" s="36"/>
      <c r="BT774" s="54" t="s">
        <v>11</v>
      </c>
      <c r="BU774" s="39"/>
      <c r="BV774" s="54" t="s">
        <v>16</v>
      </c>
      <c r="BW774" s="36"/>
      <c r="BX774" s="54" t="s">
        <v>11</v>
      </c>
      <c r="BY774" s="39"/>
      <c r="BZ774" s="56" t="s">
        <v>16</v>
      </c>
      <c r="CA774" s="51"/>
      <c r="CB774" s="17" t="str">
        <f t="shared" si="23"/>
        <v/>
      </c>
      <c r="CC774" s="17" t="str">
        <f>IF(CB774="","",INDEX('99_職種リスト'!$A:$A,MATCH($E774,'99_職種リスト'!$B:$B,0)))</f>
        <v/>
      </c>
      <c r="CD774" s="18" t="str">
        <f>IF(CB774="","",IF(F774="○",'01_勤務時間入力'!$B$7*60,IF(SUM(H774,J774,L774,N774)&gt;0,MIN(SUM(VALUE(H774)*60,J774,VALUE(L774)*60/2,N774/2),'01_勤務時間入力'!$B$7*60,10080),MIN(SUM(MIN(SUM(VALUE(Q774)*60,S774,VALUE(U774)*60/2,W774/2),1440)*IF(OR(Y774="",Y774="　"),1,VALUE(MID(Y774,2,1)/4)),MIN(SUM(VALUE(Z774)*60,AB774,VALUE(AD774)*60/2,AF774/2),1440)*IF(OR(AH774="",AH774="　"),1,VALUE(MID(AH774,2,1)/4)),MIN(SUM(VALUE(AI774)*60,AK774,VALUE(AM774)*60/2,AO774/2),1440)*IF(OR(AQ774="",AQ774="　"),1,VALUE(MID(AQ774,2,1)/4)),MIN(SUM(VALUE(AR774)*60,AT774,VALUE(AV774)*60/2,AX774/2),1440)*IF(OR(AZ774="",AZ774="　"),1,VALUE(MID(AZ774,2,1)/4)),MIN(SUM(VALUE(BA774)*60,BC774,VALUE(BE774)*60/2,BG774/2),1440)*IF(OR(BI774="",BI774="　"),1,VALUE(MID(BI774,2,1)/4)),MIN(SUM(VALUE(BJ774)*60,BL774,VALUE(BN774)*60/2,BP774/2),1440)*IF(OR(BR774="",BR774="　"),1,VALUE(MID(BR774,2,1)/4)),MIN(SUM(VALUE(BS774)*60,BU774,VALUE(BW774)*60/2,BY774/2),1440)*IF(OR(CA774="",CA774="　"),1,VALUE(MID(CA774,2,1)/4))),'01_勤務時間入力'!$B$7*60,10080))))</f>
        <v/>
      </c>
      <c r="CE774" s="17" t="str">
        <f>IF(CB774="","",IF('01_勤務時間入力'!$I$7*60&lt;='01_勤務時間入力'!CD774,"常勤","非常勤"))</f>
        <v/>
      </c>
    </row>
    <row r="775" spans="2:83" ht="27.95" customHeight="1" x14ac:dyDescent="0.4">
      <c r="B775" s="131" t="str">
        <f t="shared" si="22"/>
        <v>759人目</v>
      </c>
      <c r="C775" s="29"/>
      <c r="D775" s="69" t="s">
        <v>14</v>
      </c>
      <c r="E775" s="31"/>
      <c r="F775" s="32"/>
      <c r="H775" s="36"/>
      <c r="I775" s="54" t="s">
        <v>11</v>
      </c>
      <c r="J775" s="39"/>
      <c r="K775" s="56" t="s">
        <v>16</v>
      </c>
      <c r="L775" s="36"/>
      <c r="M775" s="54" t="s">
        <v>11</v>
      </c>
      <c r="N775" s="39"/>
      <c r="O775" s="56" t="s">
        <v>16</v>
      </c>
      <c r="P775" s="11"/>
      <c r="Q775" s="36"/>
      <c r="R775" s="54" t="s">
        <v>11</v>
      </c>
      <c r="S775" s="39"/>
      <c r="T775" s="54" t="s">
        <v>16</v>
      </c>
      <c r="U775" s="36"/>
      <c r="V775" s="54" t="s">
        <v>11</v>
      </c>
      <c r="W775" s="39"/>
      <c r="X775" s="56" t="s">
        <v>16</v>
      </c>
      <c r="Y775" s="48"/>
      <c r="Z775" s="36"/>
      <c r="AA775" s="54" t="s">
        <v>11</v>
      </c>
      <c r="AB775" s="39"/>
      <c r="AC775" s="54" t="s">
        <v>16</v>
      </c>
      <c r="AD775" s="36"/>
      <c r="AE775" s="54" t="s">
        <v>11</v>
      </c>
      <c r="AF775" s="39"/>
      <c r="AG775" s="56" t="s">
        <v>16</v>
      </c>
      <c r="AH775" s="48"/>
      <c r="AI775" s="36"/>
      <c r="AJ775" s="54" t="s">
        <v>11</v>
      </c>
      <c r="AK775" s="39"/>
      <c r="AL775" s="54" t="s">
        <v>16</v>
      </c>
      <c r="AM775" s="36"/>
      <c r="AN775" s="54" t="s">
        <v>11</v>
      </c>
      <c r="AO775" s="39"/>
      <c r="AP775" s="56" t="s">
        <v>16</v>
      </c>
      <c r="AQ775" s="48"/>
      <c r="AR775" s="36"/>
      <c r="AS775" s="54" t="s">
        <v>11</v>
      </c>
      <c r="AT775" s="39"/>
      <c r="AU775" s="54" t="s">
        <v>16</v>
      </c>
      <c r="AV775" s="36"/>
      <c r="AW775" s="54" t="s">
        <v>11</v>
      </c>
      <c r="AX775" s="39"/>
      <c r="AY775" s="56" t="s">
        <v>16</v>
      </c>
      <c r="AZ775" s="48"/>
      <c r="BA775" s="36"/>
      <c r="BB775" s="54" t="s">
        <v>11</v>
      </c>
      <c r="BC775" s="39"/>
      <c r="BD775" s="54" t="s">
        <v>16</v>
      </c>
      <c r="BE775" s="36"/>
      <c r="BF775" s="54" t="s">
        <v>11</v>
      </c>
      <c r="BG775" s="39"/>
      <c r="BH775" s="56" t="s">
        <v>16</v>
      </c>
      <c r="BI775" s="48"/>
      <c r="BJ775" s="36"/>
      <c r="BK775" s="54" t="s">
        <v>11</v>
      </c>
      <c r="BL775" s="39"/>
      <c r="BM775" s="54" t="s">
        <v>16</v>
      </c>
      <c r="BN775" s="36"/>
      <c r="BO775" s="54" t="s">
        <v>11</v>
      </c>
      <c r="BP775" s="39"/>
      <c r="BQ775" s="56" t="s">
        <v>16</v>
      </c>
      <c r="BR775" s="48"/>
      <c r="BS775" s="36"/>
      <c r="BT775" s="54" t="s">
        <v>11</v>
      </c>
      <c r="BU775" s="39"/>
      <c r="BV775" s="54" t="s">
        <v>16</v>
      </c>
      <c r="BW775" s="36"/>
      <c r="BX775" s="54" t="s">
        <v>11</v>
      </c>
      <c r="BY775" s="39"/>
      <c r="BZ775" s="56" t="s">
        <v>16</v>
      </c>
      <c r="CA775" s="51"/>
      <c r="CB775" s="17" t="str">
        <f t="shared" si="23"/>
        <v/>
      </c>
      <c r="CC775" s="17" t="str">
        <f>IF(CB775="","",INDEX('99_職種リスト'!$A:$A,MATCH($E775,'99_職種リスト'!$B:$B,0)))</f>
        <v/>
      </c>
      <c r="CD775" s="18" t="str">
        <f>IF(CB775="","",IF(F775="○",'01_勤務時間入力'!$B$7*60,IF(SUM(H775,J775,L775,N775)&gt;0,MIN(SUM(VALUE(H775)*60,J775,VALUE(L775)*60/2,N775/2),'01_勤務時間入力'!$B$7*60,10080),MIN(SUM(MIN(SUM(VALUE(Q775)*60,S775,VALUE(U775)*60/2,W775/2),1440)*IF(OR(Y775="",Y775="　"),1,VALUE(MID(Y775,2,1)/4)),MIN(SUM(VALUE(Z775)*60,AB775,VALUE(AD775)*60/2,AF775/2),1440)*IF(OR(AH775="",AH775="　"),1,VALUE(MID(AH775,2,1)/4)),MIN(SUM(VALUE(AI775)*60,AK775,VALUE(AM775)*60/2,AO775/2),1440)*IF(OR(AQ775="",AQ775="　"),1,VALUE(MID(AQ775,2,1)/4)),MIN(SUM(VALUE(AR775)*60,AT775,VALUE(AV775)*60/2,AX775/2),1440)*IF(OR(AZ775="",AZ775="　"),1,VALUE(MID(AZ775,2,1)/4)),MIN(SUM(VALUE(BA775)*60,BC775,VALUE(BE775)*60/2,BG775/2),1440)*IF(OR(BI775="",BI775="　"),1,VALUE(MID(BI775,2,1)/4)),MIN(SUM(VALUE(BJ775)*60,BL775,VALUE(BN775)*60/2,BP775/2),1440)*IF(OR(BR775="",BR775="　"),1,VALUE(MID(BR775,2,1)/4)),MIN(SUM(VALUE(BS775)*60,BU775,VALUE(BW775)*60/2,BY775/2),1440)*IF(OR(CA775="",CA775="　"),1,VALUE(MID(CA775,2,1)/4))),'01_勤務時間入力'!$B$7*60,10080))))</f>
        <v/>
      </c>
      <c r="CE775" s="17" t="str">
        <f>IF(CB775="","",IF('01_勤務時間入力'!$I$7*60&lt;='01_勤務時間入力'!CD775,"常勤","非常勤"))</f>
        <v/>
      </c>
    </row>
    <row r="776" spans="2:83" ht="27.95" customHeight="1" x14ac:dyDescent="0.4">
      <c r="B776" s="131" t="str">
        <f t="shared" si="22"/>
        <v>760人目</v>
      </c>
      <c r="C776" s="29"/>
      <c r="D776" s="69" t="s">
        <v>14</v>
      </c>
      <c r="E776" s="31"/>
      <c r="F776" s="32"/>
      <c r="H776" s="36"/>
      <c r="I776" s="54" t="s">
        <v>11</v>
      </c>
      <c r="J776" s="39"/>
      <c r="K776" s="56" t="s">
        <v>16</v>
      </c>
      <c r="L776" s="36"/>
      <c r="M776" s="54" t="s">
        <v>11</v>
      </c>
      <c r="N776" s="39"/>
      <c r="O776" s="56" t="s">
        <v>16</v>
      </c>
      <c r="P776" s="11"/>
      <c r="Q776" s="36"/>
      <c r="R776" s="54" t="s">
        <v>11</v>
      </c>
      <c r="S776" s="39"/>
      <c r="T776" s="54" t="s">
        <v>16</v>
      </c>
      <c r="U776" s="36"/>
      <c r="V776" s="54" t="s">
        <v>11</v>
      </c>
      <c r="W776" s="39"/>
      <c r="X776" s="56" t="s">
        <v>16</v>
      </c>
      <c r="Y776" s="48"/>
      <c r="Z776" s="36"/>
      <c r="AA776" s="54" t="s">
        <v>11</v>
      </c>
      <c r="AB776" s="39"/>
      <c r="AC776" s="54" t="s">
        <v>16</v>
      </c>
      <c r="AD776" s="36"/>
      <c r="AE776" s="54" t="s">
        <v>11</v>
      </c>
      <c r="AF776" s="39"/>
      <c r="AG776" s="56" t="s">
        <v>16</v>
      </c>
      <c r="AH776" s="48"/>
      <c r="AI776" s="36"/>
      <c r="AJ776" s="54" t="s">
        <v>11</v>
      </c>
      <c r="AK776" s="39"/>
      <c r="AL776" s="54" t="s">
        <v>16</v>
      </c>
      <c r="AM776" s="36"/>
      <c r="AN776" s="54" t="s">
        <v>11</v>
      </c>
      <c r="AO776" s="39"/>
      <c r="AP776" s="56" t="s">
        <v>16</v>
      </c>
      <c r="AQ776" s="48"/>
      <c r="AR776" s="36"/>
      <c r="AS776" s="54" t="s">
        <v>11</v>
      </c>
      <c r="AT776" s="39"/>
      <c r="AU776" s="54" t="s">
        <v>16</v>
      </c>
      <c r="AV776" s="36"/>
      <c r="AW776" s="54" t="s">
        <v>11</v>
      </c>
      <c r="AX776" s="39"/>
      <c r="AY776" s="56" t="s">
        <v>16</v>
      </c>
      <c r="AZ776" s="48"/>
      <c r="BA776" s="36"/>
      <c r="BB776" s="54" t="s">
        <v>11</v>
      </c>
      <c r="BC776" s="39"/>
      <c r="BD776" s="54" t="s">
        <v>16</v>
      </c>
      <c r="BE776" s="36"/>
      <c r="BF776" s="54" t="s">
        <v>11</v>
      </c>
      <c r="BG776" s="39"/>
      <c r="BH776" s="56" t="s">
        <v>16</v>
      </c>
      <c r="BI776" s="48"/>
      <c r="BJ776" s="36"/>
      <c r="BK776" s="54" t="s">
        <v>11</v>
      </c>
      <c r="BL776" s="39"/>
      <c r="BM776" s="54" t="s">
        <v>16</v>
      </c>
      <c r="BN776" s="36"/>
      <c r="BO776" s="54" t="s">
        <v>11</v>
      </c>
      <c r="BP776" s="39"/>
      <c r="BQ776" s="56" t="s">
        <v>16</v>
      </c>
      <c r="BR776" s="48"/>
      <c r="BS776" s="36"/>
      <c r="BT776" s="54" t="s">
        <v>11</v>
      </c>
      <c r="BU776" s="39"/>
      <c r="BV776" s="54" t="s">
        <v>16</v>
      </c>
      <c r="BW776" s="36"/>
      <c r="BX776" s="54" t="s">
        <v>11</v>
      </c>
      <c r="BY776" s="39"/>
      <c r="BZ776" s="56" t="s">
        <v>16</v>
      </c>
      <c r="CA776" s="51"/>
      <c r="CB776" s="17" t="str">
        <f t="shared" si="23"/>
        <v/>
      </c>
      <c r="CC776" s="17" t="str">
        <f>IF(CB776="","",INDEX('99_職種リスト'!$A:$A,MATCH($E776,'99_職種リスト'!$B:$B,0)))</f>
        <v/>
      </c>
      <c r="CD776" s="18" t="str">
        <f>IF(CB776="","",IF(F776="○",'01_勤務時間入力'!$B$7*60,IF(SUM(H776,J776,L776,N776)&gt;0,MIN(SUM(VALUE(H776)*60,J776,VALUE(L776)*60/2,N776/2),'01_勤務時間入力'!$B$7*60,10080),MIN(SUM(MIN(SUM(VALUE(Q776)*60,S776,VALUE(U776)*60/2,W776/2),1440)*IF(OR(Y776="",Y776="　"),1,VALUE(MID(Y776,2,1)/4)),MIN(SUM(VALUE(Z776)*60,AB776,VALUE(AD776)*60/2,AF776/2),1440)*IF(OR(AH776="",AH776="　"),1,VALUE(MID(AH776,2,1)/4)),MIN(SUM(VALUE(AI776)*60,AK776,VALUE(AM776)*60/2,AO776/2),1440)*IF(OR(AQ776="",AQ776="　"),1,VALUE(MID(AQ776,2,1)/4)),MIN(SUM(VALUE(AR776)*60,AT776,VALUE(AV776)*60/2,AX776/2),1440)*IF(OR(AZ776="",AZ776="　"),1,VALUE(MID(AZ776,2,1)/4)),MIN(SUM(VALUE(BA776)*60,BC776,VALUE(BE776)*60/2,BG776/2),1440)*IF(OR(BI776="",BI776="　"),1,VALUE(MID(BI776,2,1)/4)),MIN(SUM(VALUE(BJ776)*60,BL776,VALUE(BN776)*60/2,BP776/2),1440)*IF(OR(BR776="",BR776="　"),1,VALUE(MID(BR776,2,1)/4)),MIN(SUM(VALUE(BS776)*60,BU776,VALUE(BW776)*60/2,BY776/2),1440)*IF(OR(CA776="",CA776="　"),1,VALUE(MID(CA776,2,1)/4))),'01_勤務時間入力'!$B$7*60,10080))))</f>
        <v/>
      </c>
      <c r="CE776" s="17" t="str">
        <f>IF(CB776="","",IF('01_勤務時間入力'!$I$7*60&lt;='01_勤務時間入力'!CD776,"常勤","非常勤"))</f>
        <v/>
      </c>
    </row>
    <row r="777" spans="2:83" ht="27.95" customHeight="1" x14ac:dyDescent="0.4">
      <c r="B777" s="131" t="str">
        <f t="shared" si="22"/>
        <v>761人目</v>
      </c>
      <c r="C777" s="29"/>
      <c r="D777" s="69" t="s">
        <v>14</v>
      </c>
      <c r="E777" s="31"/>
      <c r="F777" s="32"/>
      <c r="H777" s="36"/>
      <c r="I777" s="54" t="s">
        <v>11</v>
      </c>
      <c r="J777" s="39"/>
      <c r="K777" s="56" t="s">
        <v>16</v>
      </c>
      <c r="L777" s="36"/>
      <c r="M777" s="54" t="s">
        <v>11</v>
      </c>
      <c r="N777" s="39"/>
      <c r="O777" s="56" t="s">
        <v>16</v>
      </c>
      <c r="P777" s="11"/>
      <c r="Q777" s="36"/>
      <c r="R777" s="54" t="s">
        <v>11</v>
      </c>
      <c r="S777" s="39"/>
      <c r="T777" s="54" t="s">
        <v>16</v>
      </c>
      <c r="U777" s="36"/>
      <c r="V777" s="54" t="s">
        <v>11</v>
      </c>
      <c r="W777" s="39"/>
      <c r="X777" s="56" t="s">
        <v>16</v>
      </c>
      <c r="Y777" s="48"/>
      <c r="Z777" s="36"/>
      <c r="AA777" s="54" t="s">
        <v>11</v>
      </c>
      <c r="AB777" s="39"/>
      <c r="AC777" s="54" t="s">
        <v>16</v>
      </c>
      <c r="AD777" s="36"/>
      <c r="AE777" s="54" t="s">
        <v>11</v>
      </c>
      <c r="AF777" s="39"/>
      <c r="AG777" s="56" t="s">
        <v>16</v>
      </c>
      <c r="AH777" s="48"/>
      <c r="AI777" s="36"/>
      <c r="AJ777" s="54" t="s">
        <v>11</v>
      </c>
      <c r="AK777" s="39"/>
      <c r="AL777" s="54" t="s">
        <v>16</v>
      </c>
      <c r="AM777" s="36"/>
      <c r="AN777" s="54" t="s">
        <v>11</v>
      </c>
      <c r="AO777" s="39"/>
      <c r="AP777" s="56" t="s">
        <v>16</v>
      </c>
      <c r="AQ777" s="48"/>
      <c r="AR777" s="36"/>
      <c r="AS777" s="54" t="s">
        <v>11</v>
      </c>
      <c r="AT777" s="39"/>
      <c r="AU777" s="54" t="s">
        <v>16</v>
      </c>
      <c r="AV777" s="36"/>
      <c r="AW777" s="54" t="s">
        <v>11</v>
      </c>
      <c r="AX777" s="39"/>
      <c r="AY777" s="56" t="s">
        <v>16</v>
      </c>
      <c r="AZ777" s="48"/>
      <c r="BA777" s="36"/>
      <c r="BB777" s="54" t="s">
        <v>11</v>
      </c>
      <c r="BC777" s="39"/>
      <c r="BD777" s="54" t="s">
        <v>16</v>
      </c>
      <c r="BE777" s="36"/>
      <c r="BF777" s="54" t="s">
        <v>11</v>
      </c>
      <c r="BG777" s="39"/>
      <c r="BH777" s="56" t="s">
        <v>16</v>
      </c>
      <c r="BI777" s="48"/>
      <c r="BJ777" s="36"/>
      <c r="BK777" s="54" t="s">
        <v>11</v>
      </c>
      <c r="BL777" s="39"/>
      <c r="BM777" s="54" t="s">
        <v>16</v>
      </c>
      <c r="BN777" s="36"/>
      <c r="BO777" s="54" t="s">
        <v>11</v>
      </c>
      <c r="BP777" s="39"/>
      <c r="BQ777" s="56" t="s">
        <v>16</v>
      </c>
      <c r="BR777" s="48"/>
      <c r="BS777" s="36"/>
      <c r="BT777" s="54" t="s">
        <v>11</v>
      </c>
      <c r="BU777" s="39"/>
      <c r="BV777" s="54" t="s">
        <v>16</v>
      </c>
      <c r="BW777" s="36"/>
      <c r="BX777" s="54" t="s">
        <v>11</v>
      </c>
      <c r="BY777" s="39"/>
      <c r="BZ777" s="56" t="s">
        <v>16</v>
      </c>
      <c r="CA777" s="51"/>
      <c r="CB777" s="17" t="str">
        <f t="shared" si="23"/>
        <v/>
      </c>
      <c r="CC777" s="17" t="str">
        <f>IF(CB777="","",INDEX('99_職種リスト'!$A:$A,MATCH($E777,'99_職種リスト'!$B:$B,0)))</f>
        <v/>
      </c>
      <c r="CD777" s="18" t="str">
        <f>IF(CB777="","",IF(F777="○",'01_勤務時間入力'!$B$7*60,IF(SUM(H777,J777,L777,N777)&gt;0,MIN(SUM(VALUE(H777)*60,J777,VALUE(L777)*60/2,N777/2),'01_勤務時間入力'!$B$7*60,10080),MIN(SUM(MIN(SUM(VALUE(Q777)*60,S777,VALUE(U777)*60/2,W777/2),1440)*IF(OR(Y777="",Y777="　"),1,VALUE(MID(Y777,2,1)/4)),MIN(SUM(VALUE(Z777)*60,AB777,VALUE(AD777)*60/2,AF777/2),1440)*IF(OR(AH777="",AH777="　"),1,VALUE(MID(AH777,2,1)/4)),MIN(SUM(VALUE(AI777)*60,AK777,VALUE(AM777)*60/2,AO777/2),1440)*IF(OR(AQ777="",AQ777="　"),1,VALUE(MID(AQ777,2,1)/4)),MIN(SUM(VALUE(AR777)*60,AT777,VALUE(AV777)*60/2,AX777/2),1440)*IF(OR(AZ777="",AZ777="　"),1,VALUE(MID(AZ777,2,1)/4)),MIN(SUM(VALUE(BA777)*60,BC777,VALUE(BE777)*60/2,BG777/2),1440)*IF(OR(BI777="",BI777="　"),1,VALUE(MID(BI777,2,1)/4)),MIN(SUM(VALUE(BJ777)*60,BL777,VALUE(BN777)*60/2,BP777/2),1440)*IF(OR(BR777="",BR777="　"),1,VALUE(MID(BR777,2,1)/4)),MIN(SUM(VALUE(BS777)*60,BU777,VALUE(BW777)*60/2,BY777/2),1440)*IF(OR(CA777="",CA777="　"),1,VALUE(MID(CA777,2,1)/4))),'01_勤務時間入力'!$B$7*60,10080))))</f>
        <v/>
      </c>
      <c r="CE777" s="17" t="str">
        <f>IF(CB777="","",IF('01_勤務時間入力'!$I$7*60&lt;='01_勤務時間入力'!CD777,"常勤","非常勤"))</f>
        <v/>
      </c>
    </row>
    <row r="778" spans="2:83" ht="27.95" customHeight="1" x14ac:dyDescent="0.4">
      <c r="B778" s="131" t="str">
        <f t="shared" si="22"/>
        <v>762人目</v>
      </c>
      <c r="C778" s="29"/>
      <c r="D778" s="69" t="s">
        <v>14</v>
      </c>
      <c r="E778" s="31"/>
      <c r="F778" s="32"/>
      <c r="H778" s="36"/>
      <c r="I778" s="54" t="s">
        <v>11</v>
      </c>
      <c r="J778" s="39"/>
      <c r="K778" s="56" t="s">
        <v>16</v>
      </c>
      <c r="L778" s="36"/>
      <c r="M778" s="54" t="s">
        <v>11</v>
      </c>
      <c r="N778" s="39"/>
      <c r="O778" s="56" t="s">
        <v>16</v>
      </c>
      <c r="P778" s="11"/>
      <c r="Q778" s="36"/>
      <c r="R778" s="54" t="s">
        <v>11</v>
      </c>
      <c r="S778" s="39"/>
      <c r="T778" s="54" t="s">
        <v>16</v>
      </c>
      <c r="U778" s="36"/>
      <c r="V778" s="54" t="s">
        <v>11</v>
      </c>
      <c r="W778" s="39"/>
      <c r="X778" s="56" t="s">
        <v>16</v>
      </c>
      <c r="Y778" s="48"/>
      <c r="Z778" s="36"/>
      <c r="AA778" s="54" t="s">
        <v>11</v>
      </c>
      <c r="AB778" s="39"/>
      <c r="AC778" s="54" t="s">
        <v>16</v>
      </c>
      <c r="AD778" s="36"/>
      <c r="AE778" s="54" t="s">
        <v>11</v>
      </c>
      <c r="AF778" s="39"/>
      <c r="AG778" s="56" t="s">
        <v>16</v>
      </c>
      <c r="AH778" s="48"/>
      <c r="AI778" s="36"/>
      <c r="AJ778" s="54" t="s">
        <v>11</v>
      </c>
      <c r="AK778" s="39"/>
      <c r="AL778" s="54" t="s">
        <v>16</v>
      </c>
      <c r="AM778" s="36"/>
      <c r="AN778" s="54" t="s">
        <v>11</v>
      </c>
      <c r="AO778" s="39"/>
      <c r="AP778" s="56" t="s">
        <v>16</v>
      </c>
      <c r="AQ778" s="48"/>
      <c r="AR778" s="36"/>
      <c r="AS778" s="54" t="s">
        <v>11</v>
      </c>
      <c r="AT778" s="39"/>
      <c r="AU778" s="54" t="s">
        <v>16</v>
      </c>
      <c r="AV778" s="36"/>
      <c r="AW778" s="54" t="s">
        <v>11</v>
      </c>
      <c r="AX778" s="39"/>
      <c r="AY778" s="56" t="s">
        <v>16</v>
      </c>
      <c r="AZ778" s="48"/>
      <c r="BA778" s="36"/>
      <c r="BB778" s="54" t="s">
        <v>11</v>
      </c>
      <c r="BC778" s="39"/>
      <c r="BD778" s="54" t="s">
        <v>16</v>
      </c>
      <c r="BE778" s="36"/>
      <c r="BF778" s="54" t="s">
        <v>11</v>
      </c>
      <c r="BG778" s="39"/>
      <c r="BH778" s="56" t="s">
        <v>16</v>
      </c>
      <c r="BI778" s="48"/>
      <c r="BJ778" s="36"/>
      <c r="BK778" s="54" t="s">
        <v>11</v>
      </c>
      <c r="BL778" s="39"/>
      <c r="BM778" s="54" t="s">
        <v>16</v>
      </c>
      <c r="BN778" s="36"/>
      <c r="BO778" s="54" t="s">
        <v>11</v>
      </c>
      <c r="BP778" s="39"/>
      <c r="BQ778" s="56" t="s">
        <v>16</v>
      </c>
      <c r="BR778" s="48"/>
      <c r="BS778" s="36"/>
      <c r="BT778" s="54" t="s">
        <v>11</v>
      </c>
      <c r="BU778" s="39"/>
      <c r="BV778" s="54" t="s">
        <v>16</v>
      </c>
      <c r="BW778" s="36"/>
      <c r="BX778" s="54" t="s">
        <v>11</v>
      </c>
      <c r="BY778" s="39"/>
      <c r="BZ778" s="56" t="s">
        <v>16</v>
      </c>
      <c r="CA778" s="51"/>
      <c r="CB778" s="17" t="str">
        <f t="shared" si="23"/>
        <v/>
      </c>
      <c r="CC778" s="17" t="str">
        <f>IF(CB778="","",INDEX('99_職種リスト'!$A:$A,MATCH($E778,'99_職種リスト'!$B:$B,0)))</f>
        <v/>
      </c>
      <c r="CD778" s="18" t="str">
        <f>IF(CB778="","",IF(F778="○",'01_勤務時間入力'!$B$7*60,IF(SUM(H778,J778,L778,N778)&gt;0,MIN(SUM(VALUE(H778)*60,J778,VALUE(L778)*60/2,N778/2),'01_勤務時間入力'!$B$7*60,10080),MIN(SUM(MIN(SUM(VALUE(Q778)*60,S778,VALUE(U778)*60/2,W778/2),1440)*IF(OR(Y778="",Y778="　"),1,VALUE(MID(Y778,2,1)/4)),MIN(SUM(VALUE(Z778)*60,AB778,VALUE(AD778)*60/2,AF778/2),1440)*IF(OR(AH778="",AH778="　"),1,VALUE(MID(AH778,2,1)/4)),MIN(SUM(VALUE(AI778)*60,AK778,VALUE(AM778)*60/2,AO778/2),1440)*IF(OR(AQ778="",AQ778="　"),1,VALUE(MID(AQ778,2,1)/4)),MIN(SUM(VALUE(AR778)*60,AT778,VALUE(AV778)*60/2,AX778/2),1440)*IF(OR(AZ778="",AZ778="　"),1,VALUE(MID(AZ778,2,1)/4)),MIN(SUM(VALUE(BA778)*60,BC778,VALUE(BE778)*60/2,BG778/2),1440)*IF(OR(BI778="",BI778="　"),1,VALUE(MID(BI778,2,1)/4)),MIN(SUM(VALUE(BJ778)*60,BL778,VALUE(BN778)*60/2,BP778/2),1440)*IF(OR(BR778="",BR778="　"),1,VALUE(MID(BR778,2,1)/4)),MIN(SUM(VALUE(BS778)*60,BU778,VALUE(BW778)*60/2,BY778/2),1440)*IF(OR(CA778="",CA778="　"),1,VALUE(MID(CA778,2,1)/4))),'01_勤務時間入力'!$B$7*60,10080))))</f>
        <v/>
      </c>
      <c r="CE778" s="17" t="str">
        <f>IF(CB778="","",IF('01_勤務時間入力'!$I$7*60&lt;='01_勤務時間入力'!CD778,"常勤","非常勤"))</f>
        <v/>
      </c>
    </row>
    <row r="779" spans="2:83" ht="27.95" customHeight="1" x14ac:dyDescent="0.4">
      <c r="B779" s="131" t="str">
        <f t="shared" si="22"/>
        <v>763人目</v>
      </c>
      <c r="C779" s="29"/>
      <c r="D779" s="69" t="s">
        <v>14</v>
      </c>
      <c r="E779" s="31"/>
      <c r="F779" s="32"/>
      <c r="H779" s="36"/>
      <c r="I779" s="54" t="s">
        <v>11</v>
      </c>
      <c r="J779" s="39"/>
      <c r="K779" s="56" t="s">
        <v>16</v>
      </c>
      <c r="L779" s="36"/>
      <c r="M779" s="54" t="s">
        <v>11</v>
      </c>
      <c r="N779" s="39"/>
      <c r="O779" s="56" t="s">
        <v>16</v>
      </c>
      <c r="P779" s="11"/>
      <c r="Q779" s="36"/>
      <c r="R779" s="54" t="s">
        <v>11</v>
      </c>
      <c r="S779" s="39"/>
      <c r="T779" s="54" t="s">
        <v>16</v>
      </c>
      <c r="U779" s="36"/>
      <c r="V779" s="54" t="s">
        <v>11</v>
      </c>
      <c r="W779" s="39"/>
      <c r="X779" s="56" t="s">
        <v>16</v>
      </c>
      <c r="Y779" s="48"/>
      <c r="Z779" s="36"/>
      <c r="AA779" s="54" t="s">
        <v>11</v>
      </c>
      <c r="AB779" s="39"/>
      <c r="AC779" s="54" t="s">
        <v>16</v>
      </c>
      <c r="AD779" s="36"/>
      <c r="AE779" s="54" t="s">
        <v>11</v>
      </c>
      <c r="AF779" s="39"/>
      <c r="AG779" s="56" t="s">
        <v>16</v>
      </c>
      <c r="AH779" s="48"/>
      <c r="AI779" s="36"/>
      <c r="AJ779" s="54" t="s">
        <v>11</v>
      </c>
      <c r="AK779" s="39"/>
      <c r="AL779" s="54" t="s">
        <v>16</v>
      </c>
      <c r="AM779" s="36"/>
      <c r="AN779" s="54" t="s">
        <v>11</v>
      </c>
      <c r="AO779" s="39"/>
      <c r="AP779" s="56" t="s">
        <v>16</v>
      </c>
      <c r="AQ779" s="48"/>
      <c r="AR779" s="36"/>
      <c r="AS779" s="54" t="s">
        <v>11</v>
      </c>
      <c r="AT779" s="39"/>
      <c r="AU779" s="54" t="s">
        <v>16</v>
      </c>
      <c r="AV779" s="36"/>
      <c r="AW779" s="54" t="s">
        <v>11</v>
      </c>
      <c r="AX779" s="39"/>
      <c r="AY779" s="56" t="s">
        <v>16</v>
      </c>
      <c r="AZ779" s="48"/>
      <c r="BA779" s="36"/>
      <c r="BB779" s="54" t="s">
        <v>11</v>
      </c>
      <c r="BC779" s="39"/>
      <c r="BD779" s="54" t="s">
        <v>16</v>
      </c>
      <c r="BE779" s="36"/>
      <c r="BF779" s="54" t="s">
        <v>11</v>
      </c>
      <c r="BG779" s="39"/>
      <c r="BH779" s="56" t="s">
        <v>16</v>
      </c>
      <c r="BI779" s="48"/>
      <c r="BJ779" s="36"/>
      <c r="BK779" s="54" t="s">
        <v>11</v>
      </c>
      <c r="BL779" s="39"/>
      <c r="BM779" s="54" t="s">
        <v>16</v>
      </c>
      <c r="BN779" s="36"/>
      <c r="BO779" s="54" t="s">
        <v>11</v>
      </c>
      <c r="BP779" s="39"/>
      <c r="BQ779" s="56" t="s">
        <v>16</v>
      </c>
      <c r="BR779" s="48"/>
      <c r="BS779" s="36"/>
      <c r="BT779" s="54" t="s">
        <v>11</v>
      </c>
      <c r="BU779" s="39"/>
      <c r="BV779" s="54" t="s">
        <v>16</v>
      </c>
      <c r="BW779" s="36"/>
      <c r="BX779" s="54" t="s">
        <v>11</v>
      </c>
      <c r="BY779" s="39"/>
      <c r="BZ779" s="56" t="s">
        <v>16</v>
      </c>
      <c r="CA779" s="51"/>
      <c r="CB779" s="17" t="str">
        <f t="shared" si="23"/>
        <v/>
      </c>
      <c r="CC779" s="17" t="str">
        <f>IF(CB779="","",INDEX('99_職種リスト'!$A:$A,MATCH($E779,'99_職種リスト'!$B:$B,0)))</f>
        <v/>
      </c>
      <c r="CD779" s="18" t="str">
        <f>IF(CB779="","",IF(F779="○",'01_勤務時間入力'!$B$7*60,IF(SUM(H779,J779,L779,N779)&gt;0,MIN(SUM(VALUE(H779)*60,J779,VALUE(L779)*60/2,N779/2),'01_勤務時間入力'!$B$7*60,10080),MIN(SUM(MIN(SUM(VALUE(Q779)*60,S779,VALUE(U779)*60/2,W779/2),1440)*IF(OR(Y779="",Y779="　"),1,VALUE(MID(Y779,2,1)/4)),MIN(SUM(VALUE(Z779)*60,AB779,VALUE(AD779)*60/2,AF779/2),1440)*IF(OR(AH779="",AH779="　"),1,VALUE(MID(AH779,2,1)/4)),MIN(SUM(VALUE(AI779)*60,AK779,VALUE(AM779)*60/2,AO779/2),1440)*IF(OR(AQ779="",AQ779="　"),1,VALUE(MID(AQ779,2,1)/4)),MIN(SUM(VALUE(AR779)*60,AT779,VALUE(AV779)*60/2,AX779/2),1440)*IF(OR(AZ779="",AZ779="　"),1,VALUE(MID(AZ779,2,1)/4)),MIN(SUM(VALUE(BA779)*60,BC779,VALUE(BE779)*60/2,BG779/2),1440)*IF(OR(BI779="",BI779="　"),1,VALUE(MID(BI779,2,1)/4)),MIN(SUM(VALUE(BJ779)*60,BL779,VALUE(BN779)*60/2,BP779/2),1440)*IF(OR(BR779="",BR779="　"),1,VALUE(MID(BR779,2,1)/4)),MIN(SUM(VALUE(BS779)*60,BU779,VALUE(BW779)*60/2,BY779/2),1440)*IF(OR(CA779="",CA779="　"),1,VALUE(MID(CA779,2,1)/4))),'01_勤務時間入力'!$B$7*60,10080))))</f>
        <v/>
      </c>
      <c r="CE779" s="17" t="str">
        <f>IF(CB779="","",IF('01_勤務時間入力'!$I$7*60&lt;='01_勤務時間入力'!CD779,"常勤","非常勤"))</f>
        <v/>
      </c>
    </row>
    <row r="780" spans="2:83" ht="27.95" customHeight="1" x14ac:dyDescent="0.4">
      <c r="B780" s="131" t="str">
        <f t="shared" si="22"/>
        <v>764人目</v>
      </c>
      <c r="C780" s="29"/>
      <c r="D780" s="69" t="s">
        <v>14</v>
      </c>
      <c r="E780" s="31"/>
      <c r="F780" s="32"/>
      <c r="H780" s="36"/>
      <c r="I780" s="54" t="s">
        <v>11</v>
      </c>
      <c r="J780" s="39"/>
      <c r="K780" s="56" t="s">
        <v>16</v>
      </c>
      <c r="L780" s="36"/>
      <c r="M780" s="54" t="s">
        <v>11</v>
      </c>
      <c r="N780" s="39"/>
      <c r="O780" s="56" t="s">
        <v>16</v>
      </c>
      <c r="P780" s="11"/>
      <c r="Q780" s="36"/>
      <c r="R780" s="54" t="s">
        <v>11</v>
      </c>
      <c r="S780" s="39"/>
      <c r="T780" s="54" t="s">
        <v>16</v>
      </c>
      <c r="U780" s="36"/>
      <c r="V780" s="54" t="s">
        <v>11</v>
      </c>
      <c r="W780" s="39"/>
      <c r="X780" s="56" t="s">
        <v>16</v>
      </c>
      <c r="Y780" s="48"/>
      <c r="Z780" s="36"/>
      <c r="AA780" s="54" t="s">
        <v>11</v>
      </c>
      <c r="AB780" s="39"/>
      <c r="AC780" s="54" t="s">
        <v>16</v>
      </c>
      <c r="AD780" s="36"/>
      <c r="AE780" s="54" t="s">
        <v>11</v>
      </c>
      <c r="AF780" s="39"/>
      <c r="AG780" s="56" t="s">
        <v>16</v>
      </c>
      <c r="AH780" s="48"/>
      <c r="AI780" s="36"/>
      <c r="AJ780" s="54" t="s">
        <v>11</v>
      </c>
      <c r="AK780" s="39"/>
      <c r="AL780" s="54" t="s">
        <v>16</v>
      </c>
      <c r="AM780" s="36"/>
      <c r="AN780" s="54" t="s">
        <v>11</v>
      </c>
      <c r="AO780" s="39"/>
      <c r="AP780" s="56" t="s">
        <v>16</v>
      </c>
      <c r="AQ780" s="48"/>
      <c r="AR780" s="36"/>
      <c r="AS780" s="54" t="s">
        <v>11</v>
      </c>
      <c r="AT780" s="39"/>
      <c r="AU780" s="54" t="s">
        <v>16</v>
      </c>
      <c r="AV780" s="36"/>
      <c r="AW780" s="54" t="s">
        <v>11</v>
      </c>
      <c r="AX780" s="39"/>
      <c r="AY780" s="56" t="s">
        <v>16</v>
      </c>
      <c r="AZ780" s="48"/>
      <c r="BA780" s="36"/>
      <c r="BB780" s="54" t="s">
        <v>11</v>
      </c>
      <c r="BC780" s="39"/>
      <c r="BD780" s="54" t="s">
        <v>16</v>
      </c>
      <c r="BE780" s="36"/>
      <c r="BF780" s="54" t="s">
        <v>11</v>
      </c>
      <c r="BG780" s="39"/>
      <c r="BH780" s="56" t="s">
        <v>16</v>
      </c>
      <c r="BI780" s="48"/>
      <c r="BJ780" s="36"/>
      <c r="BK780" s="54" t="s">
        <v>11</v>
      </c>
      <c r="BL780" s="39"/>
      <c r="BM780" s="54" t="s">
        <v>16</v>
      </c>
      <c r="BN780" s="36"/>
      <c r="BO780" s="54" t="s">
        <v>11</v>
      </c>
      <c r="BP780" s="39"/>
      <c r="BQ780" s="56" t="s">
        <v>16</v>
      </c>
      <c r="BR780" s="48"/>
      <c r="BS780" s="36"/>
      <c r="BT780" s="54" t="s">
        <v>11</v>
      </c>
      <c r="BU780" s="39"/>
      <c r="BV780" s="54" t="s">
        <v>16</v>
      </c>
      <c r="BW780" s="36"/>
      <c r="BX780" s="54" t="s">
        <v>11</v>
      </c>
      <c r="BY780" s="39"/>
      <c r="BZ780" s="56" t="s">
        <v>16</v>
      </c>
      <c r="CA780" s="51"/>
      <c r="CB780" s="17" t="str">
        <f t="shared" si="23"/>
        <v/>
      </c>
      <c r="CC780" s="17" t="str">
        <f>IF(CB780="","",INDEX('99_職種リスト'!$A:$A,MATCH($E780,'99_職種リスト'!$B:$B,0)))</f>
        <v/>
      </c>
      <c r="CD780" s="18" t="str">
        <f>IF(CB780="","",IF(F780="○",'01_勤務時間入力'!$B$7*60,IF(SUM(H780,J780,L780,N780)&gt;0,MIN(SUM(VALUE(H780)*60,J780,VALUE(L780)*60/2,N780/2),'01_勤務時間入力'!$B$7*60,10080),MIN(SUM(MIN(SUM(VALUE(Q780)*60,S780,VALUE(U780)*60/2,W780/2),1440)*IF(OR(Y780="",Y780="　"),1,VALUE(MID(Y780,2,1)/4)),MIN(SUM(VALUE(Z780)*60,AB780,VALUE(AD780)*60/2,AF780/2),1440)*IF(OR(AH780="",AH780="　"),1,VALUE(MID(AH780,2,1)/4)),MIN(SUM(VALUE(AI780)*60,AK780,VALUE(AM780)*60/2,AO780/2),1440)*IF(OR(AQ780="",AQ780="　"),1,VALUE(MID(AQ780,2,1)/4)),MIN(SUM(VALUE(AR780)*60,AT780,VALUE(AV780)*60/2,AX780/2),1440)*IF(OR(AZ780="",AZ780="　"),1,VALUE(MID(AZ780,2,1)/4)),MIN(SUM(VALUE(BA780)*60,BC780,VALUE(BE780)*60/2,BG780/2),1440)*IF(OR(BI780="",BI780="　"),1,VALUE(MID(BI780,2,1)/4)),MIN(SUM(VALUE(BJ780)*60,BL780,VALUE(BN780)*60/2,BP780/2),1440)*IF(OR(BR780="",BR780="　"),1,VALUE(MID(BR780,2,1)/4)),MIN(SUM(VALUE(BS780)*60,BU780,VALUE(BW780)*60/2,BY780/2),1440)*IF(OR(CA780="",CA780="　"),1,VALUE(MID(CA780,2,1)/4))),'01_勤務時間入力'!$B$7*60,10080))))</f>
        <v/>
      </c>
      <c r="CE780" s="17" t="str">
        <f>IF(CB780="","",IF('01_勤務時間入力'!$I$7*60&lt;='01_勤務時間入力'!CD780,"常勤","非常勤"))</f>
        <v/>
      </c>
    </row>
    <row r="781" spans="2:83" ht="27.95" customHeight="1" x14ac:dyDescent="0.4">
      <c r="B781" s="131" t="str">
        <f t="shared" si="22"/>
        <v>765人目</v>
      </c>
      <c r="C781" s="29"/>
      <c r="D781" s="69" t="s">
        <v>14</v>
      </c>
      <c r="E781" s="31"/>
      <c r="F781" s="32"/>
      <c r="H781" s="36"/>
      <c r="I781" s="54" t="s">
        <v>11</v>
      </c>
      <c r="J781" s="39"/>
      <c r="K781" s="56" t="s">
        <v>16</v>
      </c>
      <c r="L781" s="36"/>
      <c r="M781" s="54" t="s">
        <v>11</v>
      </c>
      <c r="N781" s="39"/>
      <c r="O781" s="56" t="s">
        <v>16</v>
      </c>
      <c r="P781" s="11"/>
      <c r="Q781" s="36"/>
      <c r="R781" s="54" t="s">
        <v>11</v>
      </c>
      <c r="S781" s="39"/>
      <c r="T781" s="54" t="s">
        <v>16</v>
      </c>
      <c r="U781" s="36"/>
      <c r="V781" s="54" t="s">
        <v>11</v>
      </c>
      <c r="W781" s="39"/>
      <c r="X781" s="56" t="s">
        <v>16</v>
      </c>
      <c r="Y781" s="48"/>
      <c r="Z781" s="36"/>
      <c r="AA781" s="54" t="s">
        <v>11</v>
      </c>
      <c r="AB781" s="39"/>
      <c r="AC781" s="54" t="s">
        <v>16</v>
      </c>
      <c r="AD781" s="36"/>
      <c r="AE781" s="54" t="s">
        <v>11</v>
      </c>
      <c r="AF781" s="39"/>
      <c r="AG781" s="56" t="s">
        <v>16</v>
      </c>
      <c r="AH781" s="48"/>
      <c r="AI781" s="36"/>
      <c r="AJ781" s="54" t="s">
        <v>11</v>
      </c>
      <c r="AK781" s="39"/>
      <c r="AL781" s="54" t="s">
        <v>16</v>
      </c>
      <c r="AM781" s="36"/>
      <c r="AN781" s="54" t="s">
        <v>11</v>
      </c>
      <c r="AO781" s="39"/>
      <c r="AP781" s="56" t="s">
        <v>16</v>
      </c>
      <c r="AQ781" s="48"/>
      <c r="AR781" s="36"/>
      <c r="AS781" s="54" t="s">
        <v>11</v>
      </c>
      <c r="AT781" s="39"/>
      <c r="AU781" s="54" t="s">
        <v>16</v>
      </c>
      <c r="AV781" s="36"/>
      <c r="AW781" s="54" t="s">
        <v>11</v>
      </c>
      <c r="AX781" s="39"/>
      <c r="AY781" s="56" t="s">
        <v>16</v>
      </c>
      <c r="AZ781" s="48"/>
      <c r="BA781" s="36"/>
      <c r="BB781" s="54" t="s">
        <v>11</v>
      </c>
      <c r="BC781" s="39"/>
      <c r="BD781" s="54" t="s">
        <v>16</v>
      </c>
      <c r="BE781" s="36"/>
      <c r="BF781" s="54" t="s">
        <v>11</v>
      </c>
      <c r="BG781" s="39"/>
      <c r="BH781" s="56" t="s">
        <v>16</v>
      </c>
      <c r="BI781" s="48"/>
      <c r="BJ781" s="36"/>
      <c r="BK781" s="54" t="s">
        <v>11</v>
      </c>
      <c r="BL781" s="39"/>
      <c r="BM781" s="54" t="s">
        <v>16</v>
      </c>
      <c r="BN781" s="36"/>
      <c r="BO781" s="54" t="s">
        <v>11</v>
      </c>
      <c r="BP781" s="39"/>
      <c r="BQ781" s="56" t="s">
        <v>16</v>
      </c>
      <c r="BR781" s="48"/>
      <c r="BS781" s="36"/>
      <c r="BT781" s="54" t="s">
        <v>11</v>
      </c>
      <c r="BU781" s="39"/>
      <c r="BV781" s="54" t="s">
        <v>16</v>
      </c>
      <c r="BW781" s="36"/>
      <c r="BX781" s="54" t="s">
        <v>11</v>
      </c>
      <c r="BY781" s="39"/>
      <c r="BZ781" s="56" t="s">
        <v>16</v>
      </c>
      <c r="CA781" s="51"/>
      <c r="CB781" s="17" t="str">
        <f t="shared" si="23"/>
        <v/>
      </c>
      <c r="CC781" s="17" t="str">
        <f>IF(CB781="","",INDEX('99_職種リスト'!$A:$A,MATCH($E781,'99_職種リスト'!$B:$B,0)))</f>
        <v/>
      </c>
      <c r="CD781" s="18" t="str">
        <f>IF(CB781="","",IF(F781="○",'01_勤務時間入力'!$B$7*60,IF(SUM(H781,J781,L781,N781)&gt;0,MIN(SUM(VALUE(H781)*60,J781,VALUE(L781)*60/2,N781/2),'01_勤務時間入力'!$B$7*60,10080),MIN(SUM(MIN(SUM(VALUE(Q781)*60,S781,VALUE(U781)*60/2,W781/2),1440)*IF(OR(Y781="",Y781="　"),1,VALUE(MID(Y781,2,1)/4)),MIN(SUM(VALUE(Z781)*60,AB781,VALUE(AD781)*60/2,AF781/2),1440)*IF(OR(AH781="",AH781="　"),1,VALUE(MID(AH781,2,1)/4)),MIN(SUM(VALUE(AI781)*60,AK781,VALUE(AM781)*60/2,AO781/2),1440)*IF(OR(AQ781="",AQ781="　"),1,VALUE(MID(AQ781,2,1)/4)),MIN(SUM(VALUE(AR781)*60,AT781,VALUE(AV781)*60/2,AX781/2),1440)*IF(OR(AZ781="",AZ781="　"),1,VALUE(MID(AZ781,2,1)/4)),MIN(SUM(VALUE(BA781)*60,BC781,VALUE(BE781)*60/2,BG781/2),1440)*IF(OR(BI781="",BI781="　"),1,VALUE(MID(BI781,2,1)/4)),MIN(SUM(VALUE(BJ781)*60,BL781,VALUE(BN781)*60/2,BP781/2),1440)*IF(OR(BR781="",BR781="　"),1,VALUE(MID(BR781,2,1)/4)),MIN(SUM(VALUE(BS781)*60,BU781,VALUE(BW781)*60/2,BY781/2),1440)*IF(OR(CA781="",CA781="　"),1,VALUE(MID(CA781,2,1)/4))),'01_勤務時間入力'!$B$7*60,10080))))</f>
        <v/>
      </c>
      <c r="CE781" s="17" t="str">
        <f>IF(CB781="","",IF('01_勤務時間入力'!$I$7*60&lt;='01_勤務時間入力'!CD781,"常勤","非常勤"))</f>
        <v/>
      </c>
    </row>
    <row r="782" spans="2:83" ht="27.95" customHeight="1" x14ac:dyDescent="0.4">
      <c r="B782" s="131" t="str">
        <f t="shared" si="22"/>
        <v>766人目</v>
      </c>
      <c r="C782" s="29"/>
      <c r="D782" s="69" t="s">
        <v>14</v>
      </c>
      <c r="E782" s="31"/>
      <c r="F782" s="32"/>
      <c r="H782" s="36"/>
      <c r="I782" s="54" t="s">
        <v>11</v>
      </c>
      <c r="J782" s="39"/>
      <c r="K782" s="56" t="s">
        <v>16</v>
      </c>
      <c r="L782" s="36"/>
      <c r="M782" s="54" t="s">
        <v>11</v>
      </c>
      <c r="N782" s="39"/>
      <c r="O782" s="56" t="s">
        <v>16</v>
      </c>
      <c r="P782" s="11"/>
      <c r="Q782" s="36"/>
      <c r="R782" s="54" t="s">
        <v>11</v>
      </c>
      <c r="S782" s="39"/>
      <c r="T782" s="54" t="s">
        <v>16</v>
      </c>
      <c r="U782" s="36"/>
      <c r="V782" s="54" t="s">
        <v>11</v>
      </c>
      <c r="W782" s="39"/>
      <c r="X782" s="56" t="s">
        <v>16</v>
      </c>
      <c r="Y782" s="48"/>
      <c r="Z782" s="36"/>
      <c r="AA782" s="54" t="s">
        <v>11</v>
      </c>
      <c r="AB782" s="39"/>
      <c r="AC782" s="54" t="s">
        <v>16</v>
      </c>
      <c r="AD782" s="36"/>
      <c r="AE782" s="54" t="s">
        <v>11</v>
      </c>
      <c r="AF782" s="39"/>
      <c r="AG782" s="56" t="s">
        <v>16</v>
      </c>
      <c r="AH782" s="48"/>
      <c r="AI782" s="36"/>
      <c r="AJ782" s="54" t="s">
        <v>11</v>
      </c>
      <c r="AK782" s="39"/>
      <c r="AL782" s="54" t="s">
        <v>16</v>
      </c>
      <c r="AM782" s="36"/>
      <c r="AN782" s="54" t="s">
        <v>11</v>
      </c>
      <c r="AO782" s="39"/>
      <c r="AP782" s="56" t="s">
        <v>16</v>
      </c>
      <c r="AQ782" s="48"/>
      <c r="AR782" s="36"/>
      <c r="AS782" s="54" t="s">
        <v>11</v>
      </c>
      <c r="AT782" s="39"/>
      <c r="AU782" s="54" t="s">
        <v>16</v>
      </c>
      <c r="AV782" s="36"/>
      <c r="AW782" s="54" t="s">
        <v>11</v>
      </c>
      <c r="AX782" s="39"/>
      <c r="AY782" s="56" t="s">
        <v>16</v>
      </c>
      <c r="AZ782" s="48"/>
      <c r="BA782" s="36"/>
      <c r="BB782" s="54" t="s">
        <v>11</v>
      </c>
      <c r="BC782" s="39"/>
      <c r="BD782" s="54" t="s">
        <v>16</v>
      </c>
      <c r="BE782" s="36"/>
      <c r="BF782" s="54" t="s">
        <v>11</v>
      </c>
      <c r="BG782" s="39"/>
      <c r="BH782" s="56" t="s">
        <v>16</v>
      </c>
      <c r="BI782" s="48"/>
      <c r="BJ782" s="36"/>
      <c r="BK782" s="54" t="s">
        <v>11</v>
      </c>
      <c r="BL782" s="39"/>
      <c r="BM782" s="54" t="s">
        <v>16</v>
      </c>
      <c r="BN782" s="36"/>
      <c r="BO782" s="54" t="s">
        <v>11</v>
      </c>
      <c r="BP782" s="39"/>
      <c r="BQ782" s="56" t="s">
        <v>16</v>
      </c>
      <c r="BR782" s="48"/>
      <c r="BS782" s="36"/>
      <c r="BT782" s="54" t="s">
        <v>11</v>
      </c>
      <c r="BU782" s="39"/>
      <c r="BV782" s="54" t="s">
        <v>16</v>
      </c>
      <c r="BW782" s="36"/>
      <c r="BX782" s="54" t="s">
        <v>11</v>
      </c>
      <c r="BY782" s="39"/>
      <c r="BZ782" s="56" t="s">
        <v>16</v>
      </c>
      <c r="CA782" s="51"/>
      <c r="CB782" s="17" t="str">
        <f t="shared" si="23"/>
        <v/>
      </c>
      <c r="CC782" s="17" t="str">
        <f>IF(CB782="","",INDEX('99_職種リスト'!$A:$A,MATCH($E782,'99_職種リスト'!$B:$B,0)))</f>
        <v/>
      </c>
      <c r="CD782" s="18" t="str">
        <f>IF(CB782="","",IF(F782="○",'01_勤務時間入力'!$B$7*60,IF(SUM(H782,J782,L782,N782)&gt;0,MIN(SUM(VALUE(H782)*60,J782,VALUE(L782)*60/2,N782/2),'01_勤務時間入力'!$B$7*60,10080),MIN(SUM(MIN(SUM(VALUE(Q782)*60,S782,VALUE(U782)*60/2,W782/2),1440)*IF(OR(Y782="",Y782="　"),1,VALUE(MID(Y782,2,1)/4)),MIN(SUM(VALUE(Z782)*60,AB782,VALUE(AD782)*60/2,AF782/2),1440)*IF(OR(AH782="",AH782="　"),1,VALUE(MID(AH782,2,1)/4)),MIN(SUM(VALUE(AI782)*60,AK782,VALUE(AM782)*60/2,AO782/2),1440)*IF(OR(AQ782="",AQ782="　"),1,VALUE(MID(AQ782,2,1)/4)),MIN(SUM(VALUE(AR782)*60,AT782,VALUE(AV782)*60/2,AX782/2),1440)*IF(OR(AZ782="",AZ782="　"),1,VALUE(MID(AZ782,2,1)/4)),MIN(SUM(VALUE(BA782)*60,BC782,VALUE(BE782)*60/2,BG782/2),1440)*IF(OR(BI782="",BI782="　"),1,VALUE(MID(BI782,2,1)/4)),MIN(SUM(VALUE(BJ782)*60,BL782,VALUE(BN782)*60/2,BP782/2),1440)*IF(OR(BR782="",BR782="　"),1,VALUE(MID(BR782,2,1)/4)),MIN(SUM(VALUE(BS782)*60,BU782,VALUE(BW782)*60/2,BY782/2),1440)*IF(OR(CA782="",CA782="　"),1,VALUE(MID(CA782,2,1)/4))),'01_勤務時間入力'!$B$7*60,10080))))</f>
        <v/>
      </c>
      <c r="CE782" s="17" t="str">
        <f>IF(CB782="","",IF('01_勤務時間入力'!$I$7*60&lt;='01_勤務時間入力'!CD782,"常勤","非常勤"))</f>
        <v/>
      </c>
    </row>
    <row r="783" spans="2:83" ht="27.95" customHeight="1" x14ac:dyDescent="0.4">
      <c r="B783" s="131" t="str">
        <f t="shared" si="22"/>
        <v>767人目</v>
      </c>
      <c r="C783" s="29"/>
      <c r="D783" s="69" t="s">
        <v>14</v>
      </c>
      <c r="E783" s="31"/>
      <c r="F783" s="32"/>
      <c r="H783" s="36"/>
      <c r="I783" s="54" t="s">
        <v>11</v>
      </c>
      <c r="J783" s="39"/>
      <c r="K783" s="56" t="s">
        <v>16</v>
      </c>
      <c r="L783" s="36"/>
      <c r="M783" s="54" t="s">
        <v>11</v>
      </c>
      <c r="N783" s="39"/>
      <c r="O783" s="56" t="s">
        <v>16</v>
      </c>
      <c r="P783" s="11"/>
      <c r="Q783" s="36"/>
      <c r="R783" s="54" t="s">
        <v>11</v>
      </c>
      <c r="S783" s="39"/>
      <c r="T783" s="54" t="s">
        <v>16</v>
      </c>
      <c r="U783" s="36"/>
      <c r="V783" s="54" t="s">
        <v>11</v>
      </c>
      <c r="W783" s="39"/>
      <c r="X783" s="56" t="s">
        <v>16</v>
      </c>
      <c r="Y783" s="48"/>
      <c r="Z783" s="36"/>
      <c r="AA783" s="54" t="s">
        <v>11</v>
      </c>
      <c r="AB783" s="39"/>
      <c r="AC783" s="54" t="s">
        <v>16</v>
      </c>
      <c r="AD783" s="36"/>
      <c r="AE783" s="54" t="s">
        <v>11</v>
      </c>
      <c r="AF783" s="39"/>
      <c r="AG783" s="56" t="s">
        <v>16</v>
      </c>
      <c r="AH783" s="48"/>
      <c r="AI783" s="36"/>
      <c r="AJ783" s="54" t="s">
        <v>11</v>
      </c>
      <c r="AK783" s="39"/>
      <c r="AL783" s="54" t="s">
        <v>16</v>
      </c>
      <c r="AM783" s="36"/>
      <c r="AN783" s="54" t="s">
        <v>11</v>
      </c>
      <c r="AO783" s="39"/>
      <c r="AP783" s="56" t="s">
        <v>16</v>
      </c>
      <c r="AQ783" s="48"/>
      <c r="AR783" s="36"/>
      <c r="AS783" s="54" t="s">
        <v>11</v>
      </c>
      <c r="AT783" s="39"/>
      <c r="AU783" s="54" t="s">
        <v>16</v>
      </c>
      <c r="AV783" s="36"/>
      <c r="AW783" s="54" t="s">
        <v>11</v>
      </c>
      <c r="AX783" s="39"/>
      <c r="AY783" s="56" t="s">
        <v>16</v>
      </c>
      <c r="AZ783" s="48"/>
      <c r="BA783" s="36"/>
      <c r="BB783" s="54" t="s">
        <v>11</v>
      </c>
      <c r="BC783" s="39"/>
      <c r="BD783" s="54" t="s">
        <v>16</v>
      </c>
      <c r="BE783" s="36"/>
      <c r="BF783" s="54" t="s">
        <v>11</v>
      </c>
      <c r="BG783" s="39"/>
      <c r="BH783" s="56" t="s">
        <v>16</v>
      </c>
      <c r="BI783" s="48"/>
      <c r="BJ783" s="36"/>
      <c r="BK783" s="54" t="s">
        <v>11</v>
      </c>
      <c r="BL783" s="39"/>
      <c r="BM783" s="54" t="s">
        <v>16</v>
      </c>
      <c r="BN783" s="36"/>
      <c r="BO783" s="54" t="s">
        <v>11</v>
      </c>
      <c r="BP783" s="39"/>
      <c r="BQ783" s="56" t="s">
        <v>16</v>
      </c>
      <c r="BR783" s="48"/>
      <c r="BS783" s="36"/>
      <c r="BT783" s="54" t="s">
        <v>11</v>
      </c>
      <c r="BU783" s="39"/>
      <c r="BV783" s="54" t="s">
        <v>16</v>
      </c>
      <c r="BW783" s="36"/>
      <c r="BX783" s="54" t="s">
        <v>11</v>
      </c>
      <c r="BY783" s="39"/>
      <c r="BZ783" s="56" t="s">
        <v>16</v>
      </c>
      <c r="CA783" s="51"/>
      <c r="CB783" s="17" t="str">
        <f t="shared" si="23"/>
        <v/>
      </c>
      <c r="CC783" s="17" t="str">
        <f>IF(CB783="","",INDEX('99_職種リスト'!$A:$A,MATCH($E783,'99_職種リスト'!$B:$B,0)))</f>
        <v/>
      </c>
      <c r="CD783" s="18" t="str">
        <f>IF(CB783="","",IF(F783="○",'01_勤務時間入力'!$B$7*60,IF(SUM(H783,J783,L783,N783)&gt;0,MIN(SUM(VALUE(H783)*60,J783,VALUE(L783)*60/2,N783/2),'01_勤務時間入力'!$B$7*60,10080),MIN(SUM(MIN(SUM(VALUE(Q783)*60,S783,VALUE(U783)*60/2,W783/2),1440)*IF(OR(Y783="",Y783="　"),1,VALUE(MID(Y783,2,1)/4)),MIN(SUM(VALUE(Z783)*60,AB783,VALUE(AD783)*60/2,AF783/2),1440)*IF(OR(AH783="",AH783="　"),1,VALUE(MID(AH783,2,1)/4)),MIN(SUM(VALUE(AI783)*60,AK783,VALUE(AM783)*60/2,AO783/2),1440)*IF(OR(AQ783="",AQ783="　"),1,VALUE(MID(AQ783,2,1)/4)),MIN(SUM(VALUE(AR783)*60,AT783,VALUE(AV783)*60/2,AX783/2),1440)*IF(OR(AZ783="",AZ783="　"),1,VALUE(MID(AZ783,2,1)/4)),MIN(SUM(VALUE(BA783)*60,BC783,VALUE(BE783)*60/2,BG783/2),1440)*IF(OR(BI783="",BI783="　"),1,VALUE(MID(BI783,2,1)/4)),MIN(SUM(VALUE(BJ783)*60,BL783,VALUE(BN783)*60/2,BP783/2),1440)*IF(OR(BR783="",BR783="　"),1,VALUE(MID(BR783,2,1)/4)),MIN(SUM(VALUE(BS783)*60,BU783,VALUE(BW783)*60/2,BY783/2),1440)*IF(OR(CA783="",CA783="　"),1,VALUE(MID(CA783,2,1)/4))),'01_勤務時間入力'!$B$7*60,10080))))</f>
        <v/>
      </c>
      <c r="CE783" s="17" t="str">
        <f>IF(CB783="","",IF('01_勤務時間入力'!$I$7*60&lt;='01_勤務時間入力'!CD783,"常勤","非常勤"))</f>
        <v/>
      </c>
    </row>
    <row r="784" spans="2:83" ht="27.95" customHeight="1" x14ac:dyDescent="0.4">
      <c r="B784" s="131" t="str">
        <f t="shared" si="22"/>
        <v>768人目</v>
      </c>
      <c r="C784" s="29"/>
      <c r="D784" s="69" t="s">
        <v>14</v>
      </c>
      <c r="E784" s="31"/>
      <c r="F784" s="32"/>
      <c r="H784" s="36"/>
      <c r="I784" s="54" t="s">
        <v>11</v>
      </c>
      <c r="J784" s="39"/>
      <c r="K784" s="56" t="s">
        <v>16</v>
      </c>
      <c r="L784" s="36"/>
      <c r="M784" s="54" t="s">
        <v>11</v>
      </c>
      <c r="N784" s="39"/>
      <c r="O784" s="56" t="s">
        <v>16</v>
      </c>
      <c r="P784" s="11"/>
      <c r="Q784" s="36"/>
      <c r="R784" s="54" t="s">
        <v>11</v>
      </c>
      <c r="S784" s="39"/>
      <c r="T784" s="54" t="s">
        <v>16</v>
      </c>
      <c r="U784" s="36"/>
      <c r="V784" s="54" t="s">
        <v>11</v>
      </c>
      <c r="W784" s="39"/>
      <c r="X784" s="56" t="s">
        <v>16</v>
      </c>
      <c r="Y784" s="48"/>
      <c r="Z784" s="36"/>
      <c r="AA784" s="54" t="s">
        <v>11</v>
      </c>
      <c r="AB784" s="39"/>
      <c r="AC784" s="54" t="s">
        <v>16</v>
      </c>
      <c r="AD784" s="36"/>
      <c r="AE784" s="54" t="s">
        <v>11</v>
      </c>
      <c r="AF784" s="39"/>
      <c r="AG784" s="56" t="s">
        <v>16</v>
      </c>
      <c r="AH784" s="48"/>
      <c r="AI784" s="36"/>
      <c r="AJ784" s="54" t="s">
        <v>11</v>
      </c>
      <c r="AK784" s="39"/>
      <c r="AL784" s="54" t="s">
        <v>16</v>
      </c>
      <c r="AM784" s="36"/>
      <c r="AN784" s="54" t="s">
        <v>11</v>
      </c>
      <c r="AO784" s="39"/>
      <c r="AP784" s="56" t="s">
        <v>16</v>
      </c>
      <c r="AQ784" s="48"/>
      <c r="AR784" s="36"/>
      <c r="AS784" s="54" t="s">
        <v>11</v>
      </c>
      <c r="AT784" s="39"/>
      <c r="AU784" s="54" t="s">
        <v>16</v>
      </c>
      <c r="AV784" s="36"/>
      <c r="AW784" s="54" t="s">
        <v>11</v>
      </c>
      <c r="AX784" s="39"/>
      <c r="AY784" s="56" t="s">
        <v>16</v>
      </c>
      <c r="AZ784" s="48"/>
      <c r="BA784" s="36"/>
      <c r="BB784" s="54" t="s">
        <v>11</v>
      </c>
      <c r="BC784" s="39"/>
      <c r="BD784" s="54" t="s">
        <v>16</v>
      </c>
      <c r="BE784" s="36"/>
      <c r="BF784" s="54" t="s">
        <v>11</v>
      </c>
      <c r="BG784" s="39"/>
      <c r="BH784" s="56" t="s">
        <v>16</v>
      </c>
      <c r="BI784" s="48"/>
      <c r="BJ784" s="36"/>
      <c r="BK784" s="54" t="s">
        <v>11</v>
      </c>
      <c r="BL784" s="39"/>
      <c r="BM784" s="54" t="s">
        <v>16</v>
      </c>
      <c r="BN784" s="36"/>
      <c r="BO784" s="54" t="s">
        <v>11</v>
      </c>
      <c r="BP784" s="39"/>
      <c r="BQ784" s="56" t="s">
        <v>16</v>
      </c>
      <c r="BR784" s="48"/>
      <c r="BS784" s="36"/>
      <c r="BT784" s="54" t="s">
        <v>11</v>
      </c>
      <c r="BU784" s="39"/>
      <c r="BV784" s="54" t="s">
        <v>16</v>
      </c>
      <c r="BW784" s="36"/>
      <c r="BX784" s="54" t="s">
        <v>11</v>
      </c>
      <c r="BY784" s="39"/>
      <c r="BZ784" s="56" t="s">
        <v>16</v>
      </c>
      <c r="CA784" s="51"/>
      <c r="CB784" s="17" t="str">
        <f t="shared" si="23"/>
        <v/>
      </c>
      <c r="CC784" s="17" t="str">
        <f>IF(CB784="","",INDEX('99_職種リスト'!$A:$A,MATCH($E784,'99_職種リスト'!$B:$B,0)))</f>
        <v/>
      </c>
      <c r="CD784" s="18" t="str">
        <f>IF(CB784="","",IF(F784="○",'01_勤務時間入力'!$B$7*60,IF(SUM(H784,J784,L784,N784)&gt;0,MIN(SUM(VALUE(H784)*60,J784,VALUE(L784)*60/2,N784/2),'01_勤務時間入力'!$B$7*60,10080),MIN(SUM(MIN(SUM(VALUE(Q784)*60,S784,VALUE(U784)*60/2,W784/2),1440)*IF(OR(Y784="",Y784="　"),1,VALUE(MID(Y784,2,1)/4)),MIN(SUM(VALUE(Z784)*60,AB784,VALUE(AD784)*60/2,AF784/2),1440)*IF(OR(AH784="",AH784="　"),1,VALUE(MID(AH784,2,1)/4)),MIN(SUM(VALUE(AI784)*60,AK784,VALUE(AM784)*60/2,AO784/2),1440)*IF(OR(AQ784="",AQ784="　"),1,VALUE(MID(AQ784,2,1)/4)),MIN(SUM(VALUE(AR784)*60,AT784,VALUE(AV784)*60/2,AX784/2),1440)*IF(OR(AZ784="",AZ784="　"),1,VALUE(MID(AZ784,2,1)/4)),MIN(SUM(VALUE(BA784)*60,BC784,VALUE(BE784)*60/2,BG784/2),1440)*IF(OR(BI784="",BI784="　"),1,VALUE(MID(BI784,2,1)/4)),MIN(SUM(VALUE(BJ784)*60,BL784,VALUE(BN784)*60/2,BP784/2),1440)*IF(OR(BR784="",BR784="　"),1,VALUE(MID(BR784,2,1)/4)),MIN(SUM(VALUE(BS784)*60,BU784,VALUE(BW784)*60/2,BY784/2),1440)*IF(OR(CA784="",CA784="　"),1,VALUE(MID(CA784,2,1)/4))),'01_勤務時間入力'!$B$7*60,10080))))</f>
        <v/>
      </c>
      <c r="CE784" s="17" t="str">
        <f>IF(CB784="","",IF('01_勤務時間入力'!$I$7*60&lt;='01_勤務時間入力'!CD784,"常勤","非常勤"))</f>
        <v/>
      </c>
    </row>
    <row r="785" spans="2:83" ht="27.95" customHeight="1" x14ac:dyDescent="0.4">
      <c r="B785" s="131" t="str">
        <f t="shared" si="22"/>
        <v>769人目</v>
      </c>
      <c r="C785" s="29"/>
      <c r="D785" s="69" t="s">
        <v>14</v>
      </c>
      <c r="E785" s="31"/>
      <c r="F785" s="32"/>
      <c r="H785" s="36"/>
      <c r="I785" s="54" t="s">
        <v>11</v>
      </c>
      <c r="J785" s="39"/>
      <c r="K785" s="56" t="s">
        <v>16</v>
      </c>
      <c r="L785" s="36"/>
      <c r="M785" s="54" t="s">
        <v>11</v>
      </c>
      <c r="N785" s="39"/>
      <c r="O785" s="56" t="s">
        <v>16</v>
      </c>
      <c r="P785" s="11"/>
      <c r="Q785" s="36"/>
      <c r="R785" s="54" t="s">
        <v>11</v>
      </c>
      <c r="S785" s="39"/>
      <c r="T785" s="54" t="s">
        <v>16</v>
      </c>
      <c r="U785" s="36"/>
      <c r="V785" s="54" t="s">
        <v>11</v>
      </c>
      <c r="W785" s="39"/>
      <c r="X785" s="56" t="s">
        <v>16</v>
      </c>
      <c r="Y785" s="48"/>
      <c r="Z785" s="36"/>
      <c r="AA785" s="54" t="s">
        <v>11</v>
      </c>
      <c r="AB785" s="39"/>
      <c r="AC785" s="54" t="s">
        <v>16</v>
      </c>
      <c r="AD785" s="36"/>
      <c r="AE785" s="54" t="s">
        <v>11</v>
      </c>
      <c r="AF785" s="39"/>
      <c r="AG785" s="56" t="s">
        <v>16</v>
      </c>
      <c r="AH785" s="48"/>
      <c r="AI785" s="36"/>
      <c r="AJ785" s="54" t="s">
        <v>11</v>
      </c>
      <c r="AK785" s="39"/>
      <c r="AL785" s="54" t="s">
        <v>16</v>
      </c>
      <c r="AM785" s="36"/>
      <c r="AN785" s="54" t="s">
        <v>11</v>
      </c>
      <c r="AO785" s="39"/>
      <c r="AP785" s="56" t="s">
        <v>16</v>
      </c>
      <c r="AQ785" s="48"/>
      <c r="AR785" s="36"/>
      <c r="AS785" s="54" t="s">
        <v>11</v>
      </c>
      <c r="AT785" s="39"/>
      <c r="AU785" s="54" t="s">
        <v>16</v>
      </c>
      <c r="AV785" s="36"/>
      <c r="AW785" s="54" t="s">
        <v>11</v>
      </c>
      <c r="AX785" s="39"/>
      <c r="AY785" s="56" t="s">
        <v>16</v>
      </c>
      <c r="AZ785" s="48"/>
      <c r="BA785" s="36"/>
      <c r="BB785" s="54" t="s">
        <v>11</v>
      </c>
      <c r="BC785" s="39"/>
      <c r="BD785" s="54" t="s">
        <v>16</v>
      </c>
      <c r="BE785" s="36"/>
      <c r="BF785" s="54" t="s">
        <v>11</v>
      </c>
      <c r="BG785" s="39"/>
      <c r="BH785" s="56" t="s">
        <v>16</v>
      </c>
      <c r="BI785" s="48"/>
      <c r="BJ785" s="36"/>
      <c r="BK785" s="54" t="s">
        <v>11</v>
      </c>
      <c r="BL785" s="39"/>
      <c r="BM785" s="54" t="s">
        <v>16</v>
      </c>
      <c r="BN785" s="36"/>
      <c r="BO785" s="54" t="s">
        <v>11</v>
      </c>
      <c r="BP785" s="39"/>
      <c r="BQ785" s="56" t="s">
        <v>16</v>
      </c>
      <c r="BR785" s="48"/>
      <c r="BS785" s="36"/>
      <c r="BT785" s="54" t="s">
        <v>11</v>
      </c>
      <c r="BU785" s="39"/>
      <c r="BV785" s="54" t="s">
        <v>16</v>
      </c>
      <c r="BW785" s="36"/>
      <c r="BX785" s="54" t="s">
        <v>11</v>
      </c>
      <c r="BY785" s="39"/>
      <c r="BZ785" s="56" t="s">
        <v>16</v>
      </c>
      <c r="CA785" s="51"/>
      <c r="CB785" s="17" t="str">
        <f t="shared" si="23"/>
        <v/>
      </c>
      <c r="CC785" s="17" t="str">
        <f>IF(CB785="","",INDEX('99_職種リスト'!$A:$A,MATCH($E785,'99_職種リスト'!$B:$B,0)))</f>
        <v/>
      </c>
      <c r="CD785" s="18" t="str">
        <f>IF(CB785="","",IF(F785="○",'01_勤務時間入力'!$B$7*60,IF(SUM(H785,J785,L785,N785)&gt;0,MIN(SUM(VALUE(H785)*60,J785,VALUE(L785)*60/2,N785/2),'01_勤務時間入力'!$B$7*60,10080),MIN(SUM(MIN(SUM(VALUE(Q785)*60,S785,VALUE(U785)*60/2,W785/2),1440)*IF(OR(Y785="",Y785="　"),1,VALUE(MID(Y785,2,1)/4)),MIN(SUM(VALUE(Z785)*60,AB785,VALUE(AD785)*60/2,AF785/2),1440)*IF(OR(AH785="",AH785="　"),1,VALUE(MID(AH785,2,1)/4)),MIN(SUM(VALUE(AI785)*60,AK785,VALUE(AM785)*60/2,AO785/2),1440)*IF(OR(AQ785="",AQ785="　"),1,VALUE(MID(AQ785,2,1)/4)),MIN(SUM(VALUE(AR785)*60,AT785,VALUE(AV785)*60/2,AX785/2),1440)*IF(OR(AZ785="",AZ785="　"),1,VALUE(MID(AZ785,2,1)/4)),MIN(SUM(VALUE(BA785)*60,BC785,VALUE(BE785)*60/2,BG785/2),1440)*IF(OR(BI785="",BI785="　"),1,VALUE(MID(BI785,2,1)/4)),MIN(SUM(VALUE(BJ785)*60,BL785,VALUE(BN785)*60/2,BP785/2),1440)*IF(OR(BR785="",BR785="　"),1,VALUE(MID(BR785,2,1)/4)),MIN(SUM(VALUE(BS785)*60,BU785,VALUE(BW785)*60/2,BY785/2),1440)*IF(OR(CA785="",CA785="　"),1,VALUE(MID(CA785,2,1)/4))),'01_勤務時間入力'!$B$7*60,10080))))</f>
        <v/>
      </c>
      <c r="CE785" s="17" t="str">
        <f>IF(CB785="","",IF('01_勤務時間入力'!$I$7*60&lt;='01_勤務時間入力'!CD785,"常勤","非常勤"))</f>
        <v/>
      </c>
    </row>
    <row r="786" spans="2:83" ht="27.95" customHeight="1" x14ac:dyDescent="0.4">
      <c r="B786" s="131" t="str">
        <f t="shared" ref="B786:B849" si="24">CONCATENATE(ROW()-16,"人目")</f>
        <v>770人目</v>
      </c>
      <c r="C786" s="29"/>
      <c r="D786" s="69" t="s">
        <v>14</v>
      </c>
      <c r="E786" s="31"/>
      <c r="F786" s="32"/>
      <c r="H786" s="36"/>
      <c r="I786" s="54" t="s">
        <v>11</v>
      </c>
      <c r="J786" s="39"/>
      <c r="K786" s="56" t="s">
        <v>16</v>
      </c>
      <c r="L786" s="36"/>
      <c r="M786" s="54" t="s">
        <v>11</v>
      </c>
      <c r="N786" s="39"/>
      <c r="O786" s="56" t="s">
        <v>16</v>
      </c>
      <c r="P786" s="11"/>
      <c r="Q786" s="36"/>
      <c r="R786" s="54" t="s">
        <v>11</v>
      </c>
      <c r="S786" s="39"/>
      <c r="T786" s="54" t="s">
        <v>16</v>
      </c>
      <c r="U786" s="36"/>
      <c r="V786" s="54" t="s">
        <v>11</v>
      </c>
      <c r="W786" s="39"/>
      <c r="X786" s="56" t="s">
        <v>16</v>
      </c>
      <c r="Y786" s="48"/>
      <c r="Z786" s="36"/>
      <c r="AA786" s="54" t="s">
        <v>11</v>
      </c>
      <c r="AB786" s="39"/>
      <c r="AC786" s="54" t="s">
        <v>16</v>
      </c>
      <c r="AD786" s="36"/>
      <c r="AE786" s="54" t="s">
        <v>11</v>
      </c>
      <c r="AF786" s="39"/>
      <c r="AG786" s="56" t="s">
        <v>16</v>
      </c>
      <c r="AH786" s="48"/>
      <c r="AI786" s="36"/>
      <c r="AJ786" s="54" t="s">
        <v>11</v>
      </c>
      <c r="AK786" s="39"/>
      <c r="AL786" s="54" t="s">
        <v>16</v>
      </c>
      <c r="AM786" s="36"/>
      <c r="AN786" s="54" t="s">
        <v>11</v>
      </c>
      <c r="AO786" s="39"/>
      <c r="AP786" s="56" t="s">
        <v>16</v>
      </c>
      <c r="AQ786" s="48"/>
      <c r="AR786" s="36"/>
      <c r="AS786" s="54" t="s">
        <v>11</v>
      </c>
      <c r="AT786" s="39"/>
      <c r="AU786" s="54" t="s">
        <v>16</v>
      </c>
      <c r="AV786" s="36"/>
      <c r="AW786" s="54" t="s">
        <v>11</v>
      </c>
      <c r="AX786" s="39"/>
      <c r="AY786" s="56" t="s">
        <v>16</v>
      </c>
      <c r="AZ786" s="48"/>
      <c r="BA786" s="36"/>
      <c r="BB786" s="54" t="s">
        <v>11</v>
      </c>
      <c r="BC786" s="39"/>
      <c r="BD786" s="54" t="s">
        <v>16</v>
      </c>
      <c r="BE786" s="36"/>
      <c r="BF786" s="54" t="s">
        <v>11</v>
      </c>
      <c r="BG786" s="39"/>
      <c r="BH786" s="56" t="s">
        <v>16</v>
      </c>
      <c r="BI786" s="48"/>
      <c r="BJ786" s="36"/>
      <c r="BK786" s="54" t="s">
        <v>11</v>
      </c>
      <c r="BL786" s="39"/>
      <c r="BM786" s="54" t="s">
        <v>16</v>
      </c>
      <c r="BN786" s="36"/>
      <c r="BO786" s="54" t="s">
        <v>11</v>
      </c>
      <c r="BP786" s="39"/>
      <c r="BQ786" s="56" t="s">
        <v>16</v>
      </c>
      <c r="BR786" s="48"/>
      <c r="BS786" s="36"/>
      <c r="BT786" s="54" t="s">
        <v>11</v>
      </c>
      <c r="BU786" s="39"/>
      <c r="BV786" s="54" t="s">
        <v>16</v>
      </c>
      <c r="BW786" s="36"/>
      <c r="BX786" s="54" t="s">
        <v>11</v>
      </c>
      <c r="BY786" s="39"/>
      <c r="BZ786" s="56" t="s">
        <v>16</v>
      </c>
      <c r="CA786" s="51"/>
      <c r="CB786" s="17" t="str">
        <f t="shared" ref="CB786:CB849" si="25">IF(AND(E786&lt;&gt;"",OR(F786="○",SUM(H786,J786,L786,N786,Q786,S786,U786,W786,Z786,AB786,AD786,AF786,AI786,AK786,AM786,AO786,AR786,AT786,AV786,AX786,BA786,BC786,BE786,BG786,BJ786,BL786,BN786,BP786,BS786,BU786,BW786,BY786)&gt;0)),"入力あり","")</f>
        <v/>
      </c>
      <c r="CC786" s="17" t="str">
        <f>IF(CB786="","",INDEX('99_職種リスト'!$A:$A,MATCH($E786,'99_職種リスト'!$B:$B,0)))</f>
        <v/>
      </c>
      <c r="CD786" s="18" t="str">
        <f>IF(CB786="","",IF(F786="○",'01_勤務時間入力'!$B$7*60,IF(SUM(H786,J786,L786,N786)&gt;0,MIN(SUM(VALUE(H786)*60,J786,VALUE(L786)*60/2,N786/2),'01_勤務時間入力'!$B$7*60,10080),MIN(SUM(MIN(SUM(VALUE(Q786)*60,S786,VALUE(U786)*60/2,W786/2),1440)*IF(OR(Y786="",Y786="　"),1,VALUE(MID(Y786,2,1)/4)),MIN(SUM(VALUE(Z786)*60,AB786,VALUE(AD786)*60/2,AF786/2),1440)*IF(OR(AH786="",AH786="　"),1,VALUE(MID(AH786,2,1)/4)),MIN(SUM(VALUE(AI786)*60,AK786,VALUE(AM786)*60/2,AO786/2),1440)*IF(OR(AQ786="",AQ786="　"),1,VALUE(MID(AQ786,2,1)/4)),MIN(SUM(VALUE(AR786)*60,AT786,VALUE(AV786)*60/2,AX786/2),1440)*IF(OR(AZ786="",AZ786="　"),1,VALUE(MID(AZ786,2,1)/4)),MIN(SUM(VALUE(BA786)*60,BC786,VALUE(BE786)*60/2,BG786/2),1440)*IF(OR(BI786="",BI786="　"),1,VALUE(MID(BI786,2,1)/4)),MIN(SUM(VALUE(BJ786)*60,BL786,VALUE(BN786)*60/2,BP786/2),1440)*IF(OR(BR786="",BR786="　"),1,VALUE(MID(BR786,2,1)/4)),MIN(SUM(VALUE(BS786)*60,BU786,VALUE(BW786)*60/2,BY786/2),1440)*IF(OR(CA786="",CA786="　"),1,VALUE(MID(CA786,2,1)/4))),'01_勤務時間入力'!$B$7*60,10080))))</f>
        <v/>
      </c>
      <c r="CE786" s="17" t="str">
        <f>IF(CB786="","",IF('01_勤務時間入力'!$I$7*60&lt;='01_勤務時間入力'!CD786,"常勤","非常勤"))</f>
        <v/>
      </c>
    </row>
    <row r="787" spans="2:83" ht="27.95" customHeight="1" x14ac:dyDescent="0.4">
      <c r="B787" s="131" t="str">
        <f t="shared" si="24"/>
        <v>771人目</v>
      </c>
      <c r="C787" s="29"/>
      <c r="D787" s="69" t="s">
        <v>14</v>
      </c>
      <c r="E787" s="31"/>
      <c r="F787" s="32"/>
      <c r="H787" s="36"/>
      <c r="I787" s="54" t="s">
        <v>11</v>
      </c>
      <c r="J787" s="39"/>
      <c r="K787" s="56" t="s">
        <v>16</v>
      </c>
      <c r="L787" s="36"/>
      <c r="M787" s="54" t="s">
        <v>11</v>
      </c>
      <c r="N787" s="39"/>
      <c r="O787" s="56" t="s">
        <v>16</v>
      </c>
      <c r="P787" s="11"/>
      <c r="Q787" s="36"/>
      <c r="R787" s="54" t="s">
        <v>11</v>
      </c>
      <c r="S787" s="39"/>
      <c r="T787" s="54" t="s">
        <v>16</v>
      </c>
      <c r="U787" s="36"/>
      <c r="V787" s="54" t="s">
        <v>11</v>
      </c>
      <c r="W787" s="39"/>
      <c r="X787" s="56" t="s">
        <v>16</v>
      </c>
      <c r="Y787" s="48"/>
      <c r="Z787" s="36"/>
      <c r="AA787" s="54" t="s">
        <v>11</v>
      </c>
      <c r="AB787" s="39"/>
      <c r="AC787" s="54" t="s">
        <v>16</v>
      </c>
      <c r="AD787" s="36"/>
      <c r="AE787" s="54" t="s">
        <v>11</v>
      </c>
      <c r="AF787" s="39"/>
      <c r="AG787" s="56" t="s">
        <v>16</v>
      </c>
      <c r="AH787" s="48"/>
      <c r="AI787" s="36"/>
      <c r="AJ787" s="54" t="s">
        <v>11</v>
      </c>
      <c r="AK787" s="39"/>
      <c r="AL787" s="54" t="s">
        <v>16</v>
      </c>
      <c r="AM787" s="36"/>
      <c r="AN787" s="54" t="s">
        <v>11</v>
      </c>
      <c r="AO787" s="39"/>
      <c r="AP787" s="56" t="s">
        <v>16</v>
      </c>
      <c r="AQ787" s="48"/>
      <c r="AR787" s="36"/>
      <c r="AS787" s="54" t="s">
        <v>11</v>
      </c>
      <c r="AT787" s="39"/>
      <c r="AU787" s="54" t="s">
        <v>16</v>
      </c>
      <c r="AV787" s="36"/>
      <c r="AW787" s="54" t="s">
        <v>11</v>
      </c>
      <c r="AX787" s="39"/>
      <c r="AY787" s="56" t="s">
        <v>16</v>
      </c>
      <c r="AZ787" s="48"/>
      <c r="BA787" s="36"/>
      <c r="BB787" s="54" t="s">
        <v>11</v>
      </c>
      <c r="BC787" s="39"/>
      <c r="BD787" s="54" t="s">
        <v>16</v>
      </c>
      <c r="BE787" s="36"/>
      <c r="BF787" s="54" t="s">
        <v>11</v>
      </c>
      <c r="BG787" s="39"/>
      <c r="BH787" s="56" t="s">
        <v>16</v>
      </c>
      <c r="BI787" s="48"/>
      <c r="BJ787" s="36"/>
      <c r="BK787" s="54" t="s">
        <v>11</v>
      </c>
      <c r="BL787" s="39"/>
      <c r="BM787" s="54" t="s">
        <v>16</v>
      </c>
      <c r="BN787" s="36"/>
      <c r="BO787" s="54" t="s">
        <v>11</v>
      </c>
      <c r="BP787" s="39"/>
      <c r="BQ787" s="56" t="s">
        <v>16</v>
      </c>
      <c r="BR787" s="48"/>
      <c r="BS787" s="36"/>
      <c r="BT787" s="54" t="s">
        <v>11</v>
      </c>
      <c r="BU787" s="39"/>
      <c r="BV787" s="54" t="s">
        <v>16</v>
      </c>
      <c r="BW787" s="36"/>
      <c r="BX787" s="54" t="s">
        <v>11</v>
      </c>
      <c r="BY787" s="39"/>
      <c r="BZ787" s="56" t="s">
        <v>16</v>
      </c>
      <c r="CA787" s="51"/>
      <c r="CB787" s="17" t="str">
        <f t="shared" si="25"/>
        <v/>
      </c>
      <c r="CC787" s="17" t="str">
        <f>IF(CB787="","",INDEX('99_職種リスト'!$A:$A,MATCH($E787,'99_職種リスト'!$B:$B,0)))</f>
        <v/>
      </c>
      <c r="CD787" s="18" t="str">
        <f>IF(CB787="","",IF(F787="○",'01_勤務時間入力'!$B$7*60,IF(SUM(H787,J787,L787,N787)&gt;0,MIN(SUM(VALUE(H787)*60,J787,VALUE(L787)*60/2,N787/2),'01_勤務時間入力'!$B$7*60,10080),MIN(SUM(MIN(SUM(VALUE(Q787)*60,S787,VALUE(U787)*60/2,W787/2),1440)*IF(OR(Y787="",Y787="　"),1,VALUE(MID(Y787,2,1)/4)),MIN(SUM(VALUE(Z787)*60,AB787,VALUE(AD787)*60/2,AF787/2),1440)*IF(OR(AH787="",AH787="　"),1,VALUE(MID(AH787,2,1)/4)),MIN(SUM(VALUE(AI787)*60,AK787,VALUE(AM787)*60/2,AO787/2),1440)*IF(OR(AQ787="",AQ787="　"),1,VALUE(MID(AQ787,2,1)/4)),MIN(SUM(VALUE(AR787)*60,AT787,VALUE(AV787)*60/2,AX787/2),1440)*IF(OR(AZ787="",AZ787="　"),1,VALUE(MID(AZ787,2,1)/4)),MIN(SUM(VALUE(BA787)*60,BC787,VALUE(BE787)*60/2,BG787/2),1440)*IF(OR(BI787="",BI787="　"),1,VALUE(MID(BI787,2,1)/4)),MIN(SUM(VALUE(BJ787)*60,BL787,VALUE(BN787)*60/2,BP787/2),1440)*IF(OR(BR787="",BR787="　"),1,VALUE(MID(BR787,2,1)/4)),MIN(SUM(VALUE(BS787)*60,BU787,VALUE(BW787)*60/2,BY787/2),1440)*IF(OR(CA787="",CA787="　"),1,VALUE(MID(CA787,2,1)/4))),'01_勤務時間入力'!$B$7*60,10080))))</f>
        <v/>
      </c>
      <c r="CE787" s="17" t="str">
        <f>IF(CB787="","",IF('01_勤務時間入力'!$I$7*60&lt;='01_勤務時間入力'!CD787,"常勤","非常勤"))</f>
        <v/>
      </c>
    </row>
    <row r="788" spans="2:83" ht="27.95" customHeight="1" x14ac:dyDescent="0.4">
      <c r="B788" s="131" t="str">
        <f t="shared" si="24"/>
        <v>772人目</v>
      </c>
      <c r="C788" s="29"/>
      <c r="D788" s="69" t="s">
        <v>14</v>
      </c>
      <c r="E788" s="31"/>
      <c r="F788" s="32"/>
      <c r="H788" s="36"/>
      <c r="I788" s="54" t="s">
        <v>11</v>
      </c>
      <c r="J788" s="39"/>
      <c r="K788" s="56" t="s">
        <v>16</v>
      </c>
      <c r="L788" s="36"/>
      <c r="M788" s="54" t="s">
        <v>11</v>
      </c>
      <c r="N788" s="39"/>
      <c r="O788" s="56" t="s">
        <v>16</v>
      </c>
      <c r="P788" s="11"/>
      <c r="Q788" s="36"/>
      <c r="R788" s="54" t="s">
        <v>11</v>
      </c>
      <c r="S788" s="39"/>
      <c r="T788" s="54" t="s">
        <v>16</v>
      </c>
      <c r="U788" s="36"/>
      <c r="V788" s="54" t="s">
        <v>11</v>
      </c>
      <c r="W788" s="39"/>
      <c r="X788" s="56" t="s">
        <v>16</v>
      </c>
      <c r="Y788" s="48"/>
      <c r="Z788" s="36"/>
      <c r="AA788" s="54" t="s">
        <v>11</v>
      </c>
      <c r="AB788" s="39"/>
      <c r="AC788" s="54" t="s">
        <v>16</v>
      </c>
      <c r="AD788" s="36"/>
      <c r="AE788" s="54" t="s">
        <v>11</v>
      </c>
      <c r="AF788" s="39"/>
      <c r="AG788" s="56" t="s">
        <v>16</v>
      </c>
      <c r="AH788" s="48"/>
      <c r="AI788" s="36"/>
      <c r="AJ788" s="54" t="s">
        <v>11</v>
      </c>
      <c r="AK788" s="39"/>
      <c r="AL788" s="54" t="s">
        <v>16</v>
      </c>
      <c r="AM788" s="36"/>
      <c r="AN788" s="54" t="s">
        <v>11</v>
      </c>
      <c r="AO788" s="39"/>
      <c r="AP788" s="56" t="s">
        <v>16</v>
      </c>
      <c r="AQ788" s="48"/>
      <c r="AR788" s="36"/>
      <c r="AS788" s="54" t="s">
        <v>11</v>
      </c>
      <c r="AT788" s="39"/>
      <c r="AU788" s="54" t="s">
        <v>16</v>
      </c>
      <c r="AV788" s="36"/>
      <c r="AW788" s="54" t="s">
        <v>11</v>
      </c>
      <c r="AX788" s="39"/>
      <c r="AY788" s="56" t="s">
        <v>16</v>
      </c>
      <c r="AZ788" s="48"/>
      <c r="BA788" s="36"/>
      <c r="BB788" s="54" t="s">
        <v>11</v>
      </c>
      <c r="BC788" s="39"/>
      <c r="BD788" s="54" t="s">
        <v>16</v>
      </c>
      <c r="BE788" s="36"/>
      <c r="BF788" s="54" t="s">
        <v>11</v>
      </c>
      <c r="BG788" s="39"/>
      <c r="BH788" s="56" t="s">
        <v>16</v>
      </c>
      <c r="BI788" s="48"/>
      <c r="BJ788" s="36"/>
      <c r="BK788" s="54" t="s">
        <v>11</v>
      </c>
      <c r="BL788" s="39"/>
      <c r="BM788" s="54" t="s">
        <v>16</v>
      </c>
      <c r="BN788" s="36"/>
      <c r="BO788" s="54" t="s">
        <v>11</v>
      </c>
      <c r="BP788" s="39"/>
      <c r="BQ788" s="56" t="s">
        <v>16</v>
      </c>
      <c r="BR788" s="48"/>
      <c r="BS788" s="36"/>
      <c r="BT788" s="54" t="s">
        <v>11</v>
      </c>
      <c r="BU788" s="39"/>
      <c r="BV788" s="54" t="s">
        <v>16</v>
      </c>
      <c r="BW788" s="36"/>
      <c r="BX788" s="54" t="s">
        <v>11</v>
      </c>
      <c r="BY788" s="39"/>
      <c r="BZ788" s="56" t="s">
        <v>16</v>
      </c>
      <c r="CA788" s="51"/>
      <c r="CB788" s="17" t="str">
        <f t="shared" si="25"/>
        <v/>
      </c>
      <c r="CC788" s="17" t="str">
        <f>IF(CB788="","",INDEX('99_職種リスト'!$A:$A,MATCH($E788,'99_職種リスト'!$B:$B,0)))</f>
        <v/>
      </c>
      <c r="CD788" s="18" t="str">
        <f>IF(CB788="","",IF(F788="○",'01_勤務時間入力'!$B$7*60,IF(SUM(H788,J788,L788,N788)&gt;0,MIN(SUM(VALUE(H788)*60,J788,VALUE(L788)*60/2,N788/2),'01_勤務時間入力'!$B$7*60,10080),MIN(SUM(MIN(SUM(VALUE(Q788)*60,S788,VALUE(U788)*60/2,W788/2),1440)*IF(OR(Y788="",Y788="　"),1,VALUE(MID(Y788,2,1)/4)),MIN(SUM(VALUE(Z788)*60,AB788,VALUE(AD788)*60/2,AF788/2),1440)*IF(OR(AH788="",AH788="　"),1,VALUE(MID(AH788,2,1)/4)),MIN(SUM(VALUE(AI788)*60,AK788,VALUE(AM788)*60/2,AO788/2),1440)*IF(OR(AQ788="",AQ788="　"),1,VALUE(MID(AQ788,2,1)/4)),MIN(SUM(VALUE(AR788)*60,AT788,VALUE(AV788)*60/2,AX788/2),1440)*IF(OR(AZ788="",AZ788="　"),1,VALUE(MID(AZ788,2,1)/4)),MIN(SUM(VALUE(BA788)*60,BC788,VALUE(BE788)*60/2,BG788/2),1440)*IF(OR(BI788="",BI788="　"),1,VALUE(MID(BI788,2,1)/4)),MIN(SUM(VALUE(BJ788)*60,BL788,VALUE(BN788)*60/2,BP788/2),1440)*IF(OR(BR788="",BR788="　"),1,VALUE(MID(BR788,2,1)/4)),MIN(SUM(VALUE(BS788)*60,BU788,VALUE(BW788)*60/2,BY788/2),1440)*IF(OR(CA788="",CA788="　"),1,VALUE(MID(CA788,2,1)/4))),'01_勤務時間入力'!$B$7*60,10080))))</f>
        <v/>
      </c>
      <c r="CE788" s="17" t="str">
        <f>IF(CB788="","",IF('01_勤務時間入力'!$I$7*60&lt;='01_勤務時間入力'!CD788,"常勤","非常勤"))</f>
        <v/>
      </c>
    </row>
    <row r="789" spans="2:83" ht="27.95" customHeight="1" x14ac:dyDescent="0.4">
      <c r="B789" s="131" t="str">
        <f t="shared" si="24"/>
        <v>773人目</v>
      </c>
      <c r="C789" s="29"/>
      <c r="D789" s="69" t="s">
        <v>14</v>
      </c>
      <c r="E789" s="31"/>
      <c r="F789" s="32"/>
      <c r="H789" s="36"/>
      <c r="I789" s="54" t="s">
        <v>11</v>
      </c>
      <c r="J789" s="39"/>
      <c r="K789" s="56" t="s">
        <v>16</v>
      </c>
      <c r="L789" s="36"/>
      <c r="M789" s="54" t="s">
        <v>11</v>
      </c>
      <c r="N789" s="39"/>
      <c r="O789" s="56" t="s">
        <v>16</v>
      </c>
      <c r="P789" s="11"/>
      <c r="Q789" s="36"/>
      <c r="R789" s="54" t="s">
        <v>11</v>
      </c>
      <c r="S789" s="39"/>
      <c r="T789" s="54" t="s">
        <v>16</v>
      </c>
      <c r="U789" s="36"/>
      <c r="V789" s="54" t="s">
        <v>11</v>
      </c>
      <c r="W789" s="39"/>
      <c r="X789" s="56" t="s">
        <v>16</v>
      </c>
      <c r="Y789" s="48"/>
      <c r="Z789" s="36"/>
      <c r="AA789" s="54" t="s">
        <v>11</v>
      </c>
      <c r="AB789" s="39"/>
      <c r="AC789" s="54" t="s">
        <v>16</v>
      </c>
      <c r="AD789" s="36"/>
      <c r="AE789" s="54" t="s">
        <v>11</v>
      </c>
      <c r="AF789" s="39"/>
      <c r="AG789" s="56" t="s">
        <v>16</v>
      </c>
      <c r="AH789" s="48"/>
      <c r="AI789" s="36"/>
      <c r="AJ789" s="54" t="s">
        <v>11</v>
      </c>
      <c r="AK789" s="39"/>
      <c r="AL789" s="54" t="s">
        <v>16</v>
      </c>
      <c r="AM789" s="36"/>
      <c r="AN789" s="54" t="s">
        <v>11</v>
      </c>
      <c r="AO789" s="39"/>
      <c r="AP789" s="56" t="s">
        <v>16</v>
      </c>
      <c r="AQ789" s="48"/>
      <c r="AR789" s="36"/>
      <c r="AS789" s="54" t="s">
        <v>11</v>
      </c>
      <c r="AT789" s="39"/>
      <c r="AU789" s="54" t="s">
        <v>16</v>
      </c>
      <c r="AV789" s="36"/>
      <c r="AW789" s="54" t="s">
        <v>11</v>
      </c>
      <c r="AX789" s="39"/>
      <c r="AY789" s="56" t="s">
        <v>16</v>
      </c>
      <c r="AZ789" s="48"/>
      <c r="BA789" s="36"/>
      <c r="BB789" s="54" t="s">
        <v>11</v>
      </c>
      <c r="BC789" s="39"/>
      <c r="BD789" s="54" t="s">
        <v>16</v>
      </c>
      <c r="BE789" s="36"/>
      <c r="BF789" s="54" t="s">
        <v>11</v>
      </c>
      <c r="BG789" s="39"/>
      <c r="BH789" s="56" t="s">
        <v>16</v>
      </c>
      <c r="BI789" s="48"/>
      <c r="BJ789" s="36"/>
      <c r="BK789" s="54" t="s">
        <v>11</v>
      </c>
      <c r="BL789" s="39"/>
      <c r="BM789" s="54" t="s">
        <v>16</v>
      </c>
      <c r="BN789" s="36"/>
      <c r="BO789" s="54" t="s">
        <v>11</v>
      </c>
      <c r="BP789" s="39"/>
      <c r="BQ789" s="56" t="s">
        <v>16</v>
      </c>
      <c r="BR789" s="48"/>
      <c r="BS789" s="36"/>
      <c r="BT789" s="54" t="s">
        <v>11</v>
      </c>
      <c r="BU789" s="39"/>
      <c r="BV789" s="54" t="s">
        <v>16</v>
      </c>
      <c r="BW789" s="36"/>
      <c r="BX789" s="54" t="s">
        <v>11</v>
      </c>
      <c r="BY789" s="39"/>
      <c r="BZ789" s="56" t="s">
        <v>16</v>
      </c>
      <c r="CA789" s="51"/>
      <c r="CB789" s="17" t="str">
        <f t="shared" si="25"/>
        <v/>
      </c>
      <c r="CC789" s="17" t="str">
        <f>IF(CB789="","",INDEX('99_職種リスト'!$A:$A,MATCH($E789,'99_職種リスト'!$B:$B,0)))</f>
        <v/>
      </c>
      <c r="CD789" s="18" t="str">
        <f>IF(CB789="","",IF(F789="○",'01_勤務時間入力'!$B$7*60,IF(SUM(H789,J789,L789,N789)&gt;0,MIN(SUM(VALUE(H789)*60,J789,VALUE(L789)*60/2,N789/2),'01_勤務時間入力'!$B$7*60,10080),MIN(SUM(MIN(SUM(VALUE(Q789)*60,S789,VALUE(U789)*60/2,W789/2),1440)*IF(OR(Y789="",Y789="　"),1,VALUE(MID(Y789,2,1)/4)),MIN(SUM(VALUE(Z789)*60,AB789,VALUE(AD789)*60/2,AF789/2),1440)*IF(OR(AH789="",AH789="　"),1,VALUE(MID(AH789,2,1)/4)),MIN(SUM(VALUE(AI789)*60,AK789,VALUE(AM789)*60/2,AO789/2),1440)*IF(OR(AQ789="",AQ789="　"),1,VALUE(MID(AQ789,2,1)/4)),MIN(SUM(VALUE(AR789)*60,AT789,VALUE(AV789)*60/2,AX789/2),1440)*IF(OR(AZ789="",AZ789="　"),1,VALUE(MID(AZ789,2,1)/4)),MIN(SUM(VALUE(BA789)*60,BC789,VALUE(BE789)*60/2,BG789/2),1440)*IF(OR(BI789="",BI789="　"),1,VALUE(MID(BI789,2,1)/4)),MIN(SUM(VALUE(BJ789)*60,BL789,VALUE(BN789)*60/2,BP789/2),1440)*IF(OR(BR789="",BR789="　"),1,VALUE(MID(BR789,2,1)/4)),MIN(SUM(VALUE(BS789)*60,BU789,VALUE(BW789)*60/2,BY789/2),1440)*IF(OR(CA789="",CA789="　"),1,VALUE(MID(CA789,2,1)/4))),'01_勤務時間入力'!$B$7*60,10080))))</f>
        <v/>
      </c>
      <c r="CE789" s="17" t="str">
        <f>IF(CB789="","",IF('01_勤務時間入力'!$I$7*60&lt;='01_勤務時間入力'!CD789,"常勤","非常勤"))</f>
        <v/>
      </c>
    </row>
    <row r="790" spans="2:83" ht="27.95" customHeight="1" x14ac:dyDescent="0.4">
      <c r="B790" s="131" t="str">
        <f t="shared" si="24"/>
        <v>774人目</v>
      </c>
      <c r="C790" s="29"/>
      <c r="D790" s="69" t="s">
        <v>14</v>
      </c>
      <c r="E790" s="31"/>
      <c r="F790" s="32"/>
      <c r="H790" s="36"/>
      <c r="I790" s="54" t="s">
        <v>11</v>
      </c>
      <c r="J790" s="39"/>
      <c r="K790" s="56" t="s">
        <v>16</v>
      </c>
      <c r="L790" s="36"/>
      <c r="M790" s="54" t="s">
        <v>11</v>
      </c>
      <c r="N790" s="39"/>
      <c r="O790" s="56" t="s">
        <v>16</v>
      </c>
      <c r="P790" s="11"/>
      <c r="Q790" s="36"/>
      <c r="R790" s="54" t="s">
        <v>11</v>
      </c>
      <c r="S790" s="39"/>
      <c r="T790" s="54" t="s">
        <v>16</v>
      </c>
      <c r="U790" s="36"/>
      <c r="V790" s="54" t="s">
        <v>11</v>
      </c>
      <c r="W790" s="39"/>
      <c r="X790" s="56" t="s">
        <v>16</v>
      </c>
      <c r="Y790" s="48"/>
      <c r="Z790" s="36"/>
      <c r="AA790" s="54" t="s">
        <v>11</v>
      </c>
      <c r="AB790" s="39"/>
      <c r="AC790" s="54" t="s">
        <v>16</v>
      </c>
      <c r="AD790" s="36"/>
      <c r="AE790" s="54" t="s">
        <v>11</v>
      </c>
      <c r="AF790" s="39"/>
      <c r="AG790" s="56" t="s">
        <v>16</v>
      </c>
      <c r="AH790" s="48"/>
      <c r="AI790" s="36"/>
      <c r="AJ790" s="54" t="s">
        <v>11</v>
      </c>
      <c r="AK790" s="39"/>
      <c r="AL790" s="54" t="s">
        <v>16</v>
      </c>
      <c r="AM790" s="36"/>
      <c r="AN790" s="54" t="s">
        <v>11</v>
      </c>
      <c r="AO790" s="39"/>
      <c r="AP790" s="56" t="s">
        <v>16</v>
      </c>
      <c r="AQ790" s="48"/>
      <c r="AR790" s="36"/>
      <c r="AS790" s="54" t="s">
        <v>11</v>
      </c>
      <c r="AT790" s="39"/>
      <c r="AU790" s="54" t="s">
        <v>16</v>
      </c>
      <c r="AV790" s="36"/>
      <c r="AW790" s="54" t="s">
        <v>11</v>
      </c>
      <c r="AX790" s="39"/>
      <c r="AY790" s="56" t="s">
        <v>16</v>
      </c>
      <c r="AZ790" s="48"/>
      <c r="BA790" s="36"/>
      <c r="BB790" s="54" t="s">
        <v>11</v>
      </c>
      <c r="BC790" s="39"/>
      <c r="BD790" s="54" t="s">
        <v>16</v>
      </c>
      <c r="BE790" s="36"/>
      <c r="BF790" s="54" t="s">
        <v>11</v>
      </c>
      <c r="BG790" s="39"/>
      <c r="BH790" s="56" t="s">
        <v>16</v>
      </c>
      <c r="BI790" s="48"/>
      <c r="BJ790" s="36"/>
      <c r="BK790" s="54" t="s">
        <v>11</v>
      </c>
      <c r="BL790" s="39"/>
      <c r="BM790" s="54" t="s">
        <v>16</v>
      </c>
      <c r="BN790" s="36"/>
      <c r="BO790" s="54" t="s">
        <v>11</v>
      </c>
      <c r="BP790" s="39"/>
      <c r="BQ790" s="56" t="s">
        <v>16</v>
      </c>
      <c r="BR790" s="48"/>
      <c r="BS790" s="36"/>
      <c r="BT790" s="54" t="s">
        <v>11</v>
      </c>
      <c r="BU790" s="39"/>
      <c r="BV790" s="54" t="s">
        <v>16</v>
      </c>
      <c r="BW790" s="36"/>
      <c r="BX790" s="54" t="s">
        <v>11</v>
      </c>
      <c r="BY790" s="39"/>
      <c r="BZ790" s="56" t="s">
        <v>16</v>
      </c>
      <c r="CA790" s="51"/>
      <c r="CB790" s="17" t="str">
        <f t="shared" si="25"/>
        <v/>
      </c>
      <c r="CC790" s="17" t="str">
        <f>IF(CB790="","",INDEX('99_職種リスト'!$A:$A,MATCH($E790,'99_職種リスト'!$B:$B,0)))</f>
        <v/>
      </c>
      <c r="CD790" s="18" t="str">
        <f>IF(CB790="","",IF(F790="○",'01_勤務時間入力'!$B$7*60,IF(SUM(H790,J790,L790,N790)&gt;0,MIN(SUM(VALUE(H790)*60,J790,VALUE(L790)*60/2,N790/2),'01_勤務時間入力'!$B$7*60,10080),MIN(SUM(MIN(SUM(VALUE(Q790)*60,S790,VALUE(U790)*60/2,W790/2),1440)*IF(OR(Y790="",Y790="　"),1,VALUE(MID(Y790,2,1)/4)),MIN(SUM(VALUE(Z790)*60,AB790,VALUE(AD790)*60/2,AF790/2),1440)*IF(OR(AH790="",AH790="　"),1,VALUE(MID(AH790,2,1)/4)),MIN(SUM(VALUE(AI790)*60,AK790,VALUE(AM790)*60/2,AO790/2),1440)*IF(OR(AQ790="",AQ790="　"),1,VALUE(MID(AQ790,2,1)/4)),MIN(SUM(VALUE(AR790)*60,AT790,VALUE(AV790)*60/2,AX790/2),1440)*IF(OR(AZ790="",AZ790="　"),1,VALUE(MID(AZ790,2,1)/4)),MIN(SUM(VALUE(BA790)*60,BC790,VALUE(BE790)*60/2,BG790/2),1440)*IF(OR(BI790="",BI790="　"),1,VALUE(MID(BI790,2,1)/4)),MIN(SUM(VALUE(BJ790)*60,BL790,VALUE(BN790)*60/2,BP790/2),1440)*IF(OR(BR790="",BR790="　"),1,VALUE(MID(BR790,2,1)/4)),MIN(SUM(VALUE(BS790)*60,BU790,VALUE(BW790)*60/2,BY790/2),1440)*IF(OR(CA790="",CA790="　"),1,VALUE(MID(CA790,2,1)/4))),'01_勤務時間入力'!$B$7*60,10080))))</f>
        <v/>
      </c>
      <c r="CE790" s="17" t="str">
        <f>IF(CB790="","",IF('01_勤務時間入力'!$I$7*60&lt;='01_勤務時間入力'!CD790,"常勤","非常勤"))</f>
        <v/>
      </c>
    </row>
    <row r="791" spans="2:83" ht="27.95" customHeight="1" x14ac:dyDescent="0.4">
      <c r="B791" s="131" t="str">
        <f t="shared" si="24"/>
        <v>775人目</v>
      </c>
      <c r="C791" s="29"/>
      <c r="D791" s="69" t="s">
        <v>14</v>
      </c>
      <c r="E791" s="31"/>
      <c r="F791" s="32"/>
      <c r="H791" s="36"/>
      <c r="I791" s="54" t="s">
        <v>11</v>
      </c>
      <c r="J791" s="39"/>
      <c r="K791" s="56" t="s">
        <v>16</v>
      </c>
      <c r="L791" s="36"/>
      <c r="M791" s="54" t="s">
        <v>11</v>
      </c>
      <c r="N791" s="39"/>
      <c r="O791" s="56" t="s">
        <v>16</v>
      </c>
      <c r="P791" s="11"/>
      <c r="Q791" s="36"/>
      <c r="R791" s="54" t="s">
        <v>11</v>
      </c>
      <c r="S791" s="39"/>
      <c r="T791" s="54" t="s">
        <v>16</v>
      </c>
      <c r="U791" s="36"/>
      <c r="V791" s="54" t="s">
        <v>11</v>
      </c>
      <c r="W791" s="39"/>
      <c r="X791" s="56" t="s">
        <v>16</v>
      </c>
      <c r="Y791" s="48"/>
      <c r="Z791" s="36"/>
      <c r="AA791" s="54" t="s">
        <v>11</v>
      </c>
      <c r="AB791" s="39"/>
      <c r="AC791" s="54" t="s">
        <v>16</v>
      </c>
      <c r="AD791" s="36"/>
      <c r="AE791" s="54" t="s">
        <v>11</v>
      </c>
      <c r="AF791" s="39"/>
      <c r="AG791" s="56" t="s">
        <v>16</v>
      </c>
      <c r="AH791" s="48"/>
      <c r="AI791" s="36"/>
      <c r="AJ791" s="54" t="s">
        <v>11</v>
      </c>
      <c r="AK791" s="39"/>
      <c r="AL791" s="54" t="s">
        <v>16</v>
      </c>
      <c r="AM791" s="36"/>
      <c r="AN791" s="54" t="s">
        <v>11</v>
      </c>
      <c r="AO791" s="39"/>
      <c r="AP791" s="56" t="s">
        <v>16</v>
      </c>
      <c r="AQ791" s="48"/>
      <c r="AR791" s="36"/>
      <c r="AS791" s="54" t="s">
        <v>11</v>
      </c>
      <c r="AT791" s="39"/>
      <c r="AU791" s="54" t="s">
        <v>16</v>
      </c>
      <c r="AV791" s="36"/>
      <c r="AW791" s="54" t="s">
        <v>11</v>
      </c>
      <c r="AX791" s="39"/>
      <c r="AY791" s="56" t="s">
        <v>16</v>
      </c>
      <c r="AZ791" s="48"/>
      <c r="BA791" s="36"/>
      <c r="BB791" s="54" t="s">
        <v>11</v>
      </c>
      <c r="BC791" s="39"/>
      <c r="BD791" s="54" t="s">
        <v>16</v>
      </c>
      <c r="BE791" s="36"/>
      <c r="BF791" s="54" t="s">
        <v>11</v>
      </c>
      <c r="BG791" s="39"/>
      <c r="BH791" s="56" t="s">
        <v>16</v>
      </c>
      <c r="BI791" s="48"/>
      <c r="BJ791" s="36"/>
      <c r="BK791" s="54" t="s">
        <v>11</v>
      </c>
      <c r="BL791" s="39"/>
      <c r="BM791" s="54" t="s">
        <v>16</v>
      </c>
      <c r="BN791" s="36"/>
      <c r="BO791" s="54" t="s">
        <v>11</v>
      </c>
      <c r="BP791" s="39"/>
      <c r="BQ791" s="56" t="s">
        <v>16</v>
      </c>
      <c r="BR791" s="48"/>
      <c r="BS791" s="36"/>
      <c r="BT791" s="54" t="s">
        <v>11</v>
      </c>
      <c r="BU791" s="39"/>
      <c r="BV791" s="54" t="s">
        <v>16</v>
      </c>
      <c r="BW791" s="36"/>
      <c r="BX791" s="54" t="s">
        <v>11</v>
      </c>
      <c r="BY791" s="39"/>
      <c r="BZ791" s="56" t="s">
        <v>16</v>
      </c>
      <c r="CA791" s="51"/>
      <c r="CB791" s="17" t="str">
        <f t="shared" si="25"/>
        <v/>
      </c>
      <c r="CC791" s="17" t="str">
        <f>IF(CB791="","",INDEX('99_職種リスト'!$A:$A,MATCH($E791,'99_職種リスト'!$B:$B,0)))</f>
        <v/>
      </c>
      <c r="CD791" s="18" t="str">
        <f>IF(CB791="","",IF(F791="○",'01_勤務時間入力'!$B$7*60,IF(SUM(H791,J791,L791,N791)&gt;0,MIN(SUM(VALUE(H791)*60,J791,VALUE(L791)*60/2,N791/2),'01_勤務時間入力'!$B$7*60,10080),MIN(SUM(MIN(SUM(VALUE(Q791)*60,S791,VALUE(U791)*60/2,W791/2),1440)*IF(OR(Y791="",Y791="　"),1,VALUE(MID(Y791,2,1)/4)),MIN(SUM(VALUE(Z791)*60,AB791,VALUE(AD791)*60/2,AF791/2),1440)*IF(OR(AH791="",AH791="　"),1,VALUE(MID(AH791,2,1)/4)),MIN(SUM(VALUE(AI791)*60,AK791,VALUE(AM791)*60/2,AO791/2),1440)*IF(OR(AQ791="",AQ791="　"),1,VALUE(MID(AQ791,2,1)/4)),MIN(SUM(VALUE(AR791)*60,AT791,VALUE(AV791)*60/2,AX791/2),1440)*IF(OR(AZ791="",AZ791="　"),1,VALUE(MID(AZ791,2,1)/4)),MIN(SUM(VALUE(BA791)*60,BC791,VALUE(BE791)*60/2,BG791/2),1440)*IF(OR(BI791="",BI791="　"),1,VALUE(MID(BI791,2,1)/4)),MIN(SUM(VALUE(BJ791)*60,BL791,VALUE(BN791)*60/2,BP791/2),1440)*IF(OR(BR791="",BR791="　"),1,VALUE(MID(BR791,2,1)/4)),MIN(SUM(VALUE(BS791)*60,BU791,VALUE(BW791)*60/2,BY791/2),1440)*IF(OR(CA791="",CA791="　"),1,VALUE(MID(CA791,2,1)/4))),'01_勤務時間入力'!$B$7*60,10080))))</f>
        <v/>
      </c>
      <c r="CE791" s="17" t="str">
        <f>IF(CB791="","",IF('01_勤務時間入力'!$I$7*60&lt;='01_勤務時間入力'!CD791,"常勤","非常勤"))</f>
        <v/>
      </c>
    </row>
    <row r="792" spans="2:83" ht="27.95" customHeight="1" x14ac:dyDescent="0.4">
      <c r="B792" s="131" t="str">
        <f t="shared" si="24"/>
        <v>776人目</v>
      </c>
      <c r="C792" s="29"/>
      <c r="D792" s="69" t="s">
        <v>14</v>
      </c>
      <c r="E792" s="31"/>
      <c r="F792" s="32"/>
      <c r="H792" s="36"/>
      <c r="I792" s="54" t="s">
        <v>11</v>
      </c>
      <c r="J792" s="39"/>
      <c r="K792" s="56" t="s">
        <v>16</v>
      </c>
      <c r="L792" s="36"/>
      <c r="M792" s="54" t="s">
        <v>11</v>
      </c>
      <c r="N792" s="39"/>
      <c r="O792" s="56" t="s">
        <v>16</v>
      </c>
      <c r="P792" s="11"/>
      <c r="Q792" s="36"/>
      <c r="R792" s="54" t="s">
        <v>11</v>
      </c>
      <c r="S792" s="39"/>
      <c r="T792" s="54" t="s">
        <v>16</v>
      </c>
      <c r="U792" s="36"/>
      <c r="V792" s="54" t="s">
        <v>11</v>
      </c>
      <c r="W792" s="39"/>
      <c r="X792" s="56" t="s">
        <v>16</v>
      </c>
      <c r="Y792" s="48"/>
      <c r="Z792" s="36"/>
      <c r="AA792" s="54" t="s">
        <v>11</v>
      </c>
      <c r="AB792" s="39"/>
      <c r="AC792" s="54" t="s">
        <v>16</v>
      </c>
      <c r="AD792" s="36"/>
      <c r="AE792" s="54" t="s">
        <v>11</v>
      </c>
      <c r="AF792" s="39"/>
      <c r="AG792" s="56" t="s">
        <v>16</v>
      </c>
      <c r="AH792" s="48"/>
      <c r="AI792" s="36"/>
      <c r="AJ792" s="54" t="s">
        <v>11</v>
      </c>
      <c r="AK792" s="39"/>
      <c r="AL792" s="54" t="s">
        <v>16</v>
      </c>
      <c r="AM792" s="36"/>
      <c r="AN792" s="54" t="s">
        <v>11</v>
      </c>
      <c r="AO792" s="39"/>
      <c r="AP792" s="56" t="s">
        <v>16</v>
      </c>
      <c r="AQ792" s="48"/>
      <c r="AR792" s="36"/>
      <c r="AS792" s="54" t="s">
        <v>11</v>
      </c>
      <c r="AT792" s="39"/>
      <c r="AU792" s="54" t="s">
        <v>16</v>
      </c>
      <c r="AV792" s="36"/>
      <c r="AW792" s="54" t="s">
        <v>11</v>
      </c>
      <c r="AX792" s="39"/>
      <c r="AY792" s="56" t="s">
        <v>16</v>
      </c>
      <c r="AZ792" s="48"/>
      <c r="BA792" s="36"/>
      <c r="BB792" s="54" t="s">
        <v>11</v>
      </c>
      <c r="BC792" s="39"/>
      <c r="BD792" s="54" t="s">
        <v>16</v>
      </c>
      <c r="BE792" s="36"/>
      <c r="BF792" s="54" t="s">
        <v>11</v>
      </c>
      <c r="BG792" s="39"/>
      <c r="BH792" s="56" t="s">
        <v>16</v>
      </c>
      <c r="BI792" s="48"/>
      <c r="BJ792" s="36"/>
      <c r="BK792" s="54" t="s">
        <v>11</v>
      </c>
      <c r="BL792" s="39"/>
      <c r="BM792" s="54" t="s">
        <v>16</v>
      </c>
      <c r="BN792" s="36"/>
      <c r="BO792" s="54" t="s">
        <v>11</v>
      </c>
      <c r="BP792" s="39"/>
      <c r="BQ792" s="56" t="s">
        <v>16</v>
      </c>
      <c r="BR792" s="48"/>
      <c r="BS792" s="36"/>
      <c r="BT792" s="54" t="s">
        <v>11</v>
      </c>
      <c r="BU792" s="39"/>
      <c r="BV792" s="54" t="s">
        <v>16</v>
      </c>
      <c r="BW792" s="36"/>
      <c r="BX792" s="54" t="s">
        <v>11</v>
      </c>
      <c r="BY792" s="39"/>
      <c r="BZ792" s="56" t="s">
        <v>16</v>
      </c>
      <c r="CA792" s="51"/>
      <c r="CB792" s="17" t="str">
        <f t="shared" si="25"/>
        <v/>
      </c>
      <c r="CC792" s="17" t="str">
        <f>IF(CB792="","",INDEX('99_職種リスト'!$A:$A,MATCH($E792,'99_職種リスト'!$B:$B,0)))</f>
        <v/>
      </c>
      <c r="CD792" s="18" t="str">
        <f>IF(CB792="","",IF(F792="○",'01_勤務時間入力'!$B$7*60,IF(SUM(H792,J792,L792,N792)&gt;0,MIN(SUM(VALUE(H792)*60,J792,VALUE(L792)*60/2,N792/2),'01_勤務時間入力'!$B$7*60,10080),MIN(SUM(MIN(SUM(VALUE(Q792)*60,S792,VALUE(U792)*60/2,W792/2),1440)*IF(OR(Y792="",Y792="　"),1,VALUE(MID(Y792,2,1)/4)),MIN(SUM(VALUE(Z792)*60,AB792,VALUE(AD792)*60/2,AF792/2),1440)*IF(OR(AH792="",AH792="　"),1,VALUE(MID(AH792,2,1)/4)),MIN(SUM(VALUE(AI792)*60,AK792,VALUE(AM792)*60/2,AO792/2),1440)*IF(OR(AQ792="",AQ792="　"),1,VALUE(MID(AQ792,2,1)/4)),MIN(SUM(VALUE(AR792)*60,AT792,VALUE(AV792)*60/2,AX792/2),1440)*IF(OR(AZ792="",AZ792="　"),1,VALUE(MID(AZ792,2,1)/4)),MIN(SUM(VALUE(BA792)*60,BC792,VALUE(BE792)*60/2,BG792/2),1440)*IF(OR(BI792="",BI792="　"),1,VALUE(MID(BI792,2,1)/4)),MIN(SUM(VALUE(BJ792)*60,BL792,VALUE(BN792)*60/2,BP792/2),1440)*IF(OR(BR792="",BR792="　"),1,VALUE(MID(BR792,2,1)/4)),MIN(SUM(VALUE(BS792)*60,BU792,VALUE(BW792)*60/2,BY792/2),1440)*IF(OR(CA792="",CA792="　"),1,VALUE(MID(CA792,2,1)/4))),'01_勤務時間入力'!$B$7*60,10080))))</f>
        <v/>
      </c>
      <c r="CE792" s="17" t="str">
        <f>IF(CB792="","",IF('01_勤務時間入力'!$I$7*60&lt;='01_勤務時間入力'!CD792,"常勤","非常勤"))</f>
        <v/>
      </c>
    </row>
    <row r="793" spans="2:83" ht="27.95" customHeight="1" x14ac:dyDescent="0.4">
      <c r="B793" s="131" t="str">
        <f t="shared" si="24"/>
        <v>777人目</v>
      </c>
      <c r="C793" s="29"/>
      <c r="D793" s="69" t="s">
        <v>14</v>
      </c>
      <c r="E793" s="31"/>
      <c r="F793" s="32"/>
      <c r="H793" s="36"/>
      <c r="I793" s="54" t="s">
        <v>11</v>
      </c>
      <c r="J793" s="39"/>
      <c r="K793" s="56" t="s">
        <v>16</v>
      </c>
      <c r="L793" s="36"/>
      <c r="M793" s="54" t="s">
        <v>11</v>
      </c>
      <c r="N793" s="39"/>
      <c r="O793" s="56" t="s">
        <v>16</v>
      </c>
      <c r="P793" s="11"/>
      <c r="Q793" s="36"/>
      <c r="R793" s="54" t="s">
        <v>11</v>
      </c>
      <c r="S793" s="39"/>
      <c r="T793" s="54" t="s">
        <v>16</v>
      </c>
      <c r="U793" s="36"/>
      <c r="V793" s="54" t="s">
        <v>11</v>
      </c>
      <c r="W793" s="39"/>
      <c r="X793" s="56" t="s">
        <v>16</v>
      </c>
      <c r="Y793" s="48"/>
      <c r="Z793" s="36"/>
      <c r="AA793" s="54" t="s">
        <v>11</v>
      </c>
      <c r="AB793" s="39"/>
      <c r="AC793" s="54" t="s">
        <v>16</v>
      </c>
      <c r="AD793" s="36"/>
      <c r="AE793" s="54" t="s">
        <v>11</v>
      </c>
      <c r="AF793" s="39"/>
      <c r="AG793" s="56" t="s">
        <v>16</v>
      </c>
      <c r="AH793" s="48"/>
      <c r="AI793" s="36"/>
      <c r="AJ793" s="54" t="s">
        <v>11</v>
      </c>
      <c r="AK793" s="39"/>
      <c r="AL793" s="54" t="s">
        <v>16</v>
      </c>
      <c r="AM793" s="36"/>
      <c r="AN793" s="54" t="s">
        <v>11</v>
      </c>
      <c r="AO793" s="39"/>
      <c r="AP793" s="56" t="s">
        <v>16</v>
      </c>
      <c r="AQ793" s="48"/>
      <c r="AR793" s="36"/>
      <c r="AS793" s="54" t="s">
        <v>11</v>
      </c>
      <c r="AT793" s="39"/>
      <c r="AU793" s="54" t="s">
        <v>16</v>
      </c>
      <c r="AV793" s="36"/>
      <c r="AW793" s="54" t="s">
        <v>11</v>
      </c>
      <c r="AX793" s="39"/>
      <c r="AY793" s="56" t="s">
        <v>16</v>
      </c>
      <c r="AZ793" s="48"/>
      <c r="BA793" s="36"/>
      <c r="BB793" s="54" t="s">
        <v>11</v>
      </c>
      <c r="BC793" s="39"/>
      <c r="BD793" s="54" t="s">
        <v>16</v>
      </c>
      <c r="BE793" s="36"/>
      <c r="BF793" s="54" t="s">
        <v>11</v>
      </c>
      <c r="BG793" s="39"/>
      <c r="BH793" s="56" t="s">
        <v>16</v>
      </c>
      <c r="BI793" s="48"/>
      <c r="BJ793" s="36"/>
      <c r="BK793" s="54" t="s">
        <v>11</v>
      </c>
      <c r="BL793" s="39"/>
      <c r="BM793" s="54" t="s">
        <v>16</v>
      </c>
      <c r="BN793" s="36"/>
      <c r="BO793" s="54" t="s">
        <v>11</v>
      </c>
      <c r="BP793" s="39"/>
      <c r="BQ793" s="56" t="s">
        <v>16</v>
      </c>
      <c r="BR793" s="48"/>
      <c r="BS793" s="36"/>
      <c r="BT793" s="54" t="s">
        <v>11</v>
      </c>
      <c r="BU793" s="39"/>
      <c r="BV793" s="54" t="s">
        <v>16</v>
      </c>
      <c r="BW793" s="36"/>
      <c r="BX793" s="54" t="s">
        <v>11</v>
      </c>
      <c r="BY793" s="39"/>
      <c r="BZ793" s="56" t="s">
        <v>16</v>
      </c>
      <c r="CA793" s="51"/>
      <c r="CB793" s="17" t="str">
        <f t="shared" si="25"/>
        <v/>
      </c>
      <c r="CC793" s="17" t="str">
        <f>IF(CB793="","",INDEX('99_職種リスト'!$A:$A,MATCH($E793,'99_職種リスト'!$B:$B,0)))</f>
        <v/>
      </c>
      <c r="CD793" s="18" t="str">
        <f>IF(CB793="","",IF(F793="○",'01_勤務時間入力'!$B$7*60,IF(SUM(H793,J793,L793,N793)&gt;0,MIN(SUM(VALUE(H793)*60,J793,VALUE(L793)*60/2,N793/2),'01_勤務時間入力'!$B$7*60,10080),MIN(SUM(MIN(SUM(VALUE(Q793)*60,S793,VALUE(U793)*60/2,W793/2),1440)*IF(OR(Y793="",Y793="　"),1,VALUE(MID(Y793,2,1)/4)),MIN(SUM(VALUE(Z793)*60,AB793,VALUE(AD793)*60/2,AF793/2),1440)*IF(OR(AH793="",AH793="　"),1,VALUE(MID(AH793,2,1)/4)),MIN(SUM(VALUE(AI793)*60,AK793,VALUE(AM793)*60/2,AO793/2),1440)*IF(OR(AQ793="",AQ793="　"),1,VALUE(MID(AQ793,2,1)/4)),MIN(SUM(VALUE(AR793)*60,AT793,VALUE(AV793)*60/2,AX793/2),1440)*IF(OR(AZ793="",AZ793="　"),1,VALUE(MID(AZ793,2,1)/4)),MIN(SUM(VALUE(BA793)*60,BC793,VALUE(BE793)*60/2,BG793/2),1440)*IF(OR(BI793="",BI793="　"),1,VALUE(MID(BI793,2,1)/4)),MIN(SUM(VALUE(BJ793)*60,BL793,VALUE(BN793)*60/2,BP793/2),1440)*IF(OR(BR793="",BR793="　"),1,VALUE(MID(BR793,2,1)/4)),MIN(SUM(VALUE(BS793)*60,BU793,VALUE(BW793)*60/2,BY793/2),1440)*IF(OR(CA793="",CA793="　"),1,VALUE(MID(CA793,2,1)/4))),'01_勤務時間入力'!$B$7*60,10080))))</f>
        <v/>
      </c>
      <c r="CE793" s="17" t="str">
        <f>IF(CB793="","",IF('01_勤務時間入力'!$I$7*60&lt;='01_勤務時間入力'!CD793,"常勤","非常勤"))</f>
        <v/>
      </c>
    </row>
    <row r="794" spans="2:83" ht="27.95" customHeight="1" x14ac:dyDescent="0.4">
      <c r="B794" s="131" t="str">
        <f t="shared" si="24"/>
        <v>778人目</v>
      </c>
      <c r="C794" s="29"/>
      <c r="D794" s="69" t="s">
        <v>14</v>
      </c>
      <c r="E794" s="31"/>
      <c r="F794" s="32"/>
      <c r="H794" s="36"/>
      <c r="I794" s="54" t="s">
        <v>11</v>
      </c>
      <c r="J794" s="39"/>
      <c r="K794" s="56" t="s">
        <v>16</v>
      </c>
      <c r="L794" s="36"/>
      <c r="M794" s="54" t="s">
        <v>11</v>
      </c>
      <c r="N794" s="39"/>
      <c r="O794" s="56" t="s">
        <v>16</v>
      </c>
      <c r="P794" s="11"/>
      <c r="Q794" s="36"/>
      <c r="R794" s="54" t="s">
        <v>11</v>
      </c>
      <c r="S794" s="39"/>
      <c r="T794" s="54" t="s">
        <v>16</v>
      </c>
      <c r="U794" s="36"/>
      <c r="V794" s="54" t="s">
        <v>11</v>
      </c>
      <c r="W794" s="39"/>
      <c r="X794" s="56" t="s">
        <v>16</v>
      </c>
      <c r="Y794" s="48"/>
      <c r="Z794" s="36"/>
      <c r="AA794" s="54" t="s">
        <v>11</v>
      </c>
      <c r="AB794" s="39"/>
      <c r="AC794" s="54" t="s">
        <v>16</v>
      </c>
      <c r="AD794" s="36"/>
      <c r="AE794" s="54" t="s">
        <v>11</v>
      </c>
      <c r="AF794" s="39"/>
      <c r="AG794" s="56" t="s">
        <v>16</v>
      </c>
      <c r="AH794" s="48"/>
      <c r="AI794" s="36"/>
      <c r="AJ794" s="54" t="s">
        <v>11</v>
      </c>
      <c r="AK794" s="39"/>
      <c r="AL794" s="54" t="s">
        <v>16</v>
      </c>
      <c r="AM794" s="36"/>
      <c r="AN794" s="54" t="s">
        <v>11</v>
      </c>
      <c r="AO794" s="39"/>
      <c r="AP794" s="56" t="s">
        <v>16</v>
      </c>
      <c r="AQ794" s="48"/>
      <c r="AR794" s="36"/>
      <c r="AS794" s="54" t="s">
        <v>11</v>
      </c>
      <c r="AT794" s="39"/>
      <c r="AU794" s="54" t="s">
        <v>16</v>
      </c>
      <c r="AV794" s="36"/>
      <c r="AW794" s="54" t="s">
        <v>11</v>
      </c>
      <c r="AX794" s="39"/>
      <c r="AY794" s="56" t="s">
        <v>16</v>
      </c>
      <c r="AZ794" s="48"/>
      <c r="BA794" s="36"/>
      <c r="BB794" s="54" t="s">
        <v>11</v>
      </c>
      <c r="BC794" s="39"/>
      <c r="BD794" s="54" t="s">
        <v>16</v>
      </c>
      <c r="BE794" s="36"/>
      <c r="BF794" s="54" t="s">
        <v>11</v>
      </c>
      <c r="BG794" s="39"/>
      <c r="BH794" s="56" t="s">
        <v>16</v>
      </c>
      <c r="BI794" s="48"/>
      <c r="BJ794" s="36"/>
      <c r="BK794" s="54" t="s">
        <v>11</v>
      </c>
      <c r="BL794" s="39"/>
      <c r="BM794" s="54" t="s">
        <v>16</v>
      </c>
      <c r="BN794" s="36"/>
      <c r="BO794" s="54" t="s">
        <v>11</v>
      </c>
      <c r="BP794" s="39"/>
      <c r="BQ794" s="56" t="s">
        <v>16</v>
      </c>
      <c r="BR794" s="48"/>
      <c r="BS794" s="36"/>
      <c r="BT794" s="54" t="s">
        <v>11</v>
      </c>
      <c r="BU794" s="39"/>
      <c r="BV794" s="54" t="s">
        <v>16</v>
      </c>
      <c r="BW794" s="36"/>
      <c r="BX794" s="54" t="s">
        <v>11</v>
      </c>
      <c r="BY794" s="39"/>
      <c r="BZ794" s="56" t="s">
        <v>16</v>
      </c>
      <c r="CA794" s="51"/>
      <c r="CB794" s="17" t="str">
        <f t="shared" si="25"/>
        <v/>
      </c>
      <c r="CC794" s="17" t="str">
        <f>IF(CB794="","",INDEX('99_職種リスト'!$A:$A,MATCH($E794,'99_職種リスト'!$B:$B,0)))</f>
        <v/>
      </c>
      <c r="CD794" s="18" t="str">
        <f>IF(CB794="","",IF(F794="○",'01_勤務時間入力'!$B$7*60,IF(SUM(H794,J794,L794,N794)&gt;0,MIN(SUM(VALUE(H794)*60,J794,VALUE(L794)*60/2,N794/2),'01_勤務時間入力'!$B$7*60,10080),MIN(SUM(MIN(SUM(VALUE(Q794)*60,S794,VALUE(U794)*60/2,W794/2),1440)*IF(OR(Y794="",Y794="　"),1,VALUE(MID(Y794,2,1)/4)),MIN(SUM(VALUE(Z794)*60,AB794,VALUE(AD794)*60/2,AF794/2),1440)*IF(OR(AH794="",AH794="　"),1,VALUE(MID(AH794,2,1)/4)),MIN(SUM(VALUE(AI794)*60,AK794,VALUE(AM794)*60/2,AO794/2),1440)*IF(OR(AQ794="",AQ794="　"),1,VALUE(MID(AQ794,2,1)/4)),MIN(SUM(VALUE(AR794)*60,AT794,VALUE(AV794)*60/2,AX794/2),1440)*IF(OR(AZ794="",AZ794="　"),1,VALUE(MID(AZ794,2,1)/4)),MIN(SUM(VALUE(BA794)*60,BC794,VALUE(BE794)*60/2,BG794/2),1440)*IF(OR(BI794="",BI794="　"),1,VALUE(MID(BI794,2,1)/4)),MIN(SUM(VALUE(BJ794)*60,BL794,VALUE(BN794)*60/2,BP794/2),1440)*IF(OR(BR794="",BR794="　"),1,VALUE(MID(BR794,2,1)/4)),MIN(SUM(VALUE(BS794)*60,BU794,VALUE(BW794)*60/2,BY794/2),1440)*IF(OR(CA794="",CA794="　"),1,VALUE(MID(CA794,2,1)/4))),'01_勤務時間入力'!$B$7*60,10080))))</f>
        <v/>
      </c>
      <c r="CE794" s="17" t="str">
        <f>IF(CB794="","",IF('01_勤務時間入力'!$I$7*60&lt;='01_勤務時間入力'!CD794,"常勤","非常勤"))</f>
        <v/>
      </c>
    </row>
    <row r="795" spans="2:83" ht="27.95" customHeight="1" x14ac:dyDescent="0.4">
      <c r="B795" s="131" t="str">
        <f t="shared" si="24"/>
        <v>779人目</v>
      </c>
      <c r="C795" s="29"/>
      <c r="D795" s="69" t="s">
        <v>14</v>
      </c>
      <c r="E795" s="31"/>
      <c r="F795" s="32"/>
      <c r="H795" s="36"/>
      <c r="I795" s="54" t="s">
        <v>11</v>
      </c>
      <c r="J795" s="39"/>
      <c r="K795" s="56" t="s">
        <v>16</v>
      </c>
      <c r="L795" s="36"/>
      <c r="M795" s="54" t="s">
        <v>11</v>
      </c>
      <c r="N795" s="39"/>
      <c r="O795" s="56" t="s">
        <v>16</v>
      </c>
      <c r="P795" s="11"/>
      <c r="Q795" s="36"/>
      <c r="R795" s="54" t="s">
        <v>11</v>
      </c>
      <c r="S795" s="39"/>
      <c r="T795" s="54" t="s">
        <v>16</v>
      </c>
      <c r="U795" s="36"/>
      <c r="V795" s="54" t="s">
        <v>11</v>
      </c>
      <c r="W795" s="39"/>
      <c r="X795" s="56" t="s">
        <v>16</v>
      </c>
      <c r="Y795" s="48"/>
      <c r="Z795" s="36"/>
      <c r="AA795" s="54" t="s">
        <v>11</v>
      </c>
      <c r="AB795" s="39"/>
      <c r="AC795" s="54" t="s">
        <v>16</v>
      </c>
      <c r="AD795" s="36"/>
      <c r="AE795" s="54" t="s">
        <v>11</v>
      </c>
      <c r="AF795" s="39"/>
      <c r="AG795" s="56" t="s">
        <v>16</v>
      </c>
      <c r="AH795" s="48"/>
      <c r="AI795" s="36"/>
      <c r="AJ795" s="54" t="s">
        <v>11</v>
      </c>
      <c r="AK795" s="39"/>
      <c r="AL795" s="54" t="s">
        <v>16</v>
      </c>
      <c r="AM795" s="36"/>
      <c r="AN795" s="54" t="s">
        <v>11</v>
      </c>
      <c r="AO795" s="39"/>
      <c r="AP795" s="56" t="s">
        <v>16</v>
      </c>
      <c r="AQ795" s="48"/>
      <c r="AR795" s="36"/>
      <c r="AS795" s="54" t="s">
        <v>11</v>
      </c>
      <c r="AT795" s="39"/>
      <c r="AU795" s="54" t="s">
        <v>16</v>
      </c>
      <c r="AV795" s="36"/>
      <c r="AW795" s="54" t="s">
        <v>11</v>
      </c>
      <c r="AX795" s="39"/>
      <c r="AY795" s="56" t="s">
        <v>16</v>
      </c>
      <c r="AZ795" s="48"/>
      <c r="BA795" s="36"/>
      <c r="BB795" s="54" t="s">
        <v>11</v>
      </c>
      <c r="BC795" s="39"/>
      <c r="BD795" s="54" t="s">
        <v>16</v>
      </c>
      <c r="BE795" s="36"/>
      <c r="BF795" s="54" t="s">
        <v>11</v>
      </c>
      <c r="BG795" s="39"/>
      <c r="BH795" s="56" t="s">
        <v>16</v>
      </c>
      <c r="BI795" s="48"/>
      <c r="BJ795" s="36"/>
      <c r="BK795" s="54" t="s">
        <v>11</v>
      </c>
      <c r="BL795" s="39"/>
      <c r="BM795" s="54" t="s">
        <v>16</v>
      </c>
      <c r="BN795" s="36"/>
      <c r="BO795" s="54" t="s">
        <v>11</v>
      </c>
      <c r="BP795" s="39"/>
      <c r="BQ795" s="56" t="s">
        <v>16</v>
      </c>
      <c r="BR795" s="48"/>
      <c r="BS795" s="36"/>
      <c r="BT795" s="54" t="s">
        <v>11</v>
      </c>
      <c r="BU795" s="39"/>
      <c r="BV795" s="54" t="s">
        <v>16</v>
      </c>
      <c r="BW795" s="36"/>
      <c r="BX795" s="54" t="s">
        <v>11</v>
      </c>
      <c r="BY795" s="39"/>
      <c r="BZ795" s="56" t="s">
        <v>16</v>
      </c>
      <c r="CA795" s="51"/>
      <c r="CB795" s="17" t="str">
        <f t="shared" si="25"/>
        <v/>
      </c>
      <c r="CC795" s="17" t="str">
        <f>IF(CB795="","",INDEX('99_職種リスト'!$A:$A,MATCH($E795,'99_職種リスト'!$B:$B,0)))</f>
        <v/>
      </c>
      <c r="CD795" s="18" t="str">
        <f>IF(CB795="","",IF(F795="○",'01_勤務時間入力'!$B$7*60,IF(SUM(H795,J795,L795,N795)&gt;0,MIN(SUM(VALUE(H795)*60,J795,VALUE(L795)*60/2,N795/2),'01_勤務時間入力'!$B$7*60,10080),MIN(SUM(MIN(SUM(VALUE(Q795)*60,S795,VALUE(U795)*60/2,W795/2),1440)*IF(OR(Y795="",Y795="　"),1,VALUE(MID(Y795,2,1)/4)),MIN(SUM(VALUE(Z795)*60,AB795,VALUE(AD795)*60/2,AF795/2),1440)*IF(OR(AH795="",AH795="　"),1,VALUE(MID(AH795,2,1)/4)),MIN(SUM(VALUE(AI795)*60,AK795,VALUE(AM795)*60/2,AO795/2),1440)*IF(OR(AQ795="",AQ795="　"),1,VALUE(MID(AQ795,2,1)/4)),MIN(SUM(VALUE(AR795)*60,AT795,VALUE(AV795)*60/2,AX795/2),1440)*IF(OR(AZ795="",AZ795="　"),1,VALUE(MID(AZ795,2,1)/4)),MIN(SUM(VALUE(BA795)*60,BC795,VALUE(BE795)*60/2,BG795/2),1440)*IF(OR(BI795="",BI795="　"),1,VALUE(MID(BI795,2,1)/4)),MIN(SUM(VALUE(BJ795)*60,BL795,VALUE(BN795)*60/2,BP795/2),1440)*IF(OR(BR795="",BR795="　"),1,VALUE(MID(BR795,2,1)/4)),MIN(SUM(VALUE(BS795)*60,BU795,VALUE(BW795)*60/2,BY795/2),1440)*IF(OR(CA795="",CA795="　"),1,VALUE(MID(CA795,2,1)/4))),'01_勤務時間入力'!$B$7*60,10080))))</f>
        <v/>
      </c>
      <c r="CE795" s="17" t="str">
        <f>IF(CB795="","",IF('01_勤務時間入力'!$I$7*60&lt;='01_勤務時間入力'!CD795,"常勤","非常勤"))</f>
        <v/>
      </c>
    </row>
    <row r="796" spans="2:83" ht="27.95" customHeight="1" x14ac:dyDescent="0.4">
      <c r="B796" s="131" t="str">
        <f t="shared" si="24"/>
        <v>780人目</v>
      </c>
      <c r="C796" s="29"/>
      <c r="D796" s="69" t="s">
        <v>14</v>
      </c>
      <c r="E796" s="31"/>
      <c r="F796" s="32"/>
      <c r="H796" s="36"/>
      <c r="I796" s="54" t="s">
        <v>11</v>
      </c>
      <c r="J796" s="39"/>
      <c r="K796" s="56" t="s">
        <v>16</v>
      </c>
      <c r="L796" s="36"/>
      <c r="M796" s="54" t="s">
        <v>11</v>
      </c>
      <c r="N796" s="39"/>
      <c r="O796" s="56" t="s">
        <v>16</v>
      </c>
      <c r="P796" s="11"/>
      <c r="Q796" s="36"/>
      <c r="R796" s="54" t="s">
        <v>11</v>
      </c>
      <c r="S796" s="39"/>
      <c r="T796" s="54" t="s">
        <v>16</v>
      </c>
      <c r="U796" s="36"/>
      <c r="V796" s="54" t="s">
        <v>11</v>
      </c>
      <c r="W796" s="39"/>
      <c r="X796" s="56" t="s">
        <v>16</v>
      </c>
      <c r="Y796" s="48"/>
      <c r="Z796" s="36"/>
      <c r="AA796" s="54" t="s">
        <v>11</v>
      </c>
      <c r="AB796" s="39"/>
      <c r="AC796" s="54" t="s">
        <v>16</v>
      </c>
      <c r="AD796" s="36"/>
      <c r="AE796" s="54" t="s">
        <v>11</v>
      </c>
      <c r="AF796" s="39"/>
      <c r="AG796" s="56" t="s">
        <v>16</v>
      </c>
      <c r="AH796" s="48"/>
      <c r="AI796" s="36"/>
      <c r="AJ796" s="54" t="s">
        <v>11</v>
      </c>
      <c r="AK796" s="39"/>
      <c r="AL796" s="54" t="s">
        <v>16</v>
      </c>
      <c r="AM796" s="36"/>
      <c r="AN796" s="54" t="s">
        <v>11</v>
      </c>
      <c r="AO796" s="39"/>
      <c r="AP796" s="56" t="s">
        <v>16</v>
      </c>
      <c r="AQ796" s="48"/>
      <c r="AR796" s="36"/>
      <c r="AS796" s="54" t="s">
        <v>11</v>
      </c>
      <c r="AT796" s="39"/>
      <c r="AU796" s="54" t="s">
        <v>16</v>
      </c>
      <c r="AV796" s="36"/>
      <c r="AW796" s="54" t="s">
        <v>11</v>
      </c>
      <c r="AX796" s="39"/>
      <c r="AY796" s="56" t="s">
        <v>16</v>
      </c>
      <c r="AZ796" s="48"/>
      <c r="BA796" s="36"/>
      <c r="BB796" s="54" t="s">
        <v>11</v>
      </c>
      <c r="BC796" s="39"/>
      <c r="BD796" s="54" t="s">
        <v>16</v>
      </c>
      <c r="BE796" s="36"/>
      <c r="BF796" s="54" t="s">
        <v>11</v>
      </c>
      <c r="BG796" s="39"/>
      <c r="BH796" s="56" t="s">
        <v>16</v>
      </c>
      <c r="BI796" s="48"/>
      <c r="BJ796" s="36"/>
      <c r="BK796" s="54" t="s">
        <v>11</v>
      </c>
      <c r="BL796" s="39"/>
      <c r="BM796" s="54" t="s">
        <v>16</v>
      </c>
      <c r="BN796" s="36"/>
      <c r="BO796" s="54" t="s">
        <v>11</v>
      </c>
      <c r="BP796" s="39"/>
      <c r="BQ796" s="56" t="s">
        <v>16</v>
      </c>
      <c r="BR796" s="48"/>
      <c r="BS796" s="36"/>
      <c r="BT796" s="54" t="s">
        <v>11</v>
      </c>
      <c r="BU796" s="39"/>
      <c r="BV796" s="54" t="s">
        <v>16</v>
      </c>
      <c r="BW796" s="36"/>
      <c r="BX796" s="54" t="s">
        <v>11</v>
      </c>
      <c r="BY796" s="39"/>
      <c r="BZ796" s="56" t="s">
        <v>16</v>
      </c>
      <c r="CA796" s="51"/>
      <c r="CB796" s="17" t="str">
        <f t="shared" si="25"/>
        <v/>
      </c>
      <c r="CC796" s="17" t="str">
        <f>IF(CB796="","",INDEX('99_職種リスト'!$A:$A,MATCH($E796,'99_職種リスト'!$B:$B,0)))</f>
        <v/>
      </c>
      <c r="CD796" s="18" t="str">
        <f>IF(CB796="","",IF(F796="○",'01_勤務時間入力'!$B$7*60,IF(SUM(H796,J796,L796,N796)&gt;0,MIN(SUM(VALUE(H796)*60,J796,VALUE(L796)*60/2,N796/2),'01_勤務時間入力'!$B$7*60,10080),MIN(SUM(MIN(SUM(VALUE(Q796)*60,S796,VALUE(U796)*60/2,W796/2),1440)*IF(OR(Y796="",Y796="　"),1,VALUE(MID(Y796,2,1)/4)),MIN(SUM(VALUE(Z796)*60,AB796,VALUE(AD796)*60/2,AF796/2),1440)*IF(OR(AH796="",AH796="　"),1,VALUE(MID(AH796,2,1)/4)),MIN(SUM(VALUE(AI796)*60,AK796,VALUE(AM796)*60/2,AO796/2),1440)*IF(OR(AQ796="",AQ796="　"),1,VALUE(MID(AQ796,2,1)/4)),MIN(SUM(VALUE(AR796)*60,AT796,VALUE(AV796)*60/2,AX796/2),1440)*IF(OR(AZ796="",AZ796="　"),1,VALUE(MID(AZ796,2,1)/4)),MIN(SUM(VALUE(BA796)*60,BC796,VALUE(BE796)*60/2,BG796/2),1440)*IF(OR(BI796="",BI796="　"),1,VALUE(MID(BI796,2,1)/4)),MIN(SUM(VALUE(BJ796)*60,BL796,VALUE(BN796)*60/2,BP796/2),1440)*IF(OR(BR796="",BR796="　"),1,VALUE(MID(BR796,2,1)/4)),MIN(SUM(VALUE(BS796)*60,BU796,VALUE(BW796)*60/2,BY796/2),1440)*IF(OR(CA796="",CA796="　"),1,VALUE(MID(CA796,2,1)/4))),'01_勤務時間入力'!$B$7*60,10080))))</f>
        <v/>
      </c>
      <c r="CE796" s="17" t="str">
        <f>IF(CB796="","",IF('01_勤務時間入力'!$I$7*60&lt;='01_勤務時間入力'!CD796,"常勤","非常勤"))</f>
        <v/>
      </c>
    </row>
    <row r="797" spans="2:83" ht="27.95" customHeight="1" x14ac:dyDescent="0.4">
      <c r="B797" s="131" t="str">
        <f t="shared" si="24"/>
        <v>781人目</v>
      </c>
      <c r="C797" s="29"/>
      <c r="D797" s="69" t="s">
        <v>14</v>
      </c>
      <c r="E797" s="31"/>
      <c r="F797" s="32"/>
      <c r="H797" s="36"/>
      <c r="I797" s="54" t="s">
        <v>11</v>
      </c>
      <c r="J797" s="39"/>
      <c r="K797" s="56" t="s">
        <v>16</v>
      </c>
      <c r="L797" s="36"/>
      <c r="M797" s="54" t="s">
        <v>11</v>
      </c>
      <c r="N797" s="39"/>
      <c r="O797" s="56" t="s">
        <v>16</v>
      </c>
      <c r="P797" s="11"/>
      <c r="Q797" s="36"/>
      <c r="R797" s="54" t="s">
        <v>11</v>
      </c>
      <c r="S797" s="39"/>
      <c r="T797" s="54" t="s">
        <v>16</v>
      </c>
      <c r="U797" s="36"/>
      <c r="V797" s="54" t="s">
        <v>11</v>
      </c>
      <c r="W797" s="39"/>
      <c r="X797" s="56" t="s">
        <v>16</v>
      </c>
      <c r="Y797" s="48"/>
      <c r="Z797" s="36"/>
      <c r="AA797" s="54" t="s">
        <v>11</v>
      </c>
      <c r="AB797" s="39"/>
      <c r="AC797" s="54" t="s">
        <v>16</v>
      </c>
      <c r="AD797" s="36"/>
      <c r="AE797" s="54" t="s">
        <v>11</v>
      </c>
      <c r="AF797" s="39"/>
      <c r="AG797" s="56" t="s">
        <v>16</v>
      </c>
      <c r="AH797" s="48"/>
      <c r="AI797" s="36"/>
      <c r="AJ797" s="54" t="s">
        <v>11</v>
      </c>
      <c r="AK797" s="39"/>
      <c r="AL797" s="54" t="s">
        <v>16</v>
      </c>
      <c r="AM797" s="36"/>
      <c r="AN797" s="54" t="s">
        <v>11</v>
      </c>
      <c r="AO797" s="39"/>
      <c r="AP797" s="56" t="s">
        <v>16</v>
      </c>
      <c r="AQ797" s="48"/>
      <c r="AR797" s="36"/>
      <c r="AS797" s="54" t="s">
        <v>11</v>
      </c>
      <c r="AT797" s="39"/>
      <c r="AU797" s="54" t="s">
        <v>16</v>
      </c>
      <c r="AV797" s="36"/>
      <c r="AW797" s="54" t="s">
        <v>11</v>
      </c>
      <c r="AX797" s="39"/>
      <c r="AY797" s="56" t="s">
        <v>16</v>
      </c>
      <c r="AZ797" s="48"/>
      <c r="BA797" s="36"/>
      <c r="BB797" s="54" t="s">
        <v>11</v>
      </c>
      <c r="BC797" s="39"/>
      <c r="BD797" s="54" t="s">
        <v>16</v>
      </c>
      <c r="BE797" s="36"/>
      <c r="BF797" s="54" t="s">
        <v>11</v>
      </c>
      <c r="BG797" s="39"/>
      <c r="BH797" s="56" t="s">
        <v>16</v>
      </c>
      <c r="BI797" s="48"/>
      <c r="BJ797" s="36"/>
      <c r="BK797" s="54" t="s">
        <v>11</v>
      </c>
      <c r="BL797" s="39"/>
      <c r="BM797" s="54" t="s">
        <v>16</v>
      </c>
      <c r="BN797" s="36"/>
      <c r="BO797" s="54" t="s">
        <v>11</v>
      </c>
      <c r="BP797" s="39"/>
      <c r="BQ797" s="56" t="s">
        <v>16</v>
      </c>
      <c r="BR797" s="48"/>
      <c r="BS797" s="36"/>
      <c r="BT797" s="54" t="s">
        <v>11</v>
      </c>
      <c r="BU797" s="39"/>
      <c r="BV797" s="54" t="s">
        <v>16</v>
      </c>
      <c r="BW797" s="36"/>
      <c r="BX797" s="54" t="s">
        <v>11</v>
      </c>
      <c r="BY797" s="39"/>
      <c r="BZ797" s="56" t="s">
        <v>16</v>
      </c>
      <c r="CA797" s="51"/>
      <c r="CB797" s="17" t="str">
        <f t="shared" si="25"/>
        <v/>
      </c>
      <c r="CC797" s="17" t="str">
        <f>IF(CB797="","",INDEX('99_職種リスト'!$A:$A,MATCH($E797,'99_職種リスト'!$B:$B,0)))</f>
        <v/>
      </c>
      <c r="CD797" s="18" t="str">
        <f>IF(CB797="","",IF(F797="○",'01_勤務時間入力'!$B$7*60,IF(SUM(H797,J797,L797,N797)&gt;0,MIN(SUM(VALUE(H797)*60,J797,VALUE(L797)*60/2,N797/2),'01_勤務時間入力'!$B$7*60,10080),MIN(SUM(MIN(SUM(VALUE(Q797)*60,S797,VALUE(U797)*60/2,W797/2),1440)*IF(OR(Y797="",Y797="　"),1,VALUE(MID(Y797,2,1)/4)),MIN(SUM(VALUE(Z797)*60,AB797,VALUE(AD797)*60/2,AF797/2),1440)*IF(OR(AH797="",AH797="　"),1,VALUE(MID(AH797,2,1)/4)),MIN(SUM(VALUE(AI797)*60,AK797,VALUE(AM797)*60/2,AO797/2),1440)*IF(OR(AQ797="",AQ797="　"),1,VALUE(MID(AQ797,2,1)/4)),MIN(SUM(VALUE(AR797)*60,AT797,VALUE(AV797)*60/2,AX797/2),1440)*IF(OR(AZ797="",AZ797="　"),1,VALUE(MID(AZ797,2,1)/4)),MIN(SUM(VALUE(BA797)*60,BC797,VALUE(BE797)*60/2,BG797/2),1440)*IF(OR(BI797="",BI797="　"),1,VALUE(MID(BI797,2,1)/4)),MIN(SUM(VALUE(BJ797)*60,BL797,VALUE(BN797)*60/2,BP797/2),1440)*IF(OR(BR797="",BR797="　"),1,VALUE(MID(BR797,2,1)/4)),MIN(SUM(VALUE(BS797)*60,BU797,VALUE(BW797)*60/2,BY797/2),1440)*IF(OR(CA797="",CA797="　"),1,VALUE(MID(CA797,2,1)/4))),'01_勤務時間入力'!$B$7*60,10080))))</f>
        <v/>
      </c>
      <c r="CE797" s="17" t="str">
        <f>IF(CB797="","",IF('01_勤務時間入力'!$I$7*60&lt;='01_勤務時間入力'!CD797,"常勤","非常勤"))</f>
        <v/>
      </c>
    </row>
    <row r="798" spans="2:83" ht="27.95" customHeight="1" x14ac:dyDescent="0.4">
      <c r="B798" s="131" t="str">
        <f t="shared" si="24"/>
        <v>782人目</v>
      </c>
      <c r="C798" s="29"/>
      <c r="D798" s="69" t="s">
        <v>14</v>
      </c>
      <c r="E798" s="31"/>
      <c r="F798" s="32"/>
      <c r="H798" s="36"/>
      <c r="I798" s="54" t="s">
        <v>11</v>
      </c>
      <c r="J798" s="39"/>
      <c r="K798" s="56" t="s">
        <v>16</v>
      </c>
      <c r="L798" s="36"/>
      <c r="M798" s="54" t="s">
        <v>11</v>
      </c>
      <c r="N798" s="39"/>
      <c r="O798" s="56" t="s">
        <v>16</v>
      </c>
      <c r="P798" s="11"/>
      <c r="Q798" s="36"/>
      <c r="R798" s="54" t="s">
        <v>11</v>
      </c>
      <c r="S798" s="39"/>
      <c r="T798" s="54" t="s">
        <v>16</v>
      </c>
      <c r="U798" s="36"/>
      <c r="V798" s="54" t="s">
        <v>11</v>
      </c>
      <c r="W798" s="39"/>
      <c r="X798" s="56" t="s">
        <v>16</v>
      </c>
      <c r="Y798" s="48"/>
      <c r="Z798" s="36"/>
      <c r="AA798" s="54" t="s">
        <v>11</v>
      </c>
      <c r="AB798" s="39"/>
      <c r="AC798" s="54" t="s">
        <v>16</v>
      </c>
      <c r="AD798" s="36"/>
      <c r="AE798" s="54" t="s">
        <v>11</v>
      </c>
      <c r="AF798" s="39"/>
      <c r="AG798" s="56" t="s">
        <v>16</v>
      </c>
      <c r="AH798" s="48"/>
      <c r="AI798" s="36"/>
      <c r="AJ798" s="54" t="s">
        <v>11</v>
      </c>
      <c r="AK798" s="39"/>
      <c r="AL798" s="54" t="s">
        <v>16</v>
      </c>
      <c r="AM798" s="36"/>
      <c r="AN798" s="54" t="s">
        <v>11</v>
      </c>
      <c r="AO798" s="39"/>
      <c r="AP798" s="56" t="s">
        <v>16</v>
      </c>
      <c r="AQ798" s="48"/>
      <c r="AR798" s="36"/>
      <c r="AS798" s="54" t="s">
        <v>11</v>
      </c>
      <c r="AT798" s="39"/>
      <c r="AU798" s="54" t="s">
        <v>16</v>
      </c>
      <c r="AV798" s="36"/>
      <c r="AW798" s="54" t="s">
        <v>11</v>
      </c>
      <c r="AX798" s="39"/>
      <c r="AY798" s="56" t="s">
        <v>16</v>
      </c>
      <c r="AZ798" s="48"/>
      <c r="BA798" s="36"/>
      <c r="BB798" s="54" t="s">
        <v>11</v>
      </c>
      <c r="BC798" s="39"/>
      <c r="BD798" s="54" t="s">
        <v>16</v>
      </c>
      <c r="BE798" s="36"/>
      <c r="BF798" s="54" t="s">
        <v>11</v>
      </c>
      <c r="BG798" s="39"/>
      <c r="BH798" s="56" t="s">
        <v>16</v>
      </c>
      <c r="BI798" s="48"/>
      <c r="BJ798" s="36"/>
      <c r="BK798" s="54" t="s">
        <v>11</v>
      </c>
      <c r="BL798" s="39"/>
      <c r="BM798" s="54" t="s">
        <v>16</v>
      </c>
      <c r="BN798" s="36"/>
      <c r="BO798" s="54" t="s">
        <v>11</v>
      </c>
      <c r="BP798" s="39"/>
      <c r="BQ798" s="56" t="s">
        <v>16</v>
      </c>
      <c r="BR798" s="48"/>
      <c r="BS798" s="36"/>
      <c r="BT798" s="54" t="s">
        <v>11</v>
      </c>
      <c r="BU798" s="39"/>
      <c r="BV798" s="54" t="s">
        <v>16</v>
      </c>
      <c r="BW798" s="36"/>
      <c r="BX798" s="54" t="s">
        <v>11</v>
      </c>
      <c r="BY798" s="39"/>
      <c r="BZ798" s="56" t="s">
        <v>16</v>
      </c>
      <c r="CA798" s="51"/>
      <c r="CB798" s="17" t="str">
        <f t="shared" si="25"/>
        <v/>
      </c>
      <c r="CC798" s="17" t="str">
        <f>IF(CB798="","",INDEX('99_職種リスト'!$A:$A,MATCH($E798,'99_職種リスト'!$B:$B,0)))</f>
        <v/>
      </c>
      <c r="CD798" s="18" t="str">
        <f>IF(CB798="","",IF(F798="○",'01_勤務時間入力'!$B$7*60,IF(SUM(H798,J798,L798,N798)&gt;0,MIN(SUM(VALUE(H798)*60,J798,VALUE(L798)*60/2,N798/2),'01_勤務時間入力'!$B$7*60,10080),MIN(SUM(MIN(SUM(VALUE(Q798)*60,S798,VALUE(U798)*60/2,W798/2),1440)*IF(OR(Y798="",Y798="　"),1,VALUE(MID(Y798,2,1)/4)),MIN(SUM(VALUE(Z798)*60,AB798,VALUE(AD798)*60/2,AF798/2),1440)*IF(OR(AH798="",AH798="　"),1,VALUE(MID(AH798,2,1)/4)),MIN(SUM(VALUE(AI798)*60,AK798,VALUE(AM798)*60/2,AO798/2),1440)*IF(OR(AQ798="",AQ798="　"),1,VALUE(MID(AQ798,2,1)/4)),MIN(SUM(VALUE(AR798)*60,AT798,VALUE(AV798)*60/2,AX798/2),1440)*IF(OR(AZ798="",AZ798="　"),1,VALUE(MID(AZ798,2,1)/4)),MIN(SUM(VALUE(BA798)*60,BC798,VALUE(BE798)*60/2,BG798/2),1440)*IF(OR(BI798="",BI798="　"),1,VALUE(MID(BI798,2,1)/4)),MIN(SUM(VALUE(BJ798)*60,BL798,VALUE(BN798)*60/2,BP798/2),1440)*IF(OR(BR798="",BR798="　"),1,VALUE(MID(BR798,2,1)/4)),MIN(SUM(VALUE(BS798)*60,BU798,VALUE(BW798)*60/2,BY798/2),1440)*IF(OR(CA798="",CA798="　"),1,VALUE(MID(CA798,2,1)/4))),'01_勤務時間入力'!$B$7*60,10080))))</f>
        <v/>
      </c>
      <c r="CE798" s="17" t="str">
        <f>IF(CB798="","",IF('01_勤務時間入力'!$I$7*60&lt;='01_勤務時間入力'!CD798,"常勤","非常勤"))</f>
        <v/>
      </c>
    </row>
    <row r="799" spans="2:83" ht="27.95" customHeight="1" x14ac:dyDescent="0.4">
      <c r="B799" s="131" t="str">
        <f t="shared" si="24"/>
        <v>783人目</v>
      </c>
      <c r="C799" s="29"/>
      <c r="D799" s="69" t="s">
        <v>14</v>
      </c>
      <c r="E799" s="31"/>
      <c r="F799" s="32"/>
      <c r="H799" s="36"/>
      <c r="I799" s="54" t="s">
        <v>11</v>
      </c>
      <c r="J799" s="39"/>
      <c r="K799" s="56" t="s">
        <v>16</v>
      </c>
      <c r="L799" s="36"/>
      <c r="M799" s="54" t="s">
        <v>11</v>
      </c>
      <c r="N799" s="39"/>
      <c r="O799" s="56" t="s">
        <v>16</v>
      </c>
      <c r="P799" s="11"/>
      <c r="Q799" s="36"/>
      <c r="R799" s="54" t="s">
        <v>11</v>
      </c>
      <c r="S799" s="39"/>
      <c r="T799" s="54" t="s">
        <v>16</v>
      </c>
      <c r="U799" s="36"/>
      <c r="V799" s="54" t="s">
        <v>11</v>
      </c>
      <c r="W799" s="39"/>
      <c r="X799" s="56" t="s">
        <v>16</v>
      </c>
      <c r="Y799" s="48"/>
      <c r="Z799" s="36"/>
      <c r="AA799" s="54" t="s">
        <v>11</v>
      </c>
      <c r="AB799" s="39"/>
      <c r="AC799" s="54" t="s">
        <v>16</v>
      </c>
      <c r="AD799" s="36"/>
      <c r="AE799" s="54" t="s">
        <v>11</v>
      </c>
      <c r="AF799" s="39"/>
      <c r="AG799" s="56" t="s">
        <v>16</v>
      </c>
      <c r="AH799" s="48"/>
      <c r="AI799" s="36"/>
      <c r="AJ799" s="54" t="s">
        <v>11</v>
      </c>
      <c r="AK799" s="39"/>
      <c r="AL799" s="54" t="s">
        <v>16</v>
      </c>
      <c r="AM799" s="36"/>
      <c r="AN799" s="54" t="s">
        <v>11</v>
      </c>
      <c r="AO799" s="39"/>
      <c r="AP799" s="56" t="s">
        <v>16</v>
      </c>
      <c r="AQ799" s="48"/>
      <c r="AR799" s="36"/>
      <c r="AS799" s="54" t="s">
        <v>11</v>
      </c>
      <c r="AT799" s="39"/>
      <c r="AU799" s="54" t="s">
        <v>16</v>
      </c>
      <c r="AV799" s="36"/>
      <c r="AW799" s="54" t="s">
        <v>11</v>
      </c>
      <c r="AX799" s="39"/>
      <c r="AY799" s="56" t="s">
        <v>16</v>
      </c>
      <c r="AZ799" s="48"/>
      <c r="BA799" s="36"/>
      <c r="BB799" s="54" t="s">
        <v>11</v>
      </c>
      <c r="BC799" s="39"/>
      <c r="BD799" s="54" t="s">
        <v>16</v>
      </c>
      <c r="BE799" s="36"/>
      <c r="BF799" s="54" t="s">
        <v>11</v>
      </c>
      <c r="BG799" s="39"/>
      <c r="BH799" s="56" t="s">
        <v>16</v>
      </c>
      <c r="BI799" s="48"/>
      <c r="BJ799" s="36"/>
      <c r="BK799" s="54" t="s">
        <v>11</v>
      </c>
      <c r="BL799" s="39"/>
      <c r="BM799" s="54" t="s">
        <v>16</v>
      </c>
      <c r="BN799" s="36"/>
      <c r="BO799" s="54" t="s">
        <v>11</v>
      </c>
      <c r="BP799" s="39"/>
      <c r="BQ799" s="56" t="s">
        <v>16</v>
      </c>
      <c r="BR799" s="48"/>
      <c r="BS799" s="36"/>
      <c r="BT799" s="54" t="s">
        <v>11</v>
      </c>
      <c r="BU799" s="39"/>
      <c r="BV799" s="54" t="s">
        <v>16</v>
      </c>
      <c r="BW799" s="36"/>
      <c r="BX799" s="54" t="s">
        <v>11</v>
      </c>
      <c r="BY799" s="39"/>
      <c r="BZ799" s="56" t="s">
        <v>16</v>
      </c>
      <c r="CA799" s="51"/>
      <c r="CB799" s="17" t="str">
        <f t="shared" si="25"/>
        <v/>
      </c>
      <c r="CC799" s="17" t="str">
        <f>IF(CB799="","",INDEX('99_職種リスト'!$A:$A,MATCH($E799,'99_職種リスト'!$B:$B,0)))</f>
        <v/>
      </c>
      <c r="CD799" s="18" t="str">
        <f>IF(CB799="","",IF(F799="○",'01_勤務時間入力'!$B$7*60,IF(SUM(H799,J799,L799,N799)&gt;0,MIN(SUM(VALUE(H799)*60,J799,VALUE(L799)*60/2,N799/2),'01_勤務時間入力'!$B$7*60,10080),MIN(SUM(MIN(SUM(VALUE(Q799)*60,S799,VALUE(U799)*60/2,W799/2),1440)*IF(OR(Y799="",Y799="　"),1,VALUE(MID(Y799,2,1)/4)),MIN(SUM(VALUE(Z799)*60,AB799,VALUE(AD799)*60/2,AF799/2),1440)*IF(OR(AH799="",AH799="　"),1,VALUE(MID(AH799,2,1)/4)),MIN(SUM(VALUE(AI799)*60,AK799,VALUE(AM799)*60/2,AO799/2),1440)*IF(OR(AQ799="",AQ799="　"),1,VALUE(MID(AQ799,2,1)/4)),MIN(SUM(VALUE(AR799)*60,AT799,VALUE(AV799)*60/2,AX799/2),1440)*IF(OR(AZ799="",AZ799="　"),1,VALUE(MID(AZ799,2,1)/4)),MIN(SUM(VALUE(BA799)*60,BC799,VALUE(BE799)*60/2,BG799/2),1440)*IF(OR(BI799="",BI799="　"),1,VALUE(MID(BI799,2,1)/4)),MIN(SUM(VALUE(BJ799)*60,BL799,VALUE(BN799)*60/2,BP799/2),1440)*IF(OR(BR799="",BR799="　"),1,VALUE(MID(BR799,2,1)/4)),MIN(SUM(VALUE(BS799)*60,BU799,VALUE(BW799)*60/2,BY799/2),1440)*IF(OR(CA799="",CA799="　"),1,VALUE(MID(CA799,2,1)/4))),'01_勤務時間入力'!$B$7*60,10080))))</f>
        <v/>
      </c>
      <c r="CE799" s="17" t="str">
        <f>IF(CB799="","",IF('01_勤務時間入力'!$I$7*60&lt;='01_勤務時間入力'!CD799,"常勤","非常勤"))</f>
        <v/>
      </c>
    </row>
    <row r="800" spans="2:83" ht="27.95" customHeight="1" x14ac:dyDescent="0.4">
      <c r="B800" s="131" t="str">
        <f t="shared" si="24"/>
        <v>784人目</v>
      </c>
      <c r="C800" s="29"/>
      <c r="D800" s="69" t="s">
        <v>14</v>
      </c>
      <c r="E800" s="31"/>
      <c r="F800" s="32"/>
      <c r="H800" s="36"/>
      <c r="I800" s="54" t="s">
        <v>11</v>
      </c>
      <c r="J800" s="39"/>
      <c r="K800" s="56" t="s">
        <v>16</v>
      </c>
      <c r="L800" s="36"/>
      <c r="M800" s="54" t="s">
        <v>11</v>
      </c>
      <c r="N800" s="39"/>
      <c r="O800" s="56" t="s">
        <v>16</v>
      </c>
      <c r="P800" s="11"/>
      <c r="Q800" s="36"/>
      <c r="R800" s="54" t="s">
        <v>11</v>
      </c>
      <c r="S800" s="39"/>
      <c r="T800" s="54" t="s">
        <v>16</v>
      </c>
      <c r="U800" s="36"/>
      <c r="V800" s="54" t="s">
        <v>11</v>
      </c>
      <c r="W800" s="39"/>
      <c r="X800" s="56" t="s">
        <v>16</v>
      </c>
      <c r="Y800" s="48"/>
      <c r="Z800" s="36"/>
      <c r="AA800" s="54" t="s">
        <v>11</v>
      </c>
      <c r="AB800" s="39"/>
      <c r="AC800" s="54" t="s">
        <v>16</v>
      </c>
      <c r="AD800" s="36"/>
      <c r="AE800" s="54" t="s">
        <v>11</v>
      </c>
      <c r="AF800" s="39"/>
      <c r="AG800" s="56" t="s">
        <v>16</v>
      </c>
      <c r="AH800" s="48"/>
      <c r="AI800" s="36"/>
      <c r="AJ800" s="54" t="s">
        <v>11</v>
      </c>
      <c r="AK800" s="39"/>
      <c r="AL800" s="54" t="s">
        <v>16</v>
      </c>
      <c r="AM800" s="36"/>
      <c r="AN800" s="54" t="s">
        <v>11</v>
      </c>
      <c r="AO800" s="39"/>
      <c r="AP800" s="56" t="s">
        <v>16</v>
      </c>
      <c r="AQ800" s="48"/>
      <c r="AR800" s="36"/>
      <c r="AS800" s="54" t="s">
        <v>11</v>
      </c>
      <c r="AT800" s="39"/>
      <c r="AU800" s="54" t="s">
        <v>16</v>
      </c>
      <c r="AV800" s="36"/>
      <c r="AW800" s="54" t="s">
        <v>11</v>
      </c>
      <c r="AX800" s="39"/>
      <c r="AY800" s="56" t="s">
        <v>16</v>
      </c>
      <c r="AZ800" s="48"/>
      <c r="BA800" s="36"/>
      <c r="BB800" s="54" t="s">
        <v>11</v>
      </c>
      <c r="BC800" s="39"/>
      <c r="BD800" s="54" t="s">
        <v>16</v>
      </c>
      <c r="BE800" s="36"/>
      <c r="BF800" s="54" t="s">
        <v>11</v>
      </c>
      <c r="BG800" s="39"/>
      <c r="BH800" s="56" t="s">
        <v>16</v>
      </c>
      <c r="BI800" s="48"/>
      <c r="BJ800" s="36"/>
      <c r="BK800" s="54" t="s">
        <v>11</v>
      </c>
      <c r="BL800" s="39"/>
      <c r="BM800" s="54" t="s">
        <v>16</v>
      </c>
      <c r="BN800" s="36"/>
      <c r="BO800" s="54" t="s">
        <v>11</v>
      </c>
      <c r="BP800" s="39"/>
      <c r="BQ800" s="56" t="s">
        <v>16</v>
      </c>
      <c r="BR800" s="48"/>
      <c r="BS800" s="36"/>
      <c r="BT800" s="54" t="s">
        <v>11</v>
      </c>
      <c r="BU800" s="39"/>
      <c r="BV800" s="54" t="s">
        <v>16</v>
      </c>
      <c r="BW800" s="36"/>
      <c r="BX800" s="54" t="s">
        <v>11</v>
      </c>
      <c r="BY800" s="39"/>
      <c r="BZ800" s="56" t="s">
        <v>16</v>
      </c>
      <c r="CA800" s="51"/>
      <c r="CB800" s="17" t="str">
        <f t="shared" si="25"/>
        <v/>
      </c>
      <c r="CC800" s="17" t="str">
        <f>IF(CB800="","",INDEX('99_職種リスト'!$A:$A,MATCH($E800,'99_職種リスト'!$B:$B,0)))</f>
        <v/>
      </c>
      <c r="CD800" s="18" t="str">
        <f>IF(CB800="","",IF(F800="○",'01_勤務時間入力'!$B$7*60,IF(SUM(H800,J800,L800,N800)&gt;0,MIN(SUM(VALUE(H800)*60,J800,VALUE(L800)*60/2,N800/2),'01_勤務時間入力'!$B$7*60,10080),MIN(SUM(MIN(SUM(VALUE(Q800)*60,S800,VALUE(U800)*60/2,W800/2),1440)*IF(OR(Y800="",Y800="　"),1,VALUE(MID(Y800,2,1)/4)),MIN(SUM(VALUE(Z800)*60,AB800,VALUE(AD800)*60/2,AF800/2),1440)*IF(OR(AH800="",AH800="　"),1,VALUE(MID(AH800,2,1)/4)),MIN(SUM(VALUE(AI800)*60,AK800,VALUE(AM800)*60/2,AO800/2),1440)*IF(OR(AQ800="",AQ800="　"),1,VALUE(MID(AQ800,2,1)/4)),MIN(SUM(VALUE(AR800)*60,AT800,VALUE(AV800)*60/2,AX800/2),1440)*IF(OR(AZ800="",AZ800="　"),1,VALUE(MID(AZ800,2,1)/4)),MIN(SUM(VALUE(BA800)*60,BC800,VALUE(BE800)*60/2,BG800/2),1440)*IF(OR(BI800="",BI800="　"),1,VALUE(MID(BI800,2,1)/4)),MIN(SUM(VALUE(BJ800)*60,BL800,VALUE(BN800)*60/2,BP800/2),1440)*IF(OR(BR800="",BR800="　"),1,VALUE(MID(BR800,2,1)/4)),MIN(SUM(VALUE(BS800)*60,BU800,VALUE(BW800)*60/2,BY800/2),1440)*IF(OR(CA800="",CA800="　"),1,VALUE(MID(CA800,2,1)/4))),'01_勤務時間入力'!$B$7*60,10080))))</f>
        <v/>
      </c>
      <c r="CE800" s="17" t="str">
        <f>IF(CB800="","",IF('01_勤務時間入力'!$I$7*60&lt;='01_勤務時間入力'!CD800,"常勤","非常勤"))</f>
        <v/>
      </c>
    </row>
    <row r="801" spans="2:83" ht="27.95" customHeight="1" x14ac:dyDescent="0.4">
      <c r="B801" s="131" t="str">
        <f t="shared" si="24"/>
        <v>785人目</v>
      </c>
      <c r="C801" s="29"/>
      <c r="D801" s="69" t="s">
        <v>14</v>
      </c>
      <c r="E801" s="31"/>
      <c r="F801" s="32"/>
      <c r="H801" s="36"/>
      <c r="I801" s="54" t="s">
        <v>11</v>
      </c>
      <c r="J801" s="39"/>
      <c r="K801" s="56" t="s">
        <v>16</v>
      </c>
      <c r="L801" s="36"/>
      <c r="M801" s="54" t="s">
        <v>11</v>
      </c>
      <c r="N801" s="39"/>
      <c r="O801" s="56" t="s">
        <v>16</v>
      </c>
      <c r="P801" s="11"/>
      <c r="Q801" s="36"/>
      <c r="R801" s="54" t="s">
        <v>11</v>
      </c>
      <c r="S801" s="39"/>
      <c r="T801" s="54" t="s">
        <v>16</v>
      </c>
      <c r="U801" s="36"/>
      <c r="V801" s="54" t="s">
        <v>11</v>
      </c>
      <c r="W801" s="39"/>
      <c r="X801" s="56" t="s">
        <v>16</v>
      </c>
      <c r="Y801" s="48"/>
      <c r="Z801" s="36"/>
      <c r="AA801" s="54" t="s">
        <v>11</v>
      </c>
      <c r="AB801" s="39"/>
      <c r="AC801" s="54" t="s">
        <v>16</v>
      </c>
      <c r="AD801" s="36"/>
      <c r="AE801" s="54" t="s">
        <v>11</v>
      </c>
      <c r="AF801" s="39"/>
      <c r="AG801" s="56" t="s">
        <v>16</v>
      </c>
      <c r="AH801" s="48"/>
      <c r="AI801" s="36"/>
      <c r="AJ801" s="54" t="s">
        <v>11</v>
      </c>
      <c r="AK801" s="39"/>
      <c r="AL801" s="54" t="s">
        <v>16</v>
      </c>
      <c r="AM801" s="36"/>
      <c r="AN801" s="54" t="s">
        <v>11</v>
      </c>
      <c r="AO801" s="39"/>
      <c r="AP801" s="56" t="s">
        <v>16</v>
      </c>
      <c r="AQ801" s="48"/>
      <c r="AR801" s="36"/>
      <c r="AS801" s="54" t="s">
        <v>11</v>
      </c>
      <c r="AT801" s="39"/>
      <c r="AU801" s="54" t="s">
        <v>16</v>
      </c>
      <c r="AV801" s="36"/>
      <c r="AW801" s="54" t="s">
        <v>11</v>
      </c>
      <c r="AX801" s="39"/>
      <c r="AY801" s="56" t="s">
        <v>16</v>
      </c>
      <c r="AZ801" s="48"/>
      <c r="BA801" s="36"/>
      <c r="BB801" s="54" t="s">
        <v>11</v>
      </c>
      <c r="BC801" s="39"/>
      <c r="BD801" s="54" t="s">
        <v>16</v>
      </c>
      <c r="BE801" s="36"/>
      <c r="BF801" s="54" t="s">
        <v>11</v>
      </c>
      <c r="BG801" s="39"/>
      <c r="BH801" s="56" t="s">
        <v>16</v>
      </c>
      <c r="BI801" s="48"/>
      <c r="BJ801" s="36"/>
      <c r="BK801" s="54" t="s">
        <v>11</v>
      </c>
      <c r="BL801" s="39"/>
      <c r="BM801" s="54" t="s">
        <v>16</v>
      </c>
      <c r="BN801" s="36"/>
      <c r="BO801" s="54" t="s">
        <v>11</v>
      </c>
      <c r="BP801" s="39"/>
      <c r="BQ801" s="56" t="s">
        <v>16</v>
      </c>
      <c r="BR801" s="48"/>
      <c r="BS801" s="36"/>
      <c r="BT801" s="54" t="s">
        <v>11</v>
      </c>
      <c r="BU801" s="39"/>
      <c r="BV801" s="54" t="s">
        <v>16</v>
      </c>
      <c r="BW801" s="36"/>
      <c r="BX801" s="54" t="s">
        <v>11</v>
      </c>
      <c r="BY801" s="39"/>
      <c r="BZ801" s="56" t="s">
        <v>16</v>
      </c>
      <c r="CA801" s="51"/>
      <c r="CB801" s="17" t="str">
        <f t="shared" si="25"/>
        <v/>
      </c>
      <c r="CC801" s="17" t="str">
        <f>IF(CB801="","",INDEX('99_職種リスト'!$A:$A,MATCH($E801,'99_職種リスト'!$B:$B,0)))</f>
        <v/>
      </c>
      <c r="CD801" s="18" t="str">
        <f>IF(CB801="","",IF(F801="○",'01_勤務時間入力'!$B$7*60,IF(SUM(H801,J801,L801,N801)&gt;0,MIN(SUM(VALUE(H801)*60,J801,VALUE(L801)*60/2,N801/2),'01_勤務時間入力'!$B$7*60,10080),MIN(SUM(MIN(SUM(VALUE(Q801)*60,S801,VALUE(U801)*60/2,W801/2),1440)*IF(OR(Y801="",Y801="　"),1,VALUE(MID(Y801,2,1)/4)),MIN(SUM(VALUE(Z801)*60,AB801,VALUE(AD801)*60/2,AF801/2),1440)*IF(OR(AH801="",AH801="　"),1,VALUE(MID(AH801,2,1)/4)),MIN(SUM(VALUE(AI801)*60,AK801,VALUE(AM801)*60/2,AO801/2),1440)*IF(OR(AQ801="",AQ801="　"),1,VALUE(MID(AQ801,2,1)/4)),MIN(SUM(VALUE(AR801)*60,AT801,VALUE(AV801)*60/2,AX801/2),1440)*IF(OR(AZ801="",AZ801="　"),1,VALUE(MID(AZ801,2,1)/4)),MIN(SUM(VALUE(BA801)*60,BC801,VALUE(BE801)*60/2,BG801/2),1440)*IF(OR(BI801="",BI801="　"),1,VALUE(MID(BI801,2,1)/4)),MIN(SUM(VALUE(BJ801)*60,BL801,VALUE(BN801)*60/2,BP801/2),1440)*IF(OR(BR801="",BR801="　"),1,VALUE(MID(BR801,2,1)/4)),MIN(SUM(VALUE(BS801)*60,BU801,VALUE(BW801)*60/2,BY801/2),1440)*IF(OR(CA801="",CA801="　"),1,VALUE(MID(CA801,2,1)/4))),'01_勤務時間入力'!$B$7*60,10080))))</f>
        <v/>
      </c>
      <c r="CE801" s="17" t="str">
        <f>IF(CB801="","",IF('01_勤務時間入力'!$I$7*60&lt;='01_勤務時間入力'!CD801,"常勤","非常勤"))</f>
        <v/>
      </c>
    </row>
    <row r="802" spans="2:83" ht="27.95" customHeight="1" x14ac:dyDescent="0.4">
      <c r="B802" s="131" t="str">
        <f t="shared" si="24"/>
        <v>786人目</v>
      </c>
      <c r="C802" s="29"/>
      <c r="D802" s="69" t="s">
        <v>14</v>
      </c>
      <c r="E802" s="31"/>
      <c r="F802" s="32"/>
      <c r="H802" s="36"/>
      <c r="I802" s="54" t="s">
        <v>11</v>
      </c>
      <c r="J802" s="39"/>
      <c r="K802" s="56" t="s">
        <v>16</v>
      </c>
      <c r="L802" s="36"/>
      <c r="M802" s="54" t="s">
        <v>11</v>
      </c>
      <c r="N802" s="39"/>
      <c r="O802" s="56" t="s">
        <v>16</v>
      </c>
      <c r="P802" s="11"/>
      <c r="Q802" s="36"/>
      <c r="R802" s="54" t="s">
        <v>11</v>
      </c>
      <c r="S802" s="39"/>
      <c r="T802" s="54" t="s">
        <v>16</v>
      </c>
      <c r="U802" s="36"/>
      <c r="V802" s="54" t="s">
        <v>11</v>
      </c>
      <c r="W802" s="39"/>
      <c r="X802" s="56" t="s">
        <v>16</v>
      </c>
      <c r="Y802" s="48"/>
      <c r="Z802" s="36"/>
      <c r="AA802" s="54" t="s">
        <v>11</v>
      </c>
      <c r="AB802" s="39"/>
      <c r="AC802" s="54" t="s">
        <v>16</v>
      </c>
      <c r="AD802" s="36"/>
      <c r="AE802" s="54" t="s">
        <v>11</v>
      </c>
      <c r="AF802" s="39"/>
      <c r="AG802" s="56" t="s">
        <v>16</v>
      </c>
      <c r="AH802" s="48"/>
      <c r="AI802" s="36"/>
      <c r="AJ802" s="54" t="s">
        <v>11</v>
      </c>
      <c r="AK802" s="39"/>
      <c r="AL802" s="54" t="s">
        <v>16</v>
      </c>
      <c r="AM802" s="36"/>
      <c r="AN802" s="54" t="s">
        <v>11</v>
      </c>
      <c r="AO802" s="39"/>
      <c r="AP802" s="56" t="s">
        <v>16</v>
      </c>
      <c r="AQ802" s="48"/>
      <c r="AR802" s="36"/>
      <c r="AS802" s="54" t="s">
        <v>11</v>
      </c>
      <c r="AT802" s="39"/>
      <c r="AU802" s="54" t="s">
        <v>16</v>
      </c>
      <c r="AV802" s="36"/>
      <c r="AW802" s="54" t="s">
        <v>11</v>
      </c>
      <c r="AX802" s="39"/>
      <c r="AY802" s="56" t="s">
        <v>16</v>
      </c>
      <c r="AZ802" s="48"/>
      <c r="BA802" s="36"/>
      <c r="BB802" s="54" t="s">
        <v>11</v>
      </c>
      <c r="BC802" s="39"/>
      <c r="BD802" s="54" t="s">
        <v>16</v>
      </c>
      <c r="BE802" s="36"/>
      <c r="BF802" s="54" t="s">
        <v>11</v>
      </c>
      <c r="BG802" s="39"/>
      <c r="BH802" s="56" t="s">
        <v>16</v>
      </c>
      <c r="BI802" s="48"/>
      <c r="BJ802" s="36"/>
      <c r="BK802" s="54" t="s">
        <v>11</v>
      </c>
      <c r="BL802" s="39"/>
      <c r="BM802" s="54" t="s">
        <v>16</v>
      </c>
      <c r="BN802" s="36"/>
      <c r="BO802" s="54" t="s">
        <v>11</v>
      </c>
      <c r="BP802" s="39"/>
      <c r="BQ802" s="56" t="s">
        <v>16</v>
      </c>
      <c r="BR802" s="48"/>
      <c r="BS802" s="36"/>
      <c r="BT802" s="54" t="s">
        <v>11</v>
      </c>
      <c r="BU802" s="39"/>
      <c r="BV802" s="54" t="s">
        <v>16</v>
      </c>
      <c r="BW802" s="36"/>
      <c r="BX802" s="54" t="s">
        <v>11</v>
      </c>
      <c r="BY802" s="39"/>
      <c r="BZ802" s="56" t="s">
        <v>16</v>
      </c>
      <c r="CA802" s="51"/>
      <c r="CB802" s="17" t="str">
        <f t="shared" si="25"/>
        <v/>
      </c>
      <c r="CC802" s="17" t="str">
        <f>IF(CB802="","",INDEX('99_職種リスト'!$A:$A,MATCH($E802,'99_職種リスト'!$B:$B,0)))</f>
        <v/>
      </c>
      <c r="CD802" s="18" t="str">
        <f>IF(CB802="","",IF(F802="○",'01_勤務時間入力'!$B$7*60,IF(SUM(H802,J802,L802,N802)&gt;0,MIN(SUM(VALUE(H802)*60,J802,VALUE(L802)*60/2,N802/2),'01_勤務時間入力'!$B$7*60,10080),MIN(SUM(MIN(SUM(VALUE(Q802)*60,S802,VALUE(U802)*60/2,W802/2),1440)*IF(OR(Y802="",Y802="　"),1,VALUE(MID(Y802,2,1)/4)),MIN(SUM(VALUE(Z802)*60,AB802,VALUE(AD802)*60/2,AF802/2),1440)*IF(OR(AH802="",AH802="　"),1,VALUE(MID(AH802,2,1)/4)),MIN(SUM(VALUE(AI802)*60,AK802,VALUE(AM802)*60/2,AO802/2),1440)*IF(OR(AQ802="",AQ802="　"),1,VALUE(MID(AQ802,2,1)/4)),MIN(SUM(VALUE(AR802)*60,AT802,VALUE(AV802)*60/2,AX802/2),1440)*IF(OR(AZ802="",AZ802="　"),1,VALUE(MID(AZ802,2,1)/4)),MIN(SUM(VALUE(BA802)*60,BC802,VALUE(BE802)*60/2,BG802/2),1440)*IF(OR(BI802="",BI802="　"),1,VALUE(MID(BI802,2,1)/4)),MIN(SUM(VALUE(BJ802)*60,BL802,VALUE(BN802)*60/2,BP802/2),1440)*IF(OR(BR802="",BR802="　"),1,VALUE(MID(BR802,2,1)/4)),MIN(SUM(VALUE(BS802)*60,BU802,VALUE(BW802)*60/2,BY802/2),1440)*IF(OR(CA802="",CA802="　"),1,VALUE(MID(CA802,2,1)/4))),'01_勤務時間入力'!$B$7*60,10080))))</f>
        <v/>
      </c>
      <c r="CE802" s="17" t="str">
        <f>IF(CB802="","",IF('01_勤務時間入力'!$I$7*60&lt;='01_勤務時間入力'!CD802,"常勤","非常勤"))</f>
        <v/>
      </c>
    </row>
    <row r="803" spans="2:83" ht="27.95" customHeight="1" x14ac:dyDescent="0.4">
      <c r="B803" s="131" t="str">
        <f t="shared" si="24"/>
        <v>787人目</v>
      </c>
      <c r="C803" s="29"/>
      <c r="D803" s="69" t="s">
        <v>14</v>
      </c>
      <c r="E803" s="31"/>
      <c r="F803" s="32"/>
      <c r="H803" s="36"/>
      <c r="I803" s="54" t="s">
        <v>11</v>
      </c>
      <c r="J803" s="39"/>
      <c r="K803" s="56" t="s">
        <v>16</v>
      </c>
      <c r="L803" s="36"/>
      <c r="M803" s="54" t="s">
        <v>11</v>
      </c>
      <c r="N803" s="39"/>
      <c r="O803" s="56" t="s">
        <v>16</v>
      </c>
      <c r="P803" s="11"/>
      <c r="Q803" s="36"/>
      <c r="R803" s="54" t="s">
        <v>11</v>
      </c>
      <c r="S803" s="39"/>
      <c r="T803" s="54" t="s">
        <v>16</v>
      </c>
      <c r="U803" s="36"/>
      <c r="V803" s="54" t="s">
        <v>11</v>
      </c>
      <c r="W803" s="39"/>
      <c r="X803" s="56" t="s">
        <v>16</v>
      </c>
      <c r="Y803" s="48"/>
      <c r="Z803" s="36"/>
      <c r="AA803" s="54" t="s">
        <v>11</v>
      </c>
      <c r="AB803" s="39"/>
      <c r="AC803" s="54" t="s">
        <v>16</v>
      </c>
      <c r="AD803" s="36"/>
      <c r="AE803" s="54" t="s">
        <v>11</v>
      </c>
      <c r="AF803" s="39"/>
      <c r="AG803" s="56" t="s">
        <v>16</v>
      </c>
      <c r="AH803" s="48"/>
      <c r="AI803" s="36"/>
      <c r="AJ803" s="54" t="s">
        <v>11</v>
      </c>
      <c r="AK803" s="39"/>
      <c r="AL803" s="54" t="s">
        <v>16</v>
      </c>
      <c r="AM803" s="36"/>
      <c r="AN803" s="54" t="s">
        <v>11</v>
      </c>
      <c r="AO803" s="39"/>
      <c r="AP803" s="56" t="s">
        <v>16</v>
      </c>
      <c r="AQ803" s="48"/>
      <c r="AR803" s="36"/>
      <c r="AS803" s="54" t="s">
        <v>11</v>
      </c>
      <c r="AT803" s="39"/>
      <c r="AU803" s="54" t="s">
        <v>16</v>
      </c>
      <c r="AV803" s="36"/>
      <c r="AW803" s="54" t="s">
        <v>11</v>
      </c>
      <c r="AX803" s="39"/>
      <c r="AY803" s="56" t="s">
        <v>16</v>
      </c>
      <c r="AZ803" s="48"/>
      <c r="BA803" s="36"/>
      <c r="BB803" s="54" t="s">
        <v>11</v>
      </c>
      <c r="BC803" s="39"/>
      <c r="BD803" s="54" t="s">
        <v>16</v>
      </c>
      <c r="BE803" s="36"/>
      <c r="BF803" s="54" t="s">
        <v>11</v>
      </c>
      <c r="BG803" s="39"/>
      <c r="BH803" s="56" t="s">
        <v>16</v>
      </c>
      <c r="BI803" s="48"/>
      <c r="BJ803" s="36"/>
      <c r="BK803" s="54" t="s">
        <v>11</v>
      </c>
      <c r="BL803" s="39"/>
      <c r="BM803" s="54" t="s">
        <v>16</v>
      </c>
      <c r="BN803" s="36"/>
      <c r="BO803" s="54" t="s">
        <v>11</v>
      </c>
      <c r="BP803" s="39"/>
      <c r="BQ803" s="56" t="s">
        <v>16</v>
      </c>
      <c r="BR803" s="48"/>
      <c r="BS803" s="36"/>
      <c r="BT803" s="54" t="s">
        <v>11</v>
      </c>
      <c r="BU803" s="39"/>
      <c r="BV803" s="54" t="s">
        <v>16</v>
      </c>
      <c r="BW803" s="36"/>
      <c r="BX803" s="54" t="s">
        <v>11</v>
      </c>
      <c r="BY803" s="39"/>
      <c r="BZ803" s="56" t="s">
        <v>16</v>
      </c>
      <c r="CA803" s="51"/>
      <c r="CB803" s="17" t="str">
        <f t="shared" si="25"/>
        <v/>
      </c>
      <c r="CC803" s="17" t="str">
        <f>IF(CB803="","",INDEX('99_職種リスト'!$A:$A,MATCH($E803,'99_職種リスト'!$B:$B,0)))</f>
        <v/>
      </c>
      <c r="CD803" s="18" t="str">
        <f>IF(CB803="","",IF(F803="○",'01_勤務時間入力'!$B$7*60,IF(SUM(H803,J803,L803,N803)&gt;0,MIN(SUM(VALUE(H803)*60,J803,VALUE(L803)*60/2,N803/2),'01_勤務時間入力'!$B$7*60,10080),MIN(SUM(MIN(SUM(VALUE(Q803)*60,S803,VALUE(U803)*60/2,W803/2),1440)*IF(OR(Y803="",Y803="　"),1,VALUE(MID(Y803,2,1)/4)),MIN(SUM(VALUE(Z803)*60,AB803,VALUE(AD803)*60/2,AF803/2),1440)*IF(OR(AH803="",AH803="　"),1,VALUE(MID(AH803,2,1)/4)),MIN(SUM(VALUE(AI803)*60,AK803,VALUE(AM803)*60/2,AO803/2),1440)*IF(OR(AQ803="",AQ803="　"),1,VALUE(MID(AQ803,2,1)/4)),MIN(SUM(VALUE(AR803)*60,AT803,VALUE(AV803)*60/2,AX803/2),1440)*IF(OR(AZ803="",AZ803="　"),1,VALUE(MID(AZ803,2,1)/4)),MIN(SUM(VALUE(BA803)*60,BC803,VALUE(BE803)*60/2,BG803/2),1440)*IF(OR(BI803="",BI803="　"),1,VALUE(MID(BI803,2,1)/4)),MIN(SUM(VALUE(BJ803)*60,BL803,VALUE(BN803)*60/2,BP803/2),1440)*IF(OR(BR803="",BR803="　"),1,VALUE(MID(BR803,2,1)/4)),MIN(SUM(VALUE(BS803)*60,BU803,VALUE(BW803)*60/2,BY803/2),1440)*IF(OR(CA803="",CA803="　"),1,VALUE(MID(CA803,2,1)/4))),'01_勤務時間入力'!$B$7*60,10080))))</f>
        <v/>
      </c>
      <c r="CE803" s="17" t="str">
        <f>IF(CB803="","",IF('01_勤務時間入力'!$I$7*60&lt;='01_勤務時間入力'!CD803,"常勤","非常勤"))</f>
        <v/>
      </c>
    </row>
    <row r="804" spans="2:83" ht="27.95" customHeight="1" x14ac:dyDescent="0.4">
      <c r="B804" s="131" t="str">
        <f t="shared" si="24"/>
        <v>788人目</v>
      </c>
      <c r="C804" s="29"/>
      <c r="D804" s="69" t="s">
        <v>14</v>
      </c>
      <c r="E804" s="31"/>
      <c r="F804" s="32"/>
      <c r="H804" s="36"/>
      <c r="I804" s="54" t="s">
        <v>11</v>
      </c>
      <c r="J804" s="39"/>
      <c r="K804" s="56" t="s">
        <v>16</v>
      </c>
      <c r="L804" s="36"/>
      <c r="M804" s="54" t="s">
        <v>11</v>
      </c>
      <c r="N804" s="39"/>
      <c r="O804" s="56" t="s">
        <v>16</v>
      </c>
      <c r="P804" s="11"/>
      <c r="Q804" s="36"/>
      <c r="R804" s="54" t="s">
        <v>11</v>
      </c>
      <c r="S804" s="39"/>
      <c r="T804" s="54" t="s">
        <v>16</v>
      </c>
      <c r="U804" s="36"/>
      <c r="V804" s="54" t="s">
        <v>11</v>
      </c>
      <c r="W804" s="39"/>
      <c r="X804" s="56" t="s">
        <v>16</v>
      </c>
      <c r="Y804" s="48"/>
      <c r="Z804" s="36"/>
      <c r="AA804" s="54" t="s">
        <v>11</v>
      </c>
      <c r="AB804" s="39"/>
      <c r="AC804" s="54" t="s">
        <v>16</v>
      </c>
      <c r="AD804" s="36"/>
      <c r="AE804" s="54" t="s">
        <v>11</v>
      </c>
      <c r="AF804" s="39"/>
      <c r="AG804" s="56" t="s">
        <v>16</v>
      </c>
      <c r="AH804" s="48"/>
      <c r="AI804" s="36"/>
      <c r="AJ804" s="54" t="s">
        <v>11</v>
      </c>
      <c r="AK804" s="39"/>
      <c r="AL804" s="54" t="s">
        <v>16</v>
      </c>
      <c r="AM804" s="36"/>
      <c r="AN804" s="54" t="s">
        <v>11</v>
      </c>
      <c r="AO804" s="39"/>
      <c r="AP804" s="56" t="s">
        <v>16</v>
      </c>
      <c r="AQ804" s="48"/>
      <c r="AR804" s="36"/>
      <c r="AS804" s="54" t="s">
        <v>11</v>
      </c>
      <c r="AT804" s="39"/>
      <c r="AU804" s="54" t="s">
        <v>16</v>
      </c>
      <c r="AV804" s="36"/>
      <c r="AW804" s="54" t="s">
        <v>11</v>
      </c>
      <c r="AX804" s="39"/>
      <c r="AY804" s="56" t="s">
        <v>16</v>
      </c>
      <c r="AZ804" s="48"/>
      <c r="BA804" s="36"/>
      <c r="BB804" s="54" t="s">
        <v>11</v>
      </c>
      <c r="BC804" s="39"/>
      <c r="BD804" s="54" t="s">
        <v>16</v>
      </c>
      <c r="BE804" s="36"/>
      <c r="BF804" s="54" t="s">
        <v>11</v>
      </c>
      <c r="BG804" s="39"/>
      <c r="BH804" s="56" t="s">
        <v>16</v>
      </c>
      <c r="BI804" s="48"/>
      <c r="BJ804" s="36"/>
      <c r="BK804" s="54" t="s">
        <v>11</v>
      </c>
      <c r="BL804" s="39"/>
      <c r="BM804" s="54" t="s">
        <v>16</v>
      </c>
      <c r="BN804" s="36"/>
      <c r="BO804" s="54" t="s">
        <v>11</v>
      </c>
      <c r="BP804" s="39"/>
      <c r="BQ804" s="56" t="s">
        <v>16</v>
      </c>
      <c r="BR804" s="48"/>
      <c r="BS804" s="36"/>
      <c r="BT804" s="54" t="s">
        <v>11</v>
      </c>
      <c r="BU804" s="39"/>
      <c r="BV804" s="54" t="s">
        <v>16</v>
      </c>
      <c r="BW804" s="36"/>
      <c r="BX804" s="54" t="s">
        <v>11</v>
      </c>
      <c r="BY804" s="39"/>
      <c r="BZ804" s="56" t="s">
        <v>16</v>
      </c>
      <c r="CA804" s="51"/>
      <c r="CB804" s="17" t="str">
        <f t="shared" si="25"/>
        <v/>
      </c>
      <c r="CC804" s="17" t="str">
        <f>IF(CB804="","",INDEX('99_職種リスト'!$A:$A,MATCH($E804,'99_職種リスト'!$B:$B,0)))</f>
        <v/>
      </c>
      <c r="CD804" s="18" t="str">
        <f>IF(CB804="","",IF(F804="○",'01_勤務時間入力'!$B$7*60,IF(SUM(H804,J804,L804,N804)&gt;0,MIN(SUM(VALUE(H804)*60,J804,VALUE(L804)*60/2,N804/2),'01_勤務時間入力'!$B$7*60,10080),MIN(SUM(MIN(SUM(VALUE(Q804)*60,S804,VALUE(U804)*60/2,W804/2),1440)*IF(OR(Y804="",Y804="　"),1,VALUE(MID(Y804,2,1)/4)),MIN(SUM(VALUE(Z804)*60,AB804,VALUE(AD804)*60/2,AF804/2),1440)*IF(OR(AH804="",AH804="　"),1,VALUE(MID(AH804,2,1)/4)),MIN(SUM(VALUE(AI804)*60,AK804,VALUE(AM804)*60/2,AO804/2),1440)*IF(OR(AQ804="",AQ804="　"),1,VALUE(MID(AQ804,2,1)/4)),MIN(SUM(VALUE(AR804)*60,AT804,VALUE(AV804)*60/2,AX804/2),1440)*IF(OR(AZ804="",AZ804="　"),1,VALUE(MID(AZ804,2,1)/4)),MIN(SUM(VALUE(BA804)*60,BC804,VALUE(BE804)*60/2,BG804/2),1440)*IF(OR(BI804="",BI804="　"),1,VALUE(MID(BI804,2,1)/4)),MIN(SUM(VALUE(BJ804)*60,BL804,VALUE(BN804)*60/2,BP804/2),1440)*IF(OR(BR804="",BR804="　"),1,VALUE(MID(BR804,2,1)/4)),MIN(SUM(VALUE(BS804)*60,BU804,VALUE(BW804)*60/2,BY804/2),1440)*IF(OR(CA804="",CA804="　"),1,VALUE(MID(CA804,2,1)/4))),'01_勤務時間入力'!$B$7*60,10080))))</f>
        <v/>
      </c>
      <c r="CE804" s="17" t="str">
        <f>IF(CB804="","",IF('01_勤務時間入力'!$I$7*60&lt;='01_勤務時間入力'!CD804,"常勤","非常勤"))</f>
        <v/>
      </c>
    </row>
    <row r="805" spans="2:83" ht="27.95" customHeight="1" x14ac:dyDescent="0.4">
      <c r="B805" s="131" t="str">
        <f t="shared" si="24"/>
        <v>789人目</v>
      </c>
      <c r="C805" s="29"/>
      <c r="D805" s="69" t="s">
        <v>14</v>
      </c>
      <c r="E805" s="31"/>
      <c r="F805" s="32"/>
      <c r="H805" s="36"/>
      <c r="I805" s="54" t="s">
        <v>11</v>
      </c>
      <c r="J805" s="39"/>
      <c r="K805" s="56" t="s">
        <v>16</v>
      </c>
      <c r="L805" s="36"/>
      <c r="M805" s="54" t="s">
        <v>11</v>
      </c>
      <c r="N805" s="39"/>
      <c r="O805" s="56" t="s">
        <v>16</v>
      </c>
      <c r="P805" s="11"/>
      <c r="Q805" s="36"/>
      <c r="R805" s="54" t="s">
        <v>11</v>
      </c>
      <c r="S805" s="39"/>
      <c r="T805" s="54" t="s">
        <v>16</v>
      </c>
      <c r="U805" s="36"/>
      <c r="V805" s="54" t="s">
        <v>11</v>
      </c>
      <c r="W805" s="39"/>
      <c r="X805" s="56" t="s">
        <v>16</v>
      </c>
      <c r="Y805" s="48"/>
      <c r="Z805" s="36"/>
      <c r="AA805" s="54" t="s">
        <v>11</v>
      </c>
      <c r="AB805" s="39"/>
      <c r="AC805" s="54" t="s">
        <v>16</v>
      </c>
      <c r="AD805" s="36"/>
      <c r="AE805" s="54" t="s">
        <v>11</v>
      </c>
      <c r="AF805" s="39"/>
      <c r="AG805" s="56" t="s">
        <v>16</v>
      </c>
      <c r="AH805" s="48"/>
      <c r="AI805" s="36"/>
      <c r="AJ805" s="54" t="s">
        <v>11</v>
      </c>
      <c r="AK805" s="39"/>
      <c r="AL805" s="54" t="s">
        <v>16</v>
      </c>
      <c r="AM805" s="36"/>
      <c r="AN805" s="54" t="s">
        <v>11</v>
      </c>
      <c r="AO805" s="39"/>
      <c r="AP805" s="56" t="s">
        <v>16</v>
      </c>
      <c r="AQ805" s="48"/>
      <c r="AR805" s="36"/>
      <c r="AS805" s="54" t="s">
        <v>11</v>
      </c>
      <c r="AT805" s="39"/>
      <c r="AU805" s="54" t="s">
        <v>16</v>
      </c>
      <c r="AV805" s="36"/>
      <c r="AW805" s="54" t="s">
        <v>11</v>
      </c>
      <c r="AX805" s="39"/>
      <c r="AY805" s="56" t="s">
        <v>16</v>
      </c>
      <c r="AZ805" s="48"/>
      <c r="BA805" s="36"/>
      <c r="BB805" s="54" t="s">
        <v>11</v>
      </c>
      <c r="BC805" s="39"/>
      <c r="BD805" s="54" t="s">
        <v>16</v>
      </c>
      <c r="BE805" s="36"/>
      <c r="BF805" s="54" t="s">
        <v>11</v>
      </c>
      <c r="BG805" s="39"/>
      <c r="BH805" s="56" t="s">
        <v>16</v>
      </c>
      <c r="BI805" s="48"/>
      <c r="BJ805" s="36"/>
      <c r="BK805" s="54" t="s">
        <v>11</v>
      </c>
      <c r="BL805" s="39"/>
      <c r="BM805" s="54" t="s">
        <v>16</v>
      </c>
      <c r="BN805" s="36"/>
      <c r="BO805" s="54" t="s">
        <v>11</v>
      </c>
      <c r="BP805" s="39"/>
      <c r="BQ805" s="56" t="s">
        <v>16</v>
      </c>
      <c r="BR805" s="48"/>
      <c r="BS805" s="36"/>
      <c r="BT805" s="54" t="s">
        <v>11</v>
      </c>
      <c r="BU805" s="39"/>
      <c r="BV805" s="54" t="s">
        <v>16</v>
      </c>
      <c r="BW805" s="36"/>
      <c r="BX805" s="54" t="s">
        <v>11</v>
      </c>
      <c r="BY805" s="39"/>
      <c r="BZ805" s="56" t="s">
        <v>16</v>
      </c>
      <c r="CA805" s="51"/>
      <c r="CB805" s="17" t="str">
        <f t="shared" si="25"/>
        <v/>
      </c>
      <c r="CC805" s="17" t="str">
        <f>IF(CB805="","",INDEX('99_職種リスト'!$A:$A,MATCH($E805,'99_職種リスト'!$B:$B,0)))</f>
        <v/>
      </c>
      <c r="CD805" s="18" t="str">
        <f>IF(CB805="","",IF(F805="○",'01_勤務時間入力'!$B$7*60,IF(SUM(H805,J805,L805,N805)&gt;0,MIN(SUM(VALUE(H805)*60,J805,VALUE(L805)*60/2,N805/2),'01_勤務時間入力'!$B$7*60,10080),MIN(SUM(MIN(SUM(VALUE(Q805)*60,S805,VALUE(U805)*60/2,W805/2),1440)*IF(OR(Y805="",Y805="　"),1,VALUE(MID(Y805,2,1)/4)),MIN(SUM(VALUE(Z805)*60,AB805,VALUE(AD805)*60/2,AF805/2),1440)*IF(OR(AH805="",AH805="　"),1,VALUE(MID(AH805,2,1)/4)),MIN(SUM(VALUE(AI805)*60,AK805,VALUE(AM805)*60/2,AO805/2),1440)*IF(OR(AQ805="",AQ805="　"),1,VALUE(MID(AQ805,2,1)/4)),MIN(SUM(VALUE(AR805)*60,AT805,VALUE(AV805)*60/2,AX805/2),1440)*IF(OR(AZ805="",AZ805="　"),1,VALUE(MID(AZ805,2,1)/4)),MIN(SUM(VALUE(BA805)*60,BC805,VALUE(BE805)*60/2,BG805/2),1440)*IF(OR(BI805="",BI805="　"),1,VALUE(MID(BI805,2,1)/4)),MIN(SUM(VALUE(BJ805)*60,BL805,VALUE(BN805)*60/2,BP805/2),1440)*IF(OR(BR805="",BR805="　"),1,VALUE(MID(BR805,2,1)/4)),MIN(SUM(VALUE(BS805)*60,BU805,VALUE(BW805)*60/2,BY805/2),1440)*IF(OR(CA805="",CA805="　"),1,VALUE(MID(CA805,2,1)/4))),'01_勤務時間入力'!$B$7*60,10080))))</f>
        <v/>
      </c>
      <c r="CE805" s="17" t="str">
        <f>IF(CB805="","",IF('01_勤務時間入力'!$I$7*60&lt;='01_勤務時間入力'!CD805,"常勤","非常勤"))</f>
        <v/>
      </c>
    </row>
    <row r="806" spans="2:83" ht="27.95" customHeight="1" x14ac:dyDescent="0.4">
      <c r="B806" s="131" t="str">
        <f t="shared" si="24"/>
        <v>790人目</v>
      </c>
      <c r="C806" s="29"/>
      <c r="D806" s="69" t="s">
        <v>14</v>
      </c>
      <c r="E806" s="31"/>
      <c r="F806" s="32"/>
      <c r="H806" s="36"/>
      <c r="I806" s="54" t="s">
        <v>11</v>
      </c>
      <c r="J806" s="39"/>
      <c r="K806" s="56" t="s">
        <v>16</v>
      </c>
      <c r="L806" s="36"/>
      <c r="M806" s="54" t="s">
        <v>11</v>
      </c>
      <c r="N806" s="39"/>
      <c r="O806" s="56" t="s">
        <v>16</v>
      </c>
      <c r="P806" s="11"/>
      <c r="Q806" s="36"/>
      <c r="R806" s="54" t="s">
        <v>11</v>
      </c>
      <c r="S806" s="39"/>
      <c r="T806" s="54" t="s">
        <v>16</v>
      </c>
      <c r="U806" s="36"/>
      <c r="V806" s="54" t="s">
        <v>11</v>
      </c>
      <c r="W806" s="39"/>
      <c r="X806" s="56" t="s">
        <v>16</v>
      </c>
      <c r="Y806" s="48"/>
      <c r="Z806" s="36"/>
      <c r="AA806" s="54" t="s">
        <v>11</v>
      </c>
      <c r="AB806" s="39"/>
      <c r="AC806" s="54" t="s">
        <v>16</v>
      </c>
      <c r="AD806" s="36"/>
      <c r="AE806" s="54" t="s">
        <v>11</v>
      </c>
      <c r="AF806" s="39"/>
      <c r="AG806" s="56" t="s">
        <v>16</v>
      </c>
      <c r="AH806" s="48"/>
      <c r="AI806" s="36"/>
      <c r="AJ806" s="54" t="s">
        <v>11</v>
      </c>
      <c r="AK806" s="39"/>
      <c r="AL806" s="54" t="s">
        <v>16</v>
      </c>
      <c r="AM806" s="36"/>
      <c r="AN806" s="54" t="s">
        <v>11</v>
      </c>
      <c r="AO806" s="39"/>
      <c r="AP806" s="56" t="s">
        <v>16</v>
      </c>
      <c r="AQ806" s="48"/>
      <c r="AR806" s="36"/>
      <c r="AS806" s="54" t="s">
        <v>11</v>
      </c>
      <c r="AT806" s="39"/>
      <c r="AU806" s="54" t="s">
        <v>16</v>
      </c>
      <c r="AV806" s="36"/>
      <c r="AW806" s="54" t="s">
        <v>11</v>
      </c>
      <c r="AX806" s="39"/>
      <c r="AY806" s="56" t="s">
        <v>16</v>
      </c>
      <c r="AZ806" s="48"/>
      <c r="BA806" s="36"/>
      <c r="BB806" s="54" t="s">
        <v>11</v>
      </c>
      <c r="BC806" s="39"/>
      <c r="BD806" s="54" t="s">
        <v>16</v>
      </c>
      <c r="BE806" s="36"/>
      <c r="BF806" s="54" t="s">
        <v>11</v>
      </c>
      <c r="BG806" s="39"/>
      <c r="BH806" s="56" t="s">
        <v>16</v>
      </c>
      <c r="BI806" s="48"/>
      <c r="BJ806" s="36"/>
      <c r="BK806" s="54" t="s">
        <v>11</v>
      </c>
      <c r="BL806" s="39"/>
      <c r="BM806" s="54" t="s">
        <v>16</v>
      </c>
      <c r="BN806" s="36"/>
      <c r="BO806" s="54" t="s">
        <v>11</v>
      </c>
      <c r="BP806" s="39"/>
      <c r="BQ806" s="56" t="s">
        <v>16</v>
      </c>
      <c r="BR806" s="48"/>
      <c r="BS806" s="36"/>
      <c r="BT806" s="54" t="s">
        <v>11</v>
      </c>
      <c r="BU806" s="39"/>
      <c r="BV806" s="54" t="s">
        <v>16</v>
      </c>
      <c r="BW806" s="36"/>
      <c r="BX806" s="54" t="s">
        <v>11</v>
      </c>
      <c r="BY806" s="39"/>
      <c r="BZ806" s="56" t="s">
        <v>16</v>
      </c>
      <c r="CA806" s="51"/>
      <c r="CB806" s="17" t="str">
        <f t="shared" si="25"/>
        <v/>
      </c>
      <c r="CC806" s="17" t="str">
        <f>IF(CB806="","",INDEX('99_職種リスト'!$A:$A,MATCH($E806,'99_職種リスト'!$B:$B,0)))</f>
        <v/>
      </c>
      <c r="CD806" s="18" t="str">
        <f>IF(CB806="","",IF(F806="○",'01_勤務時間入力'!$B$7*60,IF(SUM(H806,J806,L806,N806)&gt;0,MIN(SUM(VALUE(H806)*60,J806,VALUE(L806)*60/2,N806/2),'01_勤務時間入力'!$B$7*60,10080),MIN(SUM(MIN(SUM(VALUE(Q806)*60,S806,VALUE(U806)*60/2,W806/2),1440)*IF(OR(Y806="",Y806="　"),1,VALUE(MID(Y806,2,1)/4)),MIN(SUM(VALUE(Z806)*60,AB806,VALUE(AD806)*60/2,AF806/2),1440)*IF(OR(AH806="",AH806="　"),1,VALUE(MID(AH806,2,1)/4)),MIN(SUM(VALUE(AI806)*60,AK806,VALUE(AM806)*60/2,AO806/2),1440)*IF(OR(AQ806="",AQ806="　"),1,VALUE(MID(AQ806,2,1)/4)),MIN(SUM(VALUE(AR806)*60,AT806,VALUE(AV806)*60/2,AX806/2),1440)*IF(OR(AZ806="",AZ806="　"),1,VALUE(MID(AZ806,2,1)/4)),MIN(SUM(VALUE(BA806)*60,BC806,VALUE(BE806)*60/2,BG806/2),1440)*IF(OR(BI806="",BI806="　"),1,VALUE(MID(BI806,2,1)/4)),MIN(SUM(VALUE(BJ806)*60,BL806,VALUE(BN806)*60/2,BP806/2),1440)*IF(OR(BR806="",BR806="　"),1,VALUE(MID(BR806,2,1)/4)),MIN(SUM(VALUE(BS806)*60,BU806,VALUE(BW806)*60/2,BY806/2),1440)*IF(OR(CA806="",CA806="　"),1,VALUE(MID(CA806,2,1)/4))),'01_勤務時間入力'!$B$7*60,10080))))</f>
        <v/>
      </c>
      <c r="CE806" s="17" t="str">
        <f>IF(CB806="","",IF('01_勤務時間入力'!$I$7*60&lt;='01_勤務時間入力'!CD806,"常勤","非常勤"))</f>
        <v/>
      </c>
    </row>
    <row r="807" spans="2:83" ht="27.95" customHeight="1" x14ac:dyDescent="0.4">
      <c r="B807" s="131" t="str">
        <f t="shared" si="24"/>
        <v>791人目</v>
      </c>
      <c r="C807" s="29"/>
      <c r="D807" s="69" t="s">
        <v>14</v>
      </c>
      <c r="E807" s="31"/>
      <c r="F807" s="32"/>
      <c r="H807" s="36"/>
      <c r="I807" s="54" t="s">
        <v>11</v>
      </c>
      <c r="J807" s="39"/>
      <c r="K807" s="56" t="s">
        <v>16</v>
      </c>
      <c r="L807" s="36"/>
      <c r="M807" s="54" t="s">
        <v>11</v>
      </c>
      <c r="N807" s="39"/>
      <c r="O807" s="56" t="s">
        <v>16</v>
      </c>
      <c r="P807" s="11"/>
      <c r="Q807" s="36"/>
      <c r="R807" s="54" t="s">
        <v>11</v>
      </c>
      <c r="S807" s="39"/>
      <c r="T807" s="54" t="s">
        <v>16</v>
      </c>
      <c r="U807" s="36"/>
      <c r="V807" s="54" t="s">
        <v>11</v>
      </c>
      <c r="W807" s="39"/>
      <c r="X807" s="56" t="s">
        <v>16</v>
      </c>
      <c r="Y807" s="48"/>
      <c r="Z807" s="36"/>
      <c r="AA807" s="54" t="s">
        <v>11</v>
      </c>
      <c r="AB807" s="39"/>
      <c r="AC807" s="54" t="s">
        <v>16</v>
      </c>
      <c r="AD807" s="36"/>
      <c r="AE807" s="54" t="s">
        <v>11</v>
      </c>
      <c r="AF807" s="39"/>
      <c r="AG807" s="56" t="s">
        <v>16</v>
      </c>
      <c r="AH807" s="48"/>
      <c r="AI807" s="36"/>
      <c r="AJ807" s="54" t="s">
        <v>11</v>
      </c>
      <c r="AK807" s="39"/>
      <c r="AL807" s="54" t="s">
        <v>16</v>
      </c>
      <c r="AM807" s="36"/>
      <c r="AN807" s="54" t="s">
        <v>11</v>
      </c>
      <c r="AO807" s="39"/>
      <c r="AP807" s="56" t="s">
        <v>16</v>
      </c>
      <c r="AQ807" s="48"/>
      <c r="AR807" s="36"/>
      <c r="AS807" s="54" t="s">
        <v>11</v>
      </c>
      <c r="AT807" s="39"/>
      <c r="AU807" s="54" t="s">
        <v>16</v>
      </c>
      <c r="AV807" s="36"/>
      <c r="AW807" s="54" t="s">
        <v>11</v>
      </c>
      <c r="AX807" s="39"/>
      <c r="AY807" s="56" t="s">
        <v>16</v>
      </c>
      <c r="AZ807" s="48"/>
      <c r="BA807" s="36"/>
      <c r="BB807" s="54" t="s">
        <v>11</v>
      </c>
      <c r="BC807" s="39"/>
      <c r="BD807" s="54" t="s">
        <v>16</v>
      </c>
      <c r="BE807" s="36"/>
      <c r="BF807" s="54" t="s">
        <v>11</v>
      </c>
      <c r="BG807" s="39"/>
      <c r="BH807" s="56" t="s">
        <v>16</v>
      </c>
      <c r="BI807" s="48"/>
      <c r="BJ807" s="36"/>
      <c r="BK807" s="54" t="s">
        <v>11</v>
      </c>
      <c r="BL807" s="39"/>
      <c r="BM807" s="54" t="s">
        <v>16</v>
      </c>
      <c r="BN807" s="36"/>
      <c r="BO807" s="54" t="s">
        <v>11</v>
      </c>
      <c r="BP807" s="39"/>
      <c r="BQ807" s="56" t="s">
        <v>16</v>
      </c>
      <c r="BR807" s="48"/>
      <c r="BS807" s="36"/>
      <c r="BT807" s="54" t="s">
        <v>11</v>
      </c>
      <c r="BU807" s="39"/>
      <c r="BV807" s="54" t="s">
        <v>16</v>
      </c>
      <c r="BW807" s="36"/>
      <c r="BX807" s="54" t="s">
        <v>11</v>
      </c>
      <c r="BY807" s="39"/>
      <c r="BZ807" s="56" t="s">
        <v>16</v>
      </c>
      <c r="CA807" s="51"/>
      <c r="CB807" s="17" t="str">
        <f t="shared" si="25"/>
        <v/>
      </c>
      <c r="CC807" s="17" t="str">
        <f>IF(CB807="","",INDEX('99_職種リスト'!$A:$A,MATCH($E807,'99_職種リスト'!$B:$B,0)))</f>
        <v/>
      </c>
      <c r="CD807" s="18" t="str">
        <f>IF(CB807="","",IF(F807="○",'01_勤務時間入力'!$B$7*60,IF(SUM(H807,J807,L807,N807)&gt;0,MIN(SUM(VALUE(H807)*60,J807,VALUE(L807)*60/2,N807/2),'01_勤務時間入力'!$B$7*60,10080),MIN(SUM(MIN(SUM(VALUE(Q807)*60,S807,VALUE(U807)*60/2,W807/2),1440)*IF(OR(Y807="",Y807="　"),1,VALUE(MID(Y807,2,1)/4)),MIN(SUM(VALUE(Z807)*60,AB807,VALUE(AD807)*60/2,AF807/2),1440)*IF(OR(AH807="",AH807="　"),1,VALUE(MID(AH807,2,1)/4)),MIN(SUM(VALUE(AI807)*60,AK807,VALUE(AM807)*60/2,AO807/2),1440)*IF(OR(AQ807="",AQ807="　"),1,VALUE(MID(AQ807,2,1)/4)),MIN(SUM(VALUE(AR807)*60,AT807,VALUE(AV807)*60/2,AX807/2),1440)*IF(OR(AZ807="",AZ807="　"),1,VALUE(MID(AZ807,2,1)/4)),MIN(SUM(VALUE(BA807)*60,BC807,VALUE(BE807)*60/2,BG807/2),1440)*IF(OR(BI807="",BI807="　"),1,VALUE(MID(BI807,2,1)/4)),MIN(SUM(VALUE(BJ807)*60,BL807,VALUE(BN807)*60/2,BP807/2),1440)*IF(OR(BR807="",BR807="　"),1,VALUE(MID(BR807,2,1)/4)),MIN(SUM(VALUE(BS807)*60,BU807,VALUE(BW807)*60/2,BY807/2),1440)*IF(OR(CA807="",CA807="　"),1,VALUE(MID(CA807,2,1)/4))),'01_勤務時間入力'!$B$7*60,10080))))</f>
        <v/>
      </c>
      <c r="CE807" s="17" t="str">
        <f>IF(CB807="","",IF('01_勤務時間入力'!$I$7*60&lt;='01_勤務時間入力'!CD807,"常勤","非常勤"))</f>
        <v/>
      </c>
    </row>
    <row r="808" spans="2:83" ht="27.95" customHeight="1" x14ac:dyDescent="0.4">
      <c r="B808" s="131" t="str">
        <f t="shared" si="24"/>
        <v>792人目</v>
      </c>
      <c r="C808" s="29"/>
      <c r="D808" s="69" t="s">
        <v>14</v>
      </c>
      <c r="E808" s="31"/>
      <c r="F808" s="32"/>
      <c r="H808" s="36"/>
      <c r="I808" s="54" t="s">
        <v>11</v>
      </c>
      <c r="J808" s="39"/>
      <c r="K808" s="56" t="s">
        <v>16</v>
      </c>
      <c r="L808" s="36"/>
      <c r="M808" s="54" t="s">
        <v>11</v>
      </c>
      <c r="N808" s="39"/>
      <c r="O808" s="56" t="s">
        <v>16</v>
      </c>
      <c r="P808" s="11"/>
      <c r="Q808" s="36"/>
      <c r="R808" s="54" t="s">
        <v>11</v>
      </c>
      <c r="S808" s="39"/>
      <c r="T808" s="54" t="s">
        <v>16</v>
      </c>
      <c r="U808" s="36"/>
      <c r="V808" s="54" t="s">
        <v>11</v>
      </c>
      <c r="W808" s="39"/>
      <c r="X808" s="56" t="s">
        <v>16</v>
      </c>
      <c r="Y808" s="48"/>
      <c r="Z808" s="36"/>
      <c r="AA808" s="54" t="s">
        <v>11</v>
      </c>
      <c r="AB808" s="39"/>
      <c r="AC808" s="54" t="s">
        <v>16</v>
      </c>
      <c r="AD808" s="36"/>
      <c r="AE808" s="54" t="s">
        <v>11</v>
      </c>
      <c r="AF808" s="39"/>
      <c r="AG808" s="56" t="s">
        <v>16</v>
      </c>
      <c r="AH808" s="48"/>
      <c r="AI808" s="36"/>
      <c r="AJ808" s="54" t="s">
        <v>11</v>
      </c>
      <c r="AK808" s="39"/>
      <c r="AL808" s="54" t="s">
        <v>16</v>
      </c>
      <c r="AM808" s="36"/>
      <c r="AN808" s="54" t="s">
        <v>11</v>
      </c>
      <c r="AO808" s="39"/>
      <c r="AP808" s="56" t="s">
        <v>16</v>
      </c>
      <c r="AQ808" s="48"/>
      <c r="AR808" s="36"/>
      <c r="AS808" s="54" t="s">
        <v>11</v>
      </c>
      <c r="AT808" s="39"/>
      <c r="AU808" s="54" t="s">
        <v>16</v>
      </c>
      <c r="AV808" s="36"/>
      <c r="AW808" s="54" t="s">
        <v>11</v>
      </c>
      <c r="AX808" s="39"/>
      <c r="AY808" s="56" t="s">
        <v>16</v>
      </c>
      <c r="AZ808" s="48"/>
      <c r="BA808" s="36"/>
      <c r="BB808" s="54" t="s">
        <v>11</v>
      </c>
      <c r="BC808" s="39"/>
      <c r="BD808" s="54" t="s">
        <v>16</v>
      </c>
      <c r="BE808" s="36"/>
      <c r="BF808" s="54" t="s">
        <v>11</v>
      </c>
      <c r="BG808" s="39"/>
      <c r="BH808" s="56" t="s">
        <v>16</v>
      </c>
      <c r="BI808" s="48"/>
      <c r="BJ808" s="36"/>
      <c r="BK808" s="54" t="s">
        <v>11</v>
      </c>
      <c r="BL808" s="39"/>
      <c r="BM808" s="54" t="s">
        <v>16</v>
      </c>
      <c r="BN808" s="36"/>
      <c r="BO808" s="54" t="s">
        <v>11</v>
      </c>
      <c r="BP808" s="39"/>
      <c r="BQ808" s="56" t="s">
        <v>16</v>
      </c>
      <c r="BR808" s="48"/>
      <c r="BS808" s="36"/>
      <c r="BT808" s="54" t="s">
        <v>11</v>
      </c>
      <c r="BU808" s="39"/>
      <c r="BV808" s="54" t="s">
        <v>16</v>
      </c>
      <c r="BW808" s="36"/>
      <c r="BX808" s="54" t="s">
        <v>11</v>
      </c>
      <c r="BY808" s="39"/>
      <c r="BZ808" s="56" t="s">
        <v>16</v>
      </c>
      <c r="CA808" s="51"/>
      <c r="CB808" s="17" t="str">
        <f t="shared" si="25"/>
        <v/>
      </c>
      <c r="CC808" s="17" t="str">
        <f>IF(CB808="","",INDEX('99_職種リスト'!$A:$A,MATCH($E808,'99_職種リスト'!$B:$B,0)))</f>
        <v/>
      </c>
      <c r="CD808" s="18" t="str">
        <f>IF(CB808="","",IF(F808="○",'01_勤務時間入力'!$B$7*60,IF(SUM(H808,J808,L808,N808)&gt;0,MIN(SUM(VALUE(H808)*60,J808,VALUE(L808)*60/2,N808/2),'01_勤務時間入力'!$B$7*60,10080),MIN(SUM(MIN(SUM(VALUE(Q808)*60,S808,VALUE(U808)*60/2,W808/2),1440)*IF(OR(Y808="",Y808="　"),1,VALUE(MID(Y808,2,1)/4)),MIN(SUM(VALUE(Z808)*60,AB808,VALUE(AD808)*60/2,AF808/2),1440)*IF(OR(AH808="",AH808="　"),1,VALUE(MID(AH808,2,1)/4)),MIN(SUM(VALUE(AI808)*60,AK808,VALUE(AM808)*60/2,AO808/2),1440)*IF(OR(AQ808="",AQ808="　"),1,VALUE(MID(AQ808,2,1)/4)),MIN(SUM(VALUE(AR808)*60,AT808,VALUE(AV808)*60/2,AX808/2),1440)*IF(OR(AZ808="",AZ808="　"),1,VALUE(MID(AZ808,2,1)/4)),MIN(SUM(VALUE(BA808)*60,BC808,VALUE(BE808)*60/2,BG808/2),1440)*IF(OR(BI808="",BI808="　"),1,VALUE(MID(BI808,2,1)/4)),MIN(SUM(VALUE(BJ808)*60,BL808,VALUE(BN808)*60/2,BP808/2),1440)*IF(OR(BR808="",BR808="　"),1,VALUE(MID(BR808,2,1)/4)),MIN(SUM(VALUE(BS808)*60,BU808,VALUE(BW808)*60/2,BY808/2),1440)*IF(OR(CA808="",CA808="　"),1,VALUE(MID(CA808,2,1)/4))),'01_勤務時間入力'!$B$7*60,10080))))</f>
        <v/>
      </c>
      <c r="CE808" s="17" t="str">
        <f>IF(CB808="","",IF('01_勤務時間入力'!$I$7*60&lt;='01_勤務時間入力'!CD808,"常勤","非常勤"))</f>
        <v/>
      </c>
    </row>
    <row r="809" spans="2:83" ht="27.95" customHeight="1" x14ac:dyDescent="0.4">
      <c r="B809" s="131" t="str">
        <f t="shared" si="24"/>
        <v>793人目</v>
      </c>
      <c r="C809" s="29"/>
      <c r="D809" s="69" t="s">
        <v>14</v>
      </c>
      <c r="E809" s="31"/>
      <c r="F809" s="32"/>
      <c r="H809" s="36"/>
      <c r="I809" s="54" t="s">
        <v>11</v>
      </c>
      <c r="J809" s="39"/>
      <c r="K809" s="56" t="s">
        <v>16</v>
      </c>
      <c r="L809" s="36"/>
      <c r="M809" s="54" t="s">
        <v>11</v>
      </c>
      <c r="N809" s="39"/>
      <c r="O809" s="56" t="s">
        <v>16</v>
      </c>
      <c r="P809" s="11"/>
      <c r="Q809" s="36"/>
      <c r="R809" s="54" t="s">
        <v>11</v>
      </c>
      <c r="S809" s="39"/>
      <c r="T809" s="54" t="s">
        <v>16</v>
      </c>
      <c r="U809" s="36"/>
      <c r="V809" s="54" t="s">
        <v>11</v>
      </c>
      <c r="W809" s="39"/>
      <c r="X809" s="56" t="s">
        <v>16</v>
      </c>
      <c r="Y809" s="48"/>
      <c r="Z809" s="36"/>
      <c r="AA809" s="54" t="s">
        <v>11</v>
      </c>
      <c r="AB809" s="39"/>
      <c r="AC809" s="54" t="s">
        <v>16</v>
      </c>
      <c r="AD809" s="36"/>
      <c r="AE809" s="54" t="s">
        <v>11</v>
      </c>
      <c r="AF809" s="39"/>
      <c r="AG809" s="56" t="s">
        <v>16</v>
      </c>
      <c r="AH809" s="48"/>
      <c r="AI809" s="36"/>
      <c r="AJ809" s="54" t="s">
        <v>11</v>
      </c>
      <c r="AK809" s="39"/>
      <c r="AL809" s="54" t="s">
        <v>16</v>
      </c>
      <c r="AM809" s="36"/>
      <c r="AN809" s="54" t="s">
        <v>11</v>
      </c>
      <c r="AO809" s="39"/>
      <c r="AP809" s="56" t="s">
        <v>16</v>
      </c>
      <c r="AQ809" s="48"/>
      <c r="AR809" s="36"/>
      <c r="AS809" s="54" t="s">
        <v>11</v>
      </c>
      <c r="AT809" s="39"/>
      <c r="AU809" s="54" t="s">
        <v>16</v>
      </c>
      <c r="AV809" s="36"/>
      <c r="AW809" s="54" t="s">
        <v>11</v>
      </c>
      <c r="AX809" s="39"/>
      <c r="AY809" s="56" t="s">
        <v>16</v>
      </c>
      <c r="AZ809" s="48"/>
      <c r="BA809" s="36"/>
      <c r="BB809" s="54" t="s">
        <v>11</v>
      </c>
      <c r="BC809" s="39"/>
      <c r="BD809" s="54" t="s">
        <v>16</v>
      </c>
      <c r="BE809" s="36"/>
      <c r="BF809" s="54" t="s">
        <v>11</v>
      </c>
      <c r="BG809" s="39"/>
      <c r="BH809" s="56" t="s">
        <v>16</v>
      </c>
      <c r="BI809" s="48"/>
      <c r="BJ809" s="36"/>
      <c r="BK809" s="54" t="s">
        <v>11</v>
      </c>
      <c r="BL809" s="39"/>
      <c r="BM809" s="54" t="s">
        <v>16</v>
      </c>
      <c r="BN809" s="36"/>
      <c r="BO809" s="54" t="s">
        <v>11</v>
      </c>
      <c r="BP809" s="39"/>
      <c r="BQ809" s="56" t="s">
        <v>16</v>
      </c>
      <c r="BR809" s="48"/>
      <c r="BS809" s="36"/>
      <c r="BT809" s="54" t="s">
        <v>11</v>
      </c>
      <c r="BU809" s="39"/>
      <c r="BV809" s="54" t="s">
        <v>16</v>
      </c>
      <c r="BW809" s="36"/>
      <c r="BX809" s="54" t="s">
        <v>11</v>
      </c>
      <c r="BY809" s="39"/>
      <c r="BZ809" s="56" t="s">
        <v>16</v>
      </c>
      <c r="CA809" s="51"/>
      <c r="CB809" s="17" t="str">
        <f t="shared" si="25"/>
        <v/>
      </c>
      <c r="CC809" s="17" t="str">
        <f>IF(CB809="","",INDEX('99_職種リスト'!$A:$A,MATCH($E809,'99_職種リスト'!$B:$B,0)))</f>
        <v/>
      </c>
      <c r="CD809" s="18" t="str">
        <f>IF(CB809="","",IF(F809="○",'01_勤務時間入力'!$B$7*60,IF(SUM(H809,J809,L809,N809)&gt;0,MIN(SUM(VALUE(H809)*60,J809,VALUE(L809)*60/2,N809/2),'01_勤務時間入力'!$B$7*60,10080),MIN(SUM(MIN(SUM(VALUE(Q809)*60,S809,VALUE(U809)*60/2,W809/2),1440)*IF(OR(Y809="",Y809="　"),1,VALUE(MID(Y809,2,1)/4)),MIN(SUM(VALUE(Z809)*60,AB809,VALUE(AD809)*60/2,AF809/2),1440)*IF(OR(AH809="",AH809="　"),1,VALUE(MID(AH809,2,1)/4)),MIN(SUM(VALUE(AI809)*60,AK809,VALUE(AM809)*60/2,AO809/2),1440)*IF(OR(AQ809="",AQ809="　"),1,VALUE(MID(AQ809,2,1)/4)),MIN(SUM(VALUE(AR809)*60,AT809,VALUE(AV809)*60/2,AX809/2),1440)*IF(OR(AZ809="",AZ809="　"),1,VALUE(MID(AZ809,2,1)/4)),MIN(SUM(VALUE(BA809)*60,BC809,VALUE(BE809)*60/2,BG809/2),1440)*IF(OR(BI809="",BI809="　"),1,VALUE(MID(BI809,2,1)/4)),MIN(SUM(VALUE(BJ809)*60,BL809,VALUE(BN809)*60/2,BP809/2),1440)*IF(OR(BR809="",BR809="　"),1,VALUE(MID(BR809,2,1)/4)),MIN(SUM(VALUE(BS809)*60,BU809,VALUE(BW809)*60/2,BY809/2),1440)*IF(OR(CA809="",CA809="　"),1,VALUE(MID(CA809,2,1)/4))),'01_勤務時間入力'!$B$7*60,10080))))</f>
        <v/>
      </c>
      <c r="CE809" s="17" t="str">
        <f>IF(CB809="","",IF('01_勤務時間入力'!$I$7*60&lt;='01_勤務時間入力'!CD809,"常勤","非常勤"))</f>
        <v/>
      </c>
    </row>
    <row r="810" spans="2:83" ht="27.95" customHeight="1" x14ac:dyDescent="0.4">
      <c r="B810" s="131" t="str">
        <f t="shared" si="24"/>
        <v>794人目</v>
      </c>
      <c r="C810" s="29"/>
      <c r="D810" s="69" t="s">
        <v>14</v>
      </c>
      <c r="E810" s="31"/>
      <c r="F810" s="32"/>
      <c r="H810" s="36"/>
      <c r="I810" s="54" t="s">
        <v>11</v>
      </c>
      <c r="J810" s="39"/>
      <c r="K810" s="56" t="s">
        <v>16</v>
      </c>
      <c r="L810" s="36"/>
      <c r="M810" s="54" t="s">
        <v>11</v>
      </c>
      <c r="N810" s="39"/>
      <c r="O810" s="56" t="s">
        <v>16</v>
      </c>
      <c r="P810" s="11"/>
      <c r="Q810" s="36"/>
      <c r="R810" s="54" t="s">
        <v>11</v>
      </c>
      <c r="S810" s="39"/>
      <c r="T810" s="54" t="s">
        <v>16</v>
      </c>
      <c r="U810" s="36"/>
      <c r="V810" s="54" t="s">
        <v>11</v>
      </c>
      <c r="W810" s="39"/>
      <c r="X810" s="56" t="s">
        <v>16</v>
      </c>
      <c r="Y810" s="48"/>
      <c r="Z810" s="36"/>
      <c r="AA810" s="54" t="s">
        <v>11</v>
      </c>
      <c r="AB810" s="39"/>
      <c r="AC810" s="54" t="s">
        <v>16</v>
      </c>
      <c r="AD810" s="36"/>
      <c r="AE810" s="54" t="s">
        <v>11</v>
      </c>
      <c r="AF810" s="39"/>
      <c r="AG810" s="56" t="s">
        <v>16</v>
      </c>
      <c r="AH810" s="48"/>
      <c r="AI810" s="36"/>
      <c r="AJ810" s="54" t="s">
        <v>11</v>
      </c>
      <c r="AK810" s="39"/>
      <c r="AL810" s="54" t="s">
        <v>16</v>
      </c>
      <c r="AM810" s="36"/>
      <c r="AN810" s="54" t="s">
        <v>11</v>
      </c>
      <c r="AO810" s="39"/>
      <c r="AP810" s="56" t="s">
        <v>16</v>
      </c>
      <c r="AQ810" s="48"/>
      <c r="AR810" s="36"/>
      <c r="AS810" s="54" t="s">
        <v>11</v>
      </c>
      <c r="AT810" s="39"/>
      <c r="AU810" s="54" t="s">
        <v>16</v>
      </c>
      <c r="AV810" s="36"/>
      <c r="AW810" s="54" t="s">
        <v>11</v>
      </c>
      <c r="AX810" s="39"/>
      <c r="AY810" s="56" t="s">
        <v>16</v>
      </c>
      <c r="AZ810" s="48"/>
      <c r="BA810" s="36"/>
      <c r="BB810" s="54" t="s">
        <v>11</v>
      </c>
      <c r="BC810" s="39"/>
      <c r="BD810" s="54" t="s">
        <v>16</v>
      </c>
      <c r="BE810" s="36"/>
      <c r="BF810" s="54" t="s">
        <v>11</v>
      </c>
      <c r="BG810" s="39"/>
      <c r="BH810" s="56" t="s">
        <v>16</v>
      </c>
      <c r="BI810" s="48"/>
      <c r="BJ810" s="36"/>
      <c r="BK810" s="54" t="s">
        <v>11</v>
      </c>
      <c r="BL810" s="39"/>
      <c r="BM810" s="54" t="s">
        <v>16</v>
      </c>
      <c r="BN810" s="36"/>
      <c r="BO810" s="54" t="s">
        <v>11</v>
      </c>
      <c r="BP810" s="39"/>
      <c r="BQ810" s="56" t="s">
        <v>16</v>
      </c>
      <c r="BR810" s="48"/>
      <c r="BS810" s="36"/>
      <c r="BT810" s="54" t="s">
        <v>11</v>
      </c>
      <c r="BU810" s="39"/>
      <c r="BV810" s="54" t="s">
        <v>16</v>
      </c>
      <c r="BW810" s="36"/>
      <c r="BX810" s="54" t="s">
        <v>11</v>
      </c>
      <c r="BY810" s="39"/>
      <c r="BZ810" s="56" t="s">
        <v>16</v>
      </c>
      <c r="CA810" s="51"/>
      <c r="CB810" s="17" t="str">
        <f t="shared" si="25"/>
        <v/>
      </c>
      <c r="CC810" s="17" t="str">
        <f>IF(CB810="","",INDEX('99_職種リスト'!$A:$A,MATCH($E810,'99_職種リスト'!$B:$B,0)))</f>
        <v/>
      </c>
      <c r="CD810" s="18" t="str">
        <f>IF(CB810="","",IF(F810="○",'01_勤務時間入力'!$B$7*60,IF(SUM(H810,J810,L810,N810)&gt;0,MIN(SUM(VALUE(H810)*60,J810,VALUE(L810)*60/2,N810/2),'01_勤務時間入力'!$B$7*60,10080),MIN(SUM(MIN(SUM(VALUE(Q810)*60,S810,VALUE(U810)*60/2,W810/2),1440)*IF(OR(Y810="",Y810="　"),1,VALUE(MID(Y810,2,1)/4)),MIN(SUM(VALUE(Z810)*60,AB810,VALUE(AD810)*60/2,AF810/2),1440)*IF(OR(AH810="",AH810="　"),1,VALUE(MID(AH810,2,1)/4)),MIN(SUM(VALUE(AI810)*60,AK810,VALUE(AM810)*60/2,AO810/2),1440)*IF(OR(AQ810="",AQ810="　"),1,VALUE(MID(AQ810,2,1)/4)),MIN(SUM(VALUE(AR810)*60,AT810,VALUE(AV810)*60/2,AX810/2),1440)*IF(OR(AZ810="",AZ810="　"),1,VALUE(MID(AZ810,2,1)/4)),MIN(SUM(VALUE(BA810)*60,BC810,VALUE(BE810)*60/2,BG810/2),1440)*IF(OR(BI810="",BI810="　"),1,VALUE(MID(BI810,2,1)/4)),MIN(SUM(VALUE(BJ810)*60,BL810,VALUE(BN810)*60/2,BP810/2),1440)*IF(OR(BR810="",BR810="　"),1,VALUE(MID(BR810,2,1)/4)),MIN(SUM(VALUE(BS810)*60,BU810,VALUE(BW810)*60/2,BY810/2),1440)*IF(OR(CA810="",CA810="　"),1,VALUE(MID(CA810,2,1)/4))),'01_勤務時間入力'!$B$7*60,10080))))</f>
        <v/>
      </c>
      <c r="CE810" s="17" t="str">
        <f>IF(CB810="","",IF('01_勤務時間入力'!$I$7*60&lt;='01_勤務時間入力'!CD810,"常勤","非常勤"))</f>
        <v/>
      </c>
    </row>
    <row r="811" spans="2:83" ht="27.95" customHeight="1" x14ac:dyDescent="0.4">
      <c r="B811" s="131" t="str">
        <f t="shared" si="24"/>
        <v>795人目</v>
      </c>
      <c r="C811" s="29"/>
      <c r="D811" s="69" t="s">
        <v>14</v>
      </c>
      <c r="E811" s="31"/>
      <c r="F811" s="32"/>
      <c r="H811" s="36"/>
      <c r="I811" s="54" t="s">
        <v>11</v>
      </c>
      <c r="J811" s="39"/>
      <c r="K811" s="56" t="s">
        <v>16</v>
      </c>
      <c r="L811" s="36"/>
      <c r="M811" s="54" t="s">
        <v>11</v>
      </c>
      <c r="N811" s="39"/>
      <c r="O811" s="56" t="s">
        <v>16</v>
      </c>
      <c r="P811" s="11"/>
      <c r="Q811" s="36"/>
      <c r="R811" s="54" t="s">
        <v>11</v>
      </c>
      <c r="S811" s="39"/>
      <c r="T811" s="54" t="s">
        <v>16</v>
      </c>
      <c r="U811" s="36"/>
      <c r="V811" s="54" t="s">
        <v>11</v>
      </c>
      <c r="W811" s="39"/>
      <c r="X811" s="56" t="s">
        <v>16</v>
      </c>
      <c r="Y811" s="48"/>
      <c r="Z811" s="36"/>
      <c r="AA811" s="54" t="s">
        <v>11</v>
      </c>
      <c r="AB811" s="39"/>
      <c r="AC811" s="54" t="s">
        <v>16</v>
      </c>
      <c r="AD811" s="36"/>
      <c r="AE811" s="54" t="s">
        <v>11</v>
      </c>
      <c r="AF811" s="39"/>
      <c r="AG811" s="56" t="s">
        <v>16</v>
      </c>
      <c r="AH811" s="48"/>
      <c r="AI811" s="36"/>
      <c r="AJ811" s="54" t="s">
        <v>11</v>
      </c>
      <c r="AK811" s="39"/>
      <c r="AL811" s="54" t="s">
        <v>16</v>
      </c>
      <c r="AM811" s="36"/>
      <c r="AN811" s="54" t="s">
        <v>11</v>
      </c>
      <c r="AO811" s="39"/>
      <c r="AP811" s="56" t="s">
        <v>16</v>
      </c>
      <c r="AQ811" s="48"/>
      <c r="AR811" s="36"/>
      <c r="AS811" s="54" t="s">
        <v>11</v>
      </c>
      <c r="AT811" s="39"/>
      <c r="AU811" s="54" t="s">
        <v>16</v>
      </c>
      <c r="AV811" s="36"/>
      <c r="AW811" s="54" t="s">
        <v>11</v>
      </c>
      <c r="AX811" s="39"/>
      <c r="AY811" s="56" t="s">
        <v>16</v>
      </c>
      <c r="AZ811" s="48"/>
      <c r="BA811" s="36"/>
      <c r="BB811" s="54" t="s">
        <v>11</v>
      </c>
      <c r="BC811" s="39"/>
      <c r="BD811" s="54" t="s">
        <v>16</v>
      </c>
      <c r="BE811" s="36"/>
      <c r="BF811" s="54" t="s">
        <v>11</v>
      </c>
      <c r="BG811" s="39"/>
      <c r="BH811" s="56" t="s">
        <v>16</v>
      </c>
      <c r="BI811" s="48"/>
      <c r="BJ811" s="36"/>
      <c r="BK811" s="54" t="s">
        <v>11</v>
      </c>
      <c r="BL811" s="39"/>
      <c r="BM811" s="54" t="s">
        <v>16</v>
      </c>
      <c r="BN811" s="36"/>
      <c r="BO811" s="54" t="s">
        <v>11</v>
      </c>
      <c r="BP811" s="39"/>
      <c r="BQ811" s="56" t="s">
        <v>16</v>
      </c>
      <c r="BR811" s="48"/>
      <c r="BS811" s="36"/>
      <c r="BT811" s="54" t="s">
        <v>11</v>
      </c>
      <c r="BU811" s="39"/>
      <c r="BV811" s="54" t="s">
        <v>16</v>
      </c>
      <c r="BW811" s="36"/>
      <c r="BX811" s="54" t="s">
        <v>11</v>
      </c>
      <c r="BY811" s="39"/>
      <c r="BZ811" s="56" t="s">
        <v>16</v>
      </c>
      <c r="CA811" s="51"/>
      <c r="CB811" s="17" t="str">
        <f t="shared" si="25"/>
        <v/>
      </c>
      <c r="CC811" s="17" t="str">
        <f>IF(CB811="","",INDEX('99_職種リスト'!$A:$A,MATCH($E811,'99_職種リスト'!$B:$B,0)))</f>
        <v/>
      </c>
      <c r="CD811" s="18" t="str">
        <f>IF(CB811="","",IF(F811="○",'01_勤務時間入力'!$B$7*60,IF(SUM(H811,J811,L811,N811)&gt;0,MIN(SUM(VALUE(H811)*60,J811,VALUE(L811)*60/2,N811/2),'01_勤務時間入力'!$B$7*60,10080),MIN(SUM(MIN(SUM(VALUE(Q811)*60,S811,VALUE(U811)*60/2,W811/2),1440)*IF(OR(Y811="",Y811="　"),1,VALUE(MID(Y811,2,1)/4)),MIN(SUM(VALUE(Z811)*60,AB811,VALUE(AD811)*60/2,AF811/2),1440)*IF(OR(AH811="",AH811="　"),1,VALUE(MID(AH811,2,1)/4)),MIN(SUM(VALUE(AI811)*60,AK811,VALUE(AM811)*60/2,AO811/2),1440)*IF(OR(AQ811="",AQ811="　"),1,VALUE(MID(AQ811,2,1)/4)),MIN(SUM(VALUE(AR811)*60,AT811,VALUE(AV811)*60/2,AX811/2),1440)*IF(OR(AZ811="",AZ811="　"),1,VALUE(MID(AZ811,2,1)/4)),MIN(SUM(VALUE(BA811)*60,BC811,VALUE(BE811)*60/2,BG811/2),1440)*IF(OR(BI811="",BI811="　"),1,VALUE(MID(BI811,2,1)/4)),MIN(SUM(VALUE(BJ811)*60,BL811,VALUE(BN811)*60/2,BP811/2),1440)*IF(OR(BR811="",BR811="　"),1,VALUE(MID(BR811,2,1)/4)),MIN(SUM(VALUE(BS811)*60,BU811,VALUE(BW811)*60/2,BY811/2),1440)*IF(OR(CA811="",CA811="　"),1,VALUE(MID(CA811,2,1)/4))),'01_勤務時間入力'!$B$7*60,10080))))</f>
        <v/>
      </c>
      <c r="CE811" s="17" t="str">
        <f>IF(CB811="","",IF('01_勤務時間入力'!$I$7*60&lt;='01_勤務時間入力'!CD811,"常勤","非常勤"))</f>
        <v/>
      </c>
    </row>
    <row r="812" spans="2:83" ht="27.95" customHeight="1" x14ac:dyDescent="0.4">
      <c r="B812" s="131" t="str">
        <f t="shared" si="24"/>
        <v>796人目</v>
      </c>
      <c r="C812" s="29"/>
      <c r="D812" s="69" t="s">
        <v>14</v>
      </c>
      <c r="E812" s="31"/>
      <c r="F812" s="32"/>
      <c r="H812" s="36"/>
      <c r="I812" s="54" t="s">
        <v>11</v>
      </c>
      <c r="J812" s="39"/>
      <c r="K812" s="56" t="s">
        <v>16</v>
      </c>
      <c r="L812" s="36"/>
      <c r="M812" s="54" t="s">
        <v>11</v>
      </c>
      <c r="N812" s="39"/>
      <c r="O812" s="56" t="s">
        <v>16</v>
      </c>
      <c r="P812" s="11"/>
      <c r="Q812" s="36"/>
      <c r="R812" s="54" t="s">
        <v>11</v>
      </c>
      <c r="S812" s="39"/>
      <c r="T812" s="54" t="s">
        <v>16</v>
      </c>
      <c r="U812" s="36"/>
      <c r="V812" s="54" t="s">
        <v>11</v>
      </c>
      <c r="W812" s="39"/>
      <c r="X812" s="56" t="s">
        <v>16</v>
      </c>
      <c r="Y812" s="48"/>
      <c r="Z812" s="36"/>
      <c r="AA812" s="54" t="s">
        <v>11</v>
      </c>
      <c r="AB812" s="39"/>
      <c r="AC812" s="54" t="s">
        <v>16</v>
      </c>
      <c r="AD812" s="36"/>
      <c r="AE812" s="54" t="s">
        <v>11</v>
      </c>
      <c r="AF812" s="39"/>
      <c r="AG812" s="56" t="s">
        <v>16</v>
      </c>
      <c r="AH812" s="48"/>
      <c r="AI812" s="36"/>
      <c r="AJ812" s="54" t="s">
        <v>11</v>
      </c>
      <c r="AK812" s="39"/>
      <c r="AL812" s="54" t="s">
        <v>16</v>
      </c>
      <c r="AM812" s="36"/>
      <c r="AN812" s="54" t="s">
        <v>11</v>
      </c>
      <c r="AO812" s="39"/>
      <c r="AP812" s="56" t="s">
        <v>16</v>
      </c>
      <c r="AQ812" s="48"/>
      <c r="AR812" s="36"/>
      <c r="AS812" s="54" t="s">
        <v>11</v>
      </c>
      <c r="AT812" s="39"/>
      <c r="AU812" s="54" t="s">
        <v>16</v>
      </c>
      <c r="AV812" s="36"/>
      <c r="AW812" s="54" t="s">
        <v>11</v>
      </c>
      <c r="AX812" s="39"/>
      <c r="AY812" s="56" t="s">
        <v>16</v>
      </c>
      <c r="AZ812" s="48"/>
      <c r="BA812" s="36"/>
      <c r="BB812" s="54" t="s">
        <v>11</v>
      </c>
      <c r="BC812" s="39"/>
      <c r="BD812" s="54" t="s">
        <v>16</v>
      </c>
      <c r="BE812" s="36"/>
      <c r="BF812" s="54" t="s">
        <v>11</v>
      </c>
      <c r="BG812" s="39"/>
      <c r="BH812" s="56" t="s">
        <v>16</v>
      </c>
      <c r="BI812" s="48"/>
      <c r="BJ812" s="36"/>
      <c r="BK812" s="54" t="s">
        <v>11</v>
      </c>
      <c r="BL812" s="39"/>
      <c r="BM812" s="54" t="s">
        <v>16</v>
      </c>
      <c r="BN812" s="36"/>
      <c r="BO812" s="54" t="s">
        <v>11</v>
      </c>
      <c r="BP812" s="39"/>
      <c r="BQ812" s="56" t="s">
        <v>16</v>
      </c>
      <c r="BR812" s="48"/>
      <c r="BS812" s="36"/>
      <c r="BT812" s="54" t="s">
        <v>11</v>
      </c>
      <c r="BU812" s="39"/>
      <c r="BV812" s="54" t="s">
        <v>16</v>
      </c>
      <c r="BW812" s="36"/>
      <c r="BX812" s="54" t="s">
        <v>11</v>
      </c>
      <c r="BY812" s="39"/>
      <c r="BZ812" s="56" t="s">
        <v>16</v>
      </c>
      <c r="CA812" s="51"/>
      <c r="CB812" s="17" t="str">
        <f t="shared" si="25"/>
        <v/>
      </c>
      <c r="CC812" s="17" t="str">
        <f>IF(CB812="","",INDEX('99_職種リスト'!$A:$A,MATCH($E812,'99_職種リスト'!$B:$B,0)))</f>
        <v/>
      </c>
      <c r="CD812" s="18" t="str">
        <f>IF(CB812="","",IF(F812="○",'01_勤務時間入力'!$B$7*60,IF(SUM(H812,J812,L812,N812)&gt;0,MIN(SUM(VALUE(H812)*60,J812,VALUE(L812)*60/2,N812/2),'01_勤務時間入力'!$B$7*60,10080),MIN(SUM(MIN(SUM(VALUE(Q812)*60,S812,VALUE(U812)*60/2,W812/2),1440)*IF(OR(Y812="",Y812="　"),1,VALUE(MID(Y812,2,1)/4)),MIN(SUM(VALUE(Z812)*60,AB812,VALUE(AD812)*60/2,AF812/2),1440)*IF(OR(AH812="",AH812="　"),1,VALUE(MID(AH812,2,1)/4)),MIN(SUM(VALUE(AI812)*60,AK812,VALUE(AM812)*60/2,AO812/2),1440)*IF(OR(AQ812="",AQ812="　"),1,VALUE(MID(AQ812,2,1)/4)),MIN(SUM(VALUE(AR812)*60,AT812,VALUE(AV812)*60/2,AX812/2),1440)*IF(OR(AZ812="",AZ812="　"),1,VALUE(MID(AZ812,2,1)/4)),MIN(SUM(VALUE(BA812)*60,BC812,VALUE(BE812)*60/2,BG812/2),1440)*IF(OR(BI812="",BI812="　"),1,VALUE(MID(BI812,2,1)/4)),MIN(SUM(VALUE(BJ812)*60,BL812,VALUE(BN812)*60/2,BP812/2),1440)*IF(OR(BR812="",BR812="　"),1,VALUE(MID(BR812,2,1)/4)),MIN(SUM(VALUE(BS812)*60,BU812,VALUE(BW812)*60/2,BY812/2),1440)*IF(OR(CA812="",CA812="　"),1,VALUE(MID(CA812,2,1)/4))),'01_勤務時間入力'!$B$7*60,10080))))</f>
        <v/>
      </c>
      <c r="CE812" s="17" t="str">
        <f>IF(CB812="","",IF('01_勤務時間入力'!$I$7*60&lt;='01_勤務時間入力'!CD812,"常勤","非常勤"))</f>
        <v/>
      </c>
    </row>
    <row r="813" spans="2:83" ht="27.95" customHeight="1" x14ac:dyDescent="0.4">
      <c r="B813" s="131" t="str">
        <f t="shared" si="24"/>
        <v>797人目</v>
      </c>
      <c r="C813" s="29"/>
      <c r="D813" s="69" t="s">
        <v>14</v>
      </c>
      <c r="E813" s="31"/>
      <c r="F813" s="32"/>
      <c r="H813" s="36"/>
      <c r="I813" s="54" t="s">
        <v>11</v>
      </c>
      <c r="J813" s="39"/>
      <c r="K813" s="56" t="s">
        <v>16</v>
      </c>
      <c r="L813" s="36"/>
      <c r="M813" s="54" t="s">
        <v>11</v>
      </c>
      <c r="N813" s="39"/>
      <c r="O813" s="56" t="s">
        <v>16</v>
      </c>
      <c r="P813" s="11"/>
      <c r="Q813" s="36"/>
      <c r="R813" s="54" t="s">
        <v>11</v>
      </c>
      <c r="S813" s="39"/>
      <c r="T813" s="54" t="s">
        <v>16</v>
      </c>
      <c r="U813" s="36"/>
      <c r="V813" s="54" t="s">
        <v>11</v>
      </c>
      <c r="W813" s="39"/>
      <c r="X813" s="56" t="s">
        <v>16</v>
      </c>
      <c r="Y813" s="48"/>
      <c r="Z813" s="36"/>
      <c r="AA813" s="54" t="s">
        <v>11</v>
      </c>
      <c r="AB813" s="39"/>
      <c r="AC813" s="54" t="s">
        <v>16</v>
      </c>
      <c r="AD813" s="36"/>
      <c r="AE813" s="54" t="s">
        <v>11</v>
      </c>
      <c r="AF813" s="39"/>
      <c r="AG813" s="56" t="s">
        <v>16</v>
      </c>
      <c r="AH813" s="48"/>
      <c r="AI813" s="36"/>
      <c r="AJ813" s="54" t="s">
        <v>11</v>
      </c>
      <c r="AK813" s="39"/>
      <c r="AL813" s="54" t="s">
        <v>16</v>
      </c>
      <c r="AM813" s="36"/>
      <c r="AN813" s="54" t="s">
        <v>11</v>
      </c>
      <c r="AO813" s="39"/>
      <c r="AP813" s="56" t="s">
        <v>16</v>
      </c>
      <c r="AQ813" s="48"/>
      <c r="AR813" s="36"/>
      <c r="AS813" s="54" t="s">
        <v>11</v>
      </c>
      <c r="AT813" s="39"/>
      <c r="AU813" s="54" t="s">
        <v>16</v>
      </c>
      <c r="AV813" s="36"/>
      <c r="AW813" s="54" t="s">
        <v>11</v>
      </c>
      <c r="AX813" s="39"/>
      <c r="AY813" s="56" t="s">
        <v>16</v>
      </c>
      <c r="AZ813" s="48"/>
      <c r="BA813" s="36"/>
      <c r="BB813" s="54" t="s">
        <v>11</v>
      </c>
      <c r="BC813" s="39"/>
      <c r="BD813" s="54" t="s">
        <v>16</v>
      </c>
      <c r="BE813" s="36"/>
      <c r="BF813" s="54" t="s">
        <v>11</v>
      </c>
      <c r="BG813" s="39"/>
      <c r="BH813" s="56" t="s">
        <v>16</v>
      </c>
      <c r="BI813" s="48"/>
      <c r="BJ813" s="36"/>
      <c r="BK813" s="54" t="s">
        <v>11</v>
      </c>
      <c r="BL813" s="39"/>
      <c r="BM813" s="54" t="s">
        <v>16</v>
      </c>
      <c r="BN813" s="36"/>
      <c r="BO813" s="54" t="s">
        <v>11</v>
      </c>
      <c r="BP813" s="39"/>
      <c r="BQ813" s="56" t="s">
        <v>16</v>
      </c>
      <c r="BR813" s="48"/>
      <c r="BS813" s="36"/>
      <c r="BT813" s="54" t="s">
        <v>11</v>
      </c>
      <c r="BU813" s="39"/>
      <c r="BV813" s="54" t="s">
        <v>16</v>
      </c>
      <c r="BW813" s="36"/>
      <c r="BX813" s="54" t="s">
        <v>11</v>
      </c>
      <c r="BY813" s="39"/>
      <c r="BZ813" s="56" t="s">
        <v>16</v>
      </c>
      <c r="CA813" s="51"/>
      <c r="CB813" s="17" t="str">
        <f t="shared" si="25"/>
        <v/>
      </c>
      <c r="CC813" s="17" t="str">
        <f>IF(CB813="","",INDEX('99_職種リスト'!$A:$A,MATCH($E813,'99_職種リスト'!$B:$B,0)))</f>
        <v/>
      </c>
      <c r="CD813" s="18" t="str">
        <f>IF(CB813="","",IF(F813="○",'01_勤務時間入力'!$B$7*60,IF(SUM(H813,J813,L813,N813)&gt;0,MIN(SUM(VALUE(H813)*60,J813,VALUE(L813)*60/2,N813/2),'01_勤務時間入力'!$B$7*60,10080),MIN(SUM(MIN(SUM(VALUE(Q813)*60,S813,VALUE(U813)*60/2,W813/2),1440)*IF(OR(Y813="",Y813="　"),1,VALUE(MID(Y813,2,1)/4)),MIN(SUM(VALUE(Z813)*60,AB813,VALUE(AD813)*60/2,AF813/2),1440)*IF(OR(AH813="",AH813="　"),1,VALUE(MID(AH813,2,1)/4)),MIN(SUM(VALUE(AI813)*60,AK813,VALUE(AM813)*60/2,AO813/2),1440)*IF(OR(AQ813="",AQ813="　"),1,VALUE(MID(AQ813,2,1)/4)),MIN(SUM(VALUE(AR813)*60,AT813,VALUE(AV813)*60/2,AX813/2),1440)*IF(OR(AZ813="",AZ813="　"),1,VALUE(MID(AZ813,2,1)/4)),MIN(SUM(VALUE(BA813)*60,BC813,VALUE(BE813)*60/2,BG813/2),1440)*IF(OR(BI813="",BI813="　"),1,VALUE(MID(BI813,2,1)/4)),MIN(SUM(VALUE(BJ813)*60,BL813,VALUE(BN813)*60/2,BP813/2),1440)*IF(OR(BR813="",BR813="　"),1,VALUE(MID(BR813,2,1)/4)),MIN(SUM(VALUE(BS813)*60,BU813,VALUE(BW813)*60/2,BY813/2),1440)*IF(OR(CA813="",CA813="　"),1,VALUE(MID(CA813,2,1)/4))),'01_勤務時間入力'!$B$7*60,10080))))</f>
        <v/>
      </c>
      <c r="CE813" s="17" t="str">
        <f>IF(CB813="","",IF('01_勤務時間入力'!$I$7*60&lt;='01_勤務時間入力'!CD813,"常勤","非常勤"))</f>
        <v/>
      </c>
    </row>
    <row r="814" spans="2:83" ht="27.95" customHeight="1" x14ac:dyDescent="0.4">
      <c r="B814" s="131" t="str">
        <f t="shared" si="24"/>
        <v>798人目</v>
      </c>
      <c r="C814" s="29"/>
      <c r="D814" s="69" t="s">
        <v>14</v>
      </c>
      <c r="E814" s="31"/>
      <c r="F814" s="32"/>
      <c r="H814" s="36"/>
      <c r="I814" s="54" t="s">
        <v>11</v>
      </c>
      <c r="J814" s="39"/>
      <c r="K814" s="56" t="s">
        <v>16</v>
      </c>
      <c r="L814" s="36"/>
      <c r="M814" s="54" t="s">
        <v>11</v>
      </c>
      <c r="N814" s="39"/>
      <c r="O814" s="56" t="s">
        <v>16</v>
      </c>
      <c r="P814" s="11"/>
      <c r="Q814" s="36"/>
      <c r="R814" s="54" t="s">
        <v>11</v>
      </c>
      <c r="S814" s="39"/>
      <c r="T814" s="54" t="s">
        <v>16</v>
      </c>
      <c r="U814" s="36"/>
      <c r="V814" s="54" t="s">
        <v>11</v>
      </c>
      <c r="W814" s="39"/>
      <c r="X814" s="56" t="s">
        <v>16</v>
      </c>
      <c r="Y814" s="48"/>
      <c r="Z814" s="36"/>
      <c r="AA814" s="54" t="s">
        <v>11</v>
      </c>
      <c r="AB814" s="39"/>
      <c r="AC814" s="54" t="s">
        <v>16</v>
      </c>
      <c r="AD814" s="36"/>
      <c r="AE814" s="54" t="s">
        <v>11</v>
      </c>
      <c r="AF814" s="39"/>
      <c r="AG814" s="56" t="s">
        <v>16</v>
      </c>
      <c r="AH814" s="48"/>
      <c r="AI814" s="36"/>
      <c r="AJ814" s="54" t="s">
        <v>11</v>
      </c>
      <c r="AK814" s="39"/>
      <c r="AL814" s="54" t="s">
        <v>16</v>
      </c>
      <c r="AM814" s="36"/>
      <c r="AN814" s="54" t="s">
        <v>11</v>
      </c>
      <c r="AO814" s="39"/>
      <c r="AP814" s="56" t="s">
        <v>16</v>
      </c>
      <c r="AQ814" s="48"/>
      <c r="AR814" s="36"/>
      <c r="AS814" s="54" t="s">
        <v>11</v>
      </c>
      <c r="AT814" s="39"/>
      <c r="AU814" s="54" t="s">
        <v>16</v>
      </c>
      <c r="AV814" s="36"/>
      <c r="AW814" s="54" t="s">
        <v>11</v>
      </c>
      <c r="AX814" s="39"/>
      <c r="AY814" s="56" t="s">
        <v>16</v>
      </c>
      <c r="AZ814" s="48"/>
      <c r="BA814" s="36"/>
      <c r="BB814" s="54" t="s">
        <v>11</v>
      </c>
      <c r="BC814" s="39"/>
      <c r="BD814" s="54" t="s">
        <v>16</v>
      </c>
      <c r="BE814" s="36"/>
      <c r="BF814" s="54" t="s">
        <v>11</v>
      </c>
      <c r="BG814" s="39"/>
      <c r="BH814" s="56" t="s">
        <v>16</v>
      </c>
      <c r="BI814" s="48"/>
      <c r="BJ814" s="36"/>
      <c r="BK814" s="54" t="s">
        <v>11</v>
      </c>
      <c r="BL814" s="39"/>
      <c r="BM814" s="54" t="s">
        <v>16</v>
      </c>
      <c r="BN814" s="36"/>
      <c r="BO814" s="54" t="s">
        <v>11</v>
      </c>
      <c r="BP814" s="39"/>
      <c r="BQ814" s="56" t="s">
        <v>16</v>
      </c>
      <c r="BR814" s="48"/>
      <c r="BS814" s="36"/>
      <c r="BT814" s="54" t="s">
        <v>11</v>
      </c>
      <c r="BU814" s="39"/>
      <c r="BV814" s="54" t="s">
        <v>16</v>
      </c>
      <c r="BW814" s="36"/>
      <c r="BX814" s="54" t="s">
        <v>11</v>
      </c>
      <c r="BY814" s="39"/>
      <c r="BZ814" s="56" t="s">
        <v>16</v>
      </c>
      <c r="CA814" s="51"/>
      <c r="CB814" s="17" t="str">
        <f t="shared" si="25"/>
        <v/>
      </c>
      <c r="CC814" s="17" t="str">
        <f>IF(CB814="","",INDEX('99_職種リスト'!$A:$A,MATCH($E814,'99_職種リスト'!$B:$B,0)))</f>
        <v/>
      </c>
      <c r="CD814" s="18" t="str">
        <f>IF(CB814="","",IF(F814="○",'01_勤務時間入力'!$B$7*60,IF(SUM(H814,J814,L814,N814)&gt;0,MIN(SUM(VALUE(H814)*60,J814,VALUE(L814)*60/2,N814/2),'01_勤務時間入力'!$B$7*60,10080),MIN(SUM(MIN(SUM(VALUE(Q814)*60,S814,VALUE(U814)*60/2,W814/2),1440)*IF(OR(Y814="",Y814="　"),1,VALUE(MID(Y814,2,1)/4)),MIN(SUM(VALUE(Z814)*60,AB814,VALUE(AD814)*60/2,AF814/2),1440)*IF(OR(AH814="",AH814="　"),1,VALUE(MID(AH814,2,1)/4)),MIN(SUM(VALUE(AI814)*60,AK814,VALUE(AM814)*60/2,AO814/2),1440)*IF(OR(AQ814="",AQ814="　"),1,VALUE(MID(AQ814,2,1)/4)),MIN(SUM(VALUE(AR814)*60,AT814,VALUE(AV814)*60/2,AX814/2),1440)*IF(OR(AZ814="",AZ814="　"),1,VALUE(MID(AZ814,2,1)/4)),MIN(SUM(VALUE(BA814)*60,BC814,VALUE(BE814)*60/2,BG814/2),1440)*IF(OR(BI814="",BI814="　"),1,VALUE(MID(BI814,2,1)/4)),MIN(SUM(VALUE(BJ814)*60,BL814,VALUE(BN814)*60/2,BP814/2),1440)*IF(OR(BR814="",BR814="　"),1,VALUE(MID(BR814,2,1)/4)),MIN(SUM(VALUE(BS814)*60,BU814,VALUE(BW814)*60/2,BY814/2),1440)*IF(OR(CA814="",CA814="　"),1,VALUE(MID(CA814,2,1)/4))),'01_勤務時間入力'!$B$7*60,10080))))</f>
        <v/>
      </c>
      <c r="CE814" s="17" t="str">
        <f>IF(CB814="","",IF('01_勤務時間入力'!$I$7*60&lt;='01_勤務時間入力'!CD814,"常勤","非常勤"))</f>
        <v/>
      </c>
    </row>
    <row r="815" spans="2:83" ht="27.95" customHeight="1" x14ac:dyDescent="0.4">
      <c r="B815" s="131" t="str">
        <f t="shared" si="24"/>
        <v>799人目</v>
      </c>
      <c r="C815" s="29"/>
      <c r="D815" s="69" t="s">
        <v>14</v>
      </c>
      <c r="E815" s="31"/>
      <c r="F815" s="32"/>
      <c r="H815" s="36"/>
      <c r="I815" s="54" t="s">
        <v>11</v>
      </c>
      <c r="J815" s="39"/>
      <c r="K815" s="56" t="s">
        <v>16</v>
      </c>
      <c r="L815" s="36"/>
      <c r="M815" s="54" t="s">
        <v>11</v>
      </c>
      <c r="N815" s="39"/>
      <c r="O815" s="56" t="s">
        <v>16</v>
      </c>
      <c r="P815" s="11"/>
      <c r="Q815" s="36"/>
      <c r="R815" s="54" t="s">
        <v>11</v>
      </c>
      <c r="S815" s="39"/>
      <c r="T815" s="54" t="s">
        <v>16</v>
      </c>
      <c r="U815" s="36"/>
      <c r="V815" s="54" t="s">
        <v>11</v>
      </c>
      <c r="W815" s="39"/>
      <c r="X815" s="56" t="s">
        <v>16</v>
      </c>
      <c r="Y815" s="48"/>
      <c r="Z815" s="36"/>
      <c r="AA815" s="54" t="s">
        <v>11</v>
      </c>
      <c r="AB815" s="39"/>
      <c r="AC815" s="54" t="s">
        <v>16</v>
      </c>
      <c r="AD815" s="36"/>
      <c r="AE815" s="54" t="s">
        <v>11</v>
      </c>
      <c r="AF815" s="39"/>
      <c r="AG815" s="56" t="s">
        <v>16</v>
      </c>
      <c r="AH815" s="48"/>
      <c r="AI815" s="36"/>
      <c r="AJ815" s="54" t="s">
        <v>11</v>
      </c>
      <c r="AK815" s="39"/>
      <c r="AL815" s="54" t="s">
        <v>16</v>
      </c>
      <c r="AM815" s="36"/>
      <c r="AN815" s="54" t="s">
        <v>11</v>
      </c>
      <c r="AO815" s="39"/>
      <c r="AP815" s="56" t="s">
        <v>16</v>
      </c>
      <c r="AQ815" s="48"/>
      <c r="AR815" s="36"/>
      <c r="AS815" s="54" t="s">
        <v>11</v>
      </c>
      <c r="AT815" s="39"/>
      <c r="AU815" s="54" t="s">
        <v>16</v>
      </c>
      <c r="AV815" s="36"/>
      <c r="AW815" s="54" t="s">
        <v>11</v>
      </c>
      <c r="AX815" s="39"/>
      <c r="AY815" s="56" t="s">
        <v>16</v>
      </c>
      <c r="AZ815" s="48"/>
      <c r="BA815" s="36"/>
      <c r="BB815" s="54" t="s">
        <v>11</v>
      </c>
      <c r="BC815" s="39"/>
      <c r="BD815" s="54" t="s">
        <v>16</v>
      </c>
      <c r="BE815" s="36"/>
      <c r="BF815" s="54" t="s">
        <v>11</v>
      </c>
      <c r="BG815" s="39"/>
      <c r="BH815" s="56" t="s">
        <v>16</v>
      </c>
      <c r="BI815" s="48"/>
      <c r="BJ815" s="36"/>
      <c r="BK815" s="54" t="s">
        <v>11</v>
      </c>
      <c r="BL815" s="39"/>
      <c r="BM815" s="54" t="s">
        <v>16</v>
      </c>
      <c r="BN815" s="36"/>
      <c r="BO815" s="54" t="s">
        <v>11</v>
      </c>
      <c r="BP815" s="39"/>
      <c r="BQ815" s="56" t="s">
        <v>16</v>
      </c>
      <c r="BR815" s="48"/>
      <c r="BS815" s="36"/>
      <c r="BT815" s="54" t="s">
        <v>11</v>
      </c>
      <c r="BU815" s="39"/>
      <c r="BV815" s="54" t="s">
        <v>16</v>
      </c>
      <c r="BW815" s="36"/>
      <c r="BX815" s="54" t="s">
        <v>11</v>
      </c>
      <c r="BY815" s="39"/>
      <c r="BZ815" s="56" t="s">
        <v>16</v>
      </c>
      <c r="CA815" s="51"/>
      <c r="CB815" s="17" t="str">
        <f t="shared" si="25"/>
        <v/>
      </c>
      <c r="CC815" s="17" t="str">
        <f>IF(CB815="","",INDEX('99_職種リスト'!$A:$A,MATCH($E815,'99_職種リスト'!$B:$B,0)))</f>
        <v/>
      </c>
      <c r="CD815" s="18" t="str">
        <f>IF(CB815="","",IF(F815="○",'01_勤務時間入力'!$B$7*60,IF(SUM(H815,J815,L815,N815)&gt;0,MIN(SUM(VALUE(H815)*60,J815,VALUE(L815)*60/2,N815/2),'01_勤務時間入力'!$B$7*60,10080),MIN(SUM(MIN(SUM(VALUE(Q815)*60,S815,VALUE(U815)*60/2,W815/2),1440)*IF(OR(Y815="",Y815="　"),1,VALUE(MID(Y815,2,1)/4)),MIN(SUM(VALUE(Z815)*60,AB815,VALUE(AD815)*60/2,AF815/2),1440)*IF(OR(AH815="",AH815="　"),1,VALUE(MID(AH815,2,1)/4)),MIN(SUM(VALUE(AI815)*60,AK815,VALUE(AM815)*60/2,AO815/2),1440)*IF(OR(AQ815="",AQ815="　"),1,VALUE(MID(AQ815,2,1)/4)),MIN(SUM(VALUE(AR815)*60,AT815,VALUE(AV815)*60/2,AX815/2),1440)*IF(OR(AZ815="",AZ815="　"),1,VALUE(MID(AZ815,2,1)/4)),MIN(SUM(VALUE(BA815)*60,BC815,VALUE(BE815)*60/2,BG815/2),1440)*IF(OR(BI815="",BI815="　"),1,VALUE(MID(BI815,2,1)/4)),MIN(SUM(VALUE(BJ815)*60,BL815,VALUE(BN815)*60/2,BP815/2),1440)*IF(OR(BR815="",BR815="　"),1,VALUE(MID(BR815,2,1)/4)),MIN(SUM(VALUE(BS815)*60,BU815,VALUE(BW815)*60/2,BY815/2),1440)*IF(OR(CA815="",CA815="　"),1,VALUE(MID(CA815,2,1)/4))),'01_勤務時間入力'!$B$7*60,10080))))</f>
        <v/>
      </c>
      <c r="CE815" s="17" t="str">
        <f>IF(CB815="","",IF('01_勤務時間入力'!$I$7*60&lt;='01_勤務時間入力'!CD815,"常勤","非常勤"))</f>
        <v/>
      </c>
    </row>
    <row r="816" spans="2:83" ht="27.95" customHeight="1" x14ac:dyDescent="0.4">
      <c r="B816" s="131" t="str">
        <f t="shared" si="24"/>
        <v>800人目</v>
      </c>
      <c r="C816" s="29"/>
      <c r="D816" s="69" t="s">
        <v>14</v>
      </c>
      <c r="E816" s="31"/>
      <c r="F816" s="32"/>
      <c r="H816" s="36"/>
      <c r="I816" s="54" t="s">
        <v>11</v>
      </c>
      <c r="J816" s="39"/>
      <c r="K816" s="56" t="s">
        <v>16</v>
      </c>
      <c r="L816" s="36"/>
      <c r="M816" s="54" t="s">
        <v>11</v>
      </c>
      <c r="N816" s="39"/>
      <c r="O816" s="56" t="s">
        <v>16</v>
      </c>
      <c r="P816" s="11"/>
      <c r="Q816" s="36"/>
      <c r="R816" s="54" t="s">
        <v>11</v>
      </c>
      <c r="S816" s="39"/>
      <c r="T816" s="54" t="s">
        <v>16</v>
      </c>
      <c r="U816" s="36"/>
      <c r="V816" s="54" t="s">
        <v>11</v>
      </c>
      <c r="W816" s="39"/>
      <c r="X816" s="56" t="s">
        <v>16</v>
      </c>
      <c r="Y816" s="48"/>
      <c r="Z816" s="36"/>
      <c r="AA816" s="54" t="s">
        <v>11</v>
      </c>
      <c r="AB816" s="39"/>
      <c r="AC816" s="54" t="s">
        <v>16</v>
      </c>
      <c r="AD816" s="36"/>
      <c r="AE816" s="54" t="s">
        <v>11</v>
      </c>
      <c r="AF816" s="39"/>
      <c r="AG816" s="56" t="s">
        <v>16</v>
      </c>
      <c r="AH816" s="48"/>
      <c r="AI816" s="36"/>
      <c r="AJ816" s="54" t="s">
        <v>11</v>
      </c>
      <c r="AK816" s="39"/>
      <c r="AL816" s="54" t="s">
        <v>16</v>
      </c>
      <c r="AM816" s="36"/>
      <c r="AN816" s="54" t="s">
        <v>11</v>
      </c>
      <c r="AO816" s="39"/>
      <c r="AP816" s="56" t="s">
        <v>16</v>
      </c>
      <c r="AQ816" s="48"/>
      <c r="AR816" s="36"/>
      <c r="AS816" s="54" t="s">
        <v>11</v>
      </c>
      <c r="AT816" s="39"/>
      <c r="AU816" s="54" t="s">
        <v>16</v>
      </c>
      <c r="AV816" s="36"/>
      <c r="AW816" s="54" t="s">
        <v>11</v>
      </c>
      <c r="AX816" s="39"/>
      <c r="AY816" s="56" t="s">
        <v>16</v>
      </c>
      <c r="AZ816" s="48"/>
      <c r="BA816" s="36"/>
      <c r="BB816" s="54" t="s">
        <v>11</v>
      </c>
      <c r="BC816" s="39"/>
      <c r="BD816" s="54" t="s">
        <v>16</v>
      </c>
      <c r="BE816" s="36"/>
      <c r="BF816" s="54" t="s">
        <v>11</v>
      </c>
      <c r="BG816" s="39"/>
      <c r="BH816" s="56" t="s">
        <v>16</v>
      </c>
      <c r="BI816" s="48"/>
      <c r="BJ816" s="36"/>
      <c r="BK816" s="54" t="s">
        <v>11</v>
      </c>
      <c r="BL816" s="39"/>
      <c r="BM816" s="54" t="s">
        <v>16</v>
      </c>
      <c r="BN816" s="36"/>
      <c r="BO816" s="54" t="s">
        <v>11</v>
      </c>
      <c r="BP816" s="39"/>
      <c r="BQ816" s="56" t="s">
        <v>16</v>
      </c>
      <c r="BR816" s="48"/>
      <c r="BS816" s="36"/>
      <c r="BT816" s="54" t="s">
        <v>11</v>
      </c>
      <c r="BU816" s="39"/>
      <c r="BV816" s="54" t="s">
        <v>16</v>
      </c>
      <c r="BW816" s="36"/>
      <c r="BX816" s="54" t="s">
        <v>11</v>
      </c>
      <c r="BY816" s="39"/>
      <c r="BZ816" s="56" t="s">
        <v>16</v>
      </c>
      <c r="CA816" s="51"/>
      <c r="CB816" s="17" t="str">
        <f t="shared" si="25"/>
        <v/>
      </c>
      <c r="CC816" s="17" t="str">
        <f>IF(CB816="","",INDEX('99_職種リスト'!$A:$A,MATCH($E816,'99_職種リスト'!$B:$B,0)))</f>
        <v/>
      </c>
      <c r="CD816" s="18" t="str">
        <f>IF(CB816="","",IF(F816="○",'01_勤務時間入力'!$B$7*60,IF(SUM(H816,J816,L816,N816)&gt;0,MIN(SUM(VALUE(H816)*60,J816,VALUE(L816)*60/2,N816/2),'01_勤務時間入力'!$B$7*60,10080),MIN(SUM(MIN(SUM(VALUE(Q816)*60,S816,VALUE(U816)*60/2,W816/2),1440)*IF(OR(Y816="",Y816="　"),1,VALUE(MID(Y816,2,1)/4)),MIN(SUM(VALUE(Z816)*60,AB816,VALUE(AD816)*60/2,AF816/2),1440)*IF(OR(AH816="",AH816="　"),1,VALUE(MID(AH816,2,1)/4)),MIN(SUM(VALUE(AI816)*60,AK816,VALUE(AM816)*60/2,AO816/2),1440)*IF(OR(AQ816="",AQ816="　"),1,VALUE(MID(AQ816,2,1)/4)),MIN(SUM(VALUE(AR816)*60,AT816,VALUE(AV816)*60/2,AX816/2),1440)*IF(OR(AZ816="",AZ816="　"),1,VALUE(MID(AZ816,2,1)/4)),MIN(SUM(VALUE(BA816)*60,BC816,VALUE(BE816)*60/2,BG816/2),1440)*IF(OR(BI816="",BI816="　"),1,VALUE(MID(BI816,2,1)/4)),MIN(SUM(VALUE(BJ816)*60,BL816,VALUE(BN816)*60/2,BP816/2),1440)*IF(OR(BR816="",BR816="　"),1,VALUE(MID(BR816,2,1)/4)),MIN(SUM(VALUE(BS816)*60,BU816,VALUE(BW816)*60/2,BY816/2),1440)*IF(OR(CA816="",CA816="　"),1,VALUE(MID(CA816,2,1)/4))),'01_勤務時間入力'!$B$7*60,10080))))</f>
        <v/>
      </c>
      <c r="CE816" s="17" t="str">
        <f>IF(CB816="","",IF('01_勤務時間入力'!$I$7*60&lt;='01_勤務時間入力'!CD816,"常勤","非常勤"))</f>
        <v/>
      </c>
    </row>
    <row r="817" spans="2:83" ht="27.95" customHeight="1" x14ac:dyDescent="0.4">
      <c r="B817" s="131" t="str">
        <f t="shared" si="24"/>
        <v>801人目</v>
      </c>
      <c r="C817" s="29"/>
      <c r="D817" s="69" t="s">
        <v>14</v>
      </c>
      <c r="E817" s="31"/>
      <c r="F817" s="32"/>
      <c r="H817" s="36"/>
      <c r="I817" s="54" t="s">
        <v>11</v>
      </c>
      <c r="J817" s="39"/>
      <c r="K817" s="56" t="s">
        <v>16</v>
      </c>
      <c r="L817" s="36"/>
      <c r="M817" s="54" t="s">
        <v>11</v>
      </c>
      <c r="N817" s="39"/>
      <c r="O817" s="56" t="s">
        <v>16</v>
      </c>
      <c r="P817" s="11"/>
      <c r="Q817" s="36"/>
      <c r="R817" s="54" t="s">
        <v>11</v>
      </c>
      <c r="S817" s="39"/>
      <c r="T817" s="54" t="s">
        <v>16</v>
      </c>
      <c r="U817" s="36"/>
      <c r="V817" s="54" t="s">
        <v>11</v>
      </c>
      <c r="W817" s="39"/>
      <c r="X817" s="56" t="s">
        <v>16</v>
      </c>
      <c r="Y817" s="48"/>
      <c r="Z817" s="36"/>
      <c r="AA817" s="54" t="s">
        <v>11</v>
      </c>
      <c r="AB817" s="39"/>
      <c r="AC817" s="54" t="s">
        <v>16</v>
      </c>
      <c r="AD817" s="36"/>
      <c r="AE817" s="54" t="s">
        <v>11</v>
      </c>
      <c r="AF817" s="39"/>
      <c r="AG817" s="56" t="s">
        <v>16</v>
      </c>
      <c r="AH817" s="48"/>
      <c r="AI817" s="36"/>
      <c r="AJ817" s="54" t="s">
        <v>11</v>
      </c>
      <c r="AK817" s="39"/>
      <c r="AL817" s="54" t="s">
        <v>16</v>
      </c>
      <c r="AM817" s="36"/>
      <c r="AN817" s="54" t="s">
        <v>11</v>
      </c>
      <c r="AO817" s="39"/>
      <c r="AP817" s="56" t="s">
        <v>16</v>
      </c>
      <c r="AQ817" s="48"/>
      <c r="AR817" s="36"/>
      <c r="AS817" s="54" t="s">
        <v>11</v>
      </c>
      <c r="AT817" s="39"/>
      <c r="AU817" s="54" t="s">
        <v>16</v>
      </c>
      <c r="AV817" s="36"/>
      <c r="AW817" s="54" t="s">
        <v>11</v>
      </c>
      <c r="AX817" s="39"/>
      <c r="AY817" s="56" t="s">
        <v>16</v>
      </c>
      <c r="AZ817" s="48"/>
      <c r="BA817" s="36"/>
      <c r="BB817" s="54" t="s">
        <v>11</v>
      </c>
      <c r="BC817" s="39"/>
      <c r="BD817" s="54" t="s">
        <v>16</v>
      </c>
      <c r="BE817" s="36"/>
      <c r="BF817" s="54" t="s">
        <v>11</v>
      </c>
      <c r="BG817" s="39"/>
      <c r="BH817" s="56" t="s">
        <v>16</v>
      </c>
      <c r="BI817" s="48"/>
      <c r="BJ817" s="36"/>
      <c r="BK817" s="54" t="s">
        <v>11</v>
      </c>
      <c r="BL817" s="39"/>
      <c r="BM817" s="54" t="s">
        <v>16</v>
      </c>
      <c r="BN817" s="36"/>
      <c r="BO817" s="54" t="s">
        <v>11</v>
      </c>
      <c r="BP817" s="39"/>
      <c r="BQ817" s="56" t="s">
        <v>16</v>
      </c>
      <c r="BR817" s="48"/>
      <c r="BS817" s="36"/>
      <c r="BT817" s="54" t="s">
        <v>11</v>
      </c>
      <c r="BU817" s="39"/>
      <c r="BV817" s="54" t="s">
        <v>16</v>
      </c>
      <c r="BW817" s="36"/>
      <c r="BX817" s="54" t="s">
        <v>11</v>
      </c>
      <c r="BY817" s="39"/>
      <c r="BZ817" s="56" t="s">
        <v>16</v>
      </c>
      <c r="CA817" s="51"/>
      <c r="CB817" s="17" t="str">
        <f t="shared" si="25"/>
        <v/>
      </c>
      <c r="CC817" s="17" t="str">
        <f>IF(CB817="","",INDEX('99_職種リスト'!$A:$A,MATCH($E817,'99_職種リスト'!$B:$B,0)))</f>
        <v/>
      </c>
      <c r="CD817" s="18" t="str">
        <f>IF(CB817="","",IF(F817="○",'01_勤務時間入力'!$B$7*60,IF(SUM(H817,J817,L817,N817)&gt;0,MIN(SUM(VALUE(H817)*60,J817,VALUE(L817)*60/2,N817/2),'01_勤務時間入力'!$B$7*60,10080),MIN(SUM(MIN(SUM(VALUE(Q817)*60,S817,VALUE(U817)*60/2,W817/2),1440)*IF(OR(Y817="",Y817="　"),1,VALUE(MID(Y817,2,1)/4)),MIN(SUM(VALUE(Z817)*60,AB817,VALUE(AD817)*60/2,AF817/2),1440)*IF(OR(AH817="",AH817="　"),1,VALUE(MID(AH817,2,1)/4)),MIN(SUM(VALUE(AI817)*60,AK817,VALUE(AM817)*60/2,AO817/2),1440)*IF(OR(AQ817="",AQ817="　"),1,VALUE(MID(AQ817,2,1)/4)),MIN(SUM(VALUE(AR817)*60,AT817,VALUE(AV817)*60/2,AX817/2),1440)*IF(OR(AZ817="",AZ817="　"),1,VALUE(MID(AZ817,2,1)/4)),MIN(SUM(VALUE(BA817)*60,BC817,VALUE(BE817)*60/2,BG817/2),1440)*IF(OR(BI817="",BI817="　"),1,VALUE(MID(BI817,2,1)/4)),MIN(SUM(VALUE(BJ817)*60,BL817,VALUE(BN817)*60/2,BP817/2),1440)*IF(OR(BR817="",BR817="　"),1,VALUE(MID(BR817,2,1)/4)),MIN(SUM(VALUE(BS817)*60,BU817,VALUE(BW817)*60/2,BY817/2),1440)*IF(OR(CA817="",CA817="　"),1,VALUE(MID(CA817,2,1)/4))),'01_勤務時間入力'!$B$7*60,10080))))</f>
        <v/>
      </c>
      <c r="CE817" s="17" t="str">
        <f>IF(CB817="","",IF('01_勤務時間入力'!$I$7*60&lt;='01_勤務時間入力'!CD817,"常勤","非常勤"))</f>
        <v/>
      </c>
    </row>
    <row r="818" spans="2:83" ht="27.95" customHeight="1" x14ac:dyDescent="0.4">
      <c r="B818" s="131" t="str">
        <f t="shared" si="24"/>
        <v>802人目</v>
      </c>
      <c r="C818" s="29"/>
      <c r="D818" s="69" t="s">
        <v>14</v>
      </c>
      <c r="E818" s="31"/>
      <c r="F818" s="32"/>
      <c r="H818" s="36"/>
      <c r="I818" s="54" t="s">
        <v>11</v>
      </c>
      <c r="J818" s="39"/>
      <c r="K818" s="56" t="s">
        <v>16</v>
      </c>
      <c r="L818" s="36"/>
      <c r="M818" s="54" t="s">
        <v>11</v>
      </c>
      <c r="N818" s="39"/>
      <c r="O818" s="56" t="s">
        <v>16</v>
      </c>
      <c r="P818" s="11"/>
      <c r="Q818" s="36"/>
      <c r="R818" s="54" t="s">
        <v>11</v>
      </c>
      <c r="S818" s="39"/>
      <c r="T818" s="54" t="s">
        <v>16</v>
      </c>
      <c r="U818" s="36"/>
      <c r="V818" s="54" t="s">
        <v>11</v>
      </c>
      <c r="W818" s="39"/>
      <c r="X818" s="56" t="s">
        <v>16</v>
      </c>
      <c r="Y818" s="48"/>
      <c r="Z818" s="36"/>
      <c r="AA818" s="54" t="s">
        <v>11</v>
      </c>
      <c r="AB818" s="39"/>
      <c r="AC818" s="54" t="s">
        <v>16</v>
      </c>
      <c r="AD818" s="36"/>
      <c r="AE818" s="54" t="s">
        <v>11</v>
      </c>
      <c r="AF818" s="39"/>
      <c r="AG818" s="56" t="s">
        <v>16</v>
      </c>
      <c r="AH818" s="48"/>
      <c r="AI818" s="36"/>
      <c r="AJ818" s="54" t="s">
        <v>11</v>
      </c>
      <c r="AK818" s="39"/>
      <c r="AL818" s="54" t="s">
        <v>16</v>
      </c>
      <c r="AM818" s="36"/>
      <c r="AN818" s="54" t="s">
        <v>11</v>
      </c>
      <c r="AO818" s="39"/>
      <c r="AP818" s="56" t="s">
        <v>16</v>
      </c>
      <c r="AQ818" s="48"/>
      <c r="AR818" s="36"/>
      <c r="AS818" s="54" t="s">
        <v>11</v>
      </c>
      <c r="AT818" s="39"/>
      <c r="AU818" s="54" t="s">
        <v>16</v>
      </c>
      <c r="AV818" s="36"/>
      <c r="AW818" s="54" t="s">
        <v>11</v>
      </c>
      <c r="AX818" s="39"/>
      <c r="AY818" s="56" t="s">
        <v>16</v>
      </c>
      <c r="AZ818" s="48"/>
      <c r="BA818" s="36"/>
      <c r="BB818" s="54" t="s">
        <v>11</v>
      </c>
      <c r="BC818" s="39"/>
      <c r="BD818" s="54" t="s">
        <v>16</v>
      </c>
      <c r="BE818" s="36"/>
      <c r="BF818" s="54" t="s">
        <v>11</v>
      </c>
      <c r="BG818" s="39"/>
      <c r="BH818" s="56" t="s">
        <v>16</v>
      </c>
      <c r="BI818" s="48"/>
      <c r="BJ818" s="36"/>
      <c r="BK818" s="54" t="s">
        <v>11</v>
      </c>
      <c r="BL818" s="39"/>
      <c r="BM818" s="54" t="s">
        <v>16</v>
      </c>
      <c r="BN818" s="36"/>
      <c r="BO818" s="54" t="s">
        <v>11</v>
      </c>
      <c r="BP818" s="39"/>
      <c r="BQ818" s="56" t="s">
        <v>16</v>
      </c>
      <c r="BR818" s="48"/>
      <c r="BS818" s="36"/>
      <c r="BT818" s="54" t="s">
        <v>11</v>
      </c>
      <c r="BU818" s="39"/>
      <c r="BV818" s="54" t="s">
        <v>16</v>
      </c>
      <c r="BW818" s="36"/>
      <c r="BX818" s="54" t="s">
        <v>11</v>
      </c>
      <c r="BY818" s="39"/>
      <c r="BZ818" s="56" t="s">
        <v>16</v>
      </c>
      <c r="CA818" s="51"/>
      <c r="CB818" s="17" t="str">
        <f t="shared" si="25"/>
        <v/>
      </c>
      <c r="CC818" s="17" t="str">
        <f>IF(CB818="","",INDEX('99_職種リスト'!$A:$A,MATCH($E818,'99_職種リスト'!$B:$B,0)))</f>
        <v/>
      </c>
      <c r="CD818" s="18" t="str">
        <f>IF(CB818="","",IF(F818="○",'01_勤務時間入力'!$B$7*60,IF(SUM(H818,J818,L818,N818)&gt;0,MIN(SUM(VALUE(H818)*60,J818,VALUE(L818)*60/2,N818/2),'01_勤務時間入力'!$B$7*60,10080),MIN(SUM(MIN(SUM(VALUE(Q818)*60,S818,VALUE(U818)*60/2,W818/2),1440)*IF(OR(Y818="",Y818="　"),1,VALUE(MID(Y818,2,1)/4)),MIN(SUM(VALUE(Z818)*60,AB818,VALUE(AD818)*60/2,AF818/2),1440)*IF(OR(AH818="",AH818="　"),1,VALUE(MID(AH818,2,1)/4)),MIN(SUM(VALUE(AI818)*60,AK818,VALUE(AM818)*60/2,AO818/2),1440)*IF(OR(AQ818="",AQ818="　"),1,VALUE(MID(AQ818,2,1)/4)),MIN(SUM(VALUE(AR818)*60,AT818,VALUE(AV818)*60/2,AX818/2),1440)*IF(OR(AZ818="",AZ818="　"),1,VALUE(MID(AZ818,2,1)/4)),MIN(SUM(VALUE(BA818)*60,BC818,VALUE(BE818)*60/2,BG818/2),1440)*IF(OR(BI818="",BI818="　"),1,VALUE(MID(BI818,2,1)/4)),MIN(SUM(VALUE(BJ818)*60,BL818,VALUE(BN818)*60/2,BP818/2),1440)*IF(OR(BR818="",BR818="　"),1,VALUE(MID(BR818,2,1)/4)),MIN(SUM(VALUE(BS818)*60,BU818,VALUE(BW818)*60/2,BY818/2),1440)*IF(OR(CA818="",CA818="　"),1,VALUE(MID(CA818,2,1)/4))),'01_勤務時間入力'!$B$7*60,10080))))</f>
        <v/>
      </c>
      <c r="CE818" s="17" t="str">
        <f>IF(CB818="","",IF('01_勤務時間入力'!$I$7*60&lt;='01_勤務時間入力'!CD818,"常勤","非常勤"))</f>
        <v/>
      </c>
    </row>
    <row r="819" spans="2:83" ht="27.95" customHeight="1" x14ac:dyDescent="0.4">
      <c r="B819" s="131" t="str">
        <f t="shared" si="24"/>
        <v>803人目</v>
      </c>
      <c r="C819" s="29"/>
      <c r="D819" s="69" t="s">
        <v>14</v>
      </c>
      <c r="E819" s="31"/>
      <c r="F819" s="32"/>
      <c r="H819" s="36"/>
      <c r="I819" s="54" t="s">
        <v>11</v>
      </c>
      <c r="J819" s="39"/>
      <c r="K819" s="56" t="s">
        <v>16</v>
      </c>
      <c r="L819" s="36"/>
      <c r="M819" s="54" t="s">
        <v>11</v>
      </c>
      <c r="N819" s="39"/>
      <c r="O819" s="56" t="s">
        <v>16</v>
      </c>
      <c r="P819" s="11"/>
      <c r="Q819" s="36"/>
      <c r="R819" s="54" t="s">
        <v>11</v>
      </c>
      <c r="S819" s="39"/>
      <c r="T819" s="54" t="s">
        <v>16</v>
      </c>
      <c r="U819" s="36"/>
      <c r="V819" s="54" t="s">
        <v>11</v>
      </c>
      <c r="W819" s="39"/>
      <c r="X819" s="56" t="s">
        <v>16</v>
      </c>
      <c r="Y819" s="48"/>
      <c r="Z819" s="36"/>
      <c r="AA819" s="54" t="s">
        <v>11</v>
      </c>
      <c r="AB819" s="39"/>
      <c r="AC819" s="54" t="s">
        <v>16</v>
      </c>
      <c r="AD819" s="36"/>
      <c r="AE819" s="54" t="s">
        <v>11</v>
      </c>
      <c r="AF819" s="39"/>
      <c r="AG819" s="56" t="s">
        <v>16</v>
      </c>
      <c r="AH819" s="48"/>
      <c r="AI819" s="36"/>
      <c r="AJ819" s="54" t="s">
        <v>11</v>
      </c>
      <c r="AK819" s="39"/>
      <c r="AL819" s="54" t="s">
        <v>16</v>
      </c>
      <c r="AM819" s="36"/>
      <c r="AN819" s="54" t="s">
        <v>11</v>
      </c>
      <c r="AO819" s="39"/>
      <c r="AP819" s="56" t="s">
        <v>16</v>
      </c>
      <c r="AQ819" s="48"/>
      <c r="AR819" s="36"/>
      <c r="AS819" s="54" t="s">
        <v>11</v>
      </c>
      <c r="AT819" s="39"/>
      <c r="AU819" s="54" t="s">
        <v>16</v>
      </c>
      <c r="AV819" s="36"/>
      <c r="AW819" s="54" t="s">
        <v>11</v>
      </c>
      <c r="AX819" s="39"/>
      <c r="AY819" s="56" t="s">
        <v>16</v>
      </c>
      <c r="AZ819" s="48"/>
      <c r="BA819" s="36"/>
      <c r="BB819" s="54" t="s">
        <v>11</v>
      </c>
      <c r="BC819" s="39"/>
      <c r="BD819" s="54" t="s">
        <v>16</v>
      </c>
      <c r="BE819" s="36"/>
      <c r="BF819" s="54" t="s">
        <v>11</v>
      </c>
      <c r="BG819" s="39"/>
      <c r="BH819" s="56" t="s">
        <v>16</v>
      </c>
      <c r="BI819" s="48"/>
      <c r="BJ819" s="36"/>
      <c r="BK819" s="54" t="s">
        <v>11</v>
      </c>
      <c r="BL819" s="39"/>
      <c r="BM819" s="54" t="s">
        <v>16</v>
      </c>
      <c r="BN819" s="36"/>
      <c r="BO819" s="54" t="s">
        <v>11</v>
      </c>
      <c r="BP819" s="39"/>
      <c r="BQ819" s="56" t="s">
        <v>16</v>
      </c>
      <c r="BR819" s="48"/>
      <c r="BS819" s="36"/>
      <c r="BT819" s="54" t="s">
        <v>11</v>
      </c>
      <c r="BU819" s="39"/>
      <c r="BV819" s="54" t="s">
        <v>16</v>
      </c>
      <c r="BW819" s="36"/>
      <c r="BX819" s="54" t="s">
        <v>11</v>
      </c>
      <c r="BY819" s="39"/>
      <c r="BZ819" s="56" t="s">
        <v>16</v>
      </c>
      <c r="CA819" s="51"/>
      <c r="CB819" s="17" t="str">
        <f t="shared" si="25"/>
        <v/>
      </c>
      <c r="CC819" s="17" t="str">
        <f>IF(CB819="","",INDEX('99_職種リスト'!$A:$A,MATCH($E819,'99_職種リスト'!$B:$B,0)))</f>
        <v/>
      </c>
      <c r="CD819" s="18" t="str">
        <f>IF(CB819="","",IF(F819="○",'01_勤務時間入力'!$B$7*60,IF(SUM(H819,J819,L819,N819)&gt;0,MIN(SUM(VALUE(H819)*60,J819,VALUE(L819)*60/2,N819/2),'01_勤務時間入力'!$B$7*60,10080),MIN(SUM(MIN(SUM(VALUE(Q819)*60,S819,VALUE(U819)*60/2,W819/2),1440)*IF(OR(Y819="",Y819="　"),1,VALUE(MID(Y819,2,1)/4)),MIN(SUM(VALUE(Z819)*60,AB819,VALUE(AD819)*60/2,AF819/2),1440)*IF(OR(AH819="",AH819="　"),1,VALUE(MID(AH819,2,1)/4)),MIN(SUM(VALUE(AI819)*60,AK819,VALUE(AM819)*60/2,AO819/2),1440)*IF(OR(AQ819="",AQ819="　"),1,VALUE(MID(AQ819,2,1)/4)),MIN(SUM(VALUE(AR819)*60,AT819,VALUE(AV819)*60/2,AX819/2),1440)*IF(OR(AZ819="",AZ819="　"),1,VALUE(MID(AZ819,2,1)/4)),MIN(SUM(VALUE(BA819)*60,BC819,VALUE(BE819)*60/2,BG819/2),1440)*IF(OR(BI819="",BI819="　"),1,VALUE(MID(BI819,2,1)/4)),MIN(SUM(VALUE(BJ819)*60,BL819,VALUE(BN819)*60/2,BP819/2),1440)*IF(OR(BR819="",BR819="　"),1,VALUE(MID(BR819,2,1)/4)),MIN(SUM(VALUE(BS819)*60,BU819,VALUE(BW819)*60/2,BY819/2),1440)*IF(OR(CA819="",CA819="　"),1,VALUE(MID(CA819,2,1)/4))),'01_勤務時間入力'!$B$7*60,10080))))</f>
        <v/>
      </c>
      <c r="CE819" s="17" t="str">
        <f>IF(CB819="","",IF('01_勤務時間入力'!$I$7*60&lt;='01_勤務時間入力'!CD819,"常勤","非常勤"))</f>
        <v/>
      </c>
    </row>
    <row r="820" spans="2:83" ht="27.95" customHeight="1" x14ac:dyDescent="0.4">
      <c r="B820" s="131" t="str">
        <f t="shared" si="24"/>
        <v>804人目</v>
      </c>
      <c r="C820" s="29"/>
      <c r="D820" s="69" t="s">
        <v>14</v>
      </c>
      <c r="E820" s="31"/>
      <c r="F820" s="32"/>
      <c r="H820" s="36"/>
      <c r="I820" s="54" t="s">
        <v>11</v>
      </c>
      <c r="J820" s="39"/>
      <c r="K820" s="56" t="s">
        <v>16</v>
      </c>
      <c r="L820" s="36"/>
      <c r="M820" s="54" t="s">
        <v>11</v>
      </c>
      <c r="N820" s="39"/>
      <c r="O820" s="56" t="s">
        <v>16</v>
      </c>
      <c r="P820" s="11"/>
      <c r="Q820" s="36"/>
      <c r="R820" s="54" t="s">
        <v>11</v>
      </c>
      <c r="S820" s="39"/>
      <c r="T820" s="54" t="s">
        <v>16</v>
      </c>
      <c r="U820" s="36"/>
      <c r="V820" s="54" t="s">
        <v>11</v>
      </c>
      <c r="W820" s="39"/>
      <c r="X820" s="56" t="s">
        <v>16</v>
      </c>
      <c r="Y820" s="48"/>
      <c r="Z820" s="36"/>
      <c r="AA820" s="54" t="s">
        <v>11</v>
      </c>
      <c r="AB820" s="39"/>
      <c r="AC820" s="54" t="s">
        <v>16</v>
      </c>
      <c r="AD820" s="36"/>
      <c r="AE820" s="54" t="s">
        <v>11</v>
      </c>
      <c r="AF820" s="39"/>
      <c r="AG820" s="56" t="s">
        <v>16</v>
      </c>
      <c r="AH820" s="48"/>
      <c r="AI820" s="36"/>
      <c r="AJ820" s="54" t="s">
        <v>11</v>
      </c>
      <c r="AK820" s="39"/>
      <c r="AL820" s="54" t="s">
        <v>16</v>
      </c>
      <c r="AM820" s="36"/>
      <c r="AN820" s="54" t="s">
        <v>11</v>
      </c>
      <c r="AO820" s="39"/>
      <c r="AP820" s="56" t="s">
        <v>16</v>
      </c>
      <c r="AQ820" s="48"/>
      <c r="AR820" s="36"/>
      <c r="AS820" s="54" t="s">
        <v>11</v>
      </c>
      <c r="AT820" s="39"/>
      <c r="AU820" s="54" t="s">
        <v>16</v>
      </c>
      <c r="AV820" s="36"/>
      <c r="AW820" s="54" t="s">
        <v>11</v>
      </c>
      <c r="AX820" s="39"/>
      <c r="AY820" s="56" t="s">
        <v>16</v>
      </c>
      <c r="AZ820" s="48"/>
      <c r="BA820" s="36"/>
      <c r="BB820" s="54" t="s">
        <v>11</v>
      </c>
      <c r="BC820" s="39"/>
      <c r="BD820" s="54" t="s">
        <v>16</v>
      </c>
      <c r="BE820" s="36"/>
      <c r="BF820" s="54" t="s">
        <v>11</v>
      </c>
      <c r="BG820" s="39"/>
      <c r="BH820" s="56" t="s">
        <v>16</v>
      </c>
      <c r="BI820" s="48"/>
      <c r="BJ820" s="36"/>
      <c r="BK820" s="54" t="s">
        <v>11</v>
      </c>
      <c r="BL820" s="39"/>
      <c r="BM820" s="54" t="s">
        <v>16</v>
      </c>
      <c r="BN820" s="36"/>
      <c r="BO820" s="54" t="s">
        <v>11</v>
      </c>
      <c r="BP820" s="39"/>
      <c r="BQ820" s="56" t="s">
        <v>16</v>
      </c>
      <c r="BR820" s="48"/>
      <c r="BS820" s="36"/>
      <c r="BT820" s="54" t="s">
        <v>11</v>
      </c>
      <c r="BU820" s="39"/>
      <c r="BV820" s="54" t="s">
        <v>16</v>
      </c>
      <c r="BW820" s="36"/>
      <c r="BX820" s="54" t="s">
        <v>11</v>
      </c>
      <c r="BY820" s="39"/>
      <c r="BZ820" s="56" t="s">
        <v>16</v>
      </c>
      <c r="CA820" s="51"/>
      <c r="CB820" s="17" t="str">
        <f t="shared" si="25"/>
        <v/>
      </c>
      <c r="CC820" s="17" t="str">
        <f>IF(CB820="","",INDEX('99_職種リスト'!$A:$A,MATCH($E820,'99_職種リスト'!$B:$B,0)))</f>
        <v/>
      </c>
      <c r="CD820" s="18" t="str">
        <f>IF(CB820="","",IF(F820="○",'01_勤務時間入力'!$B$7*60,IF(SUM(H820,J820,L820,N820)&gt;0,MIN(SUM(VALUE(H820)*60,J820,VALUE(L820)*60/2,N820/2),'01_勤務時間入力'!$B$7*60,10080),MIN(SUM(MIN(SUM(VALUE(Q820)*60,S820,VALUE(U820)*60/2,W820/2),1440)*IF(OR(Y820="",Y820="　"),1,VALUE(MID(Y820,2,1)/4)),MIN(SUM(VALUE(Z820)*60,AB820,VALUE(AD820)*60/2,AF820/2),1440)*IF(OR(AH820="",AH820="　"),1,VALUE(MID(AH820,2,1)/4)),MIN(SUM(VALUE(AI820)*60,AK820,VALUE(AM820)*60/2,AO820/2),1440)*IF(OR(AQ820="",AQ820="　"),1,VALUE(MID(AQ820,2,1)/4)),MIN(SUM(VALUE(AR820)*60,AT820,VALUE(AV820)*60/2,AX820/2),1440)*IF(OR(AZ820="",AZ820="　"),1,VALUE(MID(AZ820,2,1)/4)),MIN(SUM(VALUE(BA820)*60,BC820,VALUE(BE820)*60/2,BG820/2),1440)*IF(OR(BI820="",BI820="　"),1,VALUE(MID(BI820,2,1)/4)),MIN(SUM(VALUE(BJ820)*60,BL820,VALUE(BN820)*60/2,BP820/2),1440)*IF(OR(BR820="",BR820="　"),1,VALUE(MID(BR820,2,1)/4)),MIN(SUM(VALUE(BS820)*60,BU820,VALUE(BW820)*60/2,BY820/2),1440)*IF(OR(CA820="",CA820="　"),1,VALUE(MID(CA820,2,1)/4))),'01_勤務時間入力'!$B$7*60,10080))))</f>
        <v/>
      </c>
      <c r="CE820" s="17" t="str">
        <f>IF(CB820="","",IF('01_勤務時間入力'!$I$7*60&lt;='01_勤務時間入力'!CD820,"常勤","非常勤"))</f>
        <v/>
      </c>
    </row>
    <row r="821" spans="2:83" ht="27.95" customHeight="1" x14ac:dyDescent="0.4">
      <c r="B821" s="131" t="str">
        <f t="shared" si="24"/>
        <v>805人目</v>
      </c>
      <c r="C821" s="29"/>
      <c r="D821" s="69" t="s">
        <v>14</v>
      </c>
      <c r="E821" s="31"/>
      <c r="F821" s="32"/>
      <c r="H821" s="36"/>
      <c r="I821" s="54" t="s">
        <v>11</v>
      </c>
      <c r="J821" s="39"/>
      <c r="K821" s="56" t="s">
        <v>16</v>
      </c>
      <c r="L821" s="36"/>
      <c r="M821" s="54" t="s">
        <v>11</v>
      </c>
      <c r="N821" s="39"/>
      <c r="O821" s="56" t="s">
        <v>16</v>
      </c>
      <c r="P821" s="11"/>
      <c r="Q821" s="36"/>
      <c r="R821" s="54" t="s">
        <v>11</v>
      </c>
      <c r="S821" s="39"/>
      <c r="T821" s="54" t="s">
        <v>16</v>
      </c>
      <c r="U821" s="36"/>
      <c r="V821" s="54" t="s">
        <v>11</v>
      </c>
      <c r="W821" s="39"/>
      <c r="X821" s="56" t="s">
        <v>16</v>
      </c>
      <c r="Y821" s="48"/>
      <c r="Z821" s="36"/>
      <c r="AA821" s="54" t="s">
        <v>11</v>
      </c>
      <c r="AB821" s="39"/>
      <c r="AC821" s="54" t="s">
        <v>16</v>
      </c>
      <c r="AD821" s="36"/>
      <c r="AE821" s="54" t="s">
        <v>11</v>
      </c>
      <c r="AF821" s="39"/>
      <c r="AG821" s="56" t="s">
        <v>16</v>
      </c>
      <c r="AH821" s="48"/>
      <c r="AI821" s="36"/>
      <c r="AJ821" s="54" t="s">
        <v>11</v>
      </c>
      <c r="AK821" s="39"/>
      <c r="AL821" s="54" t="s">
        <v>16</v>
      </c>
      <c r="AM821" s="36"/>
      <c r="AN821" s="54" t="s">
        <v>11</v>
      </c>
      <c r="AO821" s="39"/>
      <c r="AP821" s="56" t="s">
        <v>16</v>
      </c>
      <c r="AQ821" s="48"/>
      <c r="AR821" s="36"/>
      <c r="AS821" s="54" t="s">
        <v>11</v>
      </c>
      <c r="AT821" s="39"/>
      <c r="AU821" s="54" t="s">
        <v>16</v>
      </c>
      <c r="AV821" s="36"/>
      <c r="AW821" s="54" t="s">
        <v>11</v>
      </c>
      <c r="AX821" s="39"/>
      <c r="AY821" s="56" t="s">
        <v>16</v>
      </c>
      <c r="AZ821" s="48"/>
      <c r="BA821" s="36"/>
      <c r="BB821" s="54" t="s">
        <v>11</v>
      </c>
      <c r="BC821" s="39"/>
      <c r="BD821" s="54" t="s">
        <v>16</v>
      </c>
      <c r="BE821" s="36"/>
      <c r="BF821" s="54" t="s">
        <v>11</v>
      </c>
      <c r="BG821" s="39"/>
      <c r="BH821" s="56" t="s">
        <v>16</v>
      </c>
      <c r="BI821" s="48"/>
      <c r="BJ821" s="36"/>
      <c r="BK821" s="54" t="s">
        <v>11</v>
      </c>
      <c r="BL821" s="39"/>
      <c r="BM821" s="54" t="s">
        <v>16</v>
      </c>
      <c r="BN821" s="36"/>
      <c r="BO821" s="54" t="s">
        <v>11</v>
      </c>
      <c r="BP821" s="39"/>
      <c r="BQ821" s="56" t="s">
        <v>16</v>
      </c>
      <c r="BR821" s="48"/>
      <c r="BS821" s="36"/>
      <c r="BT821" s="54" t="s">
        <v>11</v>
      </c>
      <c r="BU821" s="39"/>
      <c r="BV821" s="54" t="s">
        <v>16</v>
      </c>
      <c r="BW821" s="36"/>
      <c r="BX821" s="54" t="s">
        <v>11</v>
      </c>
      <c r="BY821" s="39"/>
      <c r="BZ821" s="56" t="s">
        <v>16</v>
      </c>
      <c r="CA821" s="51"/>
      <c r="CB821" s="17" t="str">
        <f t="shared" si="25"/>
        <v/>
      </c>
      <c r="CC821" s="17" t="str">
        <f>IF(CB821="","",INDEX('99_職種リスト'!$A:$A,MATCH($E821,'99_職種リスト'!$B:$B,0)))</f>
        <v/>
      </c>
      <c r="CD821" s="18" t="str">
        <f>IF(CB821="","",IF(F821="○",'01_勤務時間入力'!$B$7*60,IF(SUM(H821,J821,L821,N821)&gt;0,MIN(SUM(VALUE(H821)*60,J821,VALUE(L821)*60/2,N821/2),'01_勤務時間入力'!$B$7*60,10080),MIN(SUM(MIN(SUM(VALUE(Q821)*60,S821,VALUE(U821)*60/2,W821/2),1440)*IF(OR(Y821="",Y821="　"),1,VALUE(MID(Y821,2,1)/4)),MIN(SUM(VALUE(Z821)*60,AB821,VALUE(AD821)*60/2,AF821/2),1440)*IF(OR(AH821="",AH821="　"),1,VALUE(MID(AH821,2,1)/4)),MIN(SUM(VALUE(AI821)*60,AK821,VALUE(AM821)*60/2,AO821/2),1440)*IF(OR(AQ821="",AQ821="　"),1,VALUE(MID(AQ821,2,1)/4)),MIN(SUM(VALUE(AR821)*60,AT821,VALUE(AV821)*60/2,AX821/2),1440)*IF(OR(AZ821="",AZ821="　"),1,VALUE(MID(AZ821,2,1)/4)),MIN(SUM(VALUE(BA821)*60,BC821,VALUE(BE821)*60/2,BG821/2),1440)*IF(OR(BI821="",BI821="　"),1,VALUE(MID(BI821,2,1)/4)),MIN(SUM(VALUE(BJ821)*60,BL821,VALUE(BN821)*60/2,BP821/2),1440)*IF(OR(BR821="",BR821="　"),1,VALUE(MID(BR821,2,1)/4)),MIN(SUM(VALUE(BS821)*60,BU821,VALUE(BW821)*60/2,BY821/2),1440)*IF(OR(CA821="",CA821="　"),1,VALUE(MID(CA821,2,1)/4))),'01_勤務時間入力'!$B$7*60,10080))))</f>
        <v/>
      </c>
      <c r="CE821" s="17" t="str">
        <f>IF(CB821="","",IF('01_勤務時間入力'!$I$7*60&lt;='01_勤務時間入力'!CD821,"常勤","非常勤"))</f>
        <v/>
      </c>
    </row>
    <row r="822" spans="2:83" ht="27.95" customHeight="1" x14ac:dyDescent="0.4">
      <c r="B822" s="131" t="str">
        <f t="shared" si="24"/>
        <v>806人目</v>
      </c>
      <c r="C822" s="29"/>
      <c r="D822" s="69" t="s">
        <v>14</v>
      </c>
      <c r="E822" s="31"/>
      <c r="F822" s="32"/>
      <c r="H822" s="36"/>
      <c r="I822" s="54" t="s">
        <v>11</v>
      </c>
      <c r="J822" s="39"/>
      <c r="K822" s="56" t="s">
        <v>16</v>
      </c>
      <c r="L822" s="36"/>
      <c r="M822" s="54" t="s">
        <v>11</v>
      </c>
      <c r="N822" s="39"/>
      <c r="O822" s="56" t="s">
        <v>16</v>
      </c>
      <c r="P822" s="11"/>
      <c r="Q822" s="36"/>
      <c r="R822" s="54" t="s">
        <v>11</v>
      </c>
      <c r="S822" s="39"/>
      <c r="T822" s="54" t="s">
        <v>16</v>
      </c>
      <c r="U822" s="36"/>
      <c r="V822" s="54" t="s">
        <v>11</v>
      </c>
      <c r="W822" s="39"/>
      <c r="X822" s="56" t="s">
        <v>16</v>
      </c>
      <c r="Y822" s="48"/>
      <c r="Z822" s="36"/>
      <c r="AA822" s="54" t="s">
        <v>11</v>
      </c>
      <c r="AB822" s="39"/>
      <c r="AC822" s="54" t="s">
        <v>16</v>
      </c>
      <c r="AD822" s="36"/>
      <c r="AE822" s="54" t="s">
        <v>11</v>
      </c>
      <c r="AF822" s="39"/>
      <c r="AG822" s="56" t="s">
        <v>16</v>
      </c>
      <c r="AH822" s="48"/>
      <c r="AI822" s="36"/>
      <c r="AJ822" s="54" t="s">
        <v>11</v>
      </c>
      <c r="AK822" s="39"/>
      <c r="AL822" s="54" t="s">
        <v>16</v>
      </c>
      <c r="AM822" s="36"/>
      <c r="AN822" s="54" t="s">
        <v>11</v>
      </c>
      <c r="AO822" s="39"/>
      <c r="AP822" s="56" t="s">
        <v>16</v>
      </c>
      <c r="AQ822" s="48"/>
      <c r="AR822" s="36"/>
      <c r="AS822" s="54" t="s">
        <v>11</v>
      </c>
      <c r="AT822" s="39"/>
      <c r="AU822" s="54" t="s">
        <v>16</v>
      </c>
      <c r="AV822" s="36"/>
      <c r="AW822" s="54" t="s">
        <v>11</v>
      </c>
      <c r="AX822" s="39"/>
      <c r="AY822" s="56" t="s">
        <v>16</v>
      </c>
      <c r="AZ822" s="48"/>
      <c r="BA822" s="36"/>
      <c r="BB822" s="54" t="s">
        <v>11</v>
      </c>
      <c r="BC822" s="39"/>
      <c r="BD822" s="54" t="s">
        <v>16</v>
      </c>
      <c r="BE822" s="36"/>
      <c r="BF822" s="54" t="s">
        <v>11</v>
      </c>
      <c r="BG822" s="39"/>
      <c r="BH822" s="56" t="s">
        <v>16</v>
      </c>
      <c r="BI822" s="48"/>
      <c r="BJ822" s="36"/>
      <c r="BK822" s="54" t="s">
        <v>11</v>
      </c>
      <c r="BL822" s="39"/>
      <c r="BM822" s="54" t="s">
        <v>16</v>
      </c>
      <c r="BN822" s="36"/>
      <c r="BO822" s="54" t="s">
        <v>11</v>
      </c>
      <c r="BP822" s="39"/>
      <c r="BQ822" s="56" t="s">
        <v>16</v>
      </c>
      <c r="BR822" s="48"/>
      <c r="BS822" s="36"/>
      <c r="BT822" s="54" t="s">
        <v>11</v>
      </c>
      <c r="BU822" s="39"/>
      <c r="BV822" s="54" t="s">
        <v>16</v>
      </c>
      <c r="BW822" s="36"/>
      <c r="BX822" s="54" t="s">
        <v>11</v>
      </c>
      <c r="BY822" s="39"/>
      <c r="BZ822" s="56" t="s">
        <v>16</v>
      </c>
      <c r="CA822" s="51"/>
      <c r="CB822" s="17" t="str">
        <f t="shared" si="25"/>
        <v/>
      </c>
      <c r="CC822" s="17" t="str">
        <f>IF(CB822="","",INDEX('99_職種リスト'!$A:$A,MATCH($E822,'99_職種リスト'!$B:$B,0)))</f>
        <v/>
      </c>
      <c r="CD822" s="18" t="str">
        <f>IF(CB822="","",IF(F822="○",'01_勤務時間入力'!$B$7*60,IF(SUM(H822,J822,L822,N822)&gt;0,MIN(SUM(VALUE(H822)*60,J822,VALUE(L822)*60/2,N822/2),'01_勤務時間入力'!$B$7*60,10080),MIN(SUM(MIN(SUM(VALUE(Q822)*60,S822,VALUE(U822)*60/2,W822/2),1440)*IF(OR(Y822="",Y822="　"),1,VALUE(MID(Y822,2,1)/4)),MIN(SUM(VALUE(Z822)*60,AB822,VALUE(AD822)*60/2,AF822/2),1440)*IF(OR(AH822="",AH822="　"),1,VALUE(MID(AH822,2,1)/4)),MIN(SUM(VALUE(AI822)*60,AK822,VALUE(AM822)*60/2,AO822/2),1440)*IF(OR(AQ822="",AQ822="　"),1,VALUE(MID(AQ822,2,1)/4)),MIN(SUM(VALUE(AR822)*60,AT822,VALUE(AV822)*60/2,AX822/2),1440)*IF(OR(AZ822="",AZ822="　"),1,VALUE(MID(AZ822,2,1)/4)),MIN(SUM(VALUE(BA822)*60,BC822,VALUE(BE822)*60/2,BG822/2),1440)*IF(OR(BI822="",BI822="　"),1,VALUE(MID(BI822,2,1)/4)),MIN(SUM(VALUE(BJ822)*60,BL822,VALUE(BN822)*60/2,BP822/2),1440)*IF(OR(BR822="",BR822="　"),1,VALUE(MID(BR822,2,1)/4)),MIN(SUM(VALUE(BS822)*60,BU822,VALUE(BW822)*60/2,BY822/2),1440)*IF(OR(CA822="",CA822="　"),1,VALUE(MID(CA822,2,1)/4))),'01_勤務時間入力'!$B$7*60,10080))))</f>
        <v/>
      </c>
      <c r="CE822" s="17" t="str">
        <f>IF(CB822="","",IF('01_勤務時間入力'!$I$7*60&lt;='01_勤務時間入力'!CD822,"常勤","非常勤"))</f>
        <v/>
      </c>
    </row>
    <row r="823" spans="2:83" ht="27.95" customHeight="1" x14ac:dyDescent="0.4">
      <c r="B823" s="131" t="str">
        <f t="shared" si="24"/>
        <v>807人目</v>
      </c>
      <c r="C823" s="29"/>
      <c r="D823" s="69" t="s">
        <v>14</v>
      </c>
      <c r="E823" s="31"/>
      <c r="F823" s="32"/>
      <c r="H823" s="36"/>
      <c r="I823" s="54" t="s">
        <v>11</v>
      </c>
      <c r="J823" s="39"/>
      <c r="K823" s="56" t="s">
        <v>16</v>
      </c>
      <c r="L823" s="36"/>
      <c r="M823" s="54" t="s">
        <v>11</v>
      </c>
      <c r="N823" s="39"/>
      <c r="O823" s="56" t="s">
        <v>16</v>
      </c>
      <c r="P823" s="11"/>
      <c r="Q823" s="36"/>
      <c r="R823" s="54" t="s">
        <v>11</v>
      </c>
      <c r="S823" s="39"/>
      <c r="T823" s="54" t="s">
        <v>16</v>
      </c>
      <c r="U823" s="36"/>
      <c r="V823" s="54" t="s">
        <v>11</v>
      </c>
      <c r="W823" s="39"/>
      <c r="X823" s="56" t="s">
        <v>16</v>
      </c>
      <c r="Y823" s="48"/>
      <c r="Z823" s="36"/>
      <c r="AA823" s="54" t="s">
        <v>11</v>
      </c>
      <c r="AB823" s="39"/>
      <c r="AC823" s="54" t="s">
        <v>16</v>
      </c>
      <c r="AD823" s="36"/>
      <c r="AE823" s="54" t="s">
        <v>11</v>
      </c>
      <c r="AF823" s="39"/>
      <c r="AG823" s="56" t="s">
        <v>16</v>
      </c>
      <c r="AH823" s="48"/>
      <c r="AI823" s="36"/>
      <c r="AJ823" s="54" t="s">
        <v>11</v>
      </c>
      <c r="AK823" s="39"/>
      <c r="AL823" s="54" t="s">
        <v>16</v>
      </c>
      <c r="AM823" s="36"/>
      <c r="AN823" s="54" t="s">
        <v>11</v>
      </c>
      <c r="AO823" s="39"/>
      <c r="AP823" s="56" t="s">
        <v>16</v>
      </c>
      <c r="AQ823" s="48"/>
      <c r="AR823" s="36"/>
      <c r="AS823" s="54" t="s">
        <v>11</v>
      </c>
      <c r="AT823" s="39"/>
      <c r="AU823" s="54" t="s">
        <v>16</v>
      </c>
      <c r="AV823" s="36"/>
      <c r="AW823" s="54" t="s">
        <v>11</v>
      </c>
      <c r="AX823" s="39"/>
      <c r="AY823" s="56" t="s">
        <v>16</v>
      </c>
      <c r="AZ823" s="48"/>
      <c r="BA823" s="36"/>
      <c r="BB823" s="54" t="s">
        <v>11</v>
      </c>
      <c r="BC823" s="39"/>
      <c r="BD823" s="54" t="s">
        <v>16</v>
      </c>
      <c r="BE823" s="36"/>
      <c r="BF823" s="54" t="s">
        <v>11</v>
      </c>
      <c r="BG823" s="39"/>
      <c r="BH823" s="56" t="s">
        <v>16</v>
      </c>
      <c r="BI823" s="48"/>
      <c r="BJ823" s="36"/>
      <c r="BK823" s="54" t="s">
        <v>11</v>
      </c>
      <c r="BL823" s="39"/>
      <c r="BM823" s="54" t="s">
        <v>16</v>
      </c>
      <c r="BN823" s="36"/>
      <c r="BO823" s="54" t="s">
        <v>11</v>
      </c>
      <c r="BP823" s="39"/>
      <c r="BQ823" s="56" t="s">
        <v>16</v>
      </c>
      <c r="BR823" s="48"/>
      <c r="BS823" s="36"/>
      <c r="BT823" s="54" t="s">
        <v>11</v>
      </c>
      <c r="BU823" s="39"/>
      <c r="BV823" s="54" t="s">
        <v>16</v>
      </c>
      <c r="BW823" s="36"/>
      <c r="BX823" s="54" t="s">
        <v>11</v>
      </c>
      <c r="BY823" s="39"/>
      <c r="BZ823" s="56" t="s">
        <v>16</v>
      </c>
      <c r="CA823" s="51"/>
      <c r="CB823" s="17" t="str">
        <f t="shared" si="25"/>
        <v/>
      </c>
      <c r="CC823" s="17" t="str">
        <f>IF(CB823="","",INDEX('99_職種リスト'!$A:$A,MATCH($E823,'99_職種リスト'!$B:$B,0)))</f>
        <v/>
      </c>
      <c r="CD823" s="18" t="str">
        <f>IF(CB823="","",IF(F823="○",'01_勤務時間入力'!$B$7*60,IF(SUM(H823,J823,L823,N823)&gt;0,MIN(SUM(VALUE(H823)*60,J823,VALUE(L823)*60/2,N823/2),'01_勤務時間入力'!$B$7*60,10080),MIN(SUM(MIN(SUM(VALUE(Q823)*60,S823,VALUE(U823)*60/2,W823/2),1440)*IF(OR(Y823="",Y823="　"),1,VALUE(MID(Y823,2,1)/4)),MIN(SUM(VALUE(Z823)*60,AB823,VALUE(AD823)*60/2,AF823/2),1440)*IF(OR(AH823="",AH823="　"),1,VALUE(MID(AH823,2,1)/4)),MIN(SUM(VALUE(AI823)*60,AK823,VALUE(AM823)*60/2,AO823/2),1440)*IF(OR(AQ823="",AQ823="　"),1,VALUE(MID(AQ823,2,1)/4)),MIN(SUM(VALUE(AR823)*60,AT823,VALUE(AV823)*60/2,AX823/2),1440)*IF(OR(AZ823="",AZ823="　"),1,VALUE(MID(AZ823,2,1)/4)),MIN(SUM(VALUE(BA823)*60,BC823,VALUE(BE823)*60/2,BG823/2),1440)*IF(OR(BI823="",BI823="　"),1,VALUE(MID(BI823,2,1)/4)),MIN(SUM(VALUE(BJ823)*60,BL823,VALUE(BN823)*60/2,BP823/2),1440)*IF(OR(BR823="",BR823="　"),1,VALUE(MID(BR823,2,1)/4)),MIN(SUM(VALUE(BS823)*60,BU823,VALUE(BW823)*60/2,BY823/2),1440)*IF(OR(CA823="",CA823="　"),1,VALUE(MID(CA823,2,1)/4))),'01_勤務時間入力'!$B$7*60,10080))))</f>
        <v/>
      </c>
      <c r="CE823" s="17" t="str">
        <f>IF(CB823="","",IF('01_勤務時間入力'!$I$7*60&lt;='01_勤務時間入力'!CD823,"常勤","非常勤"))</f>
        <v/>
      </c>
    </row>
    <row r="824" spans="2:83" ht="27.95" customHeight="1" x14ac:dyDescent="0.4">
      <c r="B824" s="131" t="str">
        <f t="shared" si="24"/>
        <v>808人目</v>
      </c>
      <c r="C824" s="29"/>
      <c r="D824" s="69" t="s">
        <v>14</v>
      </c>
      <c r="E824" s="31"/>
      <c r="F824" s="32"/>
      <c r="H824" s="36"/>
      <c r="I824" s="54" t="s">
        <v>11</v>
      </c>
      <c r="J824" s="39"/>
      <c r="K824" s="56" t="s">
        <v>16</v>
      </c>
      <c r="L824" s="36"/>
      <c r="M824" s="54" t="s">
        <v>11</v>
      </c>
      <c r="N824" s="39"/>
      <c r="O824" s="56" t="s">
        <v>16</v>
      </c>
      <c r="P824" s="11"/>
      <c r="Q824" s="36"/>
      <c r="R824" s="54" t="s">
        <v>11</v>
      </c>
      <c r="S824" s="39"/>
      <c r="T824" s="54" t="s">
        <v>16</v>
      </c>
      <c r="U824" s="36"/>
      <c r="V824" s="54" t="s">
        <v>11</v>
      </c>
      <c r="W824" s="39"/>
      <c r="X824" s="56" t="s">
        <v>16</v>
      </c>
      <c r="Y824" s="48"/>
      <c r="Z824" s="36"/>
      <c r="AA824" s="54" t="s">
        <v>11</v>
      </c>
      <c r="AB824" s="39"/>
      <c r="AC824" s="54" t="s">
        <v>16</v>
      </c>
      <c r="AD824" s="36"/>
      <c r="AE824" s="54" t="s">
        <v>11</v>
      </c>
      <c r="AF824" s="39"/>
      <c r="AG824" s="56" t="s">
        <v>16</v>
      </c>
      <c r="AH824" s="48"/>
      <c r="AI824" s="36"/>
      <c r="AJ824" s="54" t="s">
        <v>11</v>
      </c>
      <c r="AK824" s="39"/>
      <c r="AL824" s="54" t="s">
        <v>16</v>
      </c>
      <c r="AM824" s="36"/>
      <c r="AN824" s="54" t="s">
        <v>11</v>
      </c>
      <c r="AO824" s="39"/>
      <c r="AP824" s="56" t="s">
        <v>16</v>
      </c>
      <c r="AQ824" s="48"/>
      <c r="AR824" s="36"/>
      <c r="AS824" s="54" t="s">
        <v>11</v>
      </c>
      <c r="AT824" s="39"/>
      <c r="AU824" s="54" t="s">
        <v>16</v>
      </c>
      <c r="AV824" s="36"/>
      <c r="AW824" s="54" t="s">
        <v>11</v>
      </c>
      <c r="AX824" s="39"/>
      <c r="AY824" s="56" t="s">
        <v>16</v>
      </c>
      <c r="AZ824" s="48"/>
      <c r="BA824" s="36"/>
      <c r="BB824" s="54" t="s">
        <v>11</v>
      </c>
      <c r="BC824" s="39"/>
      <c r="BD824" s="54" t="s">
        <v>16</v>
      </c>
      <c r="BE824" s="36"/>
      <c r="BF824" s="54" t="s">
        <v>11</v>
      </c>
      <c r="BG824" s="39"/>
      <c r="BH824" s="56" t="s">
        <v>16</v>
      </c>
      <c r="BI824" s="48"/>
      <c r="BJ824" s="36"/>
      <c r="BK824" s="54" t="s">
        <v>11</v>
      </c>
      <c r="BL824" s="39"/>
      <c r="BM824" s="54" t="s">
        <v>16</v>
      </c>
      <c r="BN824" s="36"/>
      <c r="BO824" s="54" t="s">
        <v>11</v>
      </c>
      <c r="BP824" s="39"/>
      <c r="BQ824" s="56" t="s">
        <v>16</v>
      </c>
      <c r="BR824" s="48"/>
      <c r="BS824" s="36"/>
      <c r="BT824" s="54" t="s">
        <v>11</v>
      </c>
      <c r="BU824" s="39"/>
      <c r="BV824" s="54" t="s">
        <v>16</v>
      </c>
      <c r="BW824" s="36"/>
      <c r="BX824" s="54" t="s">
        <v>11</v>
      </c>
      <c r="BY824" s="39"/>
      <c r="BZ824" s="56" t="s">
        <v>16</v>
      </c>
      <c r="CA824" s="51"/>
      <c r="CB824" s="17" t="str">
        <f t="shared" si="25"/>
        <v/>
      </c>
      <c r="CC824" s="17" t="str">
        <f>IF(CB824="","",INDEX('99_職種リスト'!$A:$A,MATCH($E824,'99_職種リスト'!$B:$B,0)))</f>
        <v/>
      </c>
      <c r="CD824" s="18" t="str">
        <f>IF(CB824="","",IF(F824="○",'01_勤務時間入力'!$B$7*60,IF(SUM(H824,J824,L824,N824)&gt;0,MIN(SUM(VALUE(H824)*60,J824,VALUE(L824)*60/2,N824/2),'01_勤務時間入力'!$B$7*60,10080),MIN(SUM(MIN(SUM(VALUE(Q824)*60,S824,VALUE(U824)*60/2,W824/2),1440)*IF(OR(Y824="",Y824="　"),1,VALUE(MID(Y824,2,1)/4)),MIN(SUM(VALUE(Z824)*60,AB824,VALUE(AD824)*60/2,AF824/2),1440)*IF(OR(AH824="",AH824="　"),1,VALUE(MID(AH824,2,1)/4)),MIN(SUM(VALUE(AI824)*60,AK824,VALUE(AM824)*60/2,AO824/2),1440)*IF(OR(AQ824="",AQ824="　"),1,VALUE(MID(AQ824,2,1)/4)),MIN(SUM(VALUE(AR824)*60,AT824,VALUE(AV824)*60/2,AX824/2),1440)*IF(OR(AZ824="",AZ824="　"),1,VALUE(MID(AZ824,2,1)/4)),MIN(SUM(VALUE(BA824)*60,BC824,VALUE(BE824)*60/2,BG824/2),1440)*IF(OR(BI824="",BI824="　"),1,VALUE(MID(BI824,2,1)/4)),MIN(SUM(VALUE(BJ824)*60,BL824,VALUE(BN824)*60/2,BP824/2),1440)*IF(OR(BR824="",BR824="　"),1,VALUE(MID(BR824,2,1)/4)),MIN(SUM(VALUE(BS824)*60,BU824,VALUE(BW824)*60/2,BY824/2),1440)*IF(OR(CA824="",CA824="　"),1,VALUE(MID(CA824,2,1)/4))),'01_勤務時間入力'!$B$7*60,10080))))</f>
        <v/>
      </c>
      <c r="CE824" s="17" t="str">
        <f>IF(CB824="","",IF('01_勤務時間入力'!$I$7*60&lt;='01_勤務時間入力'!CD824,"常勤","非常勤"))</f>
        <v/>
      </c>
    </row>
    <row r="825" spans="2:83" ht="27.95" customHeight="1" x14ac:dyDescent="0.4">
      <c r="B825" s="131" t="str">
        <f t="shared" si="24"/>
        <v>809人目</v>
      </c>
      <c r="C825" s="29"/>
      <c r="D825" s="69" t="s">
        <v>14</v>
      </c>
      <c r="E825" s="31"/>
      <c r="F825" s="32"/>
      <c r="H825" s="36"/>
      <c r="I825" s="54" t="s">
        <v>11</v>
      </c>
      <c r="J825" s="39"/>
      <c r="K825" s="56" t="s">
        <v>16</v>
      </c>
      <c r="L825" s="36"/>
      <c r="M825" s="54" t="s">
        <v>11</v>
      </c>
      <c r="N825" s="39"/>
      <c r="O825" s="56" t="s">
        <v>16</v>
      </c>
      <c r="P825" s="11"/>
      <c r="Q825" s="36"/>
      <c r="R825" s="54" t="s">
        <v>11</v>
      </c>
      <c r="S825" s="39"/>
      <c r="T825" s="54" t="s">
        <v>16</v>
      </c>
      <c r="U825" s="36"/>
      <c r="V825" s="54" t="s">
        <v>11</v>
      </c>
      <c r="W825" s="39"/>
      <c r="X825" s="56" t="s">
        <v>16</v>
      </c>
      <c r="Y825" s="48"/>
      <c r="Z825" s="36"/>
      <c r="AA825" s="54" t="s">
        <v>11</v>
      </c>
      <c r="AB825" s="39"/>
      <c r="AC825" s="54" t="s">
        <v>16</v>
      </c>
      <c r="AD825" s="36"/>
      <c r="AE825" s="54" t="s">
        <v>11</v>
      </c>
      <c r="AF825" s="39"/>
      <c r="AG825" s="56" t="s">
        <v>16</v>
      </c>
      <c r="AH825" s="48"/>
      <c r="AI825" s="36"/>
      <c r="AJ825" s="54" t="s">
        <v>11</v>
      </c>
      <c r="AK825" s="39"/>
      <c r="AL825" s="54" t="s">
        <v>16</v>
      </c>
      <c r="AM825" s="36"/>
      <c r="AN825" s="54" t="s">
        <v>11</v>
      </c>
      <c r="AO825" s="39"/>
      <c r="AP825" s="56" t="s">
        <v>16</v>
      </c>
      <c r="AQ825" s="48"/>
      <c r="AR825" s="36"/>
      <c r="AS825" s="54" t="s">
        <v>11</v>
      </c>
      <c r="AT825" s="39"/>
      <c r="AU825" s="54" t="s">
        <v>16</v>
      </c>
      <c r="AV825" s="36"/>
      <c r="AW825" s="54" t="s">
        <v>11</v>
      </c>
      <c r="AX825" s="39"/>
      <c r="AY825" s="56" t="s">
        <v>16</v>
      </c>
      <c r="AZ825" s="48"/>
      <c r="BA825" s="36"/>
      <c r="BB825" s="54" t="s">
        <v>11</v>
      </c>
      <c r="BC825" s="39"/>
      <c r="BD825" s="54" t="s">
        <v>16</v>
      </c>
      <c r="BE825" s="36"/>
      <c r="BF825" s="54" t="s">
        <v>11</v>
      </c>
      <c r="BG825" s="39"/>
      <c r="BH825" s="56" t="s">
        <v>16</v>
      </c>
      <c r="BI825" s="48"/>
      <c r="BJ825" s="36"/>
      <c r="BK825" s="54" t="s">
        <v>11</v>
      </c>
      <c r="BL825" s="39"/>
      <c r="BM825" s="54" t="s">
        <v>16</v>
      </c>
      <c r="BN825" s="36"/>
      <c r="BO825" s="54" t="s">
        <v>11</v>
      </c>
      <c r="BP825" s="39"/>
      <c r="BQ825" s="56" t="s">
        <v>16</v>
      </c>
      <c r="BR825" s="48"/>
      <c r="BS825" s="36"/>
      <c r="BT825" s="54" t="s">
        <v>11</v>
      </c>
      <c r="BU825" s="39"/>
      <c r="BV825" s="54" t="s">
        <v>16</v>
      </c>
      <c r="BW825" s="36"/>
      <c r="BX825" s="54" t="s">
        <v>11</v>
      </c>
      <c r="BY825" s="39"/>
      <c r="BZ825" s="56" t="s">
        <v>16</v>
      </c>
      <c r="CA825" s="51"/>
      <c r="CB825" s="17" t="str">
        <f t="shared" si="25"/>
        <v/>
      </c>
      <c r="CC825" s="17" t="str">
        <f>IF(CB825="","",INDEX('99_職種リスト'!$A:$A,MATCH($E825,'99_職種リスト'!$B:$B,0)))</f>
        <v/>
      </c>
      <c r="CD825" s="18" t="str">
        <f>IF(CB825="","",IF(F825="○",'01_勤務時間入力'!$B$7*60,IF(SUM(H825,J825,L825,N825)&gt;0,MIN(SUM(VALUE(H825)*60,J825,VALUE(L825)*60/2,N825/2),'01_勤務時間入力'!$B$7*60,10080),MIN(SUM(MIN(SUM(VALUE(Q825)*60,S825,VALUE(U825)*60/2,W825/2),1440)*IF(OR(Y825="",Y825="　"),1,VALUE(MID(Y825,2,1)/4)),MIN(SUM(VALUE(Z825)*60,AB825,VALUE(AD825)*60/2,AF825/2),1440)*IF(OR(AH825="",AH825="　"),1,VALUE(MID(AH825,2,1)/4)),MIN(SUM(VALUE(AI825)*60,AK825,VALUE(AM825)*60/2,AO825/2),1440)*IF(OR(AQ825="",AQ825="　"),1,VALUE(MID(AQ825,2,1)/4)),MIN(SUM(VALUE(AR825)*60,AT825,VALUE(AV825)*60/2,AX825/2),1440)*IF(OR(AZ825="",AZ825="　"),1,VALUE(MID(AZ825,2,1)/4)),MIN(SUM(VALUE(BA825)*60,BC825,VALUE(BE825)*60/2,BG825/2),1440)*IF(OR(BI825="",BI825="　"),1,VALUE(MID(BI825,2,1)/4)),MIN(SUM(VALUE(BJ825)*60,BL825,VALUE(BN825)*60/2,BP825/2),1440)*IF(OR(BR825="",BR825="　"),1,VALUE(MID(BR825,2,1)/4)),MIN(SUM(VALUE(BS825)*60,BU825,VALUE(BW825)*60/2,BY825/2),1440)*IF(OR(CA825="",CA825="　"),1,VALUE(MID(CA825,2,1)/4))),'01_勤務時間入力'!$B$7*60,10080))))</f>
        <v/>
      </c>
      <c r="CE825" s="17" t="str">
        <f>IF(CB825="","",IF('01_勤務時間入力'!$I$7*60&lt;='01_勤務時間入力'!CD825,"常勤","非常勤"))</f>
        <v/>
      </c>
    </row>
    <row r="826" spans="2:83" ht="27.95" customHeight="1" x14ac:dyDescent="0.4">
      <c r="B826" s="131" t="str">
        <f t="shared" si="24"/>
        <v>810人目</v>
      </c>
      <c r="C826" s="29"/>
      <c r="D826" s="69" t="s">
        <v>14</v>
      </c>
      <c r="E826" s="31"/>
      <c r="F826" s="32"/>
      <c r="H826" s="36"/>
      <c r="I826" s="54" t="s">
        <v>11</v>
      </c>
      <c r="J826" s="39"/>
      <c r="K826" s="56" t="s">
        <v>16</v>
      </c>
      <c r="L826" s="36"/>
      <c r="M826" s="54" t="s">
        <v>11</v>
      </c>
      <c r="N826" s="39"/>
      <c r="O826" s="56" t="s">
        <v>16</v>
      </c>
      <c r="P826" s="11"/>
      <c r="Q826" s="36"/>
      <c r="R826" s="54" t="s">
        <v>11</v>
      </c>
      <c r="S826" s="39"/>
      <c r="T826" s="54" t="s">
        <v>16</v>
      </c>
      <c r="U826" s="36"/>
      <c r="V826" s="54" t="s">
        <v>11</v>
      </c>
      <c r="W826" s="39"/>
      <c r="X826" s="56" t="s">
        <v>16</v>
      </c>
      <c r="Y826" s="48"/>
      <c r="Z826" s="36"/>
      <c r="AA826" s="54" t="s">
        <v>11</v>
      </c>
      <c r="AB826" s="39"/>
      <c r="AC826" s="54" t="s">
        <v>16</v>
      </c>
      <c r="AD826" s="36"/>
      <c r="AE826" s="54" t="s">
        <v>11</v>
      </c>
      <c r="AF826" s="39"/>
      <c r="AG826" s="56" t="s">
        <v>16</v>
      </c>
      <c r="AH826" s="48"/>
      <c r="AI826" s="36"/>
      <c r="AJ826" s="54" t="s">
        <v>11</v>
      </c>
      <c r="AK826" s="39"/>
      <c r="AL826" s="54" t="s">
        <v>16</v>
      </c>
      <c r="AM826" s="36"/>
      <c r="AN826" s="54" t="s">
        <v>11</v>
      </c>
      <c r="AO826" s="39"/>
      <c r="AP826" s="56" t="s">
        <v>16</v>
      </c>
      <c r="AQ826" s="48"/>
      <c r="AR826" s="36"/>
      <c r="AS826" s="54" t="s">
        <v>11</v>
      </c>
      <c r="AT826" s="39"/>
      <c r="AU826" s="54" t="s">
        <v>16</v>
      </c>
      <c r="AV826" s="36"/>
      <c r="AW826" s="54" t="s">
        <v>11</v>
      </c>
      <c r="AX826" s="39"/>
      <c r="AY826" s="56" t="s">
        <v>16</v>
      </c>
      <c r="AZ826" s="48"/>
      <c r="BA826" s="36"/>
      <c r="BB826" s="54" t="s">
        <v>11</v>
      </c>
      <c r="BC826" s="39"/>
      <c r="BD826" s="54" t="s">
        <v>16</v>
      </c>
      <c r="BE826" s="36"/>
      <c r="BF826" s="54" t="s">
        <v>11</v>
      </c>
      <c r="BG826" s="39"/>
      <c r="BH826" s="56" t="s">
        <v>16</v>
      </c>
      <c r="BI826" s="48"/>
      <c r="BJ826" s="36"/>
      <c r="BK826" s="54" t="s">
        <v>11</v>
      </c>
      <c r="BL826" s="39"/>
      <c r="BM826" s="54" t="s">
        <v>16</v>
      </c>
      <c r="BN826" s="36"/>
      <c r="BO826" s="54" t="s">
        <v>11</v>
      </c>
      <c r="BP826" s="39"/>
      <c r="BQ826" s="56" t="s">
        <v>16</v>
      </c>
      <c r="BR826" s="48"/>
      <c r="BS826" s="36"/>
      <c r="BT826" s="54" t="s">
        <v>11</v>
      </c>
      <c r="BU826" s="39"/>
      <c r="BV826" s="54" t="s">
        <v>16</v>
      </c>
      <c r="BW826" s="36"/>
      <c r="BX826" s="54" t="s">
        <v>11</v>
      </c>
      <c r="BY826" s="39"/>
      <c r="BZ826" s="56" t="s">
        <v>16</v>
      </c>
      <c r="CA826" s="51"/>
      <c r="CB826" s="17" t="str">
        <f t="shared" si="25"/>
        <v/>
      </c>
      <c r="CC826" s="17" t="str">
        <f>IF(CB826="","",INDEX('99_職種リスト'!$A:$A,MATCH($E826,'99_職種リスト'!$B:$B,0)))</f>
        <v/>
      </c>
      <c r="CD826" s="18" t="str">
        <f>IF(CB826="","",IF(F826="○",'01_勤務時間入力'!$B$7*60,IF(SUM(H826,J826,L826,N826)&gt;0,MIN(SUM(VALUE(H826)*60,J826,VALUE(L826)*60/2,N826/2),'01_勤務時間入力'!$B$7*60,10080),MIN(SUM(MIN(SUM(VALUE(Q826)*60,S826,VALUE(U826)*60/2,W826/2),1440)*IF(OR(Y826="",Y826="　"),1,VALUE(MID(Y826,2,1)/4)),MIN(SUM(VALUE(Z826)*60,AB826,VALUE(AD826)*60/2,AF826/2),1440)*IF(OR(AH826="",AH826="　"),1,VALUE(MID(AH826,2,1)/4)),MIN(SUM(VALUE(AI826)*60,AK826,VALUE(AM826)*60/2,AO826/2),1440)*IF(OR(AQ826="",AQ826="　"),1,VALUE(MID(AQ826,2,1)/4)),MIN(SUM(VALUE(AR826)*60,AT826,VALUE(AV826)*60/2,AX826/2),1440)*IF(OR(AZ826="",AZ826="　"),1,VALUE(MID(AZ826,2,1)/4)),MIN(SUM(VALUE(BA826)*60,BC826,VALUE(BE826)*60/2,BG826/2),1440)*IF(OR(BI826="",BI826="　"),1,VALUE(MID(BI826,2,1)/4)),MIN(SUM(VALUE(BJ826)*60,BL826,VALUE(BN826)*60/2,BP826/2),1440)*IF(OR(BR826="",BR826="　"),1,VALUE(MID(BR826,2,1)/4)),MIN(SUM(VALUE(BS826)*60,BU826,VALUE(BW826)*60/2,BY826/2),1440)*IF(OR(CA826="",CA826="　"),1,VALUE(MID(CA826,2,1)/4))),'01_勤務時間入力'!$B$7*60,10080))))</f>
        <v/>
      </c>
      <c r="CE826" s="17" t="str">
        <f>IF(CB826="","",IF('01_勤務時間入力'!$I$7*60&lt;='01_勤務時間入力'!CD826,"常勤","非常勤"))</f>
        <v/>
      </c>
    </row>
    <row r="827" spans="2:83" ht="27.95" customHeight="1" x14ac:dyDescent="0.4">
      <c r="B827" s="131" t="str">
        <f t="shared" si="24"/>
        <v>811人目</v>
      </c>
      <c r="C827" s="29"/>
      <c r="D827" s="69" t="s">
        <v>14</v>
      </c>
      <c r="E827" s="31"/>
      <c r="F827" s="32"/>
      <c r="H827" s="36"/>
      <c r="I827" s="54" t="s">
        <v>11</v>
      </c>
      <c r="J827" s="39"/>
      <c r="K827" s="56" t="s">
        <v>16</v>
      </c>
      <c r="L827" s="36"/>
      <c r="M827" s="54" t="s">
        <v>11</v>
      </c>
      <c r="N827" s="39"/>
      <c r="O827" s="56" t="s">
        <v>16</v>
      </c>
      <c r="P827" s="11"/>
      <c r="Q827" s="36"/>
      <c r="R827" s="54" t="s">
        <v>11</v>
      </c>
      <c r="S827" s="39"/>
      <c r="T827" s="54" t="s">
        <v>16</v>
      </c>
      <c r="U827" s="36"/>
      <c r="V827" s="54" t="s">
        <v>11</v>
      </c>
      <c r="W827" s="39"/>
      <c r="X827" s="56" t="s">
        <v>16</v>
      </c>
      <c r="Y827" s="48"/>
      <c r="Z827" s="36"/>
      <c r="AA827" s="54" t="s">
        <v>11</v>
      </c>
      <c r="AB827" s="39"/>
      <c r="AC827" s="54" t="s">
        <v>16</v>
      </c>
      <c r="AD827" s="36"/>
      <c r="AE827" s="54" t="s">
        <v>11</v>
      </c>
      <c r="AF827" s="39"/>
      <c r="AG827" s="56" t="s">
        <v>16</v>
      </c>
      <c r="AH827" s="48"/>
      <c r="AI827" s="36"/>
      <c r="AJ827" s="54" t="s">
        <v>11</v>
      </c>
      <c r="AK827" s="39"/>
      <c r="AL827" s="54" t="s">
        <v>16</v>
      </c>
      <c r="AM827" s="36"/>
      <c r="AN827" s="54" t="s">
        <v>11</v>
      </c>
      <c r="AO827" s="39"/>
      <c r="AP827" s="56" t="s">
        <v>16</v>
      </c>
      <c r="AQ827" s="48"/>
      <c r="AR827" s="36"/>
      <c r="AS827" s="54" t="s">
        <v>11</v>
      </c>
      <c r="AT827" s="39"/>
      <c r="AU827" s="54" t="s">
        <v>16</v>
      </c>
      <c r="AV827" s="36"/>
      <c r="AW827" s="54" t="s">
        <v>11</v>
      </c>
      <c r="AX827" s="39"/>
      <c r="AY827" s="56" t="s">
        <v>16</v>
      </c>
      <c r="AZ827" s="48"/>
      <c r="BA827" s="36"/>
      <c r="BB827" s="54" t="s">
        <v>11</v>
      </c>
      <c r="BC827" s="39"/>
      <c r="BD827" s="54" t="s">
        <v>16</v>
      </c>
      <c r="BE827" s="36"/>
      <c r="BF827" s="54" t="s">
        <v>11</v>
      </c>
      <c r="BG827" s="39"/>
      <c r="BH827" s="56" t="s">
        <v>16</v>
      </c>
      <c r="BI827" s="48"/>
      <c r="BJ827" s="36"/>
      <c r="BK827" s="54" t="s">
        <v>11</v>
      </c>
      <c r="BL827" s="39"/>
      <c r="BM827" s="54" t="s">
        <v>16</v>
      </c>
      <c r="BN827" s="36"/>
      <c r="BO827" s="54" t="s">
        <v>11</v>
      </c>
      <c r="BP827" s="39"/>
      <c r="BQ827" s="56" t="s">
        <v>16</v>
      </c>
      <c r="BR827" s="48"/>
      <c r="BS827" s="36"/>
      <c r="BT827" s="54" t="s">
        <v>11</v>
      </c>
      <c r="BU827" s="39"/>
      <c r="BV827" s="54" t="s">
        <v>16</v>
      </c>
      <c r="BW827" s="36"/>
      <c r="BX827" s="54" t="s">
        <v>11</v>
      </c>
      <c r="BY827" s="39"/>
      <c r="BZ827" s="56" t="s">
        <v>16</v>
      </c>
      <c r="CA827" s="51"/>
      <c r="CB827" s="17" t="str">
        <f t="shared" si="25"/>
        <v/>
      </c>
      <c r="CC827" s="17" t="str">
        <f>IF(CB827="","",INDEX('99_職種リスト'!$A:$A,MATCH($E827,'99_職種リスト'!$B:$B,0)))</f>
        <v/>
      </c>
      <c r="CD827" s="18" t="str">
        <f>IF(CB827="","",IF(F827="○",'01_勤務時間入力'!$B$7*60,IF(SUM(H827,J827,L827,N827)&gt;0,MIN(SUM(VALUE(H827)*60,J827,VALUE(L827)*60/2,N827/2),'01_勤務時間入力'!$B$7*60,10080),MIN(SUM(MIN(SUM(VALUE(Q827)*60,S827,VALUE(U827)*60/2,W827/2),1440)*IF(OR(Y827="",Y827="　"),1,VALUE(MID(Y827,2,1)/4)),MIN(SUM(VALUE(Z827)*60,AB827,VALUE(AD827)*60/2,AF827/2),1440)*IF(OR(AH827="",AH827="　"),1,VALUE(MID(AH827,2,1)/4)),MIN(SUM(VALUE(AI827)*60,AK827,VALUE(AM827)*60/2,AO827/2),1440)*IF(OR(AQ827="",AQ827="　"),1,VALUE(MID(AQ827,2,1)/4)),MIN(SUM(VALUE(AR827)*60,AT827,VALUE(AV827)*60/2,AX827/2),1440)*IF(OR(AZ827="",AZ827="　"),1,VALUE(MID(AZ827,2,1)/4)),MIN(SUM(VALUE(BA827)*60,BC827,VALUE(BE827)*60/2,BG827/2),1440)*IF(OR(BI827="",BI827="　"),1,VALUE(MID(BI827,2,1)/4)),MIN(SUM(VALUE(BJ827)*60,BL827,VALUE(BN827)*60/2,BP827/2),1440)*IF(OR(BR827="",BR827="　"),1,VALUE(MID(BR827,2,1)/4)),MIN(SUM(VALUE(BS827)*60,BU827,VALUE(BW827)*60/2,BY827/2),1440)*IF(OR(CA827="",CA827="　"),1,VALUE(MID(CA827,2,1)/4))),'01_勤務時間入力'!$B$7*60,10080))))</f>
        <v/>
      </c>
      <c r="CE827" s="17" t="str">
        <f>IF(CB827="","",IF('01_勤務時間入力'!$I$7*60&lt;='01_勤務時間入力'!CD827,"常勤","非常勤"))</f>
        <v/>
      </c>
    </row>
    <row r="828" spans="2:83" ht="27.95" customHeight="1" x14ac:dyDescent="0.4">
      <c r="B828" s="131" t="str">
        <f t="shared" si="24"/>
        <v>812人目</v>
      </c>
      <c r="C828" s="29"/>
      <c r="D828" s="69" t="s">
        <v>14</v>
      </c>
      <c r="E828" s="31"/>
      <c r="F828" s="32"/>
      <c r="H828" s="36"/>
      <c r="I828" s="54" t="s">
        <v>11</v>
      </c>
      <c r="J828" s="39"/>
      <c r="K828" s="56" t="s">
        <v>16</v>
      </c>
      <c r="L828" s="36"/>
      <c r="M828" s="54" t="s">
        <v>11</v>
      </c>
      <c r="N828" s="39"/>
      <c r="O828" s="56" t="s">
        <v>16</v>
      </c>
      <c r="P828" s="11"/>
      <c r="Q828" s="36"/>
      <c r="R828" s="54" t="s">
        <v>11</v>
      </c>
      <c r="S828" s="39"/>
      <c r="T828" s="54" t="s">
        <v>16</v>
      </c>
      <c r="U828" s="36"/>
      <c r="V828" s="54" t="s">
        <v>11</v>
      </c>
      <c r="W828" s="39"/>
      <c r="X828" s="56" t="s">
        <v>16</v>
      </c>
      <c r="Y828" s="48"/>
      <c r="Z828" s="36"/>
      <c r="AA828" s="54" t="s">
        <v>11</v>
      </c>
      <c r="AB828" s="39"/>
      <c r="AC828" s="54" t="s">
        <v>16</v>
      </c>
      <c r="AD828" s="36"/>
      <c r="AE828" s="54" t="s">
        <v>11</v>
      </c>
      <c r="AF828" s="39"/>
      <c r="AG828" s="56" t="s">
        <v>16</v>
      </c>
      <c r="AH828" s="48"/>
      <c r="AI828" s="36"/>
      <c r="AJ828" s="54" t="s">
        <v>11</v>
      </c>
      <c r="AK828" s="39"/>
      <c r="AL828" s="54" t="s">
        <v>16</v>
      </c>
      <c r="AM828" s="36"/>
      <c r="AN828" s="54" t="s">
        <v>11</v>
      </c>
      <c r="AO828" s="39"/>
      <c r="AP828" s="56" t="s">
        <v>16</v>
      </c>
      <c r="AQ828" s="48"/>
      <c r="AR828" s="36"/>
      <c r="AS828" s="54" t="s">
        <v>11</v>
      </c>
      <c r="AT828" s="39"/>
      <c r="AU828" s="54" t="s">
        <v>16</v>
      </c>
      <c r="AV828" s="36"/>
      <c r="AW828" s="54" t="s">
        <v>11</v>
      </c>
      <c r="AX828" s="39"/>
      <c r="AY828" s="56" t="s">
        <v>16</v>
      </c>
      <c r="AZ828" s="48"/>
      <c r="BA828" s="36"/>
      <c r="BB828" s="54" t="s">
        <v>11</v>
      </c>
      <c r="BC828" s="39"/>
      <c r="BD828" s="54" t="s">
        <v>16</v>
      </c>
      <c r="BE828" s="36"/>
      <c r="BF828" s="54" t="s">
        <v>11</v>
      </c>
      <c r="BG828" s="39"/>
      <c r="BH828" s="56" t="s">
        <v>16</v>
      </c>
      <c r="BI828" s="48"/>
      <c r="BJ828" s="36"/>
      <c r="BK828" s="54" t="s">
        <v>11</v>
      </c>
      <c r="BL828" s="39"/>
      <c r="BM828" s="54" t="s">
        <v>16</v>
      </c>
      <c r="BN828" s="36"/>
      <c r="BO828" s="54" t="s">
        <v>11</v>
      </c>
      <c r="BP828" s="39"/>
      <c r="BQ828" s="56" t="s">
        <v>16</v>
      </c>
      <c r="BR828" s="48"/>
      <c r="BS828" s="36"/>
      <c r="BT828" s="54" t="s">
        <v>11</v>
      </c>
      <c r="BU828" s="39"/>
      <c r="BV828" s="54" t="s">
        <v>16</v>
      </c>
      <c r="BW828" s="36"/>
      <c r="BX828" s="54" t="s">
        <v>11</v>
      </c>
      <c r="BY828" s="39"/>
      <c r="BZ828" s="56" t="s">
        <v>16</v>
      </c>
      <c r="CA828" s="51"/>
      <c r="CB828" s="17" t="str">
        <f t="shared" si="25"/>
        <v/>
      </c>
      <c r="CC828" s="17" t="str">
        <f>IF(CB828="","",INDEX('99_職種リスト'!$A:$A,MATCH($E828,'99_職種リスト'!$B:$B,0)))</f>
        <v/>
      </c>
      <c r="CD828" s="18" t="str">
        <f>IF(CB828="","",IF(F828="○",'01_勤務時間入力'!$B$7*60,IF(SUM(H828,J828,L828,N828)&gt;0,MIN(SUM(VALUE(H828)*60,J828,VALUE(L828)*60/2,N828/2),'01_勤務時間入力'!$B$7*60,10080),MIN(SUM(MIN(SUM(VALUE(Q828)*60,S828,VALUE(U828)*60/2,W828/2),1440)*IF(OR(Y828="",Y828="　"),1,VALUE(MID(Y828,2,1)/4)),MIN(SUM(VALUE(Z828)*60,AB828,VALUE(AD828)*60/2,AF828/2),1440)*IF(OR(AH828="",AH828="　"),1,VALUE(MID(AH828,2,1)/4)),MIN(SUM(VALUE(AI828)*60,AK828,VALUE(AM828)*60/2,AO828/2),1440)*IF(OR(AQ828="",AQ828="　"),1,VALUE(MID(AQ828,2,1)/4)),MIN(SUM(VALUE(AR828)*60,AT828,VALUE(AV828)*60/2,AX828/2),1440)*IF(OR(AZ828="",AZ828="　"),1,VALUE(MID(AZ828,2,1)/4)),MIN(SUM(VALUE(BA828)*60,BC828,VALUE(BE828)*60/2,BG828/2),1440)*IF(OR(BI828="",BI828="　"),1,VALUE(MID(BI828,2,1)/4)),MIN(SUM(VALUE(BJ828)*60,BL828,VALUE(BN828)*60/2,BP828/2),1440)*IF(OR(BR828="",BR828="　"),1,VALUE(MID(BR828,2,1)/4)),MIN(SUM(VALUE(BS828)*60,BU828,VALUE(BW828)*60/2,BY828/2),1440)*IF(OR(CA828="",CA828="　"),1,VALUE(MID(CA828,2,1)/4))),'01_勤務時間入力'!$B$7*60,10080))))</f>
        <v/>
      </c>
      <c r="CE828" s="17" t="str">
        <f>IF(CB828="","",IF('01_勤務時間入力'!$I$7*60&lt;='01_勤務時間入力'!CD828,"常勤","非常勤"))</f>
        <v/>
      </c>
    </row>
    <row r="829" spans="2:83" ht="27.95" customHeight="1" x14ac:dyDescent="0.4">
      <c r="B829" s="131" t="str">
        <f t="shared" si="24"/>
        <v>813人目</v>
      </c>
      <c r="C829" s="29"/>
      <c r="D829" s="69" t="s">
        <v>14</v>
      </c>
      <c r="E829" s="31"/>
      <c r="F829" s="32"/>
      <c r="H829" s="36"/>
      <c r="I829" s="54" t="s">
        <v>11</v>
      </c>
      <c r="J829" s="39"/>
      <c r="K829" s="56" t="s">
        <v>16</v>
      </c>
      <c r="L829" s="36"/>
      <c r="M829" s="54" t="s">
        <v>11</v>
      </c>
      <c r="N829" s="39"/>
      <c r="O829" s="56" t="s">
        <v>16</v>
      </c>
      <c r="P829" s="11"/>
      <c r="Q829" s="36"/>
      <c r="R829" s="54" t="s">
        <v>11</v>
      </c>
      <c r="S829" s="39"/>
      <c r="T829" s="54" t="s">
        <v>16</v>
      </c>
      <c r="U829" s="36"/>
      <c r="V829" s="54" t="s">
        <v>11</v>
      </c>
      <c r="W829" s="39"/>
      <c r="X829" s="56" t="s">
        <v>16</v>
      </c>
      <c r="Y829" s="48"/>
      <c r="Z829" s="36"/>
      <c r="AA829" s="54" t="s">
        <v>11</v>
      </c>
      <c r="AB829" s="39"/>
      <c r="AC829" s="54" t="s">
        <v>16</v>
      </c>
      <c r="AD829" s="36"/>
      <c r="AE829" s="54" t="s">
        <v>11</v>
      </c>
      <c r="AF829" s="39"/>
      <c r="AG829" s="56" t="s">
        <v>16</v>
      </c>
      <c r="AH829" s="48"/>
      <c r="AI829" s="36"/>
      <c r="AJ829" s="54" t="s">
        <v>11</v>
      </c>
      <c r="AK829" s="39"/>
      <c r="AL829" s="54" t="s">
        <v>16</v>
      </c>
      <c r="AM829" s="36"/>
      <c r="AN829" s="54" t="s">
        <v>11</v>
      </c>
      <c r="AO829" s="39"/>
      <c r="AP829" s="56" t="s">
        <v>16</v>
      </c>
      <c r="AQ829" s="48"/>
      <c r="AR829" s="36"/>
      <c r="AS829" s="54" t="s">
        <v>11</v>
      </c>
      <c r="AT829" s="39"/>
      <c r="AU829" s="54" t="s">
        <v>16</v>
      </c>
      <c r="AV829" s="36"/>
      <c r="AW829" s="54" t="s">
        <v>11</v>
      </c>
      <c r="AX829" s="39"/>
      <c r="AY829" s="56" t="s">
        <v>16</v>
      </c>
      <c r="AZ829" s="48"/>
      <c r="BA829" s="36"/>
      <c r="BB829" s="54" t="s">
        <v>11</v>
      </c>
      <c r="BC829" s="39"/>
      <c r="BD829" s="54" t="s">
        <v>16</v>
      </c>
      <c r="BE829" s="36"/>
      <c r="BF829" s="54" t="s">
        <v>11</v>
      </c>
      <c r="BG829" s="39"/>
      <c r="BH829" s="56" t="s">
        <v>16</v>
      </c>
      <c r="BI829" s="48"/>
      <c r="BJ829" s="36"/>
      <c r="BK829" s="54" t="s">
        <v>11</v>
      </c>
      <c r="BL829" s="39"/>
      <c r="BM829" s="54" t="s">
        <v>16</v>
      </c>
      <c r="BN829" s="36"/>
      <c r="BO829" s="54" t="s">
        <v>11</v>
      </c>
      <c r="BP829" s="39"/>
      <c r="BQ829" s="56" t="s">
        <v>16</v>
      </c>
      <c r="BR829" s="48"/>
      <c r="BS829" s="36"/>
      <c r="BT829" s="54" t="s">
        <v>11</v>
      </c>
      <c r="BU829" s="39"/>
      <c r="BV829" s="54" t="s">
        <v>16</v>
      </c>
      <c r="BW829" s="36"/>
      <c r="BX829" s="54" t="s">
        <v>11</v>
      </c>
      <c r="BY829" s="39"/>
      <c r="BZ829" s="56" t="s">
        <v>16</v>
      </c>
      <c r="CA829" s="51"/>
      <c r="CB829" s="17" t="str">
        <f t="shared" si="25"/>
        <v/>
      </c>
      <c r="CC829" s="17" t="str">
        <f>IF(CB829="","",INDEX('99_職種リスト'!$A:$A,MATCH($E829,'99_職種リスト'!$B:$B,0)))</f>
        <v/>
      </c>
      <c r="CD829" s="18" t="str">
        <f>IF(CB829="","",IF(F829="○",'01_勤務時間入力'!$B$7*60,IF(SUM(H829,J829,L829,N829)&gt;0,MIN(SUM(VALUE(H829)*60,J829,VALUE(L829)*60/2,N829/2),'01_勤務時間入力'!$B$7*60,10080),MIN(SUM(MIN(SUM(VALUE(Q829)*60,S829,VALUE(U829)*60/2,W829/2),1440)*IF(OR(Y829="",Y829="　"),1,VALUE(MID(Y829,2,1)/4)),MIN(SUM(VALUE(Z829)*60,AB829,VALUE(AD829)*60/2,AF829/2),1440)*IF(OR(AH829="",AH829="　"),1,VALUE(MID(AH829,2,1)/4)),MIN(SUM(VALUE(AI829)*60,AK829,VALUE(AM829)*60/2,AO829/2),1440)*IF(OR(AQ829="",AQ829="　"),1,VALUE(MID(AQ829,2,1)/4)),MIN(SUM(VALUE(AR829)*60,AT829,VALUE(AV829)*60/2,AX829/2),1440)*IF(OR(AZ829="",AZ829="　"),1,VALUE(MID(AZ829,2,1)/4)),MIN(SUM(VALUE(BA829)*60,BC829,VALUE(BE829)*60/2,BG829/2),1440)*IF(OR(BI829="",BI829="　"),1,VALUE(MID(BI829,2,1)/4)),MIN(SUM(VALUE(BJ829)*60,BL829,VALUE(BN829)*60/2,BP829/2),1440)*IF(OR(BR829="",BR829="　"),1,VALUE(MID(BR829,2,1)/4)),MIN(SUM(VALUE(BS829)*60,BU829,VALUE(BW829)*60/2,BY829/2),1440)*IF(OR(CA829="",CA829="　"),1,VALUE(MID(CA829,2,1)/4))),'01_勤務時間入力'!$B$7*60,10080))))</f>
        <v/>
      </c>
      <c r="CE829" s="17" t="str">
        <f>IF(CB829="","",IF('01_勤務時間入力'!$I$7*60&lt;='01_勤務時間入力'!CD829,"常勤","非常勤"))</f>
        <v/>
      </c>
    </row>
    <row r="830" spans="2:83" ht="27.95" customHeight="1" x14ac:dyDescent="0.4">
      <c r="B830" s="131" t="str">
        <f t="shared" si="24"/>
        <v>814人目</v>
      </c>
      <c r="C830" s="29"/>
      <c r="D830" s="69" t="s">
        <v>14</v>
      </c>
      <c r="E830" s="31"/>
      <c r="F830" s="32"/>
      <c r="H830" s="36"/>
      <c r="I830" s="54" t="s">
        <v>11</v>
      </c>
      <c r="J830" s="39"/>
      <c r="K830" s="56" t="s">
        <v>16</v>
      </c>
      <c r="L830" s="36"/>
      <c r="M830" s="54" t="s">
        <v>11</v>
      </c>
      <c r="N830" s="39"/>
      <c r="O830" s="56" t="s">
        <v>16</v>
      </c>
      <c r="P830" s="11"/>
      <c r="Q830" s="36"/>
      <c r="R830" s="54" t="s">
        <v>11</v>
      </c>
      <c r="S830" s="39"/>
      <c r="T830" s="54" t="s">
        <v>16</v>
      </c>
      <c r="U830" s="36"/>
      <c r="V830" s="54" t="s">
        <v>11</v>
      </c>
      <c r="W830" s="39"/>
      <c r="X830" s="56" t="s">
        <v>16</v>
      </c>
      <c r="Y830" s="48"/>
      <c r="Z830" s="36"/>
      <c r="AA830" s="54" t="s">
        <v>11</v>
      </c>
      <c r="AB830" s="39"/>
      <c r="AC830" s="54" t="s">
        <v>16</v>
      </c>
      <c r="AD830" s="36"/>
      <c r="AE830" s="54" t="s">
        <v>11</v>
      </c>
      <c r="AF830" s="39"/>
      <c r="AG830" s="56" t="s">
        <v>16</v>
      </c>
      <c r="AH830" s="48"/>
      <c r="AI830" s="36"/>
      <c r="AJ830" s="54" t="s">
        <v>11</v>
      </c>
      <c r="AK830" s="39"/>
      <c r="AL830" s="54" t="s">
        <v>16</v>
      </c>
      <c r="AM830" s="36"/>
      <c r="AN830" s="54" t="s">
        <v>11</v>
      </c>
      <c r="AO830" s="39"/>
      <c r="AP830" s="56" t="s">
        <v>16</v>
      </c>
      <c r="AQ830" s="48"/>
      <c r="AR830" s="36"/>
      <c r="AS830" s="54" t="s">
        <v>11</v>
      </c>
      <c r="AT830" s="39"/>
      <c r="AU830" s="54" t="s">
        <v>16</v>
      </c>
      <c r="AV830" s="36"/>
      <c r="AW830" s="54" t="s">
        <v>11</v>
      </c>
      <c r="AX830" s="39"/>
      <c r="AY830" s="56" t="s">
        <v>16</v>
      </c>
      <c r="AZ830" s="48"/>
      <c r="BA830" s="36"/>
      <c r="BB830" s="54" t="s">
        <v>11</v>
      </c>
      <c r="BC830" s="39"/>
      <c r="BD830" s="54" t="s">
        <v>16</v>
      </c>
      <c r="BE830" s="36"/>
      <c r="BF830" s="54" t="s">
        <v>11</v>
      </c>
      <c r="BG830" s="39"/>
      <c r="BH830" s="56" t="s">
        <v>16</v>
      </c>
      <c r="BI830" s="48"/>
      <c r="BJ830" s="36"/>
      <c r="BK830" s="54" t="s">
        <v>11</v>
      </c>
      <c r="BL830" s="39"/>
      <c r="BM830" s="54" t="s">
        <v>16</v>
      </c>
      <c r="BN830" s="36"/>
      <c r="BO830" s="54" t="s">
        <v>11</v>
      </c>
      <c r="BP830" s="39"/>
      <c r="BQ830" s="56" t="s">
        <v>16</v>
      </c>
      <c r="BR830" s="48"/>
      <c r="BS830" s="36"/>
      <c r="BT830" s="54" t="s">
        <v>11</v>
      </c>
      <c r="BU830" s="39"/>
      <c r="BV830" s="54" t="s">
        <v>16</v>
      </c>
      <c r="BW830" s="36"/>
      <c r="BX830" s="54" t="s">
        <v>11</v>
      </c>
      <c r="BY830" s="39"/>
      <c r="BZ830" s="56" t="s">
        <v>16</v>
      </c>
      <c r="CA830" s="51"/>
      <c r="CB830" s="17" t="str">
        <f t="shared" si="25"/>
        <v/>
      </c>
      <c r="CC830" s="17" t="str">
        <f>IF(CB830="","",INDEX('99_職種リスト'!$A:$A,MATCH($E830,'99_職種リスト'!$B:$B,0)))</f>
        <v/>
      </c>
      <c r="CD830" s="18" t="str">
        <f>IF(CB830="","",IF(F830="○",'01_勤務時間入力'!$B$7*60,IF(SUM(H830,J830,L830,N830)&gt;0,MIN(SUM(VALUE(H830)*60,J830,VALUE(L830)*60/2,N830/2),'01_勤務時間入力'!$B$7*60,10080),MIN(SUM(MIN(SUM(VALUE(Q830)*60,S830,VALUE(U830)*60/2,W830/2),1440)*IF(OR(Y830="",Y830="　"),1,VALUE(MID(Y830,2,1)/4)),MIN(SUM(VALUE(Z830)*60,AB830,VALUE(AD830)*60/2,AF830/2),1440)*IF(OR(AH830="",AH830="　"),1,VALUE(MID(AH830,2,1)/4)),MIN(SUM(VALUE(AI830)*60,AK830,VALUE(AM830)*60/2,AO830/2),1440)*IF(OR(AQ830="",AQ830="　"),1,VALUE(MID(AQ830,2,1)/4)),MIN(SUM(VALUE(AR830)*60,AT830,VALUE(AV830)*60/2,AX830/2),1440)*IF(OR(AZ830="",AZ830="　"),1,VALUE(MID(AZ830,2,1)/4)),MIN(SUM(VALUE(BA830)*60,BC830,VALUE(BE830)*60/2,BG830/2),1440)*IF(OR(BI830="",BI830="　"),1,VALUE(MID(BI830,2,1)/4)),MIN(SUM(VALUE(BJ830)*60,BL830,VALUE(BN830)*60/2,BP830/2),1440)*IF(OR(BR830="",BR830="　"),1,VALUE(MID(BR830,2,1)/4)),MIN(SUM(VALUE(BS830)*60,BU830,VALUE(BW830)*60/2,BY830/2),1440)*IF(OR(CA830="",CA830="　"),1,VALUE(MID(CA830,2,1)/4))),'01_勤務時間入力'!$B$7*60,10080))))</f>
        <v/>
      </c>
      <c r="CE830" s="17" t="str">
        <f>IF(CB830="","",IF('01_勤務時間入力'!$I$7*60&lt;='01_勤務時間入力'!CD830,"常勤","非常勤"))</f>
        <v/>
      </c>
    </row>
    <row r="831" spans="2:83" ht="27.95" customHeight="1" x14ac:dyDescent="0.4">
      <c r="B831" s="131" t="str">
        <f t="shared" si="24"/>
        <v>815人目</v>
      </c>
      <c r="C831" s="29"/>
      <c r="D831" s="69" t="s">
        <v>14</v>
      </c>
      <c r="E831" s="31"/>
      <c r="F831" s="32"/>
      <c r="H831" s="36"/>
      <c r="I831" s="54" t="s">
        <v>11</v>
      </c>
      <c r="J831" s="39"/>
      <c r="K831" s="56" t="s">
        <v>16</v>
      </c>
      <c r="L831" s="36"/>
      <c r="M831" s="54" t="s">
        <v>11</v>
      </c>
      <c r="N831" s="39"/>
      <c r="O831" s="56" t="s">
        <v>16</v>
      </c>
      <c r="P831" s="11"/>
      <c r="Q831" s="36"/>
      <c r="R831" s="54" t="s">
        <v>11</v>
      </c>
      <c r="S831" s="39"/>
      <c r="T831" s="54" t="s">
        <v>16</v>
      </c>
      <c r="U831" s="36"/>
      <c r="V831" s="54" t="s">
        <v>11</v>
      </c>
      <c r="W831" s="39"/>
      <c r="X831" s="56" t="s">
        <v>16</v>
      </c>
      <c r="Y831" s="48"/>
      <c r="Z831" s="36"/>
      <c r="AA831" s="54" t="s">
        <v>11</v>
      </c>
      <c r="AB831" s="39"/>
      <c r="AC831" s="54" t="s">
        <v>16</v>
      </c>
      <c r="AD831" s="36"/>
      <c r="AE831" s="54" t="s">
        <v>11</v>
      </c>
      <c r="AF831" s="39"/>
      <c r="AG831" s="56" t="s">
        <v>16</v>
      </c>
      <c r="AH831" s="48"/>
      <c r="AI831" s="36"/>
      <c r="AJ831" s="54" t="s">
        <v>11</v>
      </c>
      <c r="AK831" s="39"/>
      <c r="AL831" s="54" t="s">
        <v>16</v>
      </c>
      <c r="AM831" s="36"/>
      <c r="AN831" s="54" t="s">
        <v>11</v>
      </c>
      <c r="AO831" s="39"/>
      <c r="AP831" s="56" t="s">
        <v>16</v>
      </c>
      <c r="AQ831" s="48"/>
      <c r="AR831" s="36"/>
      <c r="AS831" s="54" t="s">
        <v>11</v>
      </c>
      <c r="AT831" s="39"/>
      <c r="AU831" s="54" t="s">
        <v>16</v>
      </c>
      <c r="AV831" s="36"/>
      <c r="AW831" s="54" t="s">
        <v>11</v>
      </c>
      <c r="AX831" s="39"/>
      <c r="AY831" s="56" t="s">
        <v>16</v>
      </c>
      <c r="AZ831" s="48"/>
      <c r="BA831" s="36"/>
      <c r="BB831" s="54" t="s">
        <v>11</v>
      </c>
      <c r="BC831" s="39"/>
      <c r="BD831" s="54" t="s">
        <v>16</v>
      </c>
      <c r="BE831" s="36"/>
      <c r="BF831" s="54" t="s">
        <v>11</v>
      </c>
      <c r="BG831" s="39"/>
      <c r="BH831" s="56" t="s">
        <v>16</v>
      </c>
      <c r="BI831" s="48"/>
      <c r="BJ831" s="36"/>
      <c r="BK831" s="54" t="s">
        <v>11</v>
      </c>
      <c r="BL831" s="39"/>
      <c r="BM831" s="54" t="s">
        <v>16</v>
      </c>
      <c r="BN831" s="36"/>
      <c r="BO831" s="54" t="s">
        <v>11</v>
      </c>
      <c r="BP831" s="39"/>
      <c r="BQ831" s="56" t="s">
        <v>16</v>
      </c>
      <c r="BR831" s="48"/>
      <c r="BS831" s="36"/>
      <c r="BT831" s="54" t="s">
        <v>11</v>
      </c>
      <c r="BU831" s="39"/>
      <c r="BV831" s="54" t="s">
        <v>16</v>
      </c>
      <c r="BW831" s="36"/>
      <c r="BX831" s="54" t="s">
        <v>11</v>
      </c>
      <c r="BY831" s="39"/>
      <c r="BZ831" s="56" t="s">
        <v>16</v>
      </c>
      <c r="CA831" s="51"/>
      <c r="CB831" s="17" t="str">
        <f t="shared" si="25"/>
        <v/>
      </c>
      <c r="CC831" s="17" t="str">
        <f>IF(CB831="","",INDEX('99_職種リスト'!$A:$A,MATCH($E831,'99_職種リスト'!$B:$B,0)))</f>
        <v/>
      </c>
      <c r="CD831" s="18" t="str">
        <f>IF(CB831="","",IF(F831="○",'01_勤務時間入力'!$B$7*60,IF(SUM(H831,J831,L831,N831)&gt;0,MIN(SUM(VALUE(H831)*60,J831,VALUE(L831)*60/2,N831/2),'01_勤務時間入力'!$B$7*60,10080),MIN(SUM(MIN(SUM(VALUE(Q831)*60,S831,VALUE(U831)*60/2,W831/2),1440)*IF(OR(Y831="",Y831="　"),1,VALUE(MID(Y831,2,1)/4)),MIN(SUM(VALUE(Z831)*60,AB831,VALUE(AD831)*60/2,AF831/2),1440)*IF(OR(AH831="",AH831="　"),1,VALUE(MID(AH831,2,1)/4)),MIN(SUM(VALUE(AI831)*60,AK831,VALUE(AM831)*60/2,AO831/2),1440)*IF(OR(AQ831="",AQ831="　"),1,VALUE(MID(AQ831,2,1)/4)),MIN(SUM(VALUE(AR831)*60,AT831,VALUE(AV831)*60/2,AX831/2),1440)*IF(OR(AZ831="",AZ831="　"),1,VALUE(MID(AZ831,2,1)/4)),MIN(SUM(VALUE(BA831)*60,BC831,VALUE(BE831)*60/2,BG831/2),1440)*IF(OR(BI831="",BI831="　"),1,VALUE(MID(BI831,2,1)/4)),MIN(SUM(VALUE(BJ831)*60,BL831,VALUE(BN831)*60/2,BP831/2),1440)*IF(OR(BR831="",BR831="　"),1,VALUE(MID(BR831,2,1)/4)),MIN(SUM(VALUE(BS831)*60,BU831,VALUE(BW831)*60/2,BY831/2),1440)*IF(OR(CA831="",CA831="　"),1,VALUE(MID(CA831,2,1)/4))),'01_勤務時間入力'!$B$7*60,10080))))</f>
        <v/>
      </c>
      <c r="CE831" s="17" t="str">
        <f>IF(CB831="","",IF('01_勤務時間入力'!$I$7*60&lt;='01_勤務時間入力'!CD831,"常勤","非常勤"))</f>
        <v/>
      </c>
    </row>
    <row r="832" spans="2:83" ht="27.95" customHeight="1" x14ac:dyDescent="0.4">
      <c r="B832" s="131" t="str">
        <f t="shared" si="24"/>
        <v>816人目</v>
      </c>
      <c r="C832" s="29"/>
      <c r="D832" s="69" t="s">
        <v>14</v>
      </c>
      <c r="E832" s="31"/>
      <c r="F832" s="32"/>
      <c r="H832" s="36"/>
      <c r="I832" s="54" t="s">
        <v>11</v>
      </c>
      <c r="J832" s="39"/>
      <c r="K832" s="56" t="s">
        <v>16</v>
      </c>
      <c r="L832" s="36"/>
      <c r="M832" s="54" t="s">
        <v>11</v>
      </c>
      <c r="N832" s="39"/>
      <c r="O832" s="56" t="s">
        <v>16</v>
      </c>
      <c r="P832" s="11"/>
      <c r="Q832" s="36"/>
      <c r="R832" s="54" t="s">
        <v>11</v>
      </c>
      <c r="S832" s="39"/>
      <c r="T832" s="54" t="s">
        <v>16</v>
      </c>
      <c r="U832" s="36"/>
      <c r="V832" s="54" t="s">
        <v>11</v>
      </c>
      <c r="W832" s="39"/>
      <c r="X832" s="56" t="s">
        <v>16</v>
      </c>
      <c r="Y832" s="48"/>
      <c r="Z832" s="36"/>
      <c r="AA832" s="54" t="s">
        <v>11</v>
      </c>
      <c r="AB832" s="39"/>
      <c r="AC832" s="54" t="s">
        <v>16</v>
      </c>
      <c r="AD832" s="36"/>
      <c r="AE832" s="54" t="s">
        <v>11</v>
      </c>
      <c r="AF832" s="39"/>
      <c r="AG832" s="56" t="s">
        <v>16</v>
      </c>
      <c r="AH832" s="48"/>
      <c r="AI832" s="36"/>
      <c r="AJ832" s="54" t="s">
        <v>11</v>
      </c>
      <c r="AK832" s="39"/>
      <c r="AL832" s="54" t="s">
        <v>16</v>
      </c>
      <c r="AM832" s="36"/>
      <c r="AN832" s="54" t="s">
        <v>11</v>
      </c>
      <c r="AO832" s="39"/>
      <c r="AP832" s="56" t="s">
        <v>16</v>
      </c>
      <c r="AQ832" s="48"/>
      <c r="AR832" s="36"/>
      <c r="AS832" s="54" t="s">
        <v>11</v>
      </c>
      <c r="AT832" s="39"/>
      <c r="AU832" s="54" t="s">
        <v>16</v>
      </c>
      <c r="AV832" s="36"/>
      <c r="AW832" s="54" t="s">
        <v>11</v>
      </c>
      <c r="AX832" s="39"/>
      <c r="AY832" s="56" t="s">
        <v>16</v>
      </c>
      <c r="AZ832" s="48"/>
      <c r="BA832" s="36"/>
      <c r="BB832" s="54" t="s">
        <v>11</v>
      </c>
      <c r="BC832" s="39"/>
      <c r="BD832" s="54" t="s">
        <v>16</v>
      </c>
      <c r="BE832" s="36"/>
      <c r="BF832" s="54" t="s">
        <v>11</v>
      </c>
      <c r="BG832" s="39"/>
      <c r="BH832" s="56" t="s">
        <v>16</v>
      </c>
      <c r="BI832" s="48"/>
      <c r="BJ832" s="36"/>
      <c r="BK832" s="54" t="s">
        <v>11</v>
      </c>
      <c r="BL832" s="39"/>
      <c r="BM832" s="54" t="s">
        <v>16</v>
      </c>
      <c r="BN832" s="36"/>
      <c r="BO832" s="54" t="s">
        <v>11</v>
      </c>
      <c r="BP832" s="39"/>
      <c r="BQ832" s="56" t="s">
        <v>16</v>
      </c>
      <c r="BR832" s="48"/>
      <c r="BS832" s="36"/>
      <c r="BT832" s="54" t="s">
        <v>11</v>
      </c>
      <c r="BU832" s="39"/>
      <c r="BV832" s="54" t="s">
        <v>16</v>
      </c>
      <c r="BW832" s="36"/>
      <c r="BX832" s="54" t="s">
        <v>11</v>
      </c>
      <c r="BY832" s="39"/>
      <c r="BZ832" s="56" t="s">
        <v>16</v>
      </c>
      <c r="CA832" s="51"/>
      <c r="CB832" s="17" t="str">
        <f t="shared" si="25"/>
        <v/>
      </c>
      <c r="CC832" s="17" t="str">
        <f>IF(CB832="","",INDEX('99_職種リスト'!$A:$A,MATCH($E832,'99_職種リスト'!$B:$B,0)))</f>
        <v/>
      </c>
      <c r="CD832" s="18" t="str">
        <f>IF(CB832="","",IF(F832="○",'01_勤務時間入力'!$B$7*60,IF(SUM(H832,J832,L832,N832)&gt;0,MIN(SUM(VALUE(H832)*60,J832,VALUE(L832)*60/2,N832/2),'01_勤務時間入力'!$B$7*60,10080),MIN(SUM(MIN(SUM(VALUE(Q832)*60,S832,VALUE(U832)*60/2,W832/2),1440)*IF(OR(Y832="",Y832="　"),1,VALUE(MID(Y832,2,1)/4)),MIN(SUM(VALUE(Z832)*60,AB832,VALUE(AD832)*60/2,AF832/2),1440)*IF(OR(AH832="",AH832="　"),1,VALUE(MID(AH832,2,1)/4)),MIN(SUM(VALUE(AI832)*60,AK832,VALUE(AM832)*60/2,AO832/2),1440)*IF(OR(AQ832="",AQ832="　"),1,VALUE(MID(AQ832,2,1)/4)),MIN(SUM(VALUE(AR832)*60,AT832,VALUE(AV832)*60/2,AX832/2),1440)*IF(OR(AZ832="",AZ832="　"),1,VALUE(MID(AZ832,2,1)/4)),MIN(SUM(VALUE(BA832)*60,BC832,VALUE(BE832)*60/2,BG832/2),1440)*IF(OR(BI832="",BI832="　"),1,VALUE(MID(BI832,2,1)/4)),MIN(SUM(VALUE(BJ832)*60,BL832,VALUE(BN832)*60/2,BP832/2),1440)*IF(OR(BR832="",BR832="　"),1,VALUE(MID(BR832,2,1)/4)),MIN(SUM(VALUE(BS832)*60,BU832,VALUE(BW832)*60/2,BY832/2),1440)*IF(OR(CA832="",CA832="　"),1,VALUE(MID(CA832,2,1)/4))),'01_勤務時間入力'!$B$7*60,10080))))</f>
        <v/>
      </c>
      <c r="CE832" s="17" t="str">
        <f>IF(CB832="","",IF('01_勤務時間入力'!$I$7*60&lt;='01_勤務時間入力'!CD832,"常勤","非常勤"))</f>
        <v/>
      </c>
    </row>
    <row r="833" spans="2:83" ht="27.95" customHeight="1" x14ac:dyDescent="0.4">
      <c r="B833" s="131" t="str">
        <f t="shared" si="24"/>
        <v>817人目</v>
      </c>
      <c r="C833" s="29"/>
      <c r="D833" s="69" t="s">
        <v>14</v>
      </c>
      <c r="E833" s="31"/>
      <c r="F833" s="32"/>
      <c r="H833" s="36"/>
      <c r="I833" s="54" t="s">
        <v>11</v>
      </c>
      <c r="J833" s="39"/>
      <c r="K833" s="56" t="s">
        <v>16</v>
      </c>
      <c r="L833" s="36"/>
      <c r="M833" s="54" t="s">
        <v>11</v>
      </c>
      <c r="N833" s="39"/>
      <c r="O833" s="56" t="s">
        <v>16</v>
      </c>
      <c r="P833" s="11"/>
      <c r="Q833" s="36"/>
      <c r="R833" s="54" t="s">
        <v>11</v>
      </c>
      <c r="S833" s="39"/>
      <c r="T833" s="54" t="s">
        <v>16</v>
      </c>
      <c r="U833" s="36"/>
      <c r="V833" s="54" t="s">
        <v>11</v>
      </c>
      <c r="W833" s="39"/>
      <c r="X833" s="56" t="s">
        <v>16</v>
      </c>
      <c r="Y833" s="48"/>
      <c r="Z833" s="36"/>
      <c r="AA833" s="54" t="s">
        <v>11</v>
      </c>
      <c r="AB833" s="39"/>
      <c r="AC833" s="54" t="s">
        <v>16</v>
      </c>
      <c r="AD833" s="36"/>
      <c r="AE833" s="54" t="s">
        <v>11</v>
      </c>
      <c r="AF833" s="39"/>
      <c r="AG833" s="56" t="s">
        <v>16</v>
      </c>
      <c r="AH833" s="48"/>
      <c r="AI833" s="36"/>
      <c r="AJ833" s="54" t="s">
        <v>11</v>
      </c>
      <c r="AK833" s="39"/>
      <c r="AL833" s="54" t="s">
        <v>16</v>
      </c>
      <c r="AM833" s="36"/>
      <c r="AN833" s="54" t="s">
        <v>11</v>
      </c>
      <c r="AO833" s="39"/>
      <c r="AP833" s="56" t="s">
        <v>16</v>
      </c>
      <c r="AQ833" s="48"/>
      <c r="AR833" s="36"/>
      <c r="AS833" s="54" t="s">
        <v>11</v>
      </c>
      <c r="AT833" s="39"/>
      <c r="AU833" s="54" t="s">
        <v>16</v>
      </c>
      <c r="AV833" s="36"/>
      <c r="AW833" s="54" t="s">
        <v>11</v>
      </c>
      <c r="AX833" s="39"/>
      <c r="AY833" s="56" t="s">
        <v>16</v>
      </c>
      <c r="AZ833" s="48"/>
      <c r="BA833" s="36"/>
      <c r="BB833" s="54" t="s">
        <v>11</v>
      </c>
      <c r="BC833" s="39"/>
      <c r="BD833" s="54" t="s">
        <v>16</v>
      </c>
      <c r="BE833" s="36"/>
      <c r="BF833" s="54" t="s">
        <v>11</v>
      </c>
      <c r="BG833" s="39"/>
      <c r="BH833" s="56" t="s">
        <v>16</v>
      </c>
      <c r="BI833" s="48"/>
      <c r="BJ833" s="36"/>
      <c r="BK833" s="54" t="s">
        <v>11</v>
      </c>
      <c r="BL833" s="39"/>
      <c r="BM833" s="54" t="s">
        <v>16</v>
      </c>
      <c r="BN833" s="36"/>
      <c r="BO833" s="54" t="s">
        <v>11</v>
      </c>
      <c r="BP833" s="39"/>
      <c r="BQ833" s="56" t="s">
        <v>16</v>
      </c>
      <c r="BR833" s="48"/>
      <c r="BS833" s="36"/>
      <c r="BT833" s="54" t="s">
        <v>11</v>
      </c>
      <c r="BU833" s="39"/>
      <c r="BV833" s="54" t="s">
        <v>16</v>
      </c>
      <c r="BW833" s="36"/>
      <c r="BX833" s="54" t="s">
        <v>11</v>
      </c>
      <c r="BY833" s="39"/>
      <c r="BZ833" s="56" t="s">
        <v>16</v>
      </c>
      <c r="CA833" s="51"/>
      <c r="CB833" s="17" t="str">
        <f t="shared" si="25"/>
        <v/>
      </c>
      <c r="CC833" s="17" t="str">
        <f>IF(CB833="","",INDEX('99_職種リスト'!$A:$A,MATCH($E833,'99_職種リスト'!$B:$B,0)))</f>
        <v/>
      </c>
      <c r="CD833" s="18" t="str">
        <f>IF(CB833="","",IF(F833="○",'01_勤務時間入力'!$B$7*60,IF(SUM(H833,J833,L833,N833)&gt;0,MIN(SUM(VALUE(H833)*60,J833,VALUE(L833)*60/2,N833/2),'01_勤務時間入力'!$B$7*60,10080),MIN(SUM(MIN(SUM(VALUE(Q833)*60,S833,VALUE(U833)*60/2,W833/2),1440)*IF(OR(Y833="",Y833="　"),1,VALUE(MID(Y833,2,1)/4)),MIN(SUM(VALUE(Z833)*60,AB833,VALUE(AD833)*60/2,AF833/2),1440)*IF(OR(AH833="",AH833="　"),1,VALUE(MID(AH833,2,1)/4)),MIN(SUM(VALUE(AI833)*60,AK833,VALUE(AM833)*60/2,AO833/2),1440)*IF(OR(AQ833="",AQ833="　"),1,VALUE(MID(AQ833,2,1)/4)),MIN(SUM(VALUE(AR833)*60,AT833,VALUE(AV833)*60/2,AX833/2),1440)*IF(OR(AZ833="",AZ833="　"),1,VALUE(MID(AZ833,2,1)/4)),MIN(SUM(VALUE(BA833)*60,BC833,VALUE(BE833)*60/2,BG833/2),1440)*IF(OR(BI833="",BI833="　"),1,VALUE(MID(BI833,2,1)/4)),MIN(SUM(VALUE(BJ833)*60,BL833,VALUE(BN833)*60/2,BP833/2),1440)*IF(OR(BR833="",BR833="　"),1,VALUE(MID(BR833,2,1)/4)),MIN(SUM(VALUE(BS833)*60,BU833,VALUE(BW833)*60/2,BY833/2),1440)*IF(OR(CA833="",CA833="　"),1,VALUE(MID(CA833,2,1)/4))),'01_勤務時間入力'!$B$7*60,10080))))</f>
        <v/>
      </c>
      <c r="CE833" s="17" t="str">
        <f>IF(CB833="","",IF('01_勤務時間入力'!$I$7*60&lt;='01_勤務時間入力'!CD833,"常勤","非常勤"))</f>
        <v/>
      </c>
    </row>
    <row r="834" spans="2:83" ht="27.95" customHeight="1" x14ac:dyDescent="0.4">
      <c r="B834" s="131" t="str">
        <f t="shared" si="24"/>
        <v>818人目</v>
      </c>
      <c r="C834" s="29"/>
      <c r="D834" s="69" t="s">
        <v>14</v>
      </c>
      <c r="E834" s="31"/>
      <c r="F834" s="32"/>
      <c r="H834" s="36"/>
      <c r="I834" s="54" t="s">
        <v>11</v>
      </c>
      <c r="J834" s="39"/>
      <c r="K834" s="56" t="s">
        <v>16</v>
      </c>
      <c r="L834" s="36"/>
      <c r="M834" s="54" t="s">
        <v>11</v>
      </c>
      <c r="N834" s="39"/>
      <c r="O834" s="56" t="s">
        <v>16</v>
      </c>
      <c r="P834" s="11"/>
      <c r="Q834" s="36"/>
      <c r="R834" s="54" t="s">
        <v>11</v>
      </c>
      <c r="S834" s="39"/>
      <c r="T834" s="54" t="s">
        <v>16</v>
      </c>
      <c r="U834" s="36"/>
      <c r="V834" s="54" t="s">
        <v>11</v>
      </c>
      <c r="W834" s="39"/>
      <c r="X834" s="56" t="s">
        <v>16</v>
      </c>
      <c r="Y834" s="48"/>
      <c r="Z834" s="36"/>
      <c r="AA834" s="54" t="s">
        <v>11</v>
      </c>
      <c r="AB834" s="39"/>
      <c r="AC834" s="54" t="s">
        <v>16</v>
      </c>
      <c r="AD834" s="36"/>
      <c r="AE834" s="54" t="s">
        <v>11</v>
      </c>
      <c r="AF834" s="39"/>
      <c r="AG834" s="56" t="s">
        <v>16</v>
      </c>
      <c r="AH834" s="48"/>
      <c r="AI834" s="36"/>
      <c r="AJ834" s="54" t="s">
        <v>11</v>
      </c>
      <c r="AK834" s="39"/>
      <c r="AL834" s="54" t="s">
        <v>16</v>
      </c>
      <c r="AM834" s="36"/>
      <c r="AN834" s="54" t="s">
        <v>11</v>
      </c>
      <c r="AO834" s="39"/>
      <c r="AP834" s="56" t="s">
        <v>16</v>
      </c>
      <c r="AQ834" s="48"/>
      <c r="AR834" s="36"/>
      <c r="AS834" s="54" t="s">
        <v>11</v>
      </c>
      <c r="AT834" s="39"/>
      <c r="AU834" s="54" t="s">
        <v>16</v>
      </c>
      <c r="AV834" s="36"/>
      <c r="AW834" s="54" t="s">
        <v>11</v>
      </c>
      <c r="AX834" s="39"/>
      <c r="AY834" s="56" t="s">
        <v>16</v>
      </c>
      <c r="AZ834" s="48"/>
      <c r="BA834" s="36"/>
      <c r="BB834" s="54" t="s">
        <v>11</v>
      </c>
      <c r="BC834" s="39"/>
      <c r="BD834" s="54" t="s">
        <v>16</v>
      </c>
      <c r="BE834" s="36"/>
      <c r="BF834" s="54" t="s">
        <v>11</v>
      </c>
      <c r="BG834" s="39"/>
      <c r="BH834" s="56" t="s">
        <v>16</v>
      </c>
      <c r="BI834" s="48"/>
      <c r="BJ834" s="36"/>
      <c r="BK834" s="54" t="s">
        <v>11</v>
      </c>
      <c r="BL834" s="39"/>
      <c r="BM834" s="54" t="s">
        <v>16</v>
      </c>
      <c r="BN834" s="36"/>
      <c r="BO834" s="54" t="s">
        <v>11</v>
      </c>
      <c r="BP834" s="39"/>
      <c r="BQ834" s="56" t="s">
        <v>16</v>
      </c>
      <c r="BR834" s="48"/>
      <c r="BS834" s="36"/>
      <c r="BT834" s="54" t="s">
        <v>11</v>
      </c>
      <c r="BU834" s="39"/>
      <c r="BV834" s="54" t="s">
        <v>16</v>
      </c>
      <c r="BW834" s="36"/>
      <c r="BX834" s="54" t="s">
        <v>11</v>
      </c>
      <c r="BY834" s="39"/>
      <c r="BZ834" s="56" t="s">
        <v>16</v>
      </c>
      <c r="CA834" s="51"/>
      <c r="CB834" s="17" t="str">
        <f t="shared" si="25"/>
        <v/>
      </c>
      <c r="CC834" s="17" t="str">
        <f>IF(CB834="","",INDEX('99_職種リスト'!$A:$A,MATCH($E834,'99_職種リスト'!$B:$B,0)))</f>
        <v/>
      </c>
      <c r="CD834" s="18" t="str">
        <f>IF(CB834="","",IF(F834="○",'01_勤務時間入力'!$B$7*60,IF(SUM(H834,J834,L834,N834)&gt;0,MIN(SUM(VALUE(H834)*60,J834,VALUE(L834)*60/2,N834/2),'01_勤務時間入力'!$B$7*60,10080),MIN(SUM(MIN(SUM(VALUE(Q834)*60,S834,VALUE(U834)*60/2,W834/2),1440)*IF(OR(Y834="",Y834="　"),1,VALUE(MID(Y834,2,1)/4)),MIN(SUM(VALUE(Z834)*60,AB834,VALUE(AD834)*60/2,AF834/2),1440)*IF(OR(AH834="",AH834="　"),1,VALUE(MID(AH834,2,1)/4)),MIN(SUM(VALUE(AI834)*60,AK834,VALUE(AM834)*60/2,AO834/2),1440)*IF(OR(AQ834="",AQ834="　"),1,VALUE(MID(AQ834,2,1)/4)),MIN(SUM(VALUE(AR834)*60,AT834,VALUE(AV834)*60/2,AX834/2),1440)*IF(OR(AZ834="",AZ834="　"),1,VALUE(MID(AZ834,2,1)/4)),MIN(SUM(VALUE(BA834)*60,BC834,VALUE(BE834)*60/2,BG834/2),1440)*IF(OR(BI834="",BI834="　"),1,VALUE(MID(BI834,2,1)/4)),MIN(SUM(VALUE(BJ834)*60,BL834,VALUE(BN834)*60/2,BP834/2),1440)*IF(OR(BR834="",BR834="　"),1,VALUE(MID(BR834,2,1)/4)),MIN(SUM(VALUE(BS834)*60,BU834,VALUE(BW834)*60/2,BY834/2),1440)*IF(OR(CA834="",CA834="　"),1,VALUE(MID(CA834,2,1)/4))),'01_勤務時間入力'!$B$7*60,10080))))</f>
        <v/>
      </c>
      <c r="CE834" s="17" t="str">
        <f>IF(CB834="","",IF('01_勤務時間入力'!$I$7*60&lt;='01_勤務時間入力'!CD834,"常勤","非常勤"))</f>
        <v/>
      </c>
    </row>
    <row r="835" spans="2:83" ht="27.95" customHeight="1" x14ac:dyDescent="0.4">
      <c r="B835" s="131" t="str">
        <f t="shared" si="24"/>
        <v>819人目</v>
      </c>
      <c r="C835" s="29"/>
      <c r="D835" s="69" t="s">
        <v>14</v>
      </c>
      <c r="E835" s="31"/>
      <c r="F835" s="32"/>
      <c r="H835" s="36"/>
      <c r="I835" s="54" t="s">
        <v>11</v>
      </c>
      <c r="J835" s="39"/>
      <c r="K835" s="56" t="s">
        <v>16</v>
      </c>
      <c r="L835" s="36"/>
      <c r="M835" s="54" t="s">
        <v>11</v>
      </c>
      <c r="N835" s="39"/>
      <c r="O835" s="56" t="s">
        <v>16</v>
      </c>
      <c r="P835" s="11"/>
      <c r="Q835" s="36"/>
      <c r="R835" s="54" t="s">
        <v>11</v>
      </c>
      <c r="S835" s="39"/>
      <c r="T835" s="54" t="s">
        <v>16</v>
      </c>
      <c r="U835" s="36"/>
      <c r="V835" s="54" t="s">
        <v>11</v>
      </c>
      <c r="W835" s="39"/>
      <c r="X835" s="56" t="s">
        <v>16</v>
      </c>
      <c r="Y835" s="48"/>
      <c r="Z835" s="36"/>
      <c r="AA835" s="54" t="s">
        <v>11</v>
      </c>
      <c r="AB835" s="39"/>
      <c r="AC835" s="54" t="s">
        <v>16</v>
      </c>
      <c r="AD835" s="36"/>
      <c r="AE835" s="54" t="s">
        <v>11</v>
      </c>
      <c r="AF835" s="39"/>
      <c r="AG835" s="56" t="s">
        <v>16</v>
      </c>
      <c r="AH835" s="48"/>
      <c r="AI835" s="36"/>
      <c r="AJ835" s="54" t="s">
        <v>11</v>
      </c>
      <c r="AK835" s="39"/>
      <c r="AL835" s="54" t="s">
        <v>16</v>
      </c>
      <c r="AM835" s="36"/>
      <c r="AN835" s="54" t="s">
        <v>11</v>
      </c>
      <c r="AO835" s="39"/>
      <c r="AP835" s="56" t="s">
        <v>16</v>
      </c>
      <c r="AQ835" s="48"/>
      <c r="AR835" s="36"/>
      <c r="AS835" s="54" t="s">
        <v>11</v>
      </c>
      <c r="AT835" s="39"/>
      <c r="AU835" s="54" t="s">
        <v>16</v>
      </c>
      <c r="AV835" s="36"/>
      <c r="AW835" s="54" t="s">
        <v>11</v>
      </c>
      <c r="AX835" s="39"/>
      <c r="AY835" s="56" t="s">
        <v>16</v>
      </c>
      <c r="AZ835" s="48"/>
      <c r="BA835" s="36"/>
      <c r="BB835" s="54" t="s">
        <v>11</v>
      </c>
      <c r="BC835" s="39"/>
      <c r="BD835" s="54" t="s">
        <v>16</v>
      </c>
      <c r="BE835" s="36"/>
      <c r="BF835" s="54" t="s">
        <v>11</v>
      </c>
      <c r="BG835" s="39"/>
      <c r="BH835" s="56" t="s">
        <v>16</v>
      </c>
      <c r="BI835" s="48"/>
      <c r="BJ835" s="36"/>
      <c r="BK835" s="54" t="s">
        <v>11</v>
      </c>
      <c r="BL835" s="39"/>
      <c r="BM835" s="54" t="s">
        <v>16</v>
      </c>
      <c r="BN835" s="36"/>
      <c r="BO835" s="54" t="s">
        <v>11</v>
      </c>
      <c r="BP835" s="39"/>
      <c r="BQ835" s="56" t="s">
        <v>16</v>
      </c>
      <c r="BR835" s="48"/>
      <c r="BS835" s="36"/>
      <c r="BT835" s="54" t="s">
        <v>11</v>
      </c>
      <c r="BU835" s="39"/>
      <c r="BV835" s="54" t="s">
        <v>16</v>
      </c>
      <c r="BW835" s="36"/>
      <c r="BX835" s="54" t="s">
        <v>11</v>
      </c>
      <c r="BY835" s="39"/>
      <c r="BZ835" s="56" t="s">
        <v>16</v>
      </c>
      <c r="CA835" s="51"/>
      <c r="CB835" s="17" t="str">
        <f t="shared" si="25"/>
        <v/>
      </c>
      <c r="CC835" s="17" t="str">
        <f>IF(CB835="","",INDEX('99_職種リスト'!$A:$A,MATCH($E835,'99_職種リスト'!$B:$B,0)))</f>
        <v/>
      </c>
      <c r="CD835" s="18" t="str">
        <f>IF(CB835="","",IF(F835="○",'01_勤務時間入力'!$B$7*60,IF(SUM(H835,J835,L835,N835)&gt;0,MIN(SUM(VALUE(H835)*60,J835,VALUE(L835)*60/2,N835/2),'01_勤務時間入力'!$B$7*60,10080),MIN(SUM(MIN(SUM(VALUE(Q835)*60,S835,VALUE(U835)*60/2,W835/2),1440)*IF(OR(Y835="",Y835="　"),1,VALUE(MID(Y835,2,1)/4)),MIN(SUM(VALUE(Z835)*60,AB835,VALUE(AD835)*60/2,AF835/2),1440)*IF(OR(AH835="",AH835="　"),1,VALUE(MID(AH835,2,1)/4)),MIN(SUM(VALUE(AI835)*60,AK835,VALUE(AM835)*60/2,AO835/2),1440)*IF(OR(AQ835="",AQ835="　"),1,VALUE(MID(AQ835,2,1)/4)),MIN(SUM(VALUE(AR835)*60,AT835,VALUE(AV835)*60/2,AX835/2),1440)*IF(OR(AZ835="",AZ835="　"),1,VALUE(MID(AZ835,2,1)/4)),MIN(SUM(VALUE(BA835)*60,BC835,VALUE(BE835)*60/2,BG835/2),1440)*IF(OR(BI835="",BI835="　"),1,VALUE(MID(BI835,2,1)/4)),MIN(SUM(VALUE(BJ835)*60,BL835,VALUE(BN835)*60/2,BP835/2),1440)*IF(OR(BR835="",BR835="　"),1,VALUE(MID(BR835,2,1)/4)),MIN(SUM(VALUE(BS835)*60,BU835,VALUE(BW835)*60/2,BY835/2),1440)*IF(OR(CA835="",CA835="　"),1,VALUE(MID(CA835,2,1)/4))),'01_勤務時間入力'!$B$7*60,10080))))</f>
        <v/>
      </c>
      <c r="CE835" s="17" t="str">
        <f>IF(CB835="","",IF('01_勤務時間入力'!$I$7*60&lt;='01_勤務時間入力'!CD835,"常勤","非常勤"))</f>
        <v/>
      </c>
    </row>
    <row r="836" spans="2:83" ht="27.95" customHeight="1" x14ac:dyDescent="0.4">
      <c r="B836" s="131" t="str">
        <f t="shared" si="24"/>
        <v>820人目</v>
      </c>
      <c r="C836" s="29"/>
      <c r="D836" s="69" t="s">
        <v>14</v>
      </c>
      <c r="E836" s="31"/>
      <c r="F836" s="32"/>
      <c r="H836" s="36"/>
      <c r="I836" s="54" t="s">
        <v>11</v>
      </c>
      <c r="J836" s="39"/>
      <c r="K836" s="56" t="s">
        <v>16</v>
      </c>
      <c r="L836" s="36"/>
      <c r="M836" s="54" t="s">
        <v>11</v>
      </c>
      <c r="N836" s="39"/>
      <c r="O836" s="56" t="s">
        <v>16</v>
      </c>
      <c r="P836" s="11"/>
      <c r="Q836" s="36"/>
      <c r="R836" s="54" t="s">
        <v>11</v>
      </c>
      <c r="S836" s="39"/>
      <c r="T836" s="54" t="s">
        <v>16</v>
      </c>
      <c r="U836" s="36"/>
      <c r="V836" s="54" t="s">
        <v>11</v>
      </c>
      <c r="W836" s="39"/>
      <c r="X836" s="56" t="s">
        <v>16</v>
      </c>
      <c r="Y836" s="48"/>
      <c r="Z836" s="36"/>
      <c r="AA836" s="54" t="s">
        <v>11</v>
      </c>
      <c r="AB836" s="39"/>
      <c r="AC836" s="54" t="s">
        <v>16</v>
      </c>
      <c r="AD836" s="36"/>
      <c r="AE836" s="54" t="s">
        <v>11</v>
      </c>
      <c r="AF836" s="39"/>
      <c r="AG836" s="56" t="s">
        <v>16</v>
      </c>
      <c r="AH836" s="48"/>
      <c r="AI836" s="36"/>
      <c r="AJ836" s="54" t="s">
        <v>11</v>
      </c>
      <c r="AK836" s="39"/>
      <c r="AL836" s="54" t="s">
        <v>16</v>
      </c>
      <c r="AM836" s="36"/>
      <c r="AN836" s="54" t="s">
        <v>11</v>
      </c>
      <c r="AO836" s="39"/>
      <c r="AP836" s="56" t="s">
        <v>16</v>
      </c>
      <c r="AQ836" s="48"/>
      <c r="AR836" s="36"/>
      <c r="AS836" s="54" t="s">
        <v>11</v>
      </c>
      <c r="AT836" s="39"/>
      <c r="AU836" s="54" t="s">
        <v>16</v>
      </c>
      <c r="AV836" s="36"/>
      <c r="AW836" s="54" t="s">
        <v>11</v>
      </c>
      <c r="AX836" s="39"/>
      <c r="AY836" s="56" t="s">
        <v>16</v>
      </c>
      <c r="AZ836" s="48"/>
      <c r="BA836" s="36"/>
      <c r="BB836" s="54" t="s">
        <v>11</v>
      </c>
      <c r="BC836" s="39"/>
      <c r="BD836" s="54" t="s">
        <v>16</v>
      </c>
      <c r="BE836" s="36"/>
      <c r="BF836" s="54" t="s">
        <v>11</v>
      </c>
      <c r="BG836" s="39"/>
      <c r="BH836" s="56" t="s">
        <v>16</v>
      </c>
      <c r="BI836" s="48"/>
      <c r="BJ836" s="36"/>
      <c r="BK836" s="54" t="s">
        <v>11</v>
      </c>
      <c r="BL836" s="39"/>
      <c r="BM836" s="54" t="s">
        <v>16</v>
      </c>
      <c r="BN836" s="36"/>
      <c r="BO836" s="54" t="s">
        <v>11</v>
      </c>
      <c r="BP836" s="39"/>
      <c r="BQ836" s="56" t="s">
        <v>16</v>
      </c>
      <c r="BR836" s="48"/>
      <c r="BS836" s="36"/>
      <c r="BT836" s="54" t="s">
        <v>11</v>
      </c>
      <c r="BU836" s="39"/>
      <c r="BV836" s="54" t="s">
        <v>16</v>
      </c>
      <c r="BW836" s="36"/>
      <c r="BX836" s="54" t="s">
        <v>11</v>
      </c>
      <c r="BY836" s="39"/>
      <c r="BZ836" s="56" t="s">
        <v>16</v>
      </c>
      <c r="CA836" s="51"/>
      <c r="CB836" s="17" t="str">
        <f t="shared" si="25"/>
        <v/>
      </c>
      <c r="CC836" s="17" t="str">
        <f>IF(CB836="","",INDEX('99_職種リスト'!$A:$A,MATCH($E836,'99_職種リスト'!$B:$B,0)))</f>
        <v/>
      </c>
      <c r="CD836" s="18" t="str">
        <f>IF(CB836="","",IF(F836="○",'01_勤務時間入力'!$B$7*60,IF(SUM(H836,J836,L836,N836)&gt;0,MIN(SUM(VALUE(H836)*60,J836,VALUE(L836)*60/2,N836/2),'01_勤務時間入力'!$B$7*60,10080),MIN(SUM(MIN(SUM(VALUE(Q836)*60,S836,VALUE(U836)*60/2,W836/2),1440)*IF(OR(Y836="",Y836="　"),1,VALUE(MID(Y836,2,1)/4)),MIN(SUM(VALUE(Z836)*60,AB836,VALUE(AD836)*60/2,AF836/2),1440)*IF(OR(AH836="",AH836="　"),1,VALUE(MID(AH836,2,1)/4)),MIN(SUM(VALUE(AI836)*60,AK836,VALUE(AM836)*60/2,AO836/2),1440)*IF(OR(AQ836="",AQ836="　"),1,VALUE(MID(AQ836,2,1)/4)),MIN(SUM(VALUE(AR836)*60,AT836,VALUE(AV836)*60/2,AX836/2),1440)*IF(OR(AZ836="",AZ836="　"),1,VALUE(MID(AZ836,2,1)/4)),MIN(SUM(VALUE(BA836)*60,BC836,VALUE(BE836)*60/2,BG836/2),1440)*IF(OR(BI836="",BI836="　"),1,VALUE(MID(BI836,2,1)/4)),MIN(SUM(VALUE(BJ836)*60,BL836,VALUE(BN836)*60/2,BP836/2),1440)*IF(OR(BR836="",BR836="　"),1,VALUE(MID(BR836,2,1)/4)),MIN(SUM(VALUE(BS836)*60,BU836,VALUE(BW836)*60/2,BY836/2),1440)*IF(OR(CA836="",CA836="　"),1,VALUE(MID(CA836,2,1)/4))),'01_勤務時間入力'!$B$7*60,10080))))</f>
        <v/>
      </c>
      <c r="CE836" s="17" t="str">
        <f>IF(CB836="","",IF('01_勤務時間入力'!$I$7*60&lt;='01_勤務時間入力'!CD836,"常勤","非常勤"))</f>
        <v/>
      </c>
    </row>
    <row r="837" spans="2:83" ht="27.95" customHeight="1" x14ac:dyDescent="0.4">
      <c r="B837" s="131" t="str">
        <f t="shared" si="24"/>
        <v>821人目</v>
      </c>
      <c r="C837" s="29"/>
      <c r="D837" s="69" t="s">
        <v>14</v>
      </c>
      <c r="E837" s="31"/>
      <c r="F837" s="32"/>
      <c r="H837" s="36"/>
      <c r="I837" s="54" t="s">
        <v>11</v>
      </c>
      <c r="J837" s="39"/>
      <c r="K837" s="56" t="s">
        <v>16</v>
      </c>
      <c r="L837" s="36"/>
      <c r="M837" s="54" t="s">
        <v>11</v>
      </c>
      <c r="N837" s="39"/>
      <c r="O837" s="56" t="s">
        <v>16</v>
      </c>
      <c r="P837" s="11"/>
      <c r="Q837" s="36"/>
      <c r="R837" s="54" t="s">
        <v>11</v>
      </c>
      <c r="S837" s="39"/>
      <c r="T837" s="54" t="s">
        <v>16</v>
      </c>
      <c r="U837" s="36"/>
      <c r="V837" s="54" t="s">
        <v>11</v>
      </c>
      <c r="W837" s="39"/>
      <c r="X837" s="56" t="s">
        <v>16</v>
      </c>
      <c r="Y837" s="48"/>
      <c r="Z837" s="36"/>
      <c r="AA837" s="54" t="s">
        <v>11</v>
      </c>
      <c r="AB837" s="39"/>
      <c r="AC837" s="54" t="s">
        <v>16</v>
      </c>
      <c r="AD837" s="36"/>
      <c r="AE837" s="54" t="s">
        <v>11</v>
      </c>
      <c r="AF837" s="39"/>
      <c r="AG837" s="56" t="s">
        <v>16</v>
      </c>
      <c r="AH837" s="48"/>
      <c r="AI837" s="36"/>
      <c r="AJ837" s="54" t="s">
        <v>11</v>
      </c>
      <c r="AK837" s="39"/>
      <c r="AL837" s="54" t="s">
        <v>16</v>
      </c>
      <c r="AM837" s="36"/>
      <c r="AN837" s="54" t="s">
        <v>11</v>
      </c>
      <c r="AO837" s="39"/>
      <c r="AP837" s="56" t="s">
        <v>16</v>
      </c>
      <c r="AQ837" s="48"/>
      <c r="AR837" s="36"/>
      <c r="AS837" s="54" t="s">
        <v>11</v>
      </c>
      <c r="AT837" s="39"/>
      <c r="AU837" s="54" t="s">
        <v>16</v>
      </c>
      <c r="AV837" s="36"/>
      <c r="AW837" s="54" t="s">
        <v>11</v>
      </c>
      <c r="AX837" s="39"/>
      <c r="AY837" s="56" t="s">
        <v>16</v>
      </c>
      <c r="AZ837" s="48"/>
      <c r="BA837" s="36"/>
      <c r="BB837" s="54" t="s">
        <v>11</v>
      </c>
      <c r="BC837" s="39"/>
      <c r="BD837" s="54" t="s">
        <v>16</v>
      </c>
      <c r="BE837" s="36"/>
      <c r="BF837" s="54" t="s">
        <v>11</v>
      </c>
      <c r="BG837" s="39"/>
      <c r="BH837" s="56" t="s">
        <v>16</v>
      </c>
      <c r="BI837" s="48"/>
      <c r="BJ837" s="36"/>
      <c r="BK837" s="54" t="s">
        <v>11</v>
      </c>
      <c r="BL837" s="39"/>
      <c r="BM837" s="54" t="s">
        <v>16</v>
      </c>
      <c r="BN837" s="36"/>
      <c r="BO837" s="54" t="s">
        <v>11</v>
      </c>
      <c r="BP837" s="39"/>
      <c r="BQ837" s="56" t="s">
        <v>16</v>
      </c>
      <c r="BR837" s="48"/>
      <c r="BS837" s="36"/>
      <c r="BT837" s="54" t="s">
        <v>11</v>
      </c>
      <c r="BU837" s="39"/>
      <c r="BV837" s="54" t="s">
        <v>16</v>
      </c>
      <c r="BW837" s="36"/>
      <c r="BX837" s="54" t="s">
        <v>11</v>
      </c>
      <c r="BY837" s="39"/>
      <c r="BZ837" s="56" t="s">
        <v>16</v>
      </c>
      <c r="CA837" s="51"/>
      <c r="CB837" s="17" t="str">
        <f t="shared" si="25"/>
        <v/>
      </c>
      <c r="CC837" s="17" t="str">
        <f>IF(CB837="","",INDEX('99_職種リスト'!$A:$A,MATCH($E837,'99_職種リスト'!$B:$B,0)))</f>
        <v/>
      </c>
      <c r="CD837" s="18" t="str">
        <f>IF(CB837="","",IF(F837="○",'01_勤務時間入力'!$B$7*60,IF(SUM(H837,J837,L837,N837)&gt;0,MIN(SUM(VALUE(H837)*60,J837,VALUE(L837)*60/2,N837/2),'01_勤務時間入力'!$B$7*60,10080),MIN(SUM(MIN(SUM(VALUE(Q837)*60,S837,VALUE(U837)*60/2,W837/2),1440)*IF(OR(Y837="",Y837="　"),1,VALUE(MID(Y837,2,1)/4)),MIN(SUM(VALUE(Z837)*60,AB837,VALUE(AD837)*60/2,AF837/2),1440)*IF(OR(AH837="",AH837="　"),1,VALUE(MID(AH837,2,1)/4)),MIN(SUM(VALUE(AI837)*60,AK837,VALUE(AM837)*60/2,AO837/2),1440)*IF(OR(AQ837="",AQ837="　"),1,VALUE(MID(AQ837,2,1)/4)),MIN(SUM(VALUE(AR837)*60,AT837,VALUE(AV837)*60/2,AX837/2),1440)*IF(OR(AZ837="",AZ837="　"),1,VALUE(MID(AZ837,2,1)/4)),MIN(SUM(VALUE(BA837)*60,BC837,VALUE(BE837)*60/2,BG837/2),1440)*IF(OR(BI837="",BI837="　"),1,VALUE(MID(BI837,2,1)/4)),MIN(SUM(VALUE(BJ837)*60,BL837,VALUE(BN837)*60/2,BP837/2),1440)*IF(OR(BR837="",BR837="　"),1,VALUE(MID(BR837,2,1)/4)),MIN(SUM(VALUE(BS837)*60,BU837,VALUE(BW837)*60/2,BY837/2),1440)*IF(OR(CA837="",CA837="　"),1,VALUE(MID(CA837,2,1)/4))),'01_勤務時間入力'!$B$7*60,10080))))</f>
        <v/>
      </c>
      <c r="CE837" s="17" t="str">
        <f>IF(CB837="","",IF('01_勤務時間入力'!$I$7*60&lt;='01_勤務時間入力'!CD837,"常勤","非常勤"))</f>
        <v/>
      </c>
    </row>
    <row r="838" spans="2:83" ht="27.95" customHeight="1" x14ac:dyDescent="0.4">
      <c r="B838" s="131" t="str">
        <f t="shared" si="24"/>
        <v>822人目</v>
      </c>
      <c r="C838" s="29"/>
      <c r="D838" s="69" t="s">
        <v>14</v>
      </c>
      <c r="E838" s="31"/>
      <c r="F838" s="32"/>
      <c r="H838" s="36"/>
      <c r="I838" s="54" t="s">
        <v>11</v>
      </c>
      <c r="J838" s="39"/>
      <c r="K838" s="56" t="s">
        <v>16</v>
      </c>
      <c r="L838" s="36"/>
      <c r="M838" s="54" t="s">
        <v>11</v>
      </c>
      <c r="N838" s="39"/>
      <c r="O838" s="56" t="s">
        <v>16</v>
      </c>
      <c r="P838" s="11"/>
      <c r="Q838" s="36"/>
      <c r="R838" s="54" t="s">
        <v>11</v>
      </c>
      <c r="S838" s="39"/>
      <c r="T838" s="54" t="s">
        <v>16</v>
      </c>
      <c r="U838" s="36"/>
      <c r="V838" s="54" t="s">
        <v>11</v>
      </c>
      <c r="W838" s="39"/>
      <c r="X838" s="56" t="s">
        <v>16</v>
      </c>
      <c r="Y838" s="48"/>
      <c r="Z838" s="36"/>
      <c r="AA838" s="54" t="s">
        <v>11</v>
      </c>
      <c r="AB838" s="39"/>
      <c r="AC838" s="54" t="s">
        <v>16</v>
      </c>
      <c r="AD838" s="36"/>
      <c r="AE838" s="54" t="s">
        <v>11</v>
      </c>
      <c r="AF838" s="39"/>
      <c r="AG838" s="56" t="s">
        <v>16</v>
      </c>
      <c r="AH838" s="48"/>
      <c r="AI838" s="36"/>
      <c r="AJ838" s="54" t="s">
        <v>11</v>
      </c>
      <c r="AK838" s="39"/>
      <c r="AL838" s="54" t="s">
        <v>16</v>
      </c>
      <c r="AM838" s="36"/>
      <c r="AN838" s="54" t="s">
        <v>11</v>
      </c>
      <c r="AO838" s="39"/>
      <c r="AP838" s="56" t="s">
        <v>16</v>
      </c>
      <c r="AQ838" s="48"/>
      <c r="AR838" s="36"/>
      <c r="AS838" s="54" t="s">
        <v>11</v>
      </c>
      <c r="AT838" s="39"/>
      <c r="AU838" s="54" t="s">
        <v>16</v>
      </c>
      <c r="AV838" s="36"/>
      <c r="AW838" s="54" t="s">
        <v>11</v>
      </c>
      <c r="AX838" s="39"/>
      <c r="AY838" s="56" t="s">
        <v>16</v>
      </c>
      <c r="AZ838" s="48"/>
      <c r="BA838" s="36"/>
      <c r="BB838" s="54" t="s">
        <v>11</v>
      </c>
      <c r="BC838" s="39"/>
      <c r="BD838" s="54" t="s">
        <v>16</v>
      </c>
      <c r="BE838" s="36"/>
      <c r="BF838" s="54" t="s">
        <v>11</v>
      </c>
      <c r="BG838" s="39"/>
      <c r="BH838" s="56" t="s">
        <v>16</v>
      </c>
      <c r="BI838" s="48"/>
      <c r="BJ838" s="36"/>
      <c r="BK838" s="54" t="s">
        <v>11</v>
      </c>
      <c r="BL838" s="39"/>
      <c r="BM838" s="54" t="s">
        <v>16</v>
      </c>
      <c r="BN838" s="36"/>
      <c r="BO838" s="54" t="s">
        <v>11</v>
      </c>
      <c r="BP838" s="39"/>
      <c r="BQ838" s="56" t="s">
        <v>16</v>
      </c>
      <c r="BR838" s="48"/>
      <c r="BS838" s="36"/>
      <c r="BT838" s="54" t="s">
        <v>11</v>
      </c>
      <c r="BU838" s="39"/>
      <c r="BV838" s="54" t="s">
        <v>16</v>
      </c>
      <c r="BW838" s="36"/>
      <c r="BX838" s="54" t="s">
        <v>11</v>
      </c>
      <c r="BY838" s="39"/>
      <c r="BZ838" s="56" t="s">
        <v>16</v>
      </c>
      <c r="CA838" s="51"/>
      <c r="CB838" s="17" t="str">
        <f t="shared" si="25"/>
        <v/>
      </c>
      <c r="CC838" s="17" t="str">
        <f>IF(CB838="","",INDEX('99_職種リスト'!$A:$A,MATCH($E838,'99_職種リスト'!$B:$B,0)))</f>
        <v/>
      </c>
      <c r="CD838" s="18" t="str">
        <f>IF(CB838="","",IF(F838="○",'01_勤務時間入力'!$B$7*60,IF(SUM(H838,J838,L838,N838)&gt;0,MIN(SUM(VALUE(H838)*60,J838,VALUE(L838)*60/2,N838/2),'01_勤務時間入力'!$B$7*60,10080),MIN(SUM(MIN(SUM(VALUE(Q838)*60,S838,VALUE(U838)*60/2,W838/2),1440)*IF(OR(Y838="",Y838="　"),1,VALUE(MID(Y838,2,1)/4)),MIN(SUM(VALUE(Z838)*60,AB838,VALUE(AD838)*60/2,AF838/2),1440)*IF(OR(AH838="",AH838="　"),1,VALUE(MID(AH838,2,1)/4)),MIN(SUM(VALUE(AI838)*60,AK838,VALUE(AM838)*60/2,AO838/2),1440)*IF(OR(AQ838="",AQ838="　"),1,VALUE(MID(AQ838,2,1)/4)),MIN(SUM(VALUE(AR838)*60,AT838,VALUE(AV838)*60/2,AX838/2),1440)*IF(OR(AZ838="",AZ838="　"),1,VALUE(MID(AZ838,2,1)/4)),MIN(SUM(VALUE(BA838)*60,BC838,VALUE(BE838)*60/2,BG838/2),1440)*IF(OR(BI838="",BI838="　"),1,VALUE(MID(BI838,2,1)/4)),MIN(SUM(VALUE(BJ838)*60,BL838,VALUE(BN838)*60/2,BP838/2),1440)*IF(OR(BR838="",BR838="　"),1,VALUE(MID(BR838,2,1)/4)),MIN(SUM(VALUE(BS838)*60,BU838,VALUE(BW838)*60/2,BY838/2),1440)*IF(OR(CA838="",CA838="　"),1,VALUE(MID(CA838,2,1)/4))),'01_勤務時間入力'!$B$7*60,10080))))</f>
        <v/>
      </c>
      <c r="CE838" s="17" t="str">
        <f>IF(CB838="","",IF('01_勤務時間入力'!$I$7*60&lt;='01_勤務時間入力'!CD838,"常勤","非常勤"))</f>
        <v/>
      </c>
    </row>
    <row r="839" spans="2:83" ht="27.95" customHeight="1" x14ac:dyDescent="0.4">
      <c r="B839" s="131" t="str">
        <f t="shared" si="24"/>
        <v>823人目</v>
      </c>
      <c r="C839" s="29"/>
      <c r="D839" s="69" t="s">
        <v>14</v>
      </c>
      <c r="E839" s="31"/>
      <c r="F839" s="32"/>
      <c r="H839" s="36"/>
      <c r="I839" s="54" t="s">
        <v>11</v>
      </c>
      <c r="J839" s="39"/>
      <c r="K839" s="56" t="s">
        <v>16</v>
      </c>
      <c r="L839" s="36"/>
      <c r="M839" s="54" t="s">
        <v>11</v>
      </c>
      <c r="N839" s="39"/>
      <c r="O839" s="56" t="s">
        <v>16</v>
      </c>
      <c r="P839" s="11"/>
      <c r="Q839" s="36"/>
      <c r="R839" s="54" t="s">
        <v>11</v>
      </c>
      <c r="S839" s="39"/>
      <c r="T839" s="54" t="s">
        <v>16</v>
      </c>
      <c r="U839" s="36"/>
      <c r="V839" s="54" t="s">
        <v>11</v>
      </c>
      <c r="W839" s="39"/>
      <c r="X839" s="56" t="s">
        <v>16</v>
      </c>
      <c r="Y839" s="48"/>
      <c r="Z839" s="36"/>
      <c r="AA839" s="54" t="s">
        <v>11</v>
      </c>
      <c r="AB839" s="39"/>
      <c r="AC839" s="54" t="s">
        <v>16</v>
      </c>
      <c r="AD839" s="36"/>
      <c r="AE839" s="54" t="s">
        <v>11</v>
      </c>
      <c r="AF839" s="39"/>
      <c r="AG839" s="56" t="s">
        <v>16</v>
      </c>
      <c r="AH839" s="48"/>
      <c r="AI839" s="36"/>
      <c r="AJ839" s="54" t="s">
        <v>11</v>
      </c>
      <c r="AK839" s="39"/>
      <c r="AL839" s="54" t="s">
        <v>16</v>
      </c>
      <c r="AM839" s="36"/>
      <c r="AN839" s="54" t="s">
        <v>11</v>
      </c>
      <c r="AO839" s="39"/>
      <c r="AP839" s="56" t="s">
        <v>16</v>
      </c>
      <c r="AQ839" s="48"/>
      <c r="AR839" s="36"/>
      <c r="AS839" s="54" t="s">
        <v>11</v>
      </c>
      <c r="AT839" s="39"/>
      <c r="AU839" s="54" t="s">
        <v>16</v>
      </c>
      <c r="AV839" s="36"/>
      <c r="AW839" s="54" t="s">
        <v>11</v>
      </c>
      <c r="AX839" s="39"/>
      <c r="AY839" s="56" t="s">
        <v>16</v>
      </c>
      <c r="AZ839" s="48"/>
      <c r="BA839" s="36"/>
      <c r="BB839" s="54" t="s">
        <v>11</v>
      </c>
      <c r="BC839" s="39"/>
      <c r="BD839" s="54" t="s">
        <v>16</v>
      </c>
      <c r="BE839" s="36"/>
      <c r="BF839" s="54" t="s">
        <v>11</v>
      </c>
      <c r="BG839" s="39"/>
      <c r="BH839" s="56" t="s">
        <v>16</v>
      </c>
      <c r="BI839" s="48"/>
      <c r="BJ839" s="36"/>
      <c r="BK839" s="54" t="s">
        <v>11</v>
      </c>
      <c r="BL839" s="39"/>
      <c r="BM839" s="54" t="s">
        <v>16</v>
      </c>
      <c r="BN839" s="36"/>
      <c r="BO839" s="54" t="s">
        <v>11</v>
      </c>
      <c r="BP839" s="39"/>
      <c r="BQ839" s="56" t="s">
        <v>16</v>
      </c>
      <c r="BR839" s="48"/>
      <c r="BS839" s="36"/>
      <c r="BT839" s="54" t="s">
        <v>11</v>
      </c>
      <c r="BU839" s="39"/>
      <c r="BV839" s="54" t="s">
        <v>16</v>
      </c>
      <c r="BW839" s="36"/>
      <c r="BX839" s="54" t="s">
        <v>11</v>
      </c>
      <c r="BY839" s="39"/>
      <c r="BZ839" s="56" t="s">
        <v>16</v>
      </c>
      <c r="CA839" s="51"/>
      <c r="CB839" s="17" t="str">
        <f t="shared" si="25"/>
        <v/>
      </c>
      <c r="CC839" s="17" t="str">
        <f>IF(CB839="","",INDEX('99_職種リスト'!$A:$A,MATCH($E839,'99_職種リスト'!$B:$B,0)))</f>
        <v/>
      </c>
      <c r="CD839" s="18" t="str">
        <f>IF(CB839="","",IF(F839="○",'01_勤務時間入力'!$B$7*60,IF(SUM(H839,J839,L839,N839)&gt;0,MIN(SUM(VALUE(H839)*60,J839,VALUE(L839)*60/2,N839/2),'01_勤務時間入力'!$B$7*60,10080),MIN(SUM(MIN(SUM(VALUE(Q839)*60,S839,VALUE(U839)*60/2,W839/2),1440)*IF(OR(Y839="",Y839="　"),1,VALUE(MID(Y839,2,1)/4)),MIN(SUM(VALUE(Z839)*60,AB839,VALUE(AD839)*60/2,AF839/2),1440)*IF(OR(AH839="",AH839="　"),1,VALUE(MID(AH839,2,1)/4)),MIN(SUM(VALUE(AI839)*60,AK839,VALUE(AM839)*60/2,AO839/2),1440)*IF(OR(AQ839="",AQ839="　"),1,VALUE(MID(AQ839,2,1)/4)),MIN(SUM(VALUE(AR839)*60,AT839,VALUE(AV839)*60/2,AX839/2),1440)*IF(OR(AZ839="",AZ839="　"),1,VALUE(MID(AZ839,2,1)/4)),MIN(SUM(VALUE(BA839)*60,BC839,VALUE(BE839)*60/2,BG839/2),1440)*IF(OR(BI839="",BI839="　"),1,VALUE(MID(BI839,2,1)/4)),MIN(SUM(VALUE(BJ839)*60,BL839,VALUE(BN839)*60/2,BP839/2),1440)*IF(OR(BR839="",BR839="　"),1,VALUE(MID(BR839,2,1)/4)),MIN(SUM(VALUE(BS839)*60,BU839,VALUE(BW839)*60/2,BY839/2),1440)*IF(OR(CA839="",CA839="　"),1,VALUE(MID(CA839,2,1)/4))),'01_勤務時間入力'!$B$7*60,10080))))</f>
        <v/>
      </c>
      <c r="CE839" s="17" t="str">
        <f>IF(CB839="","",IF('01_勤務時間入力'!$I$7*60&lt;='01_勤務時間入力'!CD839,"常勤","非常勤"))</f>
        <v/>
      </c>
    </row>
    <row r="840" spans="2:83" ht="27.95" customHeight="1" x14ac:dyDescent="0.4">
      <c r="B840" s="131" t="str">
        <f t="shared" si="24"/>
        <v>824人目</v>
      </c>
      <c r="C840" s="29"/>
      <c r="D840" s="69" t="s">
        <v>14</v>
      </c>
      <c r="E840" s="31"/>
      <c r="F840" s="32"/>
      <c r="H840" s="36"/>
      <c r="I840" s="54" t="s">
        <v>11</v>
      </c>
      <c r="J840" s="39"/>
      <c r="K840" s="56" t="s">
        <v>16</v>
      </c>
      <c r="L840" s="36"/>
      <c r="M840" s="54" t="s">
        <v>11</v>
      </c>
      <c r="N840" s="39"/>
      <c r="O840" s="56" t="s">
        <v>16</v>
      </c>
      <c r="P840" s="11"/>
      <c r="Q840" s="36"/>
      <c r="R840" s="54" t="s">
        <v>11</v>
      </c>
      <c r="S840" s="39"/>
      <c r="T840" s="54" t="s">
        <v>16</v>
      </c>
      <c r="U840" s="36"/>
      <c r="V840" s="54" t="s">
        <v>11</v>
      </c>
      <c r="W840" s="39"/>
      <c r="X840" s="56" t="s">
        <v>16</v>
      </c>
      <c r="Y840" s="48"/>
      <c r="Z840" s="36"/>
      <c r="AA840" s="54" t="s">
        <v>11</v>
      </c>
      <c r="AB840" s="39"/>
      <c r="AC840" s="54" t="s">
        <v>16</v>
      </c>
      <c r="AD840" s="36"/>
      <c r="AE840" s="54" t="s">
        <v>11</v>
      </c>
      <c r="AF840" s="39"/>
      <c r="AG840" s="56" t="s">
        <v>16</v>
      </c>
      <c r="AH840" s="48"/>
      <c r="AI840" s="36"/>
      <c r="AJ840" s="54" t="s">
        <v>11</v>
      </c>
      <c r="AK840" s="39"/>
      <c r="AL840" s="54" t="s">
        <v>16</v>
      </c>
      <c r="AM840" s="36"/>
      <c r="AN840" s="54" t="s">
        <v>11</v>
      </c>
      <c r="AO840" s="39"/>
      <c r="AP840" s="56" t="s">
        <v>16</v>
      </c>
      <c r="AQ840" s="48"/>
      <c r="AR840" s="36"/>
      <c r="AS840" s="54" t="s">
        <v>11</v>
      </c>
      <c r="AT840" s="39"/>
      <c r="AU840" s="54" t="s">
        <v>16</v>
      </c>
      <c r="AV840" s="36"/>
      <c r="AW840" s="54" t="s">
        <v>11</v>
      </c>
      <c r="AX840" s="39"/>
      <c r="AY840" s="56" t="s">
        <v>16</v>
      </c>
      <c r="AZ840" s="48"/>
      <c r="BA840" s="36"/>
      <c r="BB840" s="54" t="s">
        <v>11</v>
      </c>
      <c r="BC840" s="39"/>
      <c r="BD840" s="54" t="s">
        <v>16</v>
      </c>
      <c r="BE840" s="36"/>
      <c r="BF840" s="54" t="s">
        <v>11</v>
      </c>
      <c r="BG840" s="39"/>
      <c r="BH840" s="56" t="s">
        <v>16</v>
      </c>
      <c r="BI840" s="48"/>
      <c r="BJ840" s="36"/>
      <c r="BK840" s="54" t="s">
        <v>11</v>
      </c>
      <c r="BL840" s="39"/>
      <c r="BM840" s="54" t="s">
        <v>16</v>
      </c>
      <c r="BN840" s="36"/>
      <c r="BO840" s="54" t="s">
        <v>11</v>
      </c>
      <c r="BP840" s="39"/>
      <c r="BQ840" s="56" t="s">
        <v>16</v>
      </c>
      <c r="BR840" s="48"/>
      <c r="BS840" s="36"/>
      <c r="BT840" s="54" t="s">
        <v>11</v>
      </c>
      <c r="BU840" s="39"/>
      <c r="BV840" s="54" t="s">
        <v>16</v>
      </c>
      <c r="BW840" s="36"/>
      <c r="BX840" s="54" t="s">
        <v>11</v>
      </c>
      <c r="BY840" s="39"/>
      <c r="BZ840" s="56" t="s">
        <v>16</v>
      </c>
      <c r="CA840" s="51"/>
      <c r="CB840" s="17" t="str">
        <f t="shared" si="25"/>
        <v/>
      </c>
      <c r="CC840" s="17" t="str">
        <f>IF(CB840="","",INDEX('99_職種リスト'!$A:$A,MATCH($E840,'99_職種リスト'!$B:$B,0)))</f>
        <v/>
      </c>
      <c r="CD840" s="18" t="str">
        <f>IF(CB840="","",IF(F840="○",'01_勤務時間入力'!$B$7*60,IF(SUM(H840,J840,L840,N840)&gt;0,MIN(SUM(VALUE(H840)*60,J840,VALUE(L840)*60/2,N840/2),'01_勤務時間入力'!$B$7*60,10080),MIN(SUM(MIN(SUM(VALUE(Q840)*60,S840,VALUE(U840)*60/2,W840/2),1440)*IF(OR(Y840="",Y840="　"),1,VALUE(MID(Y840,2,1)/4)),MIN(SUM(VALUE(Z840)*60,AB840,VALUE(AD840)*60/2,AF840/2),1440)*IF(OR(AH840="",AH840="　"),1,VALUE(MID(AH840,2,1)/4)),MIN(SUM(VALUE(AI840)*60,AK840,VALUE(AM840)*60/2,AO840/2),1440)*IF(OR(AQ840="",AQ840="　"),1,VALUE(MID(AQ840,2,1)/4)),MIN(SUM(VALUE(AR840)*60,AT840,VALUE(AV840)*60/2,AX840/2),1440)*IF(OR(AZ840="",AZ840="　"),1,VALUE(MID(AZ840,2,1)/4)),MIN(SUM(VALUE(BA840)*60,BC840,VALUE(BE840)*60/2,BG840/2),1440)*IF(OR(BI840="",BI840="　"),1,VALUE(MID(BI840,2,1)/4)),MIN(SUM(VALUE(BJ840)*60,BL840,VALUE(BN840)*60/2,BP840/2),1440)*IF(OR(BR840="",BR840="　"),1,VALUE(MID(BR840,2,1)/4)),MIN(SUM(VALUE(BS840)*60,BU840,VALUE(BW840)*60/2,BY840/2),1440)*IF(OR(CA840="",CA840="　"),1,VALUE(MID(CA840,2,1)/4))),'01_勤務時間入力'!$B$7*60,10080))))</f>
        <v/>
      </c>
      <c r="CE840" s="17" t="str">
        <f>IF(CB840="","",IF('01_勤務時間入力'!$I$7*60&lt;='01_勤務時間入力'!CD840,"常勤","非常勤"))</f>
        <v/>
      </c>
    </row>
    <row r="841" spans="2:83" ht="27.95" customHeight="1" x14ac:dyDescent="0.4">
      <c r="B841" s="131" t="str">
        <f t="shared" si="24"/>
        <v>825人目</v>
      </c>
      <c r="C841" s="29"/>
      <c r="D841" s="69" t="s">
        <v>14</v>
      </c>
      <c r="E841" s="31"/>
      <c r="F841" s="32"/>
      <c r="H841" s="36"/>
      <c r="I841" s="54" t="s">
        <v>11</v>
      </c>
      <c r="J841" s="39"/>
      <c r="K841" s="56" t="s">
        <v>16</v>
      </c>
      <c r="L841" s="36"/>
      <c r="M841" s="54" t="s">
        <v>11</v>
      </c>
      <c r="N841" s="39"/>
      <c r="O841" s="56" t="s">
        <v>16</v>
      </c>
      <c r="P841" s="11"/>
      <c r="Q841" s="36"/>
      <c r="R841" s="54" t="s">
        <v>11</v>
      </c>
      <c r="S841" s="39"/>
      <c r="T841" s="54" t="s">
        <v>16</v>
      </c>
      <c r="U841" s="36"/>
      <c r="V841" s="54" t="s">
        <v>11</v>
      </c>
      <c r="W841" s="39"/>
      <c r="X841" s="56" t="s">
        <v>16</v>
      </c>
      <c r="Y841" s="48"/>
      <c r="Z841" s="36"/>
      <c r="AA841" s="54" t="s">
        <v>11</v>
      </c>
      <c r="AB841" s="39"/>
      <c r="AC841" s="54" t="s">
        <v>16</v>
      </c>
      <c r="AD841" s="36"/>
      <c r="AE841" s="54" t="s">
        <v>11</v>
      </c>
      <c r="AF841" s="39"/>
      <c r="AG841" s="56" t="s">
        <v>16</v>
      </c>
      <c r="AH841" s="48"/>
      <c r="AI841" s="36"/>
      <c r="AJ841" s="54" t="s">
        <v>11</v>
      </c>
      <c r="AK841" s="39"/>
      <c r="AL841" s="54" t="s">
        <v>16</v>
      </c>
      <c r="AM841" s="36"/>
      <c r="AN841" s="54" t="s">
        <v>11</v>
      </c>
      <c r="AO841" s="39"/>
      <c r="AP841" s="56" t="s">
        <v>16</v>
      </c>
      <c r="AQ841" s="48"/>
      <c r="AR841" s="36"/>
      <c r="AS841" s="54" t="s">
        <v>11</v>
      </c>
      <c r="AT841" s="39"/>
      <c r="AU841" s="54" t="s">
        <v>16</v>
      </c>
      <c r="AV841" s="36"/>
      <c r="AW841" s="54" t="s">
        <v>11</v>
      </c>
      <c r="AX841" s="39"/>
      <c r="AY841" s="56" t="s">
        <v>16</v>
      </c>
      <c r="AZ841" s="48"/>
      <c r="BA841" s="36"/>
      <c r="BB841" s="54" t="s">
        <v>11</v>
      </c>
      <c r="BC841" s="39"/>
      <c r="BD841" s="54" t="s">
        <v>16</v>
      </c>
      <c r="BE841" s="36"/>
      <c r="BF841" s="54" t="s">
        <v>11</v>
      </c>
      <c r="BG841" s="39"/>
      <c r="BH841" s="56" t="s">
        <v>16</v>
      </c>
      <c r="BI841" s="48"/>
      <c r="BJ841" s="36"/>
      <c r="BK841" s="54" t="s">
        <v>11</v>
      </c>
      <c r="BL841" s="39"/>
      <c r="BM841" s="54" t="s">
        <v>16</v>
      </c>
      <c r="BN841" s="36"/>
      <c r="BO841" s="54" t="s">
        <v>11</v>
      </c>
      <c r="BP841" s="39"/>
      <c r="BQ841" s="56" t="s">
        <v>16</v>
      </c>
      <c r="BR841" s="48"/>
      <c r="BS841" s="36"/>
      <c r="BT841" s="54" t="s">
        <v>11</v>
      </c>
      <c r="BU841" s="39"/>
      <c r="BV841" s="54" t="s">
        <v>16</v>
      </c>
      <c r="BW841" s="36"/>
      <c r="BX841" s="54" t="s">
        <v>11</v>
      </c>
      <c r="BY841" s="39"/>
      <c r="BZ841" s="56" t="s">
        <v>16</v>
      </c>
      <c r="CA841" s="51"/>
      <c r="CB841" s="17" t="str">
        <f t="shared" si="25"/>
        <v/>
      </c>
      <c r="CC841" s="17" t="str">
        <f>IF(CB841="","",INDEX('99_職種リスト'!$A:$A,MATCH($E841,'99_職種リスト'!$B:$B,0)))</f>
        <v/>
      </c>
      <c r="CD841" s="18" t="str">
        <f>IF(CB841="","",IF(F841="○",'01_勤務時間入力'!$B$7*60,IF(SUM(H841,J841,L841,N841)&gt;0,MIN(SUM(VALUE(H841)*60,J841,VALUE(L841)*60/2,N841/2),'01_勤務時間入力'!$B$7*60,10080),MIN(SUM(MIN(SUM(VALUE(Q841)*60,S841,VALUE(U841)*60/2,W841/2),1440)*IF(OR(Y841="",Y841="　"),1,VALUE(MID(Y841,2,1)/4)),MIN(SUM(VALUE(Z841)*60,AB841,VALUE(AD841)*60/2,AF841/2),1440)*IF(OR(AH841="",AH841="　"),1,VALUE(MID(AH841,2,1)/4)),MIN(SUM(VALUE(AI841)*60,AK841,VALUE(AM841)*60/2,AO841/2),1440)*IF(OR(AQ841="",AQ841="　"),1,VALUE(MID(AQ841,2,1)/4)),MIN(SUM(VALUE(AR841)*60,AT841,VALUE(AV841)*60/2,AX841/2),1440)*IF(OR(AZ841="",AZ841="　"),1,VALUE(MID(AZ841,2,1)/4)),MIN(SUM(VALUE(BA841)*60,BC841,VALUE(BE841)*60/2,BG841/2),1440)*IF(OR(BI841="",BI841="　"),1,VALUE(MID(BI841,2,1)/4)),MIN(SUM(VALUE(BJ841)*60,BL841,VALUE(BN841)*60/2,BP841/2),1440)*IF(OR(BR841="",BR841="　"),1,VALUE(MID(BR841,2,1)/4)),MIN(SUM(VALUE(BS841)*60,BU841,VALUE(BW841)*60/2,BY841/2),1440)*IF(OR(CA841="",CA841="　"),1,VALUE(MID(CA841,2,1)/4))),'01_勤務時間入力'!$B$7*60,10080))))</f>
        <v/>
      </c>
      <c r="CE841" s="17" t="str">
        <f>IF(CB841="","",IF('01_勤務時間入力'!$I$7*60&lt;='01_勤務時間入力'!CD841,"常勤","非常勤"))</f>
        <v/>
      </c>
    </row>
    <row r="842" spans="2:83" ht="27.95" customHeight="1" x14ac:dyDescent="0.4">
      <c r="B842" s="131" t="str">
        <f t="shared" si="24"/>
        <v>826人目</v>
      </c>
      <c r="C842" s="29"/>
      <c r="D842" s="69" t="s">
        <v>14</v>
      </c>
      <c r="E842" s="31"/>
      <c r="F842" s="32"/>
      <c r="H842" s="36"/>
      <c r="I842" s="54" t="s">
        <v>11</v>
      </c>
      <c r="J842" s="39"/>
      <c r="K842" s="56" t="s">
        <v>16</v>
      </c>
      <c r="L842" s="36"/>
      <c r="M842" s="54" t="s">
        <v>11</v>
      </c>
      <c r="N842" s="39"/>
      <c r="O842" s="56" t="s">
        <v>16</v>
      </c>
      <c r="P842" s="11"/>
      <c r="Q842" s="36"/>
      <c r="R842" s="54" t="s">
        <v>11</v>
      </c>
      <c r="S842" s="39"/>
      <c r="T842" s="54" t="s">
        <v>16</v>
      </c>
      <c r="U842" s="36"/>
      <c r="V842" s="54" t="s">
        <v>11</v>
      </c>
      <c r="W842" s="39"/>
      <c r="X842" s="56" t="s">
        <v>16</v>
      </c>
      <c r="Y842" s="48"/>
      <c r="Z842" s="36"/>
      <c r="AA842" s="54" t="s">
        <v>11</v>
      </c>
      <c r="AB842" s="39"/>
      <c r="AC842" s="54" t="s">
        <v>16</v>
      </c>
      <c r="AD842" s="36"/>
      <c r="AE842" s="54" t="s">
        <v>11</v>
      </c>
      <c r="AF842" s="39"/>
      <c r="AG842" s="56" t="s">
        <v>16</v>
      </c>
      <c r="AH842" s="48"/>
      <c r="AI842" s="36"/>
      <c r="AJ842" s="54" t="s">
        <v>11</v>
      </c>
      <c r="AK842" s="39"/>
      <c r="AL842" s="54" t="s">
        <v>16</v>
      </c>
      <c r="AM842" s="36"/>
      <c r="AN842" s="54" t="s">
        <v>11</v>
      </c>
      <c r="AO842" s="39"/>
      <c r="AP842" s="56" t="s">
        <v>16</v>
      </c>
      <c r="AQ842" s="48"/>
      <c r="AR842" s="36"/>
      <c r="AS842" s="54" t="s">
        <v>11</v>
      </c>
      <c r="AT842" s="39"/>
      <c r="AU842" s="54" t="s">
        <v>16</v>
      </c>
      <c r="AV842" s="36"/>
      <c r="AW842" s="54" t="s">
        <v>11</v>
      </c>
      <c r="AX842" s="39"/>
      <c r="AY842" s="56" t="s">
        <v>16</v>
      </c>
      <c r="AZ842" s="48"/>
      <c r="BA842" s="36"/>
      <c r="BB842" s="54" t="s">
        <v>11</v>
      </c>
      <c r="BC842" s="39"/>
      <c r="BD842" s="54" t="s">
        <v>16</v>
      </c>
      <c r="BE842" s="36"/>
      <c r="BF842" s="54" t="s">
        <v>11</v>
      </c>
      <c r="BG842" s="39"/>
      <c r="BH842" s="56" t="s">
        <v>16</v>
      </c>
      <c r="BI842" s="48"/>
      <c r="BJ842" s="36"/>
      <c r="BK842" s="54" t="s">
        <v>11</v>
      </c>
      <c r="BL842" s="39"/>
      <c r="BM842" s="54" t="s">
        <v>16</v>
      </c>
      <c r="BN842" s="36"/>
      <c r="BO842" s="54" t="s">
        <v>11</v>
      </c>
      <c r="BP842" s="39"/>
      <c r="BQ842" s="56" t="s">
        <v>16</v>
      </c>
      <c r="BR842" s="48"/>
      <c r="BS842" s="36"/>
      <c r="BT842" s="54" t="s">
        <v>11</v>
      </c>
      <c r="BU842" s="39"/>
      <c r="BV842" s="54" t="s">
        <v>16</v>
      </c>
      <c r="BW842" s="36"/>
      <c r="BX842" s="54" t="s">
        <v>11</v>
      </c>
      <c r="BY842" s="39"/>
      <c r="BZ842" s="56" t="s">
        <v>16</v>
      </c>
      <c r="CA842" s="51"/>
      <c r="CB842" s="17" t="str">
        <f t="shared" si="25"/>
        <v/>
      </c>
      <c r="CC842" s="17" t="str">
        <f>IF(CB842="","",INDEX('99_職種リスト'!$A:$A,MATCH($E842,'99_職種リスト'!$B:$B,0)))</f>
        <v/>
      </c>
      <c r="CD842" s="18" t="str">
        <f>IF(CB842="","",IF(F842="○",'01_勤務時間入力'!$B$7*60,IF(SUM(H842,J842,L842,N842)&gt;0,MIN(SUM(VALUE(H842)*60,J842,VALUE(L842)*60/2,N842/2),'01_勤務時間入力'!$B$7*60,10080),MIN(SUM(MIN(SUM(VALUE(Q842)*60,S842,VALUE(U842)*60/2,W842/2),1440)*IF(OR(Y842="",Y842="　"),1,VALUE(MID(Y842,2,1)/4)),MIN(SUM(VALUE(Z842)*60,AB842,VALUE(AD842)*60/2,AF842/2),1440)*IF(OR(AH842="",AH842="　"),1,VALUE(MID(AH842,2,1)/4)),MIN(SUM(VALUE(AI842)*60,AK842,VALUE(AM842)*60/2,AO842/2),1440)*IF(OR(AQ842="",AQ842="　"),1,VALUE(MID(AQ842,2,1)/4)),MIN(SUM(VALUE(AR842)*60,AT842,VALUE(AV842)*60/2,AX842/2),1440)*IF(OR(AZ842="",AZ842="　"),1,VALUE(MID(AZ842,2,1)/4)),MIN(SUM(VALUE(BA842)*60,BC842,VALUE(BE842)*60/2,BG842/2),1440)*IF(OR(BI842="",BI842="　"),1,VALUE(MID(BI842,2,1)/4)),MIN(SUM(VALUE(BJ842)*60,BL842,VALUE(BN842)*60/2,BP842/2),1440)*IF(OR(BR842="",BR842="　"),1,VALUE(MID(BR842,2,1)/4)),MIN(SUM(VALUE(BS842)*60,BU842,VALUE(BW842)*60/2,BY842/2),1440)*IF(OR(CA842="",CA842="　"),1,VALUE(MID(CA842,2,1)/4))),'01_勤務時間入力'!$B$7*60,10080))))</f>
        <v/>
      </c>
      <c r="CE842" s="17" t="str">
        <f>IF(CB842="","",IF('01_勤務時間入力'!$I$7*60&lt;='01_勤務時間入力'!CD842,"常勤","非常勤"))</f>
        <v/>
      </c>
    </row>
    <row r="843" spans="2:83" ht="27.95" customHeight="1" x14ac:dyDescent="0.4">
      <c r="B843" s="131" t="str">
        <f t="shared" si="24"/>
        <v>827人目</v>
      </c>
      <c r="C843" s="29"/>
      <c r="D843" s="69" t="s">
        <v>14</v>
      </c>
      <c r="E843" s="31"/>
      <c r="F843" s="32"/>
      <c r="H843" s="36"/>
      <c r="I843" s="54" t="s">
        <v>11</v>
      </c>
      <c r="J843" s="39"/>
      <c r="K843" s="56" t="s">
        <v>16</v>
      </c>
      <c r="L843" s="36"/>
      <c r="M843" s="54" t="s">
        <v>11</v>
      </c>
      <c r="N843" s="39"/>
      <c r="O843" s="56" t="s">
        <v>16</v>
      </c>
      <c r="P843" s="11"/>
      <c r="Q843" s="36"/>
      <c r="R843" s="54" t="s">
        <v>11</v>
      </c>
      <c r="S843" s="39"/>
      <c r="T843" s="54" t="s">
        <v>16</v>
      </c>
      <c r="U843" s="36"/>
      <c r="V843" s="54" t="s">
        <v>11</v>
      </c>
      <c r="W843" s="39"/>
      <c r="X843" s="56" t="s">
        <v>16</v>
      </c>
      <c r="Y843" s="48"/>
      <c r="Z843" s="36"/>
      <c r="AA843" s="54" t="s">
        <v>11</v>
      </c>
      <c r="AB843" s="39"/>
      <c r="AC843" s="54" t="s">
        <v>16</v>
      </c>
      <c r="AD843" s="36"/>
      <c r="AE843" s="54" t="s">
        <v>11</v>
      </c>
      <c r="AF843" s="39"/>
      <c r="AG843" s="56" t="s">
        <v>16</v>
      </c>
      <c r="AH843" s="48"/>
      <c r="AI843" s="36"/>
      <c r="AJ843" s="54" t="s">
        <v>11</v>
      </c>
      <c r="AK843" s="39"/>
      <c r="AL843" s="54" t="s">
        <v>16</v>
      </c>
      <c r="AM843" s="36"/>
      <c r="AN843" s="54" t="s">
        <v>11</v>
      </c>
      <c r="AO843" s="39"/>
      <c r="AP843" s="56" t="s">
        <v>16</v>
      </c>
      <c r="AQ843" s="48"/>
      <c r="AR843" s="36"/>
      <c r="AS843" s="54" t="s">
        <v>11</v>
      </c>
      <c r="AT843" s="39"/>
      <c r="AU843" s="54" t="s">
        <v>16</v>
      </c>
      <c r="AV843" s="36"/>
      <c r="AW843" s="54" t="s">
        <v>11</v>
      </c>
      <c r="AX843" s="39"/>
      <c r="AY843" s="56" t="s">
        <v>16</v>
      </c>
      <c r="AZ843" s="48"/>
      <c r="BA843" s="36"/>
      <c r="BB843" s="54" t="s">
        <v>11</v>
      </c>
      <c r="BC843" s="39"/>
      <c r="BD843" s="54" t="s">
        <v>16</v>
      </c>
      <c r="BE843" s="36"/>
      <c r="BF843" s="54" t="s">
        <v>11</v>
      </c>
      <c r="BG843" s="39"/>
      <c r="BH843" s="56" t="s">
        <v>16</v>
      </c>
      <c r="BI843" s="48"/>
      <c r="BJ843" s="36"/>
      <c r="BK843" s="54" t="s">
        <v>11</v>
      </c>
      <c r="BL843" s="39"/>
      <c r="BM843" s="54" t="s">
        <v>16</v>
      </c>
      <c r="BN843" s="36"/>
      <c r="BO843" s="54" t="s">
        <v>11</v>
      </c>
      <c r="BP843" s="39"/>
      <c r="BQ843" s="56" t="s">
        <v>16</v>
      </c>
      <c r="BR843" s="48"/>
      <c r="BS843" s="36"/>
      <c r="BT843" s="54" t="s">
        <v>11</v>
      </c>
      <c r="BU843" s="39"/>
      <c r="BV843" s="54" t="s">
        <v>16</v>
      </c>
      <c r="BW843" s="36"/>
      <c r="BX843" s="54" t="s">
        <v>11</v>
      </c>
      <c r="BY843" s="39"/>
      <c r="BZ843" s="56" t="s">
        <v>16</v>
      </c>
      <c r="CA843" s="51"/>
      <c r="CB843" s="17" t="str">
        <f t="shared" si="25"/>
        <v/>
      </c>
      <c r="CC843" s="17" t="str">
        <f>IF(CB843="","",INDEX('99_職種リスト'!$A:$A,MATCH($E843,'99_職種リスト'!$B:$B,0)))</f>
        <v/>
      </c>
      <c r="CD843" s="18" t="str">
        <f>IF(CB843="","",IF(F843="○",'01_勤務時間入力'!$B$7*60,IF(SUM(H843,J843,L843,N843)&gt;0,MIN(SUM(VALUE(H843)*60,J843,VALUE(L843)*60/2,N843/2),'01_勤務時間入力'!$B$7*60,10080),MIN(SUM(MIN(SUM(VALUE(Q843)*60,S843,VALUE(U843)*60/2,W843/2),1440)*IF(OR(Y843="",Y843="　"),1,VALUE(MID(Y843,2,1)/4)),MIN(SUM(VALUE(Z843)*60,AB843,VALUE(AD843)*60/2,AF843/2),1440)*IF(OR(AH843="",AH843="　"),1,VALUE(MID(AH843,2,1)/4)),MIN(SUM(VALUE(AI843)*60,AK843,VALUE(AM843)*60/2,AO843/2),1440)*IF(OR(AQ843="",AQ843="　"),1,VALUE(MID(AQ843,2,1)/4)),MIN(SUM(VALUE(AR843)*60,AT843,VALUE(AV843)*60/2,AX843/2),1440)*IF(OR(AZ843="",AZ843="　"),1,VALUE(MID(AZ843,2,1)/4)),MIN(SUM(VALUE(BA843)*60,BC843,VALUE(BE843)*60/2,BG843/2),1440)*IF(OR(BI843="",BI843="　"),1,VALUE(MID(BI843,2,1)/4)),MIN(SUM(VALUE(BJ843)*60,BL843,VALUE(BN843)*60/2,BP843/2),1440)*IF(OR(BR843="",BR843="　"),1,VALUE(MID(BR843,2,1)/4)),MIN(SUM(VALUE(BS843)*60,BU843,VALUE(BW843)*60/2,BY843/2),1440)*IF(OR(CA843="",CA843="　"),1,VALUE(MID(CA843,2,1)/4))),'01_勤務時間入力'!$B$7*60,10080))))</f>
        <v/>
      </c>
      <c r="CE843" s="17" t="str">
        <f>IF(CB843="","",IF('01_勤務時間入力'!$I$7*60&lt;='01_勤務時間入力'!CD843,"常勤","非常勤"))</f>
        <v/>
      </c>
    </row>
    <row r="844" spans="2:83" ht="27.95" customHeight="1" x14ac:dyDescent="0.4">
      <c r="B844" s="131" t="str">
        <f t="shared" si="24"/>
        <v>828人目</v>
      </c>
      <c r="C844" s="29"/>
      <c r="D844" s="69" t="s">
        <v>14</v>
      </c>
      <c r="E844" s="31"/>
      <c r="F844" s="32"/>
      <c r="H844" s="36"/>
      <c r="I844" s="54" t="s">
        <v>11</v>
      </c>
      <c r="J844" s="39"/>
      <c r="K844" s="56" t="s">
        <v>16</v>
      </c>
      <c r="L844" s="36"/>
      <c r="M844" s="54" t="s">
        <v>11</v>
      </c>
      <c r="N844" s="39"/>
      <c r="O844" s="56" t="s">
        <v>16</v>
      </c>
      <c r="P844" s="11"/>
      <c r="Q844" s="36"/>
      <c r="R844" s="54" t="s">
        <v>11</v>
      </c>
      <c r="S844" s="39"/>
      <c r="T844" s="54" t="s">
        <v>16</v>
      </c>
      <c r="U844" s="36"/>
      <c r="V844" s="54" t="s">
        <v>11</v>
      </c>
      <c r="W844" s="39"/>
      <c r="X844" s="56" t="s">
        <v>16</v>
      </c>
      <c r="Y844" s="48"/>
      <c r="Z844" s="36"/>
      <c r="AA844" s="54" t="s">
        <v>11</v>
      </c>
      <c r="AB844" s="39"/>
      <c r="AC844" s="54" t="s">
        <v>16</v>
      </c>
      <c r="AD844" s="36"/>
      <c r="AE844" s="54" t="s">
        <v>11</v>
      </c>
      <c r="AF844" s="39"/>
      <c r="AG844" s="56" t="s">
        <v>16</v>
      </c>
      <c r="AH844" s="48"/>
      <c r="AI844" s="36"/>
      <c r="AJ844" s="54" t="s">
        <v>11</v>
      </c>
      <c r="AK844" s="39"/>
      <c r="AL844" s="54" t="s">
        <v>16</v>
      </c>
      <c r="AM844" s="36"/>
      <c r="AN844" s="54" t="s">
        <v>11</v>
      </c>
      <c r="AO844" s="39"/>
      <c r="AP844" s="56" t="s">
        <v>16</v>
      </c>
      <c r="AQ844" s="48"/>
      <c r="AR844" s="36"/>
      <c r="AS844" s="54" t="s">
        <v>11</v>
      </c>
      <c r="AT844" s="39"/>
      <c r="AU844" s="54" t="s">
        <v>16</v>
      </c>
      <c r="AV844" s="36"/>
      <c r="AW844" s="54" t="s">
        <v>11</v>
      </c>
      <c r="AX844" s="39"/>
      <c r="AY844" s="56" t="s">
        <v>16</v>
      </c>
      <c r="AZ844" s="48"/>
      <c r="BA844" s="36"/>
      <c r="BB844" s="54" t="s">
        <v>11</v>
      </c>
      <c r="BC844" s="39"/>
      <c r="BD844" s="54" t="s">
        <v>16</v>
      </c>
      <c r="BE844" s="36"/>
      <c r="BF844" s="54" t="s">
        <v>11</v>
      </c>
      <c r="BG844" s="39"/>
      <c r="BH844" s="56" t="s">
        <v>16</v>
      </c>
      <c r="BI844" s="48"/>
      <c r="BJ844" s="36"/>
      <c r="BK844" s="54" t="s">
        <v>11</v>
      </c>
      <c r="BL844" s="39"/>
      <c r="BM844" s="54" t="s">
        <v>16</v>
      </c>
      <c r="BN844" s="36"/>
      <c r="BO844" s="54" t="s">
        <v>11</v>
      </c>
      <c r="BP844" s="39"/>
      <c r="BQ844" s="56" t="s">
        <v>16</v>
      </c>
      <c r="BR844" s="48"/>
      <c r="BS844" s="36"/>
      <c r="BT844" s="54" t="s">
        <v>11</v>
      </c>
      <c r="BU844" s="39"/>
      <c r="BV844" s="54" t="s">
        <v>16</v>
      </c>
      <c r="BW844" s="36"/>
      <c r="BX844" s="54" t="s">
        <v>11</v>
      </c>
      <c r="BY844" s="39"/>
      <c r="BZ844" s="56" t="s">
        <v>16</v>
      </c>
      <c r="CA844" s="51"/>
      <c r="CB844" s="17" t="str">
        <f t="shared" si="25"/>
        <v/>
      </c>
      <c r="CC844" s="17" t="str">
        <f>IF(CB844="","",INDEX('99_職種リスト'!$A:$A,MATCH($E844,'99_職種リスト'!$B:$B,0)))</f>
        <v/>
      </c>
      <c r="CD844" s="18" t="str">
        <f>IF(CB844="","",IF(F844="○",'01_勤務時間入力'!$B$7*60,IF(SUM(H844,J844,L844,N844)&gt;0,MIN(SUM(VALUE(H844)*60,J844,VALUE(L844)*60/2,N844/2),'01_勤務時間入力'!$B$7*60,10080),MIN(SUM(MIN(SUM(VALUE(Q844)*60,S844,VALUE(U844)*60/2,W844/2),1440)*IF(OR(Y844="",Y844="　"),1,VALUE(MID(Y844,2,1)/4)),MIN(SUM(VALUE(Z844)*60,AB844,VALUE(AD844)*60/2,AF844/2),1440)*IF(OR(AH844="",AH844="　"),1,VALUE(MID(AH844,2,1)/4)),MIN(SUM(VALUE(AI844)*60,AK844,VALUE(AM844)*60/2,AO844/2),1440)*IF(OR(AQ844="",AQ844="　"),1,VALUE(MID(AQ844,2,1)/4)),MIN(SUM(VALUE(AR844)*60,AT844,VALUE(AV844)*60/2,AX844/2),1440)*IF(OR(AZ844="",AZ844="　"),1,VALUE(MID(AZ844,2,1)/4)),MIN(SUM(VALUE(BA844)*60,BC844,VALUE(BE844)*60/2,BG844/2),1440)*IF(OR(BI844="",BI844="　"),1,VALUE(MID(BI844,2,1)/4)),MIN(SUM(VALUE(BJ844)*60,BL844,VALUE(BN844)*60/2,BP844/2),1440)*IF(OR(BR844="",BR844="　"),1,VALUE(MID(BR844,2,1)/4)),MIN(SUM(VALUE(BS844)*60,BU844,VALUE(BW844)*60/2,BY844/2),1440)*IF(OR(CA844="",CA844="　"),1,VALUE(MID(CA844,2,1)/4))),'01_勤務時間入力'!$B$7*60,10080))))</f>
        <v/>
      </c>
      <c r="CE844" s="17" t="str">
        <f>IF(CB844="","",IF('01_勤務時間入力'!$I$7*60&lt;='01_勤務時間入力'!CD844,"常勤","非常勤"))</f>
        <v/>
      </c>
    </row>
    <row r="845" spans="2:83" ht="27.95" customHeight="1" x14ac:dyDescent="0.4">
      <c r="B845" s="131" t="str">
        <f t="shared" si="24"/>
        <v>829人目</v>
      </c>
      <c r="C845" s="29"/>
      <c r="D845" s="69" t="s">
        <v>14</v>
      </c>
      <c r="E845" s="31"/>
      <c r="F845" s="32"/>
      <c r="H845" s="36"/>
      <c r="I845" s="54" t="s">
        <v>11</v>
      </c>
      <c r="J845" s="39"/>
      <c r="K845" s="56" t="s">
        <v>16</v>
      </c>
      <c r="L845" s="36"/>
      <c r="M845" s="54" t="s">
        <v>11</v>
      </c>
      <c r="N845" s="39"/>
      <c r="O845" s="56" t="s">
        <v>16</v>
      </c>
      <c r="P845" s="11"/>
      <c r="Q845" s="36"/>
      <c r="R845" s="54" t="s">
        <v>11</v>
      </c>
      <c r="S845" s="39"/>
      <c r="T845" s="54" t="s">
        <v>16</v>
      </c>
      <c r="U845" s="36"/>
      <c r="V845" s="54" t="s">
        <v>11</v>
      </c>
      <c r="W845" s="39"/>
      <c r="X845" s="56" t="s">
        <v>16</v>
      </c>
      <c r="Y845" s="48"/>
      <c r="Z845" s="36"/>
      <c r="AA845" s="54" t="s">
        <v>11</v>
      </c>
      <c r="AB845" s="39"/>
      <c r="AC845" s="54" t="s">
        <v>16</v>
      </c>
      <c r="AD845" s="36"/>
      <c r="AE845" s="54" t="s">
        <v>11</v>
      </c>
      <c r="AF845" s="39"/>
      <c r="AG845" s="56" t="s">
        <v>16</v>
      </c>
      <c r="AH845" s="48"/>
      <c r="AI845" s="36"/>
      <c r="AJ845" s="54" t="s">
        <v>11</v>
      </c>
      <c r="AK845" s="39"/>
      <c r="AL845" s="54" t="s">
        <v>16</v>
      </c>
      <c r="AM845" s="36"/>
      <c r="AN845" s="54" t="s">
        <v>11</v>
      </c>
      <c r="AO845" s="39"/>
      <c r="AP845" s="56" t="s">
        <v>16</v>
      </c>
      <c r="AQ845" s="48"/>
      <c r="AR845" s="36"/>
      <c r="AS845" s="54" t="s">
        <v>11</v>
      </c>
      <c r="AT845" s="39"/>
      <c r="AU845" s="54" t="s">
        <v>16</v>
      </c>
      <c r="AV845" s="36"/>
      <c r="AW845" s="54" t="s">
        <v>11</v>
      </c>
      <c r="AX845" s="39"/>
      <c r="AY845" s="56" t="s">
        <v>16</v>
      </c>
      <c r="AZ845" s="48"/>
      <c r="BA845" s="36"/>
      <c r="BB845" s="54" t="s">
        <v>11</v>
      </c>
      <c r="BC845" s="39"/>
      <c r="BD845" s="54" t="s">
        <v>16</v>
      </c>
      <c r="BE845" s="36"/>
      <c r="BF845" s="54" t="s">
        <v>11</v>
      </c>
      <c r="BG845" s="39"/>
      <c r="BH845" s="56" t="s">
        <v>16</v>
      </c>
      <c r="BI845" s="48"/>
      <c r="BJ845" s="36"/>
      <c r="BK845" s="54" t="s">
        <v>11</v>
      </c>
      <c r="BL845" s="39"/>
      <c r="BM845" s="54" t="s">
        <v>16</v>
      </c>
      <c r="BN845" s="36"/>
      <c r="BO845" s="54" t="s">
        <v>11</v>
      </c>
      <c r="BP845" s="39"/>
      <c r="BQ845" s="56" t="s">
        <v>16</v>
      </c>
      <c r="BR845" s="48"/>
      <c r="BS845" s="36"/>
      <c r="BT845" s="54" t="s">
        <v>11</v>
      </c>
      <c r="BU845" s="39"/>
      <c r="BV845" s="54" t="s">
        <v>16</v>
      </c>
      <c r="BW845" s="36"/>
      <c r="BX845" s="54" t="s">
        <v>11</v>
      </c>
      <c r="BY845" s="39"/>
      <c r="BZ845" s="56" t="s">
        <v>16</v>
      </c>
      <c r="CA845" s="51"/>
      <c r="CB845" s="17" t="str">
        <f t="shared" si="25"/>
        <v/>
      </c>
      <c r="CC845" s="17" t="str">
        <f>IF(CB845="","",INDEX('99_職種リスト'!$A:$A,MATCH($E845,'99_職種リスト'!$B:$B,0)))</f>
        <v/>
      </c>
      <c r="CD845" s="18" t="str">
        <f>IF(CB845="","",IF(F845="○",'01_勤務時間入力'!$B$7*60,IF(SUM(H845,J845,L845,N845)&gt;0,MIN(SUM(VALUE(H845)*60,J845,VALUE(L845)*60/2,N845/2),'01_勤務時間入力'!$B$7*60,10080),MIN(SUM(MIN(SUM(VALUE(Q845)*60,S845,VALUE(U845)*60/2,W845/2),1440)*IF(OR(Y845="",Y845="　"),1,VALUE(MID(Y845,2,1)/4)),MIN(SUM(VALUE(Z845)*60,AB845,VALUE(AD845)*60/2,AF845/2),1440)*IF(OR(AH845="",AH845="　"),1,VALUE(MID(AH845,2,1)/4)),MIN(SUM(VALUE(AI845)*60,AK845,VALUE(AM845)*60/2,AO845/2),1440)*IF(OR(AQ845="",AQ845="　"),1,VALUE(MID(AQ845,2,1)/4)),MIN(SUM(VALUE(AR845)*60,AT845,VALUE(AV845)*60/2,AX845/2),1440)*IF(OR(AZ845="",AZ845="　"),1,VALUE(MID(AZ845,2,1)/4)),MIN(SUM(VALUE(BA845)*60,BC845,VALUE(BE845)*60/2,BG845/2),1440)*IF(OR(BI845="",BI845="　"),1,VALUE(MID(BI845,2,1)/4)),MIN(SUM(VALUE(BJ845)*60,BL845,VALUE(BN845)*60/2,BP845/2),1440)*IF(OR(BR845="",BR845="　"),1,VALUE(MID(BR845,2,1)/4)),MIN(SUM(VALUE(BS845)*60,BU845,VALUE(BW845)*60/2,BY845/2),1440)*IF(OR(CA845="",CA845="　"),1,VALUE(MID(CA845,2,1)/4))),'01_勤務時間入力'!$B$7*60,10080))))</f>
        <v/>
      </c>
      <c r="CE845" s="17" t="str">
        <f>IF(CB845="","",IF('01_勤務時間入力'!$I$7*60&lt;='01_勤務時間入力'!CD845,"常勤","非常勤"))</f>
        <v/>
      </c>
    </row>
    <row r="846" spans="2:83" ht="27.95" customHeight="1" x14ac:dyDescent="0.4">
      <c r="B846" s="131" t="str">
        <f t="shared" si="24"/>
        <v>830人目</v>
      </c>
      <c r="C846" s="29"/>
      <c r="D846" s="69" t="s">
        <v>14</v>
      </c>
      <c r="E846" s="31"/>
      <c r="F846" s="32"/>
      <c r="H846" s="36"/>
      <c r="I846" s="54" t="s">
        <v>11</v>
      </c>
      <c r="J846" s="39"/>
      <c r="K846" s="56" t="s">
        <v>16</v>
      </c>
      <c r="L846" s="36"/>
      <c r="M846" s="54" t="s">
        <v>11</v>
      </c>
      <c r="N846" s="39"/>
      <c r="O846" s="56" t="s">
        <v>16</v>
      </c>
      <c r="P846" s="11"/>
      <c r="Q846" s="36"/>
      <c r="R846" s="54" t="s">
        <v>11</v>
      </c>
      <c r="S846" s="39"/>
      <c r="T846" s="54" t="s">
        <v>16</v>
      </c>
      <c r="U846" s="36"/>
      <c r="V846" s="54" t="s">
        <v>11</v>
      </c>
      <c r="W846" s="39"/>
      <c r="X846" s="56" t="s">
        <v>16</v>
      </c>
      <c r="Y846" s="48"/>
      <c r="Z846" s="36"/>
      <c r="AA846" s="54" t="s">
        <v>11</v>
      </c>
      <c r="AB846" s="39"/>
      <c r="AC846" s="54" t="s">
        <v>16</v>
      </c>
      <c r="AD846" s="36"/>
      <c r="AE846" s="54" t="s">
        <v>11</v>
      </c>
      <c r="AF846" s="39"/>
      <c r="AG846" s="56" t="s">
        <v>16</v>
      </c>
      <c r="AH846" s="48"/>
      <c r="AI846" s="36"/>
      <c r="AJ846" s="54" t="s">
        <v>11</v>
      </c>
      <c r="AK846" s="39"/>
      <c r="AL846" s="54" t="s">
        <v>16</v>
      </c>
      <c r="AM846" s="36"/>
      <c r="AN846" s="54" t="s">
        <v>11</v>
      </c>
      <c r="AO846" s="39"/>
      <c r="AP846" s="56" t="s">
        <v>16</v>
      </c>
      <c r="AQ846" s="48"/>
      <c r="AR846" s="36"/>
      <c r="AS846" s="54" t="s">
        <v>11</v>
      </c>
      <c r="AT846" s="39"/>
      <c r="AU846" s="54" t="s">
        <v>16</v>
      </c>
      <c r="AV846" s="36"/>
      <c r="AW846" s="54" t="s">
        <v>11</v>
      </c>
      <c r="AX846" s="39"/>
      <c r="AY846" s="56" t="s">
        <v>16</v>
      </c>
      <c r="AZ846" s="48"/>
      <c r="BA846" s="36"/>
      <c r="BB846" s="54" t="s">
        <v>11</v>
      </c>
      <c r="BC846" s="39"/>
      <c r="BD846" s="54" t="s">
        <v>16</v>
      </c>
      <c r="BE846" s="36"/>
      <c r="BF846" s="54" t="s">
        <v>11</v>
      </c>
      <c r="BG846" s="39"/>
      <c r="BH846" s="56" t="s">
        <v>16</v>
      </c>
      <c r="BI846" s="48"/>
      <c r="BJ846" s="36"/>
      <c r="BK846" s="54" t="s">
        <v>11</v>
      </c>
      <c r="BL846" s="39"/>
      <c r="BM846" s="54" t="s">
        <v>16</v>
      </c>
      <c r="BN846" s="36"/>
      <c r="BO846" s="54" t="s">
        <v>11</v>
      </c>
      <c r="BP846" s="39"/>
      <c r="BQ846" s="56" t="s">
        <v>16</v>
      </c>
      <c r="BR846" s="48"/>
      <c r="BS846" s="36"/>
      <c r="BT846" s="54" t="s">
        <v>11</v>
      </c>
      <c r="BU846" s="39"/>
      <c r="BV846" s="54" t="s">
        <v>16</v>
      </c>
      <c r="BW846" s="36"/>
      <c r="BX846" s="54" t="s">
        <v>11</v>
      </c>
      <c r="BY846" s="39"/>
      <c r="BZ846" s="56" t="s">
        <v>16</v>
      </c>
      <c r="CA846" s="51"/>
      <c r="CB846" s="17" t="str">
        <f t="shared" si="25"/>
        <v/>
      </c>
      <c r="CC846" s="17" t="str">
        <f>IF(CB846="","",INDEX('99_職種リスト'!$A:$A,MATCH($E846,'99_職種リスト'!$B:$B,0)))</f>
        <v/>
      </c>
      <c r="CD846" s="18" t="str">
        <f>IF(CB846="","",IF(F846="○",'01_勤務時間入力'!$B$7*60,IF(SUM(H846,J846,L846,N846)&gt;0,MIN(SUM(VALUE(H846)*60,J846,VALUE(L846)*60/2,N846/2),'01_勤務時間入力'!$B$7*60,10080),MIN(SUM(MIN(SUM(VALUE(Q846)*60,S846,VALUE(U846)*60/2,W846/2),1440)*IF(OR(Y846="",Y846="　"),1,VALUE(MID(Y846,2,1)/4)),MIN(SUM(VALUE(Z846)*60,AB846,VALUE(AD846)*60/2,AF846/2),1440)*IF(OR(AH846="",AH846="　"),1,VALUE(MID(AH846,2,1)/4)),MIN(SUM(VALUE(AI846)*60,AK846,VALUE(AM846)*60/2,AO846/2),1440)*IF(OR(AQ846="",AQ846="　"),1,VALUE(MID(AQ846,2,1)/4)),MIN(SUM(VALUE(AR846)*60,AT846,VALUE(AV846)*60/2,AX846/2),1440)*IF(OR(AZ846="",AZ846="　"),1,VALUE(MID(AZ846,2,1)/4)),MIN(SUM(VALUE(BA846)*60,BC846,VALUE(BE846)*60/2,BG846/2),1440)*IF(OR(BI846="",BI846="　"),1,VALUE(MID(BI846,2,1)/4)),MIN(SUM(VALUE(BJ846)*60,BL846,VALUE(BN846)*60/2,BP846/2),1440)*IF(OR(BR846="",BR846="　"),1,VALUE(MID(BR846,2,1)/4)),MIN(SUM(VALUE(BS846)*60,BU846,VALUE(BW846)*60/2,BY846/2),1440)*IF(OR(CA846="",CA846="　"),1,VALUE(MID(CA846,2,1)/4))),'01_勤務時間入力'!$B$7*60,10080))))</f>
        <v/>
      </c>
      <c r="CE846" s="17" t="str">
        <f>IF(CB846="","",IF('01_勤務時間入力'!$I$7*60&lt;='01_勤務時間入力'!CD846,"常勤","非常勤"))</f>
        <v/>
      </c>
    </row>
    <row r="847" spans="2:83" ht="27.95" customHeight="1" x14ac:dyDescent="0.4">
      <c r="B847" s="131" t="str">
        <f t="shared" si="24"/>
        <v>831人目</v>
      </c>
      <c r="C847" s="29"/>
      <c r="D847" s="69" t="s">
        <v>14</v>
      </c>
      <c r="E847" s="31"/>
      <c r="F847" s="32"/>
      <c r="H847" s="36"/>
      <c r="I847" s="54" t="s">
        <v>11</v>
      </c>
      <c r="J847" s="39"/>
      <c r="K847" s="56" t="s">
        <v>16</v>
      </c>
      <c r="L847" s="36"/>
      <c r="M847" s="54" t="s">
        <v>11</v>
      </c>
      <c r="N847" s="39"/>
      <c r="O847" s="56" t="s">
        <v>16</v>
      </c>
      <c r="P847" s="11"/>
      <c r="Q847" s="36"/>
      <c r="R847" s="54" t="s">
        <v>11</v>
      </c>
      <c r="S847" s="39"/>
      <c r="T847" s="54" t="s">
        <v>16</v>
      </c>
      <c r="U847" s="36"/>
      <c r="V847" s="54" t="s">
        <v>11</v>
      </c>
      <c r="W847" s="39"/>
      <c r="X847" s="56" t="s">
        <v>16</v>
      </c>
      <c r="Y847" s="48"/>
      <c r="Z847" s="36"/>
      <c r="AA847" s="54" t="s">
        <v>11</v>
      </c>
      <c r="AB847" s="39"/>
      <c r="AC847" s="54" t="s">
        <v>16</v>
      </c>
      <c r="AD847" s="36"/>
      <c r="AE847" s="54" t="s">
        <v>11</v>
      </c>
      <c r="AF847" s="39"/>
      <c r="AG847" s="56" t="s">
        <v>16</v>
      </c>
      <c r="AH847" s="48"/>
      <c r="AI847" s="36"/>
      <c r="AJ847" s="54" t="s">
        <v>11</v>
      </c>
      <c r="AK847" s="39"/>
      <c r="AL847" s="54" t="s">
        <v>16</v>
      </c>
      <c r="AM847" s="36"/>
      <c r="AN847" s="54" t="s">
        <v>11</v>
      </c>
      <c r="AO847" s="39"/>
      <c r="AP847" s="56" t="s">
        <v>16</v>
      </c>
      <c r="AQ847" s="48"/>
      <c r="AR847" s="36"/>
      <c r="AS847" s="54" t="s">
        <v>11</v>
      </c>
      <c r="AT847" s="39"/>
      <c r="AU847" s="54" t="s">
        <v>16</v>
      </c>
      <c r="AV847" s="36"/>
      <c r="AW847" s="54" t="s">
        <v>11</v>
      </c>
      <c r="AX847" s="39"/>
      <c r="AY847" s="56" t="s">
        <v>16</v>
      </c>
      <c r="AZ847" s="48"/>
      <c r="BA847" s="36"/>
      <c r="BB847" s="54" t="s">
        <v>11</v>
      </c>
      <c r="BC847" s="39"/>
      <c r="BD847" s="54" t="s">
        <v>16</v>
      </c>
      <c r="BE847" s="36"/>
      <c r="BF847" s="54" t="s">
        <v>11</v>
      </c>
      <c r="BG847" s="39"/>
      <c r="BH847" s="56" t="s">
        <v>16</v>
      </c>
      <c r="BI847" s="48"/>
      <c r="BJ847" s="36"/>
      <c r="BK847" s="54" t="s">
        <v>11</v>
      </c>
      <c r="BL847" s="39"/>
      <c r="BM847" s="54" t="s">
        <v>16</v>
      </c>
      <c r="BN847" s="36"/>
      <c r="BO847" s="54" t="s">
        <v>11</v>
      </c>
      <c r="BP847" s="39"/>
      <c r="BQ847" s="56" t="s">
        <v>16</v>
      </c>
      <c r="BR847" s="48"/>
      <c r="BS847" s="36"/>
      <c r="BT847" s="54" t="s">
        <v>11</v>
      </c>
      <c r="BU847" s="39"/>
      <c r="BV847" s="54" t="s">
        <v>16</v>
      </c>
      <c r="BW847" s="36"/>
      <c r="BX847" s="54" t="s">
        <v>11</v>
      </c>
      <c r="BY847" s="39"/>
      <c r="BZ847" s="56" t="s">
        <v>16</v>
      </c>
      <c r="CA847" s="51"/>
      <c r="CB847" s="17" t="str">
        <f t="shared" si="25"/>
        <v/>
      </c>
      <c r="CC847" s="17" t="str">
        <f>IF(CB847="","",INDEX('99_職種リスト'!$A:$A,MATCH($E847,'99_職種リスト'!$B:$B,0)))</f>
        <v/>
      </c>
      <c r="CD847" s="18" t="str">
        <f>IF(CB847="","",IF(F847="○",'01_勤務時間入力'!$B$7*60,IF(SUM(H847,J847,L847,N847)&gt;0,MIN(SUM(VALUE(H847)*60,J847,VALUE(L847)*60/2,N847/2),'01_勤務時間入力'!$B$7*60,10080),MIN(SUM(MIN(SUM(VALUE(Q847)*60,S847,VALUE(U847)*60/2,W847/2),1440)*IF(OR(Y847="",Y847="　"),1,VALUE(MID(Y847,2,1)/4)),MIN(SUM(VALUE(Z847)*60,AB847,VALUE(AD847)*60/2,AF847/2),1440)*IF(OR(AH847="",AH847="　"),1,VALUE(MID(AH847,2,1)/4)),MIN(SUM(VALUE(AI847)*60,AK847,VALUE(AM847)*60/2,AO847/2),1440)*IF(OR(AQ847="",AQ847="　"),1,VALUE(MID(AQ847,2,1)/4)),MIN(SUM(VALUE(AR847)*60,AT847,VALUE(AV847)*60/2,AX847/2),1440)*IF(OR(AZ847="",AZ847="　"),1,VALUE(MID(AZ847,2,1)/4)),MIN(SUM(VALUE(BA847)*60,BC847,VALUE(BE847)*60/2,BG847/2),1440)*IF(OR(BI847="",BI847="　"),1,VALUE(MID(BI847,2,1)/4)),MIN(SUM(VALUE(BJ847)*60,BL847,VALUE(BN847)*60/2,BP847/2),1440)*IF(OR(BR847="",BR847="　"),1,VALUE(MID(BR847,2,1)/4)),MIN(SUM(VALUE(BS847)*60,BU847,VALUE(BW847)*60/2,BY847/2),1440)*IF(OR(CA847="",CA847="　"),1,VALUE(MID(CA847,2,1)/4))),'01_勤務時間入力'!$B$7*60,10080))))</f>
        <v/>
      </c>
      <c r="CE847" s="17" t="str">
        <f>IF(CB847="","",IF('01_勤務時間入力'!$I$7*60&lt;='01_勤務時間入力'!CD847,"常勤","非常勤"))</f>
        <v/>
      </c>
    </row>
    <row r="848" spans="2:83" ht="27.95" customHeight="1" x14ac:dyDescent="0.4">
      <c r="B848" s="131" t="str">
        <f t="shared" si="24"/>
        <v>832人目</v>
      </c>
      <c r="C848" s="29"/>
      <c r="D848" s="69" t="s">
        <v>14</v>
      </c>
      <c r="E848" s="31"/>
      <c r="F848" s="32"/>
      <c r="H848" s="36"/>
      <c r="I848" s="54" t="s">
        <v>11</v>
      </c>
      <c r="J848" s="39"/>
      <c r="K848" s="56" t="s">
        <v>16</v>
      </c>
      <c r="L848" s="36"/>
      <c r="M848" s="54" t="s">
        <v>11</v>
      </c>
      <c r="N848" s="39"/>
      <c r="O848" s="56" t="s">
        <v>16</v>
      </c>
      <c r="P848" s="11"/>
      <c r="Q848" s="36"/>
      <c r="R848" s="54" t="s">
        <v>11</v>
      </c>
      <c r="S848" s="39"/>
      <c r="T848" s="54" t="s">
        <v>16</v>
      </c>
      <c r="U848" s="36"/>
      <c r="V848" s="54" t="s">
        <v>11</v>
      </c>
      <c r="W848" s="39"/>
      <c r="X848" s="56" t="s">
        <v>16</v>
      </c>
      <c r="Y848" s="48"/>
      <c r="Z848" s="36"/>
      <c r="AA848" s="54" t="s">
        <v>11</v>
      </c>
      <c r="AB848" s="39"/>
      <c r="AC848" s="54" t="s">
        <v>16</v>
      </c>
      <c r="AD848" s="36"/>
      <c r="AE848" s="54" t="s">
        <v>11</v>
      </c>
      <c r="AF848" s="39"/>
      <c r="AG848" s="56" t="s">
        <v>16</v>
      </c>
      <c r="AH848" s="48"/>
      <c r="AI848" s="36"/>
      <c r="AJ848" s="54" t="s">
        <v>11</v>
      </c>
      <c r="AK848" s="39"/>
      <c r="AL848" s="54" t="s">
        <v>16</v>
      </c>
      <c r="AM848" s="36"/>
      <c r="AN848" s="54" t="s">
        <v>11</v>
      </c>
      <c r="AO848" s="39"/>
      <c r="AP848" s="56" t="s">
        <v>16</v>
      </c>
      <c r="AQ848" s="48"/>
      <c r="AR848" s="36"/>
      <c r="AS848" s="54" t="s">
        <v>11</v>
      </c>
      <c r="AT848" s="39"/>
      <c r="AU848" s="54" t="s">
        <v>16</v>
      </c>
      <c r="AV848" s="36"/>
      <c r="AW848" s="54" t="s">
        <v>11</v>
      </c>
      <c r="AX848" s="39"/>
      <c r="AY848" s="56" t="s">
        <v>16</v>
      </c>
      <c r="AZ848" s="48"/>
      <c r="BA848" s="36"/>
      <c r="BB848" s="54" t="s">
        <v>11</v>
      </c>
      <c r="BC848" s="39"/>
      <c r="BD848" s="54" t="s">
        <v>16</v>
      </c>
      <c r="BE848" s="36"/>
      <c r="BF848" s="54" t="s">
        <v>11</v>
      </c>
      <c r="BG848" s="39"/>
      <c r="BH848" s="56" t="s">
        <v>16</v>
      </c>
      <c r="BI848" s="48"/>
      <c r="BJ848" s="36"/>
      <c r="BK848" s="54" t="s">
        <v>11</v>
      </c>
      <c r="BL848" s="39"/>
      <c r="BM848" s="54" t="s">
        <v>16</v>
      </c>
      <c r="BN848" s="36"/>
      <c r="BO848" s="54" t="s">
        <v>11</v>
      </c>
      <c r="BP848" s="39"/>
      <c r="BQ848" s="56" t="s">
        <v>16</v>
      </c>
      <c r="BR848" s="48"/>
      <c r="BS848" s="36"/>
      <c r="BT848" s="54" t="s">
        <v>11</v>
      </c>
      <c r="BU848" s="39"/>
      <c r="BV848" s="54" t="s">
        <v>16</v>
      </c>
      <c r="BW848" s="36"/>
      <c r="BX848" s="54" t="s">
        <v>11</v>
      </c>
      <c r="BY848" s="39"/>
      <c r="BZ848" s="56" t="s">
        <v>16</v>
      </c>
      <c r="CA848" s="51"/>
      <c r="CB848" s="17" t="str">
        <f t="shared" si="25"/>
        <v/>
      </c>
      <c r="CC848" s="17" t="str">
        <f>IF(CB848="","",INDEX('99_職種リスト'!$A:$A,MATCH($E848,'99_職種リスト'!$B:$B,0)))</f>
        <v/>
      </c>
      <c r="CD848" s="18" t="str">
        <f>IF(CB848="","",IF(F848="○",'01_勤務時間入力'!$B$7*60,IF(SUM(H848,J848,L848,N848)&gt;0,MIN(SUM(VALUE(H848)*60,J848,VALUE(L848)*60/2,N848/2),'01_勤務時間入力'!$B$7*60,10080),MIN(SUM(MIN(SUM(VALUE(Q848)*60,S848,VALUE(U848)*60/2,W848/2),1440)*IF(OR(Y848="",Y848="　"),1,VALUE(MID(Y848,2,1)/4)),MIN(SUM(VALUE(Z848)*60,AB848,VALUE(AD848)*60/2,AF848/2),1440)*IF(OR(AH848="",AH848="　"),1,VALUE(MID(AH848,2,1)/4)),MIN(SUM(VALUE(AI848)*60,AK848,VALUE(AM848)*60/2,AO848/2),1440)*IF(OR(AQ848="",AQ848="　"),1,VALUE(MID(AQ848,2,1)/4)),MIN(SUM(VALUE(AR848)*60,AT848,VALUE(AV848)*60/2,AX848/2),1440)*IF(OR(AZ848="",AZ848="　"),1,VALUE(MID(AZ848,2,1)/4)),MIN(SUM(VALUE(BA848)*60,BC848,VALUE(BE848)*60/2,BG848/2),1440)*IF(OR(BI848="",BI848="　"),1,VALUE(MID(BI848,2,1)/4)),MIN(SUM(VALUE(BJ848)*60,BL848,VALUE(BN848)*60/2,BP848/2),1440)*IF(OR(BR848="",BR848="　"),1,VALUE(MID(BR848,2,1)/4)),MIN(SUM(VALUE(BS848)*60,BU848,VALUE(BW848)*60/2,BY848/2),1440)*IF(OR(CA848="",CA848="　"),1,VALUE(MID(CA848,2,1)/4))),'01_勤務時間入力'!$B$7*60,10080))))</f>
        <v/>
      </c>
      <c r="CE848" s="17" t="str">
        <f>IF(CB848="","",IF('01_勤務時間入力'!$I$7*60&lt;='01_勤務時間入力'!CD848,"常勤","非常勤"))</f>
        <v/>
      </c>
    </row>
    <row r="849" spans="2:83" ht="27.95" customHeight="1" x14ac:dyDescent="0.4">
      <c r="B849" s="131" t="str">
        <f t="shared" si="24"/>
        <v>833人目</v>
      </c>
      <c r="C849" s="29"/>
      <c r="D849" s="69" t="s">
        <v>14</v>
      </c>
      <c r="E849" s="31"/>
      <c r="F849" s="32"/>
      <c r="H849" s="36"/>
      <c r="I849" s="54" t="s">
        <v>11</v>
      </c>
      <c r="J849" s="39"/>
      <c r="K849" s="56" t="s">
        <v>16</v>
      </c>
      <c r="L849" s="36"/>
      <c r="M849" s="54" t="s">
        <v>11</v>
      </c>
      <c r="N849" s="39"/>
      <c r="O849" s="56" t="s">
        <v>16</v>
      </c>
      <c r="P849" s="11"/>
      <c r="Q849" s="36"/>
      <c r="R849" s="54" t="s">
        <v>11</v>
      </c>
      <c r="S849" s="39"/>
      <c r="T849" s="54" t="s">
        <v>16</v>
      </c>
      <c r="U849" s="36"/>
      <c r="V849" s="54" t="s">
        <v>11</v>
      </c>
      <c r="W849" s="39"/>
      <c r="X849" s="56" t="s">
        <v>16</v>
      </c>
      <c r="Y849" s="48"/>
      <c r="Z849" s="36"/>
      <c r="AA849" s="54" t="s">
        <v>11</v>
      </c>
      <c r="AB849" s="39"/>
      <c r="AC849" s="54" t="s">
        <v>16</v>
      </c>
      <c r="AD849" s="36"/>
      <c r="AE849" s="54" t="s">
        <v>11</v>
      </c>
      <c r="AF849" s="39"/>
      <c r="AG849" s="56" t="s">
        <v>16</v>
      </c>
      <c r="AH849" s="48"/>
      <c r="AI849" s="36"/>
      <c r="AJ849" s="54" t="s">
        <v>11</v>
      </c>
      <c r="AK849" s="39"/>
      <c r="AL849" s="54" t="s">
        <v>16</v>
      </c>
      <c r="AM849" s="36"/>
      <c r="AN849" s="54" t="s">
        <v>11</v>
      </c>
      <c r="AO849" s="39"/>
      <c r="AP849" s="56" t="s">
        <v>16</v>
      </c>
      <c r="AQ849" s="48"/>
      <c r="AR849" s="36"/>
      <c r="AS849" s="54" t="s">
        <v>11</v>
      </c>
      <c r="AT849" s="39"/>
      <c r="AU849" s="54" t="s">
        <v>16</v>
      </c>
      <c r="AV849" s="36"/>
      <c r="AW849" s="54" t="s">
        <v>11</v>
      </c>
      <c r="AX849" s="39"/>
      <c r="AY849" s="56" t="s">
        <v>16</v>
      </c>
      <c r="AZ849" s="48"/>
      <c r="BA849" s="36"/>
      <c r="BB849" s="54" t="s">
        <v>11</v>
      </c>
      <c r="BC849" s="39"/>
      <c r="BD849" s="54" t="s">
        <v>16</v>
      </c>
      <c r="BE849" s="36"/>
      <c r="BF849" s="54" t="s">
        <v>11</v>
      </c>
      <c r="BG849" s="39"/>
      <c r="BH849" s="56" t="s">
        <v>16</v>
      </c>
      <c r="BI849" s="48"/>
      <c r="BJ849" s="36"/>
      <c r="BK849" s="54" t="s">
        <v>11</v>
      </c>
      <c r="BL849" s="39"/>
      <c r="BM849" s="54" t="s">
        <v>16</v>
      </c>
      <c r="BN849" s="36"/>
      <c r="BO849" s="54" t="s">
        <v>11</v>
      </c>
      <c r="BP849" s="39"/>
      <c r="BQ849" s="56" t="s">
        <v>16</v>
      </c>
      <c r="BR849" s="48"/>
      <c r="BS849" s="36"/>
      <c r="BT849" s="54" t="s">
        <v>11</v>
      </c>
      <c r="BU849" s="39"/>
      <c r="BV849" s="54" t="s">
        <v>16</v>
      </c>
      <c r="BW849" s="36"/>
      <c r="BX849" s="54" t="s">
        <v>11</v>
      </c>
      <c r="BY849" s="39"/>
      <c r="BZ849" s="56" t="s">
        <v>16</v>
      </c>
      <c r="CA849" s="51"/>
      <c r="CB849" s="17" t="str">
        <f t="shared" si="25"/>
        <v/>
      </c>
      <c r="CC849" s="17" t="str">
        <f>IF(CB849="","",INDEX('99_職種リスト'!$A:$A,MATCH($E849,'99_職種リスト'!$B:$B,0)))</f>
        <v/>
      </c>
      <c r="CD849" s="18" t="str">
        <f>IF(CB849="","",IF(F849="○",'01_勤務時間入力'!$B$7*60,IF(SUM(H849,J849,L849,N849)&gt;0,MIN(SUM(VALUE(H849)*60,J849,VALUE(L849)*60/2,N849/2),'01_勤務時間入力'!$B$7*60,10080),MIN(SUM(MIN(SUM(VALUE(Q849)*60,S849,VALUE(U849)*60/2,W849/2),1440)*IF(OR(Y849="",Y849="　"),1,VALUE(MID(Y849,2,1)/4)),MIN(SUM(VALUE(Z849)*60,AB849,VALUE(AD849)*60/2,AF849/2),1440)*IF(OR(AH849="",AH849="　"),1,VALUE(MID(AH849,2,1)/4)),MIN(SUM(VALUE(AI849)*60,AK849,VALUE(AM849)*60/2,AO849/2),1440)*IF(OR(AQ849="",AQ849="　"),1,VALUE(MID(AQ849,2,1)/4)),MIN(SUM(VALUE(AR849)*60,AT849,VALUE(AV849)*60/2,AX849/2),1440)*IF(OR(AZ849="",AZ849="　"),1,VALUE(MID(AZ849,2,1)/4)),MIN(SUM(VALUE(BA849)*60,BC849,VALUE(BE849)*60/2,BG849/2),1440)*IF(OR(BI849="",BI849="　"),1,VALUE(MID(BI849,2,1)/4)),MIN(SUM(VALUE(BJ849)*60,BL849,VALUE(BN849)*60/2,BP849/2),1440)*IF(OR(BR849="",BR849="　"),1,VALUE(MID(BR849,2,1)/4)),MIN(SUM(VALUE(BS849)*60,BU849,VALUE(BW849)*60/2,BY849/2),1440)*IF(OR(CA849="",CA849="　"),1,VALUE(MID(CA849,2,1)/4))),'01_勤務時間入力'!$B$7*60,10080))))</f>
        <v/>
      </c>
      <c r="CE849" s="17" t="str">
        <f>IF(CB849="","",IF('01_勤務時間入力'!$I$7*60&lt;='01_勤務時間入力'!CD849,"常勤","非常勤"))</f>
        <v/>
      </c>
    </row>
    <row r="850" spans="2:83" ht="27.95" customHeight="1" x14ac:dyDescent="0.4">
      <c r="B850" s="131" t="str">
        <f t="shared" ref="B850:B913" si="26">CONCATENATE(ROW()-16,"人目")</f>
        <v>834人目</v>
      </c>
      <c r="C850" s="29"/>
      <c r="D850" s="69" t="s">
        <v>14</v>
      </c>
      <c r="E850" s="31"/>
      <c r="F850" s="32"/>
      <c r="H850" s="36"/>
      <c r="I850" s="54" t="s">
        <v>11</v>
      </c>
      <c r="J850" s="39"/>
      <c r="K850" s="56" t="s">
        <v>16</v>
      </c>
      <c r="L850" s="36"/>
      <c r="M850" s="54" t="s">
        <v>11</v>
      </c>
      <c r="N850" s="39"/>
      <c r="O850" s="56" t="s">
        <v>16</v>
      </c>
      <c r="P850" s="11"/>
      <c r="Q850" s="36"/>
      <c r="R850" s="54" t="s">
        <v>11</v>
      </c>
      <c r="S850" s="39"/>
      <c r="T850" s="54" t="s">
        <v>16</v>
      </c>
      <c r="U850" s="36"/>
      <c r="V850" s="54" t="s">
        <v>11</v>
      </c>
      <c r="W850" s="39"/>
      <c r="X850" s="56" t="s">
        <v>16</v>
      </c>
      <c r="Y850" s="48"/>
      <c r="Z850" s="36"/>
      <c r="AA850" s="54" t="s">
        <v>11</v>
      </c>
      <c r="AB850" s="39"/>
      <c r="AC850" s="54" t="s">
        <v>16</v>
      </c>
      <c r="AD850" s="36"/>
      <c r="AE850" s="54" t="s">
        <v>11</v>
      </c>
      <c r="AF850" s="39"/>
      <c r="AG850" s="56" t="s">
        <v>16</v>
      </c>
      <c r="AH850" s="48"/>
      <c r="AI850" s="36"/>
      <c r="AJ850" s="54" t="s">
        <v>11</v>
      </c>
      <c r="AK850" s="39"/>
      <c r="AL850" s="54" t="s">
        <v>16</v>
      </c>
      <c r="AM850" s="36"/>
      <c r="AN850" s="54" t="s">
        <v>11</v>
      </c>
      <c r="AO850" s="39"/>
      <c r="AP850" s="56" t="s">
        <v>16</v>
      </c>
      <c r="AQ850" s="48"/>
      <c r="AR850" s="36"/>
      <c r="AS850" s="54" t="s">
        <v>11</v>
      </c>
      <c r="AT850" s="39"/>
      <c r="AU850" s="54" t="s">
        <v>16</v>
      </c>
      <c r="AV850" s="36"/>
      <c r="AW850" s="54" t="s">
        <v>11</v>
      </c>
      <c r="AX850" s="39"/>
      <c r="AY850" s="56" t="s">
        <v>16</v>
      </c>
      <c r="AZ850" s="48"/>
      <c r="BA850" s="36"/>
      <c r="BB850" s="54" t="s">
        <v>11</v>
      </c>
      <c r="BC850" s="39"/>
      <c r="BD850" s="54" t="s">
        <v>16</v>
      </c>
      <c r="BE850" s="36"/>
      <c r="BF850" s="54" t="s">
        <v>11</v>
      </c>
      <c r="BG850" s="39"/>
      <c r="BH850" s="56" t="s">
        <v>16</v>
      </c>
      <c r="BI850" s="48"/>
      <c r="BJ850" s="36"/>
      <c r="BK850" s="54" t="s">
        <v>11</v>
      </c>
      <c r="BL850" s="39"/>
      <c r="BM850" s="54" t="s">
        <v>16</v>
      </c>
      <c r="BN850" s="36"/>
      <c r="BO850" s="54" t="s">
        <v>11</v>
      </c>
      <c r="BP850" s="39"/>
      <c r="BQ850" s="56" t="s">
        <v>16</v>
      </c>
      <c r="BR850" s="48"/>
      <c r="BS850" s="36"/>
      <c r="BT850" s="54" t="s">
        <v>11</v>
      </c>
      <c r="BU850" s="39"/>
      <c r="BV850" s="54" t="s">
        <v>16</v>
      </c>
      <c r="BW850" s="36"/>
      <c r="BX850" s="54" t="s">
        <v>11</v>
      </c>
      <c r="BY850" s="39"/>
      <c r="BZ850" s="56" t="s">
        <v>16</v>
      </c>
      <c r="CA850" s="51"/>
      <c r="CB850" s="17" t="str">
        <f t="shared" ref="CB850:CB913" si="27">IF(AND(E850&lt;&gt;"",OR(F850="○",SUM(H850,J850,L850,N850,Q850,S850,U850,W850,Z850,AB850,AD850,AF850,AI850,AK850,AM850,AO850,AR850,AT850,AV850,AX850,BA850,BC850,BE850,BG850,BJ850,BL850,BN850,BP850,BS850,BU850,BW850,BY850)&gt;0)),"入力あり","")</f>
        <v/>
      </c>
      <c r="CC850" s="17" t="str">
        <f>IF(CB850="","",INDEX('99_職種リスト'!$A:$A,MATCH($E850,'99_職種リスト'!$B:$B,0)))</f>
        <v/>
      </c>
      <c r="CD850" s="18" t="str">
        <f>IF(CB850="","",IF(F850="○",'01_勤務時間入力'!$B$7*60,IF(SUM(H850,J850,L850,N850)&gt;0,MIN(SUM(VALUE(H850)*60,J850,VALUE(L850)*60/2,N850/2),'01_勤務時間入力'!$B$7*60,10080),MIN(SUM(MIN(SUM(VALUE(Q850)*60,S850,VALUE(U850)*60/2,W850/2),1440)*IF(OR(Y850="",Y850="　"),1,VALUE(MID(Y850,2,1)/4)),MIN(SUM(VALUE(Z850)*60,AB850,VALUE(AD850)*60/2,AF850/2),1440)*IF(OR(AH850="",AH850="　"),1,VALUE(MID(AH850,2,1)/4)),MIN(SUM(VALUE(AI850)*60,AK850,VALUE(AM850)*60/2,AO850/2),1440)*IF(OR(AQ850="",AQ850="　"),1,VALUE(MID(AQ850,2,1)/4)),MIN(SUM(VALUE(AR850)*60,AT850,VALUE(AV850)*60/2,AX850/2),1440)*IF(OR(AZ850="",AZ850="　"),1,VALUE(MID(AZ850,2,1)/4)),MIN(SUM(VALUE(BA850)*60,BC850,VALUE(BE850)*60/2,BG850/2),1440)*IF(OR(BI850="",BI850="　"),1,VALUE(MID(BI850,2,1)/4)),MIN(SUM(VALUE(BJ850)*60,BL850,VALUE(BN850)*60/2,BP850/2),1440)*IF(OR(BR850="",BR850="　"),1,VALUE(MID(BR850,2,1)/4)),MIN(SUM(VALUE(BS850)*60,BU850,VALUE(BW850)*60/2,BY850/2),1440)*IF(OR(CA850="",CA850="　"),1,VALUE(MID(CA850,2,1)/4))),'01_勤務時間入力'!$B$7*60,10080))))</f>
        <v/>
      </c>
      <c r="CE850" s="17" t="str">
        <f>IF(CB850="","",IF('01_勤務時間入力'!$I$7*60&lt;='01_勤務時間入力'!CD850,"常勤","非常勤"))</f>
        <v/>
      </c>
    </row>
    <row r="851" spans="2:83" ht="27.95" customHeight="1" x14ac:dyDescent="0.4">
      <c r="B851" s="131" t="str">
        <f t="shared" si="26"/>
        <v>835人目</v>
      </c>
      <c r="C851" s="29"/>
      <c r="D851" s="69" t="s">
        <v>14</v>
      </c>
      <c r="E851" s="31"/>
      <c r="F851" s="32"/>
      <c r="H851" s="36"/>
      <c r="I851" s="54" t="s">
        <v>11</v>
      </c>
      <c r="J851" s="39"/>
      <c r="K851" s="56" t="s">
        <v>16</v>
      </c>
      <c r="L851" s="36"/>
      <c r="M851" s="54" t="s">
        <v>11</v>
      </c>
      <c r="N851" s="39"/>
      <c r="O851" s="56" t="s">
        <v>16</v>
      </c>
      <c r="P851" s="11"/>
      <c r="Q851" s="36"/>
      <c r="R851" s="54" t="s">
        <v>11</v>
      </c>
      <c r="S851" s="39"/>
      <c r="T851" s="54" t="s">
        <v>16</v>
      </c>
      <c r="U851" s="36"/>
      <c r="V851" s="54" t="s">
        <v>11</v>
      </c>
      <c r="W851" s="39"/>
      <c r="X851" s="56" t="s">
        <v>16</v>
      </c>
      <c r="Y851" s="48"/>
      <c r="Z851" s="36"/>
      <c r="AA851" s="54" t="s">
        <v>11</v>
      </c>
      <c r="AB851" s="39"/>
      <c r="AC851" s="54" t="s">
        <v>16</v>
      </c>
      <c r="AD851" s="36"/>
      <c r="AE851" s="54" t="s">
        <v>11</v>
      </c>
      <c r="AF851" s="39"/>
      <c r="AG851" s="56" t="s">
        <v>16</v>
      </c>
      <c r="AH851" s="48"/>
      <c r="AI851" s="36"/>
      <c r="AJ851" s="54" t="s">
        <v>11</v>
      </c>
      <c r="AK851" s="39"/>
      <c r="AL851" s="54" t="s">
        <v>16</v>
      </c>
      <c r="AM851" s="36"/>
      <c r="AN851" s="54" t="s">
        <v>11</v>
      </c>
      <c r="AO851" s="39"/>
      <c r="AP851" s="56" t="s">
        <v>16</v>
      </c>
      <c r="AQ851" s="48"/>
      <c r="AR851" s="36"/>
      <c r="AS851" s="54" t="s">
        <v>11</v>
      </c>
      <c r="AT851" s="39"/>
      <c r="AU851" s="54" t="s">
        <v>16</v>
      </c>
      <c r="AV851" s="36"/>
      <c r="AW851" s="54" t="s">
        <v>11</v>
      </c>
      <c r="AX851" s="39"/>
      <c r="AY851" s="56" t="s">
        <v>16</v>
      </c>
      <c r="AZ851" s="48"/>
      <c r="BA851" s="36"/>
      <c r="BB851" s="54" t="s">
        <v>11</v>
      </c>
      <c r="BC851" s="39"/>
      <c r="BD851" s="54" t="s">
        <v>16</v>
      </c>
      <c r="BE851" s="36"/>
      <c r="BF851" s="54" t="s">
        <v>11</v>
      </c>
      <c r="BG851" s="39"/>
      <c r="BH851" s="56" t="s">
        <v>16</v>
      </c>
      <c r="BI851" s="48"/>
      <c r="BJ851" s="36"/>
      <c r="BK851" s="54" t="s">
        <v>11</v>
      </c>
      <c r="BL851" s="39"/>
      <c r="BM851" s="54" t="s">
        <v>16</v>
      </c>
      <c r="BN851" s="36"/>
      <c r="BO851" s="54" t="s">
        <v>11</v>
      </c>
      <c r="BP851" s="39"/>
      <c r="BQ851" s="56" t="s">
        <v>16</v>
      </c>
      <c r="BR851" s="48"/>
      <c r="BS851" s="36"/>
      <c r="BT851" s="54" t="s">
        <v>11</v>
      </c>
      <c r="BU851" s="39"/>
      <c r="BV851" s="54" t="s">
        <v>16</v>
      </c>
      <c r="BW851" s="36"/>
      <c r="BX851" s="54" t="s">
        <v>11</v>
      </c>
      <c r="BY851" s="39"/>
      <c r="BZ851" s="56" t="s">
        <v>16</v>
      </c>
      <c r="CA851" s="51"/>
      <c r="CB851" s="17" t="str">
        <f t="shared" si="27"/>
        <v/>
      </c>
      <c r="CC851" s="17" t="str">
        <f>IF(CB851="","",INDEX('99_職種リスト'!$A:$A,MATCH($E851,'99_職種リスト'!$B:$B,0)))</f>
        <v/>
      </c>
      <c r="CD851" s="18" t="str">
        <f>IF(CB851="","",IF(F851="○",'01_勤務時間入力'!$B$7*60,IF(SUM(H851,J851,L851,N851)&gt;0,MIN(SUM(VALUE(H851)*60,J851,VALUE(L851)*60/2,N851/2),'01_勤務時間入力'!$B$7*60,10080),MIN(SUM(MIN(SUM(VALUE(Q851)*60,S851,VALUE(U851)*60/2,W851/2),1440)*IF(OR(Y851="",Y851="　"),1,VALUE(MID(Y851,2,1)/4)),MIN(SUM(VALUE(Z851)*60,AB851,VALUE(AD851)*60/2,AF851/2),1440)*IF(OR(AH851="",AH851="　"),1,VALUE(MID(AH851,2,1)/4)),MIN(SUM(VALUE(AI851)*60,AK851,VALUE(AM851)*60/2,AO851/2),1440)*IF(OR(AQ851="",AQ851="　"),1,VALUE(MID(AQ851,2,1)/4)),MIN(SUM(VALUE(AR851)*60,AT851,VALUE(AV851)*60/2,AX851/2),1440)*IF(OR(AZ851="",AZ851="　"),1,VALUE(MID(AZ851,2,1)/4)),MIN(SUM(VALUE(BA851)*60,BC851,VALUE(BE851)*60/2,BG851/2),1440)*IF(OR(BI851="",BI851="　"),1,VALUE(MID(BI851,2,1)/4)),MIN(SUM(VALUE(BJ851)*60,BL851,VALUE(BN851)*60/2,BP851/2),1440)*IF(OR(BR851="",BR851="　"),1,VALUE(MID(BR851,2,1)/4)),MIN(SUM(VALUE(BS851)*60,BU851,VALUE(BW851)*60/2,BY851/2),1440)*IF(OR(CA851="",CA851="　"),1,VALUE(MID(CA851,2,1)/4))),'01_勤務時間入力'!$B$7*60,10080))))</f>
        <v/>
      </c>
      <c r="CE851" s="17" t="str">
        <f>IF(CB851="","",IF('01_勤務時間入力'!$I$7*60&lt;='01_勤務時間入力'!CD851,"常勤","非常勤"))</f>
        <v/>
      </c>
    </row>
    <row r="852" spans="2:83" ht="27.95" customHeight="1" x14ac:dyDescent="0.4">
      <c r="B852" s="131" t="str">
        <f t="shared" si="26"/>
        <v>836人目</v>
      </c>
      <c r="C852" s="29"/>
      <c r="D852" s="69" t="s">
        <v>14</v>
      </c>
      <c r="E852" s="31"/>
      <c r="F852" s="32"/>
      <c r="H852" s="36"/>
      <c r="I852" s="54" t="s">
        <v>11</v>
      </c>
      <c r="J852" s="39"/>
      <c r="K852" s="56" t="s">
        <v>16</v>
      </c>
      <c r="L852" s="36"/>
      <c r="M852" s="54" t="s">
        <v>11</v>
      </c>
      <c r="N852" s="39"/>
      <c r="O852" s="56" t="s">
        <v>16</v>
      </c>
      <c r="P852" s="11"/>
      <c r="Q852" s="36"/>
      <c r="R852" s="54" t="s">
        <v>11</v>
      </c>
      <c r="S852" s="39"/>
      <c r="T852" s="54" t="s">
        <v>16</v>
      </c>
      <c r="U852" s="36"/>
      <c r="V852" s="54" t="s">
        <v>11</v>
      </c>
      <c r="W852" s="39"/>
      <c r="X852" s="56" t="s">
        <v>16</v>
      </c>
      <c r="Y852" s="48"/>
      <c r="Z852" s="36"/>
      <c r="AA852" s="54" t="s">
        <v>11</v>
      </c>
      <c r="AB852" s="39"/>
      <c r="AC852" s="54" t="s">
        <v>16</v>
      </c>
      <c r="AD852" s="36"/>
      <c r="AE852" s="54" t="s">
        <v>11</v>
      </c>
      <c r="AF852" s="39"/>
      <c r="AG852" s="56" t="s">
        <v>16</v>
      </c>
      <c r="AH852" s="48"/>
      <c r="AI852" s="36"/>
      <c r="AJ852" s="54" t="s">
        <v>11</v>
      </c>
      <c r="AK852" s="39"/>
      <c r="AL852" s="54" t="s">
        <v>16</v>
      </c>
      <c r="AM852" s="36"/>
      <c r="AN852" s="54" t="s">
        <v>11</v>
      </c>
      <c r="AO852" s="39"/>
      <c r="AP852" s="56" t="s">
        <v>16</v>
      </c>
      <c r="AQ852" s="48"/>
      <c r="AR852" s="36"/>
      <c r="AS852" s="54" t="s">
        <v>11</v>
      </c>
      <c r="AT852" s="39"/>
      <c r="AU852" s="54" t="s">
        <v>16</v>
      </c>
      <c r="AV852" s="36"/>
      <c r="AW852" s="54" t="s">
        <v>11</v>
      </c>
      <c r="AX852" s="39"/>
      <c r="AY852" s="56" t="s">
        <v>16</v>
      </c>
      <c r="AZ852" s="48"/>
      <c r="BA852" s="36"/>
      <c r="BB852" s="54" t="s">
        <v>11</v>
      </c>
      <c r="BC852" s="39"/>
      <c r="BD852" s="54" t="s">
        <v>16</v>
      </c>
      <c r="BE852" s="36"/>
      <c r="BF852" s="54" t="s">
        <v>11</v>
      </c>
      <c r="BG852" s="39"/>
      <c r="BH852" s="56" t="s">
        <v>16</v>
      </c>
      <c r="BI852" s="48"/>
      <c r="BJ852" s="36"/>
      <c r="BK852" s="54" t="s">
        <v>11</v>
      </c>
      <c r="BL852" s="39"/>
      <c r="BM852" s="54" t="s">
        <v>16</v>
      </c>
      <c r="BN852" s="36"/>
      <c r="BO852" s="54" t="s">
        <v>11</v>
      </c>
      <c r="BP852" s="39"/>
      <c r="BQ852" s="56" t="s">
        <v>16</v>
      </c>
      <c r="BR852" s="48"/>
      <c r="BS852" s="36"/>
      <c r="BT852" s="54" t="s">
        <v>11</v>
      </c>
      <c r="BU852" s="39"/>
      <c r="BV852" s="54" t="s">
        <v>16</v>
      </c>
      <c r="BW852" s="36"/>
      <c r="BX852" s="54" t="s">
        <v>11</v>
      </c>
      <c r="BY852" s="39"/>
      <c r="BZ852" s="56" t="s">
        <v>16</v>
      </c>
      <c r="CA852" s="51"/>
      <c r="CB852" s="17" t="str">
        <f t="shared" si="27"/>
        <v/>
      </c>
      <c r="CC852" s="17" t="str">
        <f>IF(CB852="","",INDEX('99_職種リスト'!$A:$A,MATCH($E852,'99_職種リスト'!$B:$B,0)))</f>
        <v/>
      </c>
      <c r="CD852" s="18" t="str">
        <f>IF(CB852="","",IF(F852="○",'01_勤務時間入力'!$B$7*60,IF(SUM(H852,J852,L852,N852)&gt;0,MIN(SUM(VALUE(H852)*60,J852,VALUE(L852)*60/2,N852/2),'01_勤務時間入力'!$B$7*60,10080),MIN(SUM(MIN(SUM(VALUE(Q852)*60,S852,VALUE(U852)*60/2,W852/2),1440)*IF(OR(Y852="",Y852="　"),1,VALUE(MID(Y852,2,1)/4)),MIN(SUM(VALUE(Z852)*60,AB852,VALUE(AD852)*60/2,AF852/2),1440)*IF(OR(AH852="",AH852="　"),1,VALUE(MID(AH852,2,1)/4)),MIN(SUM(VALUE(AI852)*60,AK852,VALUE(AM852)*60/2,AO852/2),1440)*IF(OR(AQ852="",AQ852="　"),1,VALUE(MID(AQ852,2,1)/4)),MIN(SUM(VALUE(AR852)*60,AT852,VALUE(AV852)*60/2,AX852/2),1440)*IF(OR(AZ852="",AZ852="　"),1,VALUE(MID(AZ852,2,1)/4)),MIN(SUM(VALUE(BA852)*60,BC852,VALUE(BE852)*60/2,BG852/2),1440)*IF(OR(BI852="",BI852="　"),1,VALUE(MID(BI852,2,1)/4)),MIN(SUM(VALUE(BJ852)*60,BL852,VALUE(BN852)*60/2,BP852/2),1440)*IF(OR(BR852="",BR852="　"),1,VALUE(MID(BR852,2,1)/4)),MIN(SUM(VALUE(BS852)*60,BU852,VALUE(BW852)*60/2,BY852/2),1440)*IF(OR(CA852="",CA852="　"),1,VALUE(MID(CA852,2,1)/4))),'01_勤務時間入力'!$B$7*60,10080))))</f>
        <v/>
      </c>
      <c r="CE852" s="17" t="str">
        <f>IF(CB852="","",IF('01_勤務時間入力'!$I$7*60&lt;='01_勤務時間入力'!CD852,"常勤","非常勤"))</f>
        <v/>
      </c>
    </row>
    <row r="853" spans="2:83" ht="27.95" customHeight="1" x14ac:dyDescent="0.4">
      <c r="B853" s="131" t="str">
        <f t="shared" si="26"/>
        <v>837人目</v>
      </c>
      <c r="C853" s="29"/>
      <c r="D853" s="69" t="s">
        <v>14</v>
      </c>
      <c r="E853" s="31"/>
      <c r="F853" s="32"/>
      <c r="H853" s="36"/>
      <c r="I853" s="54" t="s">
        <v>11</v>
      </c>
      <c r="J853" s="39"/>
      <c r="K853" s="56" t="s">
        <v>16</v>
      </c>
      <c r="L853" s="36"/>
      <c r="M853" s="54" t="s">
        <v>11</v>
      </c>
      <c r="N853" s="39"/>
      <c r="O853" s="56" t="s">
        <v>16</v>
      </c>
      <c r="P853" s="11"/>
      <c r="Q853" s="36"/>
      <c r="R853" s="54" t="s">
        <v>11</v>
      </c>
      <c r="S853" s="39"/>
      <c r="T853" s="54" t="s">
        <v>16</v>
      </c>
      <c r="U853" s="36"/>
      <c r="V853" s="54" t="s">
        <v>11</v>
      </c>
      <c r="W853" s="39"/>
      <c r="X853" s="56" t="s">
        <v>16</v>
      </c>
      <c r="Y853" s="48"/>
      <c r="Z853" s="36"/>
      <c r="AA853" s="54" t="s">
        <v>11</v>
      </c>
      <c r="AB853" s="39"/>
      <c r="AC853" s="54" t="s">
        <v>16</v>
      </c>
      <c r="AD853" s="36"/>
      <c r="AE853" s="54" t="s">
        <v>11</v>
      </c>
      <c r="AF853" s="39"/>
      <c r="AG853" s="56" t="s">
        <v>16</v>
      </c>
      <c r="AH853" s="48"/>
      <c r="AI853" s="36"/>
      <c r="AJ853" s="54" t="s">
        <v>11</v>
      </c>
      <c r="AK853" s="39"/>
      <c r="AL853" s="54" t="s">
        <v>16</v>
      </c>
      <c r="AM853" s="36"/>
      <c r="AN853" s="54" t="s">
        <v>11</v>
      </c>
      <c r="AO853" s="39"/>
      <c r="AP853" s="56" t="s">
        <v>16</v>
      </c>
      <c r="AQ853" s="48"/>
      <c r="AR853" s="36"/>
      <c r="AS853" s="54" t="s">
        <v>11</v>
      </c>
      <c r="AT853" s="39"/>
      <c r="AU853" s="54" t="s">
        <v>16</v>
      </c>
      <c r="AV853" s="36"/>
      <c r="AW853" s="54" t="s">
        <v>11</v>
      </c>
      <c r="AX853" s="39"/>
      <c r="AY853" s="56" t="s">
        <v>16</v>
      </c>
      <c r="AZ853" s="48"/>
      <c r="BA853" s="36"/>
      <c r="BB853" s="54" t="s">
        <v>11</v>
      </c>
      <c r="BC853" s="39"/>
      <c r="BD853" s="54" t="s">
        <v>16</v>
      </c>
      <c r="BE853" s="36"/>
      <c r="BF853" s="54" t="s">
        <v>11</v>
      </c>
      <c r="BG853" s="39"/>
      <c r="BH853" s="56" t="s">
        <v>16</v>
      </c>
      <c r="BI853" s="48"/>
      <c r="BJ853" s="36"/>
      <c r="BK853" s="54" t="s">
        <v>11</v>
      </c>
      <c r="BL853" s="39"/>
      <c r="BM853" s="54" t="s">
        <v>16</v>
      </c>
      <c r="BN853" s="36"/>
      <c r="BO853" s="54" t="s">
        <v>11</v>
      </c>
      <c r="BP853" s="39"/>
      <c r="BQ853" s="56" t="s">
        <v>16</v>
      </c>
      <c r="BR853" s="48"/>
      <c r="BS853" s="36"/>
      <c r="BT853" s="54" t="s">
        <v>11</v>
      </c>
      <c r="BU853" s="39"/>
      <c r="BV853" s="54" t="s">
        <v>16</v>
      </c>
      <c r="BW853" s="36"/>
      <c r="BX853" s="54" t="s">
        <v>11</v>
      </c>
      <c r="BY853" s="39"/>
      <c r="BZ853" s="56" t="s">
        <v>16</v>
      </c>
      <c r="CA853" s="51"/>
      <c r="CB853" s="17" t="str">
        <f t="shared" si="27"/>
        <v/>
      </c>
      <c r="CC853" s="17" t="str">
        <f>IF(CB853="","",INDEX('99_職種リスト'!$A:$A,MATCH($E853,'99_職種リスト'!$B:$B,0)))</f>
        <v/>
      </c>
      <c r="CD853" s="18" t="str">
        <f>IF(CB853="","",IF(F853="○",'01_勤務時間入力'!$B$7*60,IF(SUM(H853,J853,L853,N853)&gt;0,MIN(SUM(VALUE(H853)*60,J853,VALUE(L853)*60/2,N853/2),'01_勤務時間入力'!$B$7*60,10080),MIN(SUM(MIN(SUM(VALUE(Q853)*60,S853,VALUE(U853)*60/2,W853/2),1440)*IF(OR(Y853="",Y853="　"),1,VALUE(MID(Y853,2,1)/4)),MIN(SUM(VALUE(Z853)*60,AB853,VALUE(AD853)*60/2,AF853/2),1440)*IF(OR(AH853="",AH853="　"),1,VALUE(MID(AH853,2,1)/4)),MIN(SUM(VALUE(AI853)*60,AK853,VALUE(AM853)*60/2,AO853/2),1440)*IF(OR(AQ853="",AQ853="　"),1,VALUE(MID(AQ853,2,1)/4)),MIN(SUM(VALUE(AR853)*60,AT853,VALUE(AV853)*60/2,AX853/2),1440)*IF(OR(AZ853="",AZ853="　"),1,VALUE(MID(AZ853,2,1)/4)),MIN(SUM(VALUE(BA853)*60,BC853,VALUE(BE853)*60/2,BG853/2),1440)*IF(OR(BI853="",BI853="　"),1,VALUE(MID(BI853,2,1)/4)),MIN(SUM(VALUE(BJ853)*60,BL853,VALUE(BN853)*60/2,BP853/2),1440)*IF(OR(BR853="",BR853="　"),1,VALUE(MID(BR853,2,1)/4)),MIN(SUM(VALUE(BS853)*60,BU853,VALUE(BW853)*60/2,BY853/2),1440)*IF(OR(CA853="",CA853="　"),1,VALUE(MID(CA853,2,1)/4))),'01_勤務時間入力'!$B$7*60,10080))))</f>
        <v/>
      </c>
      <c r="CE853" s="17" t="str">
        <f>IF(CB853="","",IF('01_勤務時間入力'!$I$7*60&lt;='01_勤務時間入力'!CD853,"常勤","非常勤"))</f>
        <v/>
      </c>
    </row>
    <row r="854" spans="2:83" ht="27.95" customHeight="1" x14ac:dyDescent="0.4">
      <c r="B854" s="131" t="str">
        <f t="shared" si="26"/>
        <v>838人目</v>
      </c>
      <c r="C854" s="29"/>
      <c r="D854" s="69" t="s">
        <v>14</v>
      </c>
      <c r="E854" s="31"/>
      <c r="F854" s="32"/>
      <c r="H854" s="36"/>
      <c r="I854" s="54" t="s">
        <v>11</v>
      </c>
      <c r="J854" s="39"/>
      <c r="K854" s="56" t="s">
        <v>16</v>
      </c>
      <c r="L854" s="36"/>
      <c r="M854" s="54" t="s">
        <v>11</v>
      </c>
      <c r="N854" s="39"/>
      <c r="O854" s="56" t="s">
        <v>16</v>
      </c>
      <c r="P854" s="11"/>
      <c r="Q854" s="36"/>
      <c r="R854" s="54" t="s">
        <v>11</v>
      </c>
      <c r="S854" s="39"/>
      <c r="T854" s="54" t="s">
        <v>16</v>
      </c>
      <c r="U854" s="36"/>
      <c r="V854" s="54" t="s">
        <v>11</v>
      </c>
      <c r="W854" s="39"/>
      <c r="X854" s="56" t="s">
        <v>16</v>
      </c>
      <c r="Y854" s="48"/>
      <c r="Z854" s="36"/>
      <c r="AA854" s="54" t="s">
        <v>11</v>
      </c>
      <c r="AB854" s="39"/>
      <c r="AC854" s="54" t="s">
        <v>16</v>
      </c>
      <c r="AD854" s="36"/>
      <c r="AE854" s="54" t="s">
        <v>11</v>
      </c>
      <c r="AF854" s="39"/>
      <c r="AG854" s="56" t="s">
        <v>16</v>
      </c>
      <c r="AH854" s="48"/>
      <c r="AI854" s="36"/>
      <c r="AJ854" s="54" t="s">
        <v>11</v>
      </c>
      <c r="AK854" s="39"/>
      <c r="AL854" s="54" t="s">
        <v>16</v>
      </c>
      <c r="AM854" s="36"/>
      <c r="AN854" s="54" t="s">
        <v>11</v>
      </c>
      <c r="AO854" s="39"/>
      <c r="AP854" s="56" t="s">
        <v>16</v>
      </c>
      <c r="AQ854" s="48"/>
      <c r="AR854" s="36"/>
      <c r="AS854" s="54" t="s">
        <v>11</v>
      </c>
      <c r="AT854" s="39"/>
      <c r="AU854" s="54" t="s">
        <v>16</v>
      </c>
      <c r="AV854" s="36"/>
      <c r="AW854" s="54" t="s">
        <v>11</v>
      </c>
      <c r="AX854" s="39"/>
      <c r="AY854" s="56" t="s">
        <v>16</v>
      </c>
      <c r="AZ854" s="48"/>
      <c r="BA854" s="36"/>
      <c r="BB854" s="54" t="s">
        <v>11</v>
      </c>
      <c r="BC854" s="39"/>
      <c r="BD854" s="54" t="s">
        <v>16</v>
      </c>
      <c r="BE854" s="36"/>
      <c r="BF854" s="54" t="s">
        <v>11</v>
      </c>
      <c r="BG854" s="39"/>
      <c r="BH854" s="56" t="s">
        <v>16</v>
      </c>
      <c r="BI854" s="48"/>
      <c r="BJ854" s="36"/>
      <c r="BK854" s="54" t="s">
        <v>11</v>
      </c>
      <c r="BL854" s="39"/>
      <c r="BM854" s="54" t="s">
        <v>16</v>
      </c>
      <c r="BN854" s="36"/>
      <c r="BO854" s="54" t="s">
        <v>11</v>
      </c>
      <c r="BP854" s="39"/>
      <c r="BQ854" s="56" t="s">
        <v>16</v>
      </c>
      <c r="BR854" s="48"/>
      <c r="BS854" s="36"/>
      <c r="BT854" s="54" t="s">
        <v>11</v>
      </c>
      <c r="BU854" s="39"/>
      <c r="BV854" s="54" t="s">
        <v>16</v>
      </c>
      <c r="BW854" s="36"/>
      <c r="BX854" s="54" t="s">
        <v>11</v>
      </c>
      <c r="BY854" s="39"/>
      <c r="BZ854" s="56" t="s">
        <v>16</v>
      </c>
      <c r="CA854" s="51"/>
      <c r="CB854" s="17" t="str">
        <f t="shared" si="27"/>
        <v/>
      </c>
      <c r="CC854" s="17" t="str">
        <f>IF(CB854="","",INDEX('99_職種リスト'!$A:$A,MATCH($E854,'99_職種リスト'!$B:$B,0)))</f>
        <v/>
      </c>
      <c r="CD854" s="18" t="str">
        <f>IF(CB854="","",IF(F854="○",'01_勤務時間入力'!$B$7*60,IF(SUM(H854,J854,L854,N854)&gt;0,MIN(SUM(VALUE(H854)*60,J854,VALUE(L854)*60/2,N854/2),'01_勤務時間入力'!$B$7*60,10080),MIN(SUM(MIN(SUM(VALUE(Q854)*60,S854,VALUE(U854)*60/2,W854/2),1440)*IF(OR(Y854="",Y854="　"),1,VALUE(MID(Y854,2,1)/4)),MIN(SUM(VALUE(Z854)*60,AB854,VALUE(AD854)*60/2,AF854/2),1440)*IF(OR(AH854="",AH854="　"),1,VALUE(MID(AH854,2,1)/4)),MIN(SUM(VALUE(AI854)*60,AK854,VALUE(AM854)*60/2,AO854/2),1440)*IF(OR(AQ854="",AQ854="　"),1,VALUE(MID(AQ854,2,1)/4)),MIN(SUM(VALUE(AR854)*60,AT854,VALUE(AV854)*60/2,AX854/2),1440)*IF(OR(AZ854="",AZ854="　"),1,VALUE(MID(AZ854,2,1)/4)),MIN(SUM(VALUE(BA854)*60,BC854,VALUE(BE854)*60/2,BG854/2),1440)*IF(OR(BI854="",BI854="　"),1,VALUE(MID(BI854,2,1)/4)),MIN(SUM(VALUE(BJ854)*60,BL854,VALUE(BN854)*60/2,BP854/2),1440)*IF(OR(BR854="",BR854="　"),1,VALUE(MID(BR854,2,1)/4)),MIN(SUM(VALUE(BS854)*60,BU854,VALUE(BW854)*60/2,BY854/2),1440)*IF(OR(CA854="",CA854="　"),1,VALUE(MID(CA854,2,1)/4))),'01_勤務時間入力'!$B$7*60,10080))))</f>
        <v/>
      </c>
      <c r="CE854" s="17" t="str">
        <f>IF(CB854="","",IF('01_勤務時間入力'!$I$7*60&lt;='01_勤務時間入力'!CD854,"常勤","非常勤"))</f>
        <v/>
      </c>
    </row>
    <row r="855" spans="2:83" ht="27.95" customHeight="1" x14ac:dyDescent="0.4">
      <c r="B855" s="131" t="str">
        <f t="shared" si="26"/>
        <v>839人目</v>
      </c>
      <c r="C855" s="29"/>
      <c r="D855" s="69" t="s">
        <v>14</v>
      </c>
      <c r="E855" s="31"/>
      <c r="F855" s="32"/>
      <c r="H855" s="36"/>
      <c r="I855" s="54" t="s">
        <v>11</v>
      </c>
      <c r="J855" s="39"/>
      <c r="K855" s="56" t="s">
        <v>16</v>
      </c>
      <c r="L855" s="36"/>
      <c r="M855" s="54" t="s">
        <v>11</v>
      </c>
      <c r="N855" s="39"/>
      <c r="O855" s="56" t="s">
        <v>16</v>
      </c>
      <c r="P855" s="11"/>
      <c r="Q855" s="36"/>
      <c r="R855" s="54" t="s">
        <v>11</v>
      </c>
      <c r="S855" s="39"/>
      <c r="T855" s="54" t="s">
        <v>16</v>
      </c>
      <c r="U855" s="36"/>
      <c r="V855" s="54" t="s">
        <v>11</v>
      </c>
      <c r="W855" s="39"/>
      <c r="X855" s="56" t="s">
        <v>16</v>
      </c>
      <c r="Y855" s="48"/>
      <c r="Z855" s="36"/>
      <c r="AA855" s="54" t="s">
        <v>11</v>
      </c>
      <c r="AB855" s="39"/>
      <c r="AC855" s="54" t="s">
        <v>16</v>
      </c>
      <c r="AD855" s="36"/>
      <c r="AE855" s="54" t="s">
        <v>11</v>
      </c>
      <c r="AF855" s="39"/>
      <c r="AG855" s="56" t="s">
        <v>16</v>
      </c>
      <c r="AH855" s="48"/>
      <c r="AI855" s="36"/>
      <c r="AJ855" s="54" t="s">
        <v>11</v>
      </c>
      <c r="AK855" s="39"/>
      <c r="AL855" s="54" t="s">
        <v>16</v>
      </c>
      <c r="AM855" s="36"/>
      <c r="AN855" s="54" t="s">
        <v>11</v>
      </c>
      <c r="AO855" s="39"/>
      <c r="AP855" s="56" t="s">
        <v>16</v>
      </c>
      <c r="AQ855" s="48"/>
      <c r="AR855" s="36"/>
      <c r="AS855" s="54" t="s">
        <v>11</v>
      </c>
      <c r="AT855" s="39"/>
      <c r="AU855" s="54" t="s">
        <v>16</v>
      </c>
      <c r="AV855" s="36"/>
      <c r="AW855" s="54" t="s">
        <v>11</v>
      </c>
      <c r="AX855" s="39"/>
      <c r="AY855" s="56" t="s">
        <v>16</v>
      </c>
      <c r="AZ855" s="48"/>
      <c r="BA855" s="36"/>
      <c r="BB855" s="54" t="s">
        <v>11</v>
      </c>
      <c r="BC855" s="39"/>
      <c r="BD855" s="54" t="s">
        <v>16</v>
      </c>
      <c r="BE855" s="36"/>
      <c r="BF855" s="54" t="s">
        <v>11</v>
      </c>
      <c r="BG855" s="39"/>
      <c r="BH855" s="56" t="s">
        <v>16</v>
      </c>
      <c r="BI855" s="48"/>
      <c r="BJ855" s="36"/>
      <c r="BK855" s="54" t="s">
        <v>11</v>
      </c>
      <c r="BL855" s="39"/>
      <c r="BM855" s="54" t="s">
        <v>16</v>
      </c>
      <c r="BN855" s="36"/>
      <c r="BO855" s="54" t="s">
        <v>11</v>
      </c>
      <c r="BP855" s="39"/>
      <c r="BQ855" s="56" t="s">
        <v>16</v>
      </c>
      <c r="BR855" s="48"/>
      <c r="BS855" s="36"/>
      <c r="BT855" s="54" t="s">
        <v>11</v>
      </c>
      <c r="BU855" s="39"/>
      <c r="BV855" s="54" t="s">
        <v>16</v>
      </c>
      <c r="BW855" s="36"/>
      <c r="BX855" s="54" t="s">
        <v>11</v>
      </c>
      <c r="BY855" s="39"/>
      <c r="BZ855" s="56" t="s">
        <v>16</v>
      </c>
      <c r="CA855" s="51"/>
      <c r="CB855" s="17" t="str">
        <f t="shared" si="27"/>
        <v/>
      </c>
      <c r="CC855" s="17" t="str">
        <f>IF(CB855="","",INDEX('99_職種リスト'!$A:$A,MATCH($E855,'99_職種リスト'!$B:$B,0)))</f>
        <v/>
      </c>
      <c r="CD855" s="18" t="str">
        <f>IF(CB855="","",IF(F855="○",'01_勤務時間入力'!$B$7*60,IF(SUM(H855,J855,L855,N855)&gt;0,MIN(SUM(VALUE(H855)*60,J855,VALUE(L855)*60/2,N855/2),'01_勤務時間入力'!$B$7*60,10080),MIN(SUM(MIN(SUM(VALUE(Q855)*60,S855,VALUE(U855)*60/2,W855/2),1440)*IF(OR(Y855="",Y855="　"),1,VALUE(MID(Y855,2,1)/4)),MIN(SUM(VALUE(Z855)*60,AB855,VALUE(AD855)*60/2,AF855/2),1440)*IF(OR(AH855="",AH855="　"),1,VALUE(MID(AH855,2,1)/4)),MIN(SUM(VALUE(AI855)*60,AK855,VALUE(AM855)*60/2,AO855/2),1440)*IF(OR(AQ855="",AQ855="　"),1,VALUE(MID(AQ855,2,1)/4)),MIN(SUM(VALUE(AR855)*60,AT855,VALUE(AV855)*60/2,AX855/2),1440)*IF(OR(AZ855="",AZ855="　"),1,VALUE(MID(AZ855,2,1)/4)),MIN(SUM(VALUE(BA855)*60,BC855,VALUE(BE855)*60/2,BG855/2),1440)*IF(OR(BI855="",BI855="　"),1,VALUE(MID(BI855,2,1)/4)),MIN(SUM(VALUE(BJ855)*60,BL855,VALUE(BN855)*60/2,BP855/2),1440)*IF(OR(BR855="",BR855="　"),1,VALUE(MID(BR855,2,1)/4)),MIN(SUM(VALUE(BS855)*60,BU855,VALUE(BW855)*60/2,BY855/2),1440)*IF(OR(CA855="",CA855="　"),1,VALUE(MID(CA855,2,1)/4))),'01_勤務時間入力'!$B$7*60,10080))))</f>
        <v/>
      </c>
      <c r="CE855" s="17" t="str">
        <f>IF(CB855="","",IF('01_勤務時間入力'!$I$7*60&lt;='01_勤務時間入力'!CD855,"常勤","非常勤"))</f>
        <v/>
      </c>
    </row>
    <row r="856" spans="2:83" ht="27.95" customHeight="1" x14ac:dyDescent="0.4">
      <c r="B856" s="131" t="str">
        <f t="shared" si="26"/>
        <v>840人目</v>
      </c>
      <c r="C856" s="29"/>
      <c r="D856" s="69" t="s">
        <v>14</v>
      </c>
      <c r="E856" s="31"/>
      <c r="F856" s="32"/>
      <c r="H856" s="36"/>
      <c r="I856" s="54" t="s">
        <v>11</v>
      </c>
      <c r="J856" s="39"/>
      <c r="K856" s="56" t="s">
        <v>16</v>
      </c>
      <c r="L856" s="36"/>
      <c r="M856" s="54" t="s">
        <v>11</v>
      </c>
      <c r="N856" s="39"/>
      <c r="O856" s="56" t="s">
        <v>16</v>
      </c>
      <c r="P856" s="11"/>
      <c r="Q856" s="36"/>
      <c r="R856" s="54" t="s">
        <v>11</v>
      </c>
      <c r="S856" s="39"/>
      <c r="T856" s="54" t="s">
        <v>16</v>
      </c>
      <c r="U856" s="36"/>
      <c r="V856" s="54" t="s">
        <v>11</v>
      </c>
      <c r="W856" s="39"/>
      <c r="X856" s="56" t="s">
        <v>16</v>
      </c>
      <c r="Y856" s="48"/>
      <c r="Z856" s="36"/>
      <c r="AA856" s="54" t="s">
        <v>11</v>
      </c>
      <c r="AB856" s="39"/>
      <c r="AC856" s="54" t="s">
        <v>16</v>
      </c>
      <c r="AD856" s="36"/>
      <c r="AE856" s="54" t="s">
        <v>11</v>
      </c>
      <c r="AF856" s="39"/>
      <c r="AG856" s="56" t="s">
        <v>16</v>
      </c>
      <c r="AH856" s="48"/>
      <c r="AI856" s="36"/>
      <c r="AJ856" s="54" t="s">
        <v>11</v>
      </c>
      <c r="AK856" s="39"/>
      <c r="AL856" s="54" t="s">
        <v>16</v>
      </c>
      <c r="AM856" s="36"/>
      <c r="AN856" s="54" t="s">
        <v>11</v>
      </c>
      <c r="AO856" s="39"/>
      <c r="AP856" s="56" t="s">
        <v>16</v>
      </c>
      <c r="AQ856" s="48"/>
      <c r="AR856" s="36"/>
      <c r="AS856" s="54" t="s">
        <v>11</v>
      </c>
      <c r="AT856" s="39"/>
      <c r="AU856" s="54" t="s">
        <v>16</v>
      </c>
      <c r="AV856" s="36"/>
      <c r="AW856" s="54" t="s">
        <v>11</v>
      </c>
      <c r="AX856" s="39"/>
      <c r="AY856" s="56" t="s">
        <v>16</v>
      </c>
      <c r="AZ856" s="48"/>
      <c r="BA856" s="36"/>
      <c r="BB856" s="54" t="s">
        <v>11</v>
      </c>
      <c r="BC856" s="39"/>
      <c r="BD856" s="54" t="s">
        <v>16</v>
      </c>
      <c r="BE856" s="36"/>
      <c r="BF856" s="54" t="s">
        <v>11</v>
      </c>
      <c r="BG856" s="39"/>
      <c r="BH856" s="56" t="s">
        <v>16</v>
      </c>
      <c r="BI856" s="48"/>
      <c r="BJ856" s="36"/>
      <c r="BK856" s="54" t="s">
        <v>11</v>
      </c>
      <c r="BL856" s="39"/>
      <c r="BM856" s="54" t="s">
        <v>16</v>
      </c>
      <c r="BN856" s="36"/>
      <c r="BO856" s="54" t="s">
        <v>11</v>
      </c>
      <c r="BP856" s="39"/>
      <c r="BQ856" s="56" t="s">
        <v>16</v>
      </c>
      <c r="BR856" s="48"/>
      <c r="BS856" s="36"/>
      <c r="BT856" s="54" t="s">
        <v>11</v>
      </c>
      <c r="BU856" s="39"/>
      <c r="BV856" s="54" t="s">
        <v>16</v>
      </c>
      <c r="BW856" s="36"/>
      <c r="BX856" s="54" t="s">
        <v>11</v>
      </c>
      <c r="BY856" s="39"/>
      <c r="BZ856" s="56" t="s">
        <v>16</v>
      </c>
      <c r="CA856" s="51"/>
      <c r="CB856" s="17" t="str">
        <f t="shared" si="27"/>
        <v/>
      </c>
      <c r="CC856" s="17" t="str">
        <f>IF(CB856="","",INDEX('99_職種リスト'!$A:$A,MATCH($E856,'99_職種リスト'!$B:$B,0)))</f>
        <v/>
      </c>
      <c r="CD856" s="18" t="str">
        <f>IF(CB856="","",IF(F856="○",'01_勤務時間入力'!$B$7*60,IF(SUM(H856,J856,L856,N856)&gt;0,MIN(SUM(VALUE(H856)*60,J856,VALUE(L856)*60/2,N856/2),'01_勤務時間入力'!$B$7*60,10080),MIN(SUM(MIN(SUM(VALUE(Q856)*60,S856,VALUE(U856)*60/2,W856/2),1440)*IF(OR(Y856="",Y856="　"),1,VALUE(MID(Y856,2,1)/4)),MIN(SUM(VALUE(Z856)*60,AB856,VALUE(AD856)*60/2,AF856/2),1440)*IF(OR(AH856="",AH856="　"),1,VALUE(MID(AH856,2,1)/4)),MIN(SUM(VALUE(AI856)*60,AK856,VALUE(AM856)*60/2,AO856/2),1440)*IF(OR(AQ856="",AQ856="　"),1,VALUE(MID(AQ856,2,1)/4)),MIN(SUM(VALUE(AR856)*60,AT856,VALUE(AV856)*60/2,AX856/2),1440)*IF(OR(AZ856="",AZ856="　"),1,VALUE(MID(AZ856,2,1)/4)),MIN(SUM(VALUE(BA856)*60,BC856,VALUE(BE856)*60/2,BG856/2),1440)*IF(OR(BI856="",BI856="　"),1,VALUE(MID(BI856,2,1)/4)),MIN(SUM(VALUE(BJ856)*60,BL856,VALUE(BN856)*60/2,BP856/2),1440)*IF(OR(BR856="",BR856="　"),1,VALUE(MID(BR856,2,1)/4)),MIN(SUM(VALUE(BS856)*60,BU856,VALUE(BW856)*60/2,BY856/2),1440)*IF(OR(CA856="",CA856="　"),1,VALUE(MID(CA856,2,1)/4))),'01_勤務時間入力'!$B$7*60,10080))))</f>
        <v/>
      </c>
      <c r="CE856" s="17" t="str">
        <f>IF(CB856="","",IF('01_勤務時間入力'!$I$7*60&lt;='01_勤務時間入力'!CD856,"常勤","非常勤"))</f>
        <v/>
      </c>
    </row>
    <row r="857" spans="2:83" ht="27.95" customHeight="1" x14ac:dyDescent="0.4">
      <c r="B857" s="131" t="str">
        <f t="shared" si="26"/>
        <v>841人目</v>
      </c>
      <c r="C857" s="29"/>
      <c r="D857" s="69" t="s">
        <v>14</v>
      </c>
      <c r="E857" s="31"/>
      <c r="F857" s="32"/>
      <c r="H857" s="36"/>
      <c r="I857" s="54" t="s">
        <v>11</v>
      </c>
      <c r="J857" s="39"/>
      <c r="K857" s="56" t="s">
        <v>16</v>
      </c>
      <c r="L857" s="36"/>
      <c r="M857" s="54" t="s">
        <v>11</v>
      </c>
      <c r="N857" s="39"/>
      <c r="O857" s="56" t="s">
        <v>16</v>
      </c>
      <c r="P857" s="11"/>
      <c r="Q857" s="36"/>
      <c r="R857" s="54" t="s">
        <v>11</v>
      </c>
      <c r="S857" s="39"/>
      <c r="T857" s="54" t="s">
        <v>16</v>
      </c>
      <c r="U857" s="36"/>
      <c r="V857" s="54" t="s">
        <v>11</v>
      </c>
      <c r="W857" s="39"/>
      <c r="X857" s="56" t="s">
        <v>16</v>
      </c>
      <c r="Y857" s="48"/>
      <c r="Z857" s="36"/>
      <c r="AA857" s="54" t="s">
        <v>11</v>
      </c>
      <c r="AB857" s="39"/>
      <c r="AC857" s="54" t="s">
        <v>16</v>
      </c>
      <c r="AD857" s="36"/>
      <c r="AE857" s="54" t="s">
        <v>11</v>
      </c>
      <c r="AF857" s="39"/>
      <c r="AG857" s="56" t="s">
        <v>16</v>
      </c>
      <c r="AH857" s="48"/>
      <c r="AI857" s="36"/>
      <c r="AJ857" s="54" t="s">
        <v>11</v>
      </c>
      <c r="AK857" s="39"/>
      <c r="AL857" s="54" t="s">
        <v>16</v>
      </c>
      <c r="AM857" s="36"/>
      <c r="AN857" s="54" t="s">
        <v>11</v>
      </c>
      <c r="AO857" s="39"/>
      <c r="AP857" s="56" t="s">
        <v>16</v>
      </c>
      <c r="AQ857" s="48"/>
      <c r="AR857" s="36"/>
      <c r="AS857" s="54" t="s">
        <v>11</v>
      </c>
      <c r="AT857" s="39"/>
      <c r="AU857" s="54" t="s">
        <v>16</v>
      </c>
      <c r="AV857" s="36"/>
      <c r="AW857" s="54" t="s">
        <v>11</v>
      </c>
      <c r="AX857" s="39"/>
      <c r="AY857" s="56" t="s">
        <v>16</v>
      </c>
      <c r="AZ857" s="48"/>
      <c r="BA857" s="36"/>
      <c r="BB857" s="54" t="s">
        <v>11</v>
      </c>
      <c r="BC857" s="39"/>
      <c r="BD857" s="54" t="s">
        <v>16</v>
      </c>
      <c r="BE857" s="36"/>
      <c r="BF857" s="54" t="s">
        <v>11</v>
      </c>
      <c r="BG857" s="39"/>
      <c r="BH857" s="56" t="s">
        <v>16</v>
      </c>
      <c r="BI857" s="48"/>
      <c r="BJ857" s="36"/>
      <c r="BK857" s="54" t="s">
        <v>11</v>
      </c>
      <c r="BL857" s="39"/>
      <c r="BM857" s="54" t="s">
        <v>16</v>
      </c>
      <c r="BN857" s="36"/>
      <c r="BO857" s="54" t="s">
        <v>11</v>
      </c>
      <c r="BP857" s="39"/>
      <c r="BQ857" s="56" t="s">
        <v>16</v>
      </c>
      <c r="BR857" s="48"/>
      <c r="BS857" s="36"/>
      <c r="BT857" s="54" t="s">
        <v>11</v>
      </c>
      <c r="BU857" s="39"/>
      <c r="BV857" s="54" t="s">
        <v>16</v>
      </c>
      <c r="BW857" s="36"/>
      <c r="BX857" s="54" t="s">
        <v>11</v>
      </c>
      <c r="BY857" s="39"/>
      <c r="BZ857" s="56" t="s">
        <v>16</v>
      </c>
      <c r="CA857" s="51"/>
      <c r="CB857" s="17" t="str">
        <f t="shared" si="27"/>
        <v/>
      </c>
      <c r="CC857" s="17" t="str">
        <f>IF(CB857="","",INDEX('99_職種リスト'!$A:$A,MATCH($E857,'99_職種リスト'!$B:$B,0)))</f>
        <v/>
      </c>
      <c r="CD857" s="18" t="str">
        <f>IF(CB857="","",IF(F857="○",'01_勤務時間入力'!$B$7*60,IF(SUM(H857,J857,L857,N857)&gt;0,MIN(SUM(VALUE(H857)*60,J857,VALUE(L857)*60/2,N857/2),'01_勤務時間入力'!$B$7*60,10080),MIN(SUM(MIN(SUM(VALUE(Q857)*60,S857,VALUE(U857)*60/2,W857/2),1440)*IF(OR(Y857="",Y857="　"),1,VALUE(MID(Y857,2,1)/4)),MIN(SUM(VALUE(Z857)*60,AB857,VALUE(AD857)*60/2,AF857/2),1440)*IF(OR(AH857="",AH857="　"),1,VALUE(MID(AH857,2,1)/4)),MIN(SUM(VALUE(AI857)*60,AK857,VALUE(AM857)*60/2,AO857/2),1440)*IF(OR(AQ857="",AQ857="　"),1,VALUE(MID(AQ857,2,1)/4)),MIN(SUM(VALUE(AR857)*60,AT857,VALUE(AV857)*60/2,AX857/2),1440)*IF(OR(AZ857="",AZ857="　"),1,VALUE(MID(AZ857,2,1)/4)),MIN(SUM(VALUE(BA857)*60,BC857,VALUE(BE857)*60/2,BG857/2),1440)*IF(OR(BI857="",BI857="　"),1,VALUE(MID(BI857,2,1)/4)),MIN(SUM(VALUE(BJ857)*60,BL857,VALUE(BN857)*60/2,BP857/2),1440)*IF(OR(BR857="",BR857="　"),1,VALUE(MID(BR857,2,1)/4)),MIN(SUM(VALUE(BS857)*60,BU857,VALUE(BW857)*60/2,BY857/2),1440)*IF(OR(CA857="",CA857="　"),1,VALUE(MID(CA857,2,1)/4))),'01_勤務時間入力'!$B$7*60,10080))))</f>
        <v/>
      </c>
      <c r="CE857" s="17" t="str">
        <f>IF(CB857="","",IF('01_勤務時間入力'!$I$7*60&lt;='01_勤務時間入力'!CD857,"常勤","非常勤"))</f>
        <v/>
      </c>
    </row>
    <row r="858" spans="2:83" ht="27.95" customHeight="1" x14ac:dyDescent="0.4">
      <c r="B858" s="131" t="str">
        <f t="shared" si="26"/>
        <v>842人目</v>
      </c>
      <c r="C858" s="29"/>
      <c r="D858" s="69" t="s">
        <v>14</v>
      </c>
      <c r="E858" s="31"/>
      <c r="F858" s="32"/>
      <c r="H858" s="36"/>
      <c r="I858" s="54" t="s">
        <v>11</v>
      </c>
      <c r="J858" s="39"/>
      <c r="K858" s="56" t="s">
        <v>16</v>
      </c>
      <c r="L858" s="36"/>
      <c r="M858" s="54" t="s">
        <v>11</v>
      </c>
      <c r="N858" s="39"/>
      <c r="O858" s="56" t="s">
        <v>16</v>
      </c>
      <c r="P858" s="11"/>
      <c r="Q858" s="36"/>
      <c r="R858" s="54" t="s">
        <v>11</v>
      </c>
      <c r="S858" s="39"/>
      <c r="T858" s="54" t="s">
        <v>16</v>
      </c>
      <c r="U858" s="36"/>
      <c r="V858" s="54" t="s">
        <v>11</v>
      </c>
      <c r="W858" s="39"/>
      <c r="X858" s="56" t="s">
        <v>16</v>
      </c>
      <c r="Y858" s="48"/>
      <c r="Z858" s="36"/>
      <c r="AA858" s="54" t="s">
        <v>11</v>
      </c>
      <c r="AB858" s="39"/>
      <c r="AC858" s="54" t="s">
        <v>16</v>
      </c>
      <c r="AD858" s="36"/>
      <c r="AE858" s="54" t="s">
        <v>11</v>
      </c>
      <c r="AF858" s="39"/>
      <c r="AG858" s="56" t="s">
        <v>16</v>
      </c>
      <c r="AH858" s="48"/>
      <c r="AI858" s="36"/>
      <c r="AJ858" s="54" t="s">
        <v>11</v>
      </c>
      <c r="AK858" s="39"/>
      <c r="AL858" s="54" t="s">
        <v>16</v>
      </c>
      <c r="AM858" s="36"/>
      <c r="AN858" s="54" t="s">
        <v>11</v>
      </c>
      <c r="AO858" s="39"/>
      <c r="AP858" s="56" t="s">
        <v>16</v>
      </c>
      <c r="AQ858" s="48"/>
      <c r="AR858" s="36"/>
      <c r="AS858" s="54" t="s">
        <v>11</v>
      </c>
      <c r="AT858" s="39"/>
      <c r="AU858" s="54" t="s">
        <v>16</v>
      </c>
      <c r="AV858" s="36"/>
      <c r="AW858" s="54" t="s">
        <v>11</v>
      </c>
      <c r="AX858" s="39"/>
      <c r="AY858" s="56" t="s">
        <v>16</v>
      </c>
      <c r="AZ858" s="48"/>
      <c r="BA858" s="36"/>
      <c r="BB858" s="54" t="s">
        <v>11</v>
      </c>
      <c r="BC858" s="39"/>
      <c r="BD858" s="54" t="s">
        <v>16</v>
      </c>
      <c r="BE858" s="36"/>
      <c r="BF858" s="54" t="s">
        <v>11</v>
      </c>
      <c r="BG858" s="39"/>
      <c r="BH858" s="56" t="s">
        <v>16</v>
      </c>
      <c r="BI858" s="48"/>
      <c r="BJ858" s="36"/>
      <c r="BK858" s="54" t="s">
        <v>11</v>
      </c>
      <c r="BL858" s="39"/>
      <c r="BM858" s="54" t="s">
        <v>16</v>
      </c>
      <c r="BN858" s="36"/>
      <c r="BO858" s="54" t="s">
        <v>11</v>
      </c>
      <c r="BP858" s="39"/>
      <c r="BQ858" s="56" t="s">
        <v>16</v>
      </c>
      <c r="BR858" s="48"/>
      <c r="BS858" s="36"/>
      <c r="BT858" s="54" t="s">
        <v>11</v>
      </c>
      <c r="BU858" s="39"/>
      <c r="BV858" s="54" t="s">
        <v>16</v>
      </c>
      <c r="BW858" s="36"/>
      <c r="BX858" s="54" t="s">
        <v>11</v>
      </c>
      <c r="BY858" s="39"/>
      <c r="BZ858" s="56" t="s">
        <v>16</v>
      </c>
      <c r="CA858" s="51"/>
      <c r="CB858" s="17" t="str">
        <f t="shared" si="27"/>
        <v/>
      </c>
      <c r="CC858" s="17" t="str">
        <f>IF(CB858="","",INDEX('99_職種リスト'!$A:$A,MATCH($E858,'99_職種リスト'!$B:$B,0)))</f>
        <v/>
      </c>
      <c r="CD858" s="18" t="str">
        <f>IF(CB858="","",IF(F858="○",'01_勤務時間入力'!$B$7*60,IF(SUM(H858,J858,L858,N858)&gt;0,MIN(SUM(VALUE(H858)*60,J858,VALUE(L858)*60/2,N858/2),'01_勤務時間入力'!$B$7*60,10080),MIN(SUM(MIN(SUM(VALUE(Q858)*60,S858,VALUE(U858)*60/2,W858/2),1440)*IF(OR(Y858="",Y858="　"),1,VALUE(MID(Y858,2,1)/4)),MIN(SUM(VALUE(Z858)*60,AB858,VALUE(AD858)*60/2,AF858/2),1440)*IF(OR(AH858="",AH858="　"),1,VALUE(MID(AH858,2,1)/4)),MIN(SUM(VALUE(AI858)*60,AK858,VALUE(AM858)*60/2,AO858/2),1440)*IF(OR(AQ858="",AQ858="　"),1,VALUE(MID(AQ858,2,1)/4)),MIN(SUM(VALUE(AR858)*60,AT858,VALUE(AV858)*60/2,AX858/2),1440)*IF(OR(AZ858="",AZ858="　"),1,VALUE(MID(AZ858,2,1)/4)),MIN(SUM(VALUE(BA858)*60,BC858,VALUE(BE858)*60/2,BG858/2),1440)*IF(OR(BI858="",BI858="　"),1,VALUE(MID(BI858,2,1)/4)),MIN(SUM(VALUE(BJ858)*60,BL858,VALUE(BN858)*60/2,BP858/2),1440)*IF(OR(BR858="",BR858="　"),1,VALUE(MID(BR858,2,1)/4)),MIN(SUM(VALUE(BS858)*60,BU858,VALUE(BW858)*60/2,BY858/2),1440)*IF(OR(CA858="",CA858="　"),1,VALUE(MID(CA858,2,1)/4))),'01_勤務時間入力'!$B$7*60,10080))))</f>
        <v/>
      </c>
      <c r="CE858" s="17" t="str">
        <f>IF(CB858="","",IF('01_勤務時間入力'!$I$7*60&lt;='01_勤務時間入力'!CD858,"常勤","非常勤"))</f>
        <v/>
      </c>
    </row>
    <row r="859" spans="2:83" ht="27.95" customHeight="1" x14ac:dyDescent="0.4">
      <c r="B859" s="131" t="str">
        <f t="shared" si="26"/>
        <v>843人目</v>
      </c>
      <c r="C859" s="29"/>
      <c r="D859" s="69" t="s">
        <v>14</v>
      </c>
      <c r="E859" s="31"/>
      <c r="F859" s="32"/>
      <c r="H859" s="36"/>
      <c r="I859" s="54" t="s">
        <v>11</v>
      </c>
      <c r="J859" s="39"/>
      <c r="K859" s="56" t="s">
        <v>16</v>
      </c>
      <c r="L859" s="36"/>
      <c r="M859" s="54" t="s">
        <v>11</v>
      </c>
      <c r="N859" s="39"/>
      <c r="O859" s="56" t="s">
        <v>16</v>
      </c>
      <c r="P859" s="11"/>
      <c r="Q859" s="36"/>
      <c r="R859" s="54" t="s">
        <v>11</v>
      </c>
      <c r="S859" s="39"/>
      <c r="T859" s="54" t="s">
        <v>16</v>
      </c>
      <c r="U859" s="36"/>
      <c r="V859" s="54" t="s">
        <v>11</v>
      </c>
      <c r="W859" s="39"/>
      <c r="X859" s="56" t="s">
        <v>16</v>
      </c>
      <c r="Y859" s="48"/>
      <c r="Z859" s="36"/>
      <c r="AA859" s="54" t="s">
        <v>11</v>
      </c>
      <c r="AB859" s="39"/>
      <c r="AC859" s="54" t="s">
        <v>16</v>
      </c>
      <c r="AD859" s="36"/>
      <c r="AE859" s="54" t="s">
        <v>11</v>
      </c>
      <c r="AF859" s="39"/>
      <c r="AG859" s="56" t="s">
        <v>16</v>
      </c>
      <c r="AH859" s="48"/>
      <c r="AI859" s="36"/>
      <c r="AJ859" s="54" t="s">
        <v>11</v>
      </c>
      <c r="AK859" s="39"/>
      <c r="AL859" s="54" t="s">
        <v>16</v>
      </c>
      <c r="AM859" s="36"/>
      <c r="AN859" s="54" t="s">
        <v>11</v>
      </c>
      <c r="AO859" s="39"/>
      <c r="AP859" s="56" t="s">
        <v>16</v>
      </c>
      <c r="AQ859" s="48"/>
      <c r="AR859" s="36"/>
      <c r="AS859" s="54" t="s">
        <v>11</v>
      </c>
      <c r="AT859" s="39"/>
      <c r="AU859" s="54" t="s">
        <v>16</v>
      </c>
      <c r="AV859" s="36"/>
      <c r="AW859" s="54" t="s">
        <v>11</v>
      </c>
      <c r="AX859" s="39"/>
      <c r="AY859" s="56" t="s">
        <v>16</v>
      </c>
      <c r="AZ859" s="48"/>
      <c r="BA859" s="36"/>
      <c r="BB859" s="54" t="s">
        <v>11</v>
      </c>
      <c r="BC859" s="39"/>
      <c r="BD859" s="54" t="s">
        <v>16</v>
      </c>
      <c r="BE859" s="36"/>
      <c r="BF859" s="54" t="s">
        <v>11</v>
      </c>
      <c r="BG859" s="39"/>
      <c r="BH859" s="56" t="s">
        <v>16</v>
      </c>
      <c r="BI859" s="48"/>
      <c r="BJ859" s="36"/>
      <c r="BK859" s="54" t="s">
        <v>11</v>
      </c>
      <c r="BL859" s="39"/>
      <c r="BM859" s="54" t="s">
        <v>16</v>
      </c>
      <c r="BN859" s="36"/>
      <c r="BO859" s="54" t="s">
        <v>11</v>
      </c>
      <c r="BP859" s="39"/>
      <c r="BQ859" s="56" t="s">
        <v>16</v>
      </c>
      <c r="BR859" s="48"/>
      <c r="BS859" s="36"/>
      <c r="BT859" s="54" t="s">
        <v>11</v>
      </c>
      <c r="BU859" s="39"/>
      <c r="BV859" s="54" t="s">
        <v>16</v>
      </c>
      <c r="BW859" s="36"/>
      <c r="BX859" s="54" t="s">
        <v>11</v>
      </c>
      <c r="BY859" s="39"/>
      <c r="BZ859" s="56" t="s">
        <v>16</v>
      </c>
      <c r="CA859" s="51"/>
      <c r="CB859" s="17" t="str">
        <f t="shared" si="27"/>
        <v/>
      </c>
      <c r="CC859" s="17" t="str">
        <f>IF(CB859="","",INDEX('99_職種リスト'!$A:$A,MATCH($E859,'99_職種リスト'!$B:$B,0)))</f>
        <v/>
      </c>
      <c r="CD859" s="18" t="str">
        <f>IF(CB859="","",IF(F859="○",'01_勤務時間入力'!$B$7*60,IF(SUM(H859,J859,L859,N859)&gt;0,MIN(SUM(VALUE(H859)*60,J859,VALUE(L859)*60/2,N859/2),'01_勤務時間入力'!$B$7*60,10080),MIN(SUM(MIN(SUM(VALUE(Q859)*60,S859,VALUE(U859)*60/2,W859/2),1440)*IF(OR(Y859="",Y859="　"),1,VALUE(MID(Y859,2,1)/4)),MIN(SUM(VALUE(Z859)*60,AB859,VALUE(AD859)*60/2,AF859/2),1440)*IF(OR(AH859="",AH859="　"),1,VALUE(MID(AH859,2,1)/4)),MIN(SUM(VALUE(AI859)*60,AK859,VALUE(AM859)*60/2,AO859/2),1440)*IF(OR(AQ859="",AQ859="　"),1,VALUE(MID(AQ859,2,1)/4)),MIN(SUM(VALUE(AR859)*60,AT859,VALUE(AV859)*60/2,AX859/2),1440)*IF(OR(AZ859="",AZ859="　"),1,VALUE(MID(AZ859,2,1)/4)),MIN(SUM(VALUE(BA859)*60,BC859,VALUE(BE859)*60/2,BG859/2),1440)*IF(OR(BI859="",BI859="　"),1,VALUE(MID(BI859,2,1)/4)),MIN(SUM(VALUE(BJ859)*60,BL859,VALUE(BN859)*60/2,BP859/2),1440)*IF(OR(BR859="",BR859="　"),1,VALUE(MID(BR859,2,1)/4)),MIN(SUM(VALUE(BS859)*60,BU859,VALUE(BW859)*60/2,BY859/2),1440)*IF(OR(CA859="",CA859="　"),1,VALUE(MID(CA859,2,1)/4))),'01_勤務時間入力'!$B$7*60,10080))))</f>
        <v/>
      </c>
      <c r="CE859" s="17" t="str">
        <f>IF(CB859="","",IF('01_勤務時間入力'!$I$7*60&lt;='01_勤務時間入力'!CD859,"常勤","非常勤"))</f>
        <v/>
      </c>
    </row>
    <row r="860" spans="2:83" ht="27.95" customHeight="1" x14ac:dyDescent="0.4">
      <c r="B860" s="131" t="str">
        <f t="shared" si="26"/>
        <v>844人目</v>
      </c>
      <c r="C860" s="29"/>
      <c r="D860" s="69" t="s">
        <v>14</v>
      </c>
      <c r="E860" s="31"/>
      <c r="F860" s="32"/>
      <c r="H860" s="36"/>
      <c r="I860" s="54" t="s">
        <v>11</v>
      </c>
      <c r="J860" s="39"/>
      <c r="K860" s="56" t="s">
        <v>16</v>
      </c>
      <c r="L860" s="36"/>
      <c r="M860" s="54" t="s">
        <v>11</v>
      </c>
      <c r="N860" s="39"/>
      <c r="O860" s="56" t="s">
        <v>16</v>
      </c>
      <c r="P860" s="11"/>
      <c r="Q860" s="36"/>
      <c r="R860" s="54" t="s">
        <v>11</v>
      </c>
      <c r="S860" s="39"/>
      <c r="T860" s="54" t="s">
        <v>16</v>
      </c>
      <c r="U860" s="36"/>
      <c r="V860" s="54" t="s">
        <v>11</v>
      </c>
      <c r="W860" s="39"/>
      <c r="X860" s="56" t="s">
        <v>16</v>
      </c>
      <c r="Y860" s="48"/>
      <c r="Z860" s="36"/>
      <c r="AA860" s="54" t="s">
        <v>11</v>
      </c>
      <c r="AB860" s="39"/>
      <c r="AC860" s="54" t="s">
        <v>16</v>
      </c>
      <c r="AD860" s="36"/>
      <c r="AE860" s="54" t="s">
        <v>11</v>
      </c>
      <c r="AF860" s="39"/>
      <c r="AG860" s="56" t="s">
        <v>16</v>
      </c>
      <c r="AH860" s="48"/>
      <c r="AI860" s="36"/>
      <c r="AJ860" s="54" t="s">
        <v>11</v>
      </c>
      <c r="AK860" s="39"/>
      <c r="AL860" s="54" t="s">
        <v>16</v>
      </c>
      <c r="AM860" s="36"/>
      <c r="AN860" s="54" t="s">
        <v>11</v>
      </c>
      <c r="AO860" s="39"/>
      <c r="AP860" s="56" t="s">
        <v>16</v>
      </c>
      <c r="AQ860" s="48"/>
      <c r="AR860" s="36"/>
      <c r="AS860" s="54" t="s">
        <v>11</v>
      </c>
      <c r="AT860" s="39"/>
      <c r="AU860" s="54" t="s">
        <v>16</v>
      </c>
      <c r="AV860" s="36"/>
      <c r="AW860" s="54" t="s">
        <v>11</v>
      </c>
      <c r="AX860" s="39"/>
      <c r="AY860" s="56" t="s">
        <v>16</v>
      </c>
      <c r="AZ860" s="48"/>
      <c r="BA860" s="36"/>
      <c r="BB860" s="54" t="s">
        <v>11</v>
      </c>
      <c r="BC860" s="39"/>
      <c r="BD860" s="54" t="s">
        <v>16</v>
      </c>
      <c r="BE860" s="36"/>
      <c r="BF860" s="54" t="s">
        <v>11</v>
      </c>
      <c r="BG860" s="39"/>
      <c r="BH860" s="56" t="s">
        <v>16</v>
      </c>
      <c r="BI860" s="48"/>
      <c r="BJ860" s="36"/>
      <c r="BK860" s="54" t="s">
        <v>11</v>
      </c>
      <c r="BL860" s="39"/>
      <c r="BM860" s="54" t="s">
        <v>16</v>
      </c>
      <c r="BN860" s="36"/>
      <c r="BO860" s="54" t="s">
        <v>11</v>
      </c>
      <c r="BP860" s="39"/>
      <c r="BQ860" s="56" t="s">
        <v>16</v>
      </c>
      <c r="BR860" s="48"/>
      <c r="BS860" s="36"/>
      <c r="BT860" s="54" t="s">
        <v>11</v>
      </c>
      <c r="BU860" s="39"/>
      <c r="BV860" s="54" t="s">
        <v>16</v>
      </c>
      <c r="BW860" s="36"/>
      <c r="BX860" s="54" t="s">
        <v>11</v>
      </c>
      <c r="BY860" s="39"/>
      <c r="BZ860" s="56" t="s">
        <v>16</v>
      </c>
      <c r="CA860" s="51"/>
      <c r="CB860" s="17" t="str">
        <f t="shared" si="27"/>
        <v/>
      </c>
      <c r="CC860" s="17" t="str">
        <f>IF(CB860="","",INDEX('99_職種リスト'!$A:$A,MATCH($E860,'99_職種リスト'!$B:$B,0)))</f>
        <v/>
      </c>
      <c r="CD860" s="18" t="str">
        <f>IF(CB860="","",IF(F860="○",'01_勤務時間入力'!$B$7*60,IF(SUM(H860,J860,L860,N860)&gt;0,MIN(SUM(VALUE(H860)*60,J860,VALUE(L860)*60/2,N860/2),'01_勤務時間入力'!$B$7*60,10080),MIN(SUM(MIN(SUM(VALUE(Q860)*60,S860,VALUE(U860)*60/2,W860/2),1440)*IF(OR(Y860="",Y860="　"),1,VALUE(MID(Y860,2,1)/4)),MIN(SUM(VALUE(Z860)*60,AB860,VALUE(AD860)*60/2,AF860/2),1440)*IF(OR(AH860="",AH860="　"),1,VALUE(MID(AH860,2,1)/4)),MIN(SUM(VALUE(AI860)*60,AK860,VALUE(AM860)*60/2,AO860/2),1440)*IF(OR(AQ860="",AQ860="　"),1,VALUE(MID(AQ860,2,1)/4)),MIN(SUM(VALUE(AR860)*60,AT860,VALUE(AV860)*60/2,AX860/2),1440)*IF(OR(AZ860="",AZ860="　"),1,VALUE(MID(AZ860,2,1)/4)),MIN(SUM(VALUE(BA860)*60,BC860,VALUE(BE860)*60/2,BG860/2),1440)*IF(OR(BI860="",BI860="　"),1,VALUE(MID(BI860,2,1)/4)),MIN(SUM(VALUE(BJ860)*60,BL860,VALUE(BN860)*60/2,BP860/2),1440)*IF(OR(BR860="",BR860="　"),1,VALUE(MID(BR860,2,1)/4)),MIN(SUM(VALUE(BS860)*60,BU860,VALUE(BW860)*60/2,BY860/2),1440)*IF(OR(CA860="",CA860="　"),1,VALUE(MID(CA860,2,1)/4))),'01_勤務時間入力'!$B$7*60,10080))))</f>
        <v/>
      </c>
      <c r="CE860" s="17" t="str">
        <f>IF(CB860="","",IF('01_勤務時間入力'!$I$7*60&lt;='01_勤務時間入力'!CD860,"常勤","非常勤"))</f>
        <v/>
      </c>
    </row>
    <row r="861" spans="2:83" ht="27.95" customHeight="1" x14ac:dyDescent="0.4">
      <c r="B861" s="131" t="str">
        <f t="shared" si="26"/>
        <v>845人目</v>
      </c>
      <c r="C861" s="29"/>
      <c r="D861" s="69" t="s">
        <v>14</v>
      </c>
      <c r="E861" s="31"/>
      <c r="F861" s="32"/>
      <c r="H861" s="36"/>
      <c r="I861" s="54" t="s">
        <v>11</v>
      </c>
      <c r="J861" s="39"/>
      <c r="K861" s="56" t="s">
        <v>16</v>
      </c>
      <c r="L861" s="36"/>
      <c r="M861" s="54" t="s">
        <v>11</v>
      </c>
      <c r="N861" s="39"/>
      <c r="O861" s="56" t="s">
        <v>16</v>
      </c>
      <c r="P861" s="11"/>
      <c r="Q861" s="36"/>
      <c r="R861" s="54" t="s">
        <v>11</v>
      </c>
      <c r="S861" s="39"/>
      <c r="T861" s="54" t="s">
        <v>16</v>
      </c>
      <c r="U861" s="36"/>
      <c r="V861" s="54" t="s">
        <v>11</v>
      </c>
      <c r="W861" s="39"/>
      <c r="X861" s="56" t="s">
        <v>16</v>
      </c>
      <c r="Y861" s="48"/>
      <c r="Z861" s="36"/>
      <c r="AA861" s="54" t="s">
        <v>11</v>
      </c>
      <c r="AB861" s="39"/>
      <c r="AC861" s="54" t="s">
        <v>16</v>
      </c>
      <c r="AD861" s="36"/>
      <c r="AE861" s="54" t="s">
        <v>11</v>
      </c>
      <c r="AF861" s="39"/>
      <c r="AG861" s="56" t="s">
        <v>16</v>
      </c>
      <c r="AH861" s="48"/>
      <c r="AI861" s="36"/>
      <c r="AJ861" s="54" t="s">
        <v>11</v>
      </c>
      <c r="AK861" s="39"/>
      <c r="AL861" s="54" t="s">
        <v>16</v>
      </c>
      <c r="AM861" s="36"/>
      <c r="AN861" s="54" t="s">
        <v>11</v>
      </c>
      <c r="AO861" s="39"/>
      <c r="AP861" s="56" t="s">
        <v>16</v>
      </c>
      <c r="AQ861" s="48"/>
      <c r="AR861" s="36"/>
      <c r="AS861" s="54" t="s">
        <v>11</v>
      </c>
      <c r="AT861" s="39"/>
      <c r="AU861" s="54" t="s">
        <v>16</v>
      </c>
      <c r="AV861" s="36"/>
      <c r="AW861" s="54" t="s">
        <v>11</v>
      </c>
      <c r="AX861" s="39"/>
      <c r="AY861" s="56" t="s">
        <v>16</v>
      </c>
      <c r="AZ861" s="48"/>
      <c r="BA861" s="36"/>
      <c r="BB861" s="54" t="s">
        <v>11</v>
      </c>
      <c r="BC861" s="39"/>
      <c r="BD861" s="54" t="s">
        <v>16</v>
      </c>
      <c r="BE861" s="36"/>
      <c r="BF861" s="54" t="s">
        <v>11</v>
      </c>
      <c r="BG861" s="39"/>
      <c r="BH861" s="56" t="s">
        <v>16</v>
      </c>
      <c r="BI861" s="48"/>
      <c r="BJ861" s="36"/>
      <c r="BK861" s="54" t="s">
        <v>11</v>
      </c>
      <c r="BL861" s="39"/>
      <c r="BM861" s="54" t="s">
        <v>16</v>
      </c>
      <c r="BN861" s="36"/>
      <c r="BO861" s="54" t="s">
        <v>11</v>
      </c>
      <c r="BP861" s="39"/>
      <c r="BQ861" s="56" t="s">
        <v>16</v>
      </c>
      <c r="BR861" s="48"/>
      <c r="BS861" s="36"/>
      <c r="BT861" s="54" t="s">
        <v>11</v>
      </c>
      <c r="BU861" s="39"/>
      <c r="BV861" s="54" t="s">
        <v>16</v>
      </c>
      <c r="BW861" s="36"/>
      <c r="BX861" s="54" t="s">
        <v>11</v>
      </c>
      <c r="BY861" s="39"/>
      <c r="BZ861" s="56" t="s">
        <v>16</v>
      </c>
      <c r="CA861" s="51"/>
      <c r="CB861" s="17" t="str">
        <f t="shared" si="27"/>
        <v/>
      </c>
      <c r="CC861" s="17" t="str">
        <f>IF(CB861="","",INDEX('99_職種リスト'!$A:$A,MATCH($E861,'99_職種リスト'!$B:$B,0)))</f>
        <v/>
      </c>
      <c r="CD861" s="18" t="str">
        <f>IF(CB861="","",IF(F861="○",'01_勤務時間入力'!$B$7*60,IF(SUM(H861,J861,L861,N861)&gt;0,MIN(SUM(VALUE(H861)*60,J861,VALUE(L861)*60/2,N861/2),'01_勤務時間入力'!$B$7*60,10080),MIN(SUM(MIN(SUM(VALUE(Q861)*60,S861,VALUE(U861)*60/2,W861/2),1440)*IF(OR(Y861="",Y861="　"),1,VALUE(MID(Y861,2,1)/4)),MIN(SUM(VALUE(Z861)*60,AB861,VALUE(AD861)*60/2,AF861/2),1440)*IF(OR(AH861="",AH861="　"),1,VALUE(MID(AH861,2,1)/4)),MIN(SUM(VALUE(AI861)*60,AK861,VALUE(AM861)*60/2,AO861/2),1440)*IF(OR(AQ861="",AQ861="　"),1,VALUE(MID(AQ861,2,1)/4)),MIN(SUM(VALUE(AR861)*60,AT861,VALUE(AV861)*60/2,AX861/2),1440)*IF(OR(AZ861="",AZ861="　"),1,VALUE(MID(AZ861,2,1)/4)),MIN(SUM(VALUE(BA861)*60,BC861,VALUE(BE861)*60/2,BG861/2),1440)*IF(OR(BI861="",BI861="　"),1,VALUE(MID(BI861,2,1)/4)),MIN(SUM(VALUE(BJ861)*60,BL861,VALUE(BN861)*60/2,BP861/2),1440)*IF(OR(BR861="",BR861="　"),1,VALUE(MID(BR861,2,1)/4)),MIN(SUM(VALUE(BS861)*60,BU861,VALUE(BW861)*60/2,BY861/2),1440)*IF(OR(CA861="",CA861="　"),1,VALUE(MID(CA861,2,1)/4))),'01_勤務時間入力'!$B$7*60,10080))))</f>
        <v/>
      </c>
      <c r="CE861" s="17" t="str">
        <f>IF(CB861="","",IF('01_勤務時間入力'!$I$7*60&lt;='01_勤務時間入力'!CD861,"常勤","非常勤"))</f>
        <v/>
      </c>
    </row>
    <row r="862" spans="2:83" ht="27.95" customHeight="1" x14ac:dyDescent="0.4">
      <c r="B862" s="131" t="str">
        <f t="shared" si="26"/>
        <v>846人目</v>
      </c>
      <c r="C862" s="29"/>
      <c r="D862" s="69" t="s">
        <v>14</v>
      </c>
      <c r="E862" s="31"/>
      <c r="F862" s="32"/>
      <c r="H862" s="36"/>
      <c r="I862" s="54" t="s">
        <v>11</v>
      </c>
      <c r="J862" s="39"/>
      <c r="K862" s="56" t="s">
        <v>16</v>
      </c>
      <c r="L862" s="36"/>
      <c r="M862" s="54" t="s">
        <v>11</v>
      </c>
      <c r="N862" s="39"/>
      <c r="O862" s="56" t="s">
        <v>16</v>
      </c>
      <c r="P862" s="11"/>
      <c r="Q862" s="36"/>
      <c r="R862" s="54" t="s">
        <v>11</v>
      </c>
      <c r="S862" s="39"/>
      <c r="T862" s="54" t="s">
        <v>16</v>
      </c>
      <c r="U862" s="36"/>
      <c r="V862" s="54" t="s">
        <v>11</v>
      </c>
      <c r="W862" s="39"/>
      <c r="X862" s="56" t="s">
        <v>16</v>
      </c>
      <c r="Y862" s="48"/>
      <c r="Z862" s="36"/>
      <c r="AA862" s="54" t="s">
        <v>11</v>
      </c>
      <c r="AB862" s="39"/>
      <c r="AC862" s="54" t="s">
        <v>16</v>
      </c>
      <c r="AD862" s="36"/>
      <c r="AE862" s="54" t="s">
        <v>11</v>
      </c>
      <c r="AF862" s="39"/>
      <c r="AG862" s="56" t="s">
        <v>16</v>
      </c>
      <c r="AH862" s="48"/>
      <c r="AI862" s="36"/>
      <c r="AJ862" s="54" t="s">
        <v>11</v>
      </c>
      <c r="AK862" s="39"/>
      <c r="AL862" s="54" t="s">
        <v>16</v>
      </c>
      <c r="AM862" s="36"/>
      <c r="AN862" s="54" t="s">
        <v>11</v>
      </c>
      <c r="AO862" s="39"/>
      <c r="AP862" s="56" t="s">
        <v>16</v>
      </c>
      <c r="AQ862" s="48"/>
      <c r="AR862" s="36"/>
      <c r="AS862" s="54" t="s">
        <v>11</v>
      </c>
      <c r="AT862" s="39"/>
      <c r="AU862" s="54" t="s">
        <v>16</v>
      </c>
      <c r="AV862" s="36"/>
      <c r="AW862" s="54" t="s">
        <v>11</v>
      </c>
      <c r="AX862" s="39"/>
      <c r="AY862" s="56" t="s">
        <v>16</v>
      </c>
      <c r="AZ862" s="48"/>
      <c r="BA862" s="36"/>
      <c r="BB862" s="54" t="s">
        <v>11</v>
      </c>
      <c r="BC862" s="39"/>
      <c r="BD862" s="54" t="s">
        <v>16</v>
      </c>
      <c r="BE862" s="36"/>
      <c r="BF862" s="54" t="s">
        <v>11</v>
      </c>
      <c r="BG862" s="39"/>
      <c r="BH862" s="56" t="s">
        <v>16</v>
      </c>
      <c r="BI862" s="48"/>
      <c r="BJ862" s="36"/>
      <c r="BK862" s="54" t="s">
        <v>11</v>
      </c>
      <c r="BL862" s="39"/>
      <c r="BM862" s="54" t="s">
        <v>16</v>
      </c>
      <c r="BN862" s="36"/>
      <c r="BO862" s="54" t="s">
        <v>11</v>
      </c>
      <c r="BP862" s="39"/>
      <c r="BQ862" s="56" t="s">
        <v>16</v>
      </c>
      <c r="BR862" s="48"/>
      <c r="BS862" s="36"/>
      <c r="BT862" s="54" t="s">
        <v>11</v>
      </c>
      <c r="BU862" s="39"/>
      <c r="BV862" s="54" t="s">
        <v>16</v>
      </c>
      <c r="BW862" s="36"/>
      <c r="BX862" s="54" t="s">
        <v>11</v>
      </c>
      <c r="BY862" s="39"/>
      <c r="BZ862" s="56" t="s">
        <v>16</v>
      </c>
      <c r="CA862" s="51"/>
      <c r="CB862" s="17" t="str">
        <f t="shared" si="27"/>
        <v/>
      </c>
      <c r="CC862" s="17" t="str">
        <f>IF(CB862="","",INDEX('99_職種リスト'!$A:$A,MATCH($E862,'99_職種リスト'!$B:$B,0)))</f>
        <v/>
      </c>
      <c r="CD862" s="18" t="str">
        <f>IF(CB862="","",IF(F862="○",'01_勤務時間入力'!$B$7*60,IF(SUM(H862,J862,L862,N862)&gt;0,MIN(SUM(VALUE(H862)*60,J862,VALUE(L862)*60/2,N862/2),'01_勤務時間入力'!$B$7*60,10080),MIN(SUM(MIN(SUM(VALUE(Q862)*60,S862,VALUE(U862)*60/2,W862/2),1440)*IF(OR(Y862="",Y862="　"),1,VALUE(MID(Y862,2,1)/4)),MIN(SUM(VALUE(Z862)*60,AB862,VALUE(AD862)*60/2,AF862/2),1440)*IF(OR(AH862="",AH862="　"),1,VALUE(MID(AH862,2,1)/4)),MIN(SUM(VALUE(AI862)*60,AK862,VALUE(AM862)*60/2,AO862/2),1440)*IF(OR(AQ862="",AQ862="　"),1,VALUE(MID(AQ862,2,1)/4)),MIN(SUM(VALUE(AR862)*60,AT862,VALUE(AV862)*60/2,AX862/2),1440)*IF(OR(AZ862="",AZ862="　"),1,VALUE(MID(AZ862,2,1)/4)),MIN(SUM(VALUE(BA862)*60,BC862,VALUE(BE862)*60/2,BG862/2),1440)*IF(OR(BI862="",BI862="　"),1,VALUE(MID(BI862,2,1)/4)),MIN(SUM(VALUE(BJ862)*60,BL862,VALUE(BN862)*60/2,BP862/2),1440)*IF(OR(BR862="",BR862="　"),1,VALUE(MID(BR862,2,1)/4)),MIN(SUM(VALUE(BS862)*60,BU862,VALUE(BW862)*60/2,BY862/2),1440)*IF(OR(CA862="",CA862="　"),1,VALUE(MID(CA862,2,1)/4))),'01_勤務時間入力'!$B$7*60,10080))))</f>
        <v/>
      </c>
      <c r="CE862" s="17" t="str">
        <f>IF(CB862="","",IF('01_勤務時間入力'!$I$7*60&lt;='01_勤務時間入力'!CD862,"常勤","非常勤"))</f>
        <v/>
      </c>
    </row>
    <row r="863" spans="2:83" ht="27.95" customHeight="1" x14ac:dyDescent="0.4">
      <c r="B863" s="131" t="str">
        <f t="shared" si="26"/>
        <v>847人目</v>
      </c>
      <c r="C863" s="29"/>
      <c r="D863" s="69" t="s">
        <v>14</v>
      </c>
      <c r="E863" s="31"/>
      <c r="F863" s="32"/>
      <c r="H863" s="36"/>
      <c r="I863" s="54" t="s">
        <v>11</v>
      </c>
      <c r="J863" s="39"/>
      <c r="K863" s="56" t="s">
        <v>16</v>
      </c>
      <c r="L863" s="36"/>
      <c r="M863" s="54" t="s">
        <v>11</v>
      </c>
      <c r="N863" s="39"/>
      <c r="O863" s="56" t="s">
        <v>16</v>
      </c>
      <c r="P863" s="11"/>
      <c r="Q863" s="36"/>
      <c r="R863" s="54" t="s">
        <v>11</v>
      </c>
      <c r="S863" s="39"/>
      <c r="T863" s="54" t="s">
        <v>16</v>
      </c>
      <c r="U863" s="36"/>
      <c r="V863" s="54" t="s">
        <v>11</v>
      </c>
      <c r="W863" s="39"/>
      <c r="X863" s="56" t="s">
        <v>16</v>
      </c>
      <c r="Y863" s="48"/>
      <c r="Z863" s="36"/>
      <c r="AA863" s="54" t="s">
        <v>11</v>
      </c>
      <c r="AB863" s="39"/>
      <c r="AC863" s="54" t="s">
        <v>16</v>
      </c>
      <c r="AD863" s="36"/>
      <c r="AE863" s="54" t="s">
        <v>11</v>
      </c>
      <c r="AF863" s="39"/>
      <c r="AG863" s="56" t="s">
        <v>16</v>
      </c>
      <c r="AH863" s="48"/>
      <c r="AI863" s="36"/>
      <c r="AJ863" s="54" t="s">
        <v>11</v>
      </c>
      <c r="AK863" s="39"/>
      <c r="AL863" s="54" t="s">
        <v>16</v>
      </c>
      <c r="AM863" s="36"/>
      <c r="AN863" s="54" t="s">
        <v>11</v>
      </c>
      <c r="AO863" s="39"/>
      <c r="AP863" s="56" t="s">
        <v>16</v>
      </c>
      <c r="AQ863" s="48"/>
      <c r="AR863" s="36"/>
      <c r="AS863" s="54" t="s">
        <v>11</v>
      </c>
      <c r="AT863" s="39"/>
      <c r="AU863" s="54" t="s">
        <v>16</v>
      </c>
      <c r="AV863" s="36"/>
      <c r="AW863" s="54" t="s">
        <v>11</v>
      </c>
      <c r="AX863" s="39"/>
      <c r="AY863" s="56" t="s">
        <v>16</v>
      </c>
      <c r="AZ863" s="48"/>
      <c r="BA863" s="36"/>
      <c r="BB863" s="54" t="s">
        <v>11</v>
      </c>
      <c r="BC863" s="39"/>
      <c r="BD863" s="54" t="s">
        <v>16</v>
      </c>
      <c r="BE863" s="36"/>
      <c r="BF863" s="54" t="s">
        <v>11</v>
      </c>
      <c r="BG863" s="39"/>
      <c r="BH863" s="56" t="s">
        <v>16</v>
      </c>
      <c r="BI863" s="48"/>
      <c r="BJ863" s="36"/>
      <c r="BK863" s="54" t="s">
        <v>11</v>
      </c>
      <c r="BL863" s="39"/>
      <c r="BM863" s="54" t="s">
        <v>16</v>
      </c>
      <c r="BN863" s="36"/>
      <c r="BO863" s="54" t="s">
        <v>11</v>
      </c>
      <c r="BP863" s="39"/>
      <c r="BQ863" s="56" t="s">
        <v>16</v>
      </c>
      <c r="BR863" s="48"/>
      <c r="BS863" s="36"/>
      <c r="BT863" s="54" t="s">
        <v>11</v>
      </c>
      <c r="BU863" s="39"/>
      <c r="BV863" s="54" t="s">
        <v>16</v>
      </c>
      <c r="BW863" s="36"/>
      <c r="BX863" s="54" t="s">
        <v>11</v>
      </c>
      <c r="BY863" s="39"/>
      <c r="BZ863" s="56" t="s">
        <v>16</v>
      </c>
      <c r="CA863" s="51"/>
      <c r="CB863" s="17" t="str">
        <f t="shared" si="27"/>
        <v/>
      </c>
      <c r="CC863" s="17" t="str">
        <f>IF(CB863="","",INDEX('99_職種リスト'!$A:$A,MATCH($E863,'99_職種リスト'!$B:$B,0)))</f>
        <v/>
      </c>
      <c r="CD863" s="18" t="str">
        <f>IF(CB863="","",IF(F863="○",'01_勤務時間入力'!$B$7*60,IF(SUM(H863,J863,L863,N863)&gt;0,MIN(SUM(VALUE(H863)*60,J863,VALUE(L863)*60/2,N863/2),'01_勤務時間入力'!$B$7*60,10080),MIN(SUM(MIN(SUM(VALUE(Q863)*60,S863,VALUE(U863)*60/2,W863/2),1440)*IF(OR(Y863="",Y863="　"),1,VALUE(MID(Y863,2,1)/4)),MIN(SUM(VALUE(Z863)*60,AB863,VALUE(AD863)*60/2,AF863/2),1440)*IF(OR(AH863="",AH863="　"),1,VALUE(MID(AH863,2,1)/4)),MIN(SUM(VALUE(AI863)*60,AK863,VALUE(AM863)*60/2,AO863/2),1440)*IF(OR(AQ863="",AQ863="　"),1,VALUE(MID(AQ863,2,1)/4)),MIN(SUM(VALUE(AR863)*60,AT863,VALUE(AV863)*60/2,AX863/2),1440)*IF(OR(AZ863="",AZ863="　"),1,VALUE(MID(AZ863,2,1)/4)),MIN(SUM(VALUE(BA863)*60,BC863,VALUE(BE863)*60/2,BG863/2),1440)*IF(OR(BI863="",BI863="　"),1,VALUE(MID(BI863,2,1)/4)),MIN(SUM(VALUE(BJ863)*60,BL863,VALUE(BN863)*60/2,BP863/2),1440)*IF(OR(BR863="",BR863="　"),1,VALUE(MID(BR863,2,1)/4)),MIN(SUM(VALUE(BS863)*60,BU863,VALUE(BW863)*60/2,BY863/2),1440)*IF(OR(CA863="",CA863="　"),1,VALUE(MID(CA863,2,1)/4))),'01_勤務時間入力'!$B$7*60,10080))))</f>
        <v/>
      </c>
      <c r="CE863" s="17" t="str">
        <f>IF(CB863="","",IF('01_勤務時間入力'!$I$7*60&lt;='01_勤務時間入力'!CD863,"常勤","非常勤"))</f>
        <v/>
      </c>
    </row>
    <row r="864" spans="2:83" ht="27.95" customHeight="1" x14ac:dyDescent="0.4">
      <c r="B864" s="131" t="str">
        <f t="shared" si="26"/>
        <v>848人目</v>
      </c>
      <c r="C864" s="29"/>
      <c r="D864" s="69" t="s">
        <v>14</v>
      </c>
      <c r="E864" s="31"/>
      <c r="F864" s="32"/>
      <c r="H864" s="36"/>
      <c r="I864" s="54" t="s">
        <v>11</v>
      </c>
      <c r="J864" s="39"/>
      <c r="K864" s="56" t="s">
        <v>16</v>
      </c>
      <c r="L864" s="36"/>
      <c r="M864" s="54" t="s">
        <v>11</v>
      </c>
      <c r="N864" s="39"/>
      <c r="O864" s="56" t="s">
        <v>16</v>
      </c>
      <c r="P864" s="11"/>
      <c r="Q864" s="36"/>
      <c r="R864" s="54" t="s">
        <v>11</v>
      </c>
      <c r="S864" s="39"/>
      <c r="T864" s="54" t="s">
        <v>16</v>
      </c>
      <c r="U864" s="36"/>
      <c r="V864" s="54" t="s">
        <v>11</v>
      </c>
      <c r="W864" s="39"/>
      <c r="X864" s="56" t="s">
        <v>16</v>
      </c>
      <c r="Y864" s="48"/>
      <c r="Z864" s="36"/>
      <c r="AA864" s="54" t="s">
        <v>11</v>
      </c>
      <c r="AB864" s="39"/>
      <c r="AC864" s="54" t="s">
        <v>16</v>
      </c>
      <c r="AD864" s="36"/>
      <c r="AE864" s="54" t="s">
        <v>11</v>
      </c>
      <c r="AF864" s="39"/>
      <c r="AG864" s="56" t="s">
        <v>16</v>
      </c>
      <c r="AH864" s="48"/>
      <c r="AI864" s="36"/>
      <c r="AJ864" s="54" t="s">
        <v>11</v>
      </c>
      <c r="AK864" s="39"/>
      <c r="AL864" s="54" t="s">
        <v>16</v>
      </c>
      <c r="AM864" s="36"/>
      <c r="AN864" s="54" t="s">
        <v>11</v>
      </c>
      <c r="AO864" s="39"/>
      <c r="AP864" s="56" t="s">
        <v>16</v>
      </c>
      <c r="AQ864" s="48"/>
      <c r="AR864" s="36"/>
      <c r="AS864" s="54" t="s">
        <v>11</v>
      </c>
      <c r="AT864" s="39"/>
      <c r="AU864" s="54" t="s">
        <v>16</v>
      </c>
      <c r="AV864" s="36"/>
      <c r="AW864" s="54" t="s">
        <v>11</v>
      </c>
      <c r="AX864" s="39"/>
      <c r="AY864" s="56" t="s">
        <v>16</v>
      </c>
      <c r="AZ864" s="48"/>
      <c r="BA864" s="36"/>
      <c r="BB864" s="54" t="s">
        <v>11</v>
      </c>
      <c r="BC864" s="39"/>
      <c r="BD864" s="54" t="s">
        <v>16</v>
      </c>
      <c r="BE864" s="36"/>
      <c r="BF864" s="54" t="s">
        <v>11</v>
      </c>
      <c r="BG864" s="39"/>
      <c r="BH864" s="56" t="s">
        <v>16</v>
      </c>
      <c r="BI864" s="48"/>
      <c r="BJ864" s="36"/>
      <c r="BK864" s="54" t="s">
        <v>11</v>
      </c>
      <c r="BL864" s="39"/>
      <c r="BM864" s="54" t="s">
        <v>16</v>
      </c>
      <c r="BN864" s="36"/>
      <c r="BO864" s="54" t="s">
        <v>11</v>
      </c>
      <c r="BP864" s="39"/>
      <c r="BQ864" s="56" t="s">
        <v>16</v>
      </c>
      <c r="BR864" s="48"/>
      <c r="BS864" s="36"/>
      <c r="BT864" s="54" t="s">
        <v>11</v>
      </c>
      <c r="BU864" s="39"/>
      <c r="BV864" s="54" t="s">
        <v>16</v>
      </c>
      <c r="BW864" s="36"/>
      <c r="BX864" s="54" t="s">
        <v>11</v>
      </c>
      <c r="BY864" s="39"/>
      <c r="BZ864" s="56" t="s">
        <v>16</v>
      </c>
      <c r="CA864" s="51"/>
      <c r="CB864" s="17" t="str">
        <f t="shared" si="27"/>
        <v/>
      </c>
      <c r="CC864" s="17" t="str">
        <f>IF(CB864="","",INDEX('99_職種リスト'!$A:$A,MATCH($E864,'99_職種リスト'!$B:$B,0)))</f>
        <v/>
      </c>
      <c r="CD864" s="18" t="str">
        <f>IF(CB864="","",IF(F864="○",'01_勤務時間入力'!$B$7*60,IF(SUM(H864,J864,L864,N864)&gt;0,MIN(SUM(VALUE(H864)*60,J864,VALUE(L864)*60/2,N864/2),'01_勤務時間入力'!$B$7*60,10080),MIN(SUM(MIN(SUM(VALUE(Q864)*60,S864,VALUE(U864)*60/2,W864/2),1440)*IF(OR(Y864="",Y864="　"),1,VALUE(MID(Y864,2,1)/4)),MIN(SUM(VALUE(Z864)*60,AB864,VALUE(AD864)*60/2,AF864/2),1440)*IF(OR(AH864="",AH864="　"),1,VALUE(MID(AH864,2,1)/4)),MIN(SUM(VALUE(AI864)*60,AK864,VALUE(AM864)*60/2,AO864/2),1440)*IF(OR(AQ864="",AQ864="　"),1,VALUE(MID(AQ864,2,1)/4)),MIN(SUM(VALUE(AR864)*60,AT864,VALUE(AV864)*60/2,AX864/2),1440)*IF(OR(AZ864="",AZ864="　"),1,VALUE(MID(AZ864,2,1)/4)),MIN(SUM(VALUE(BA864)*60,BC864,VALUE(BE864)*60/2,BG864/2),1440)*IF(OR(BI864="",BI864="　"),1,VALUE(MID(BI864,2,1)/4)),MIN(SUM(VALUE(BJ864)*60,BL864,VALUE(BN864)*60/2,BP864/2),1440)*IF(OR(BR864="",BR864="　"),1,VALUE(MID(BR864,2,1)/4)),MIN(SUM(VALUE(BS864)*60,BU864,VALUE(BW864)*60/2,BY864/2),1440)*IF(OR(CA864="",CA864="　"),1,VALUE(MID(CA864,2,1)/4))),'01_勤務時間入力'!$B$7*60,10080))))</f>
        <v/>
      </c>
      <c r="CE864" s="17" t="str">
        <f>IF(CB864="","",IF('01_勤務時間入力'!$I$7*60&lt;='01_勤務時間入力'!CD864,"常勤","非常勤"))</f>
        <v/>
      </c>
    </row>
    <row r="865" spans="2:83" ht="27.95" customHeight="1" x14ac:dyDescent="0.4">
      <c r="B865" s="131" t="str">
        <f t="shared" si="26"/>
        <v>849人目</v>
      </c>
      <c r="C865" s="29"/>
      <c r="D865" s="69" t="s">
        <v>14</v>
      </c>
      <c r="E865" s="31"/>
      <c r="F865" s="32"/>
      <c r="H865" s="36"/>
      <c r="I865" s="54" t="s">
        <v>11</v>
      </c>
      <c r="J865" s="39"/>
      <c r="K865" s="56" t="s">
        <v>16</v>
      </c>
      <c r="L865" s="36"/>
      <c r="M865" s="54" t="s">
        <v>11</v>
      </c>
      <c r="N865" s="39"/>
      <c r="O865" s="56" t="s">
        <v>16</v>
      </c>
      <c r="P865" s="11"/>
      <c r="Q865" s="36"/>
      <c r="R865" s="54" t="s">
        <v>11</v>
      </c>
      <c r="S865" s="39"/>
      <c r="T865" s="54" t="s">
        <v>16</v>
      </c>
      <c r="U865" s="36"/>
      <c r="V865" s="54" t="s">
        <v>11</v>
      </c>
      <c r="W865" s="39"/>
      <c r="X865" s="56" t="s">
        <v>16</v>
      </c>
      <c r="Y865" s="48"/>
      <c r="Z865" s="36"/>
      <c r="AA865" s="54" t="s">
        <v>11</v>
      </c>
      <c r="AB865" s="39"/>
      <c r="AC865" s="54" t="s">
        <v>16</v>
      </c>
      <c r="AD865" s="36"/>
      <c r="AE865" s="54" t="s">
        <v>11</v>
      </c>
      <c r="AF865" s="39"/>
      <c r="AG865" s="56" t="s">
        <v>16</v>
      </c>
      <c r="AH865" s="48"/>
      <c r="AI865" s="36"/>
      <c r="AJ865" s="54" t="s">
        <v>11</v>
      </c>
      <c r="AK865" s="39"/>
      <c r="AL865" s="54" t="s">
        <v>16</v>
      </c>
      <c r="AM865" s="36"/>
      <c r="AN865" s="54" t="s">
        <v>11</v>
      </c>
      <c r="AO865" s="39"/>
      <c r="AP865" s="56" t="s">
        <v>16</v>
      </c>
      <c r="AQ865" s="48"/>
      <c r="AR865" s="36"/>
      <c r="AS865" s="54" t="s">
        <v>11</v>
      </c>
      <c r="AT865" s="39"/>
      <c r="AU865" s="54" t="s">
        <v>16</v>
      </c>
      <c r="AV865" s="36"/>
      <c r="AW865" s="54" t="s">
        <v>11</v>
      </c>
      <c r="AX865" s="39"/>
      <c r="AY865" s="56" t="s">
        <v>16</v>
      </c>
      <c r="AZ865" s="48"/>
      <c r="BA865" s="36"/>
      <c r="BB865" s="54" t="s">
        <v>11</v>
      </c>
      <c r="BC865" s="39"/>
      <c r="BD865" s="54" t="s">
        <v>16</v>
      </c>
      <c r="BE865" s="36"/>
      <c r="BF865" s="54" t="s">
        <v>11</v>
      </c>
      <c r="BG865" s="39"/>
      <c r="BH865" s="56" t="s">
        <v>16</v>
      </c>
      <c r="BI865" s="48"/>
      <c r="BJ865" s="36"/>
      <c r="BK865" s="54" t="s">
        <v>11</v>
      </c>
      <c r="BL865" s="39"/>
      <c r="BM865" s="54" t="s">
        <v>16</v>
      </c>
      <c r="BN865" s="36"/>
      <c r="BO865" s="54" t="s">
        <v>11</v>
      </c>
      <c r="BP865" s="39"/>
      <c r="BQ865" s="56" t="s">
        <v>16</v>
      </c>
      <c r="BR865" s="48"/>
      <c r="BS865" s="36"/>
      <c r="BT865" s="54" t="s">
        <v>11</v>
      </c>
      <c r="BU865" s="39"/>
      <c r="BV865" s="54" t="s">
        <v>16</v>
      </c>
      <c r="BW865" s="36"/>
      <c r="BX865" s="54" t="s">
        <v>11</v>
      </c>
      <c r="BY865" s="39"/>
      <c r="BZ865" s="56" t="s">
        <v>16</v>
      </c>
      <c r="CA865" s="51"/>
      <c r="CB865" s="17" t="str">
        <f t="shared" si="27"/>
        <v/>
      </c>
      <c r="CC865" s="17" t="str">
        <f>IF(CB865="","",INDEX('99_職種リスト'!$A:$A,MATCH($E865,'99_職種リスト'!$B:$B,0)))</f>
        <v/>
      </c>
      <c r="CD865" s="18" t="str">
        <f>IF(CB865="","",IF(F865="○",'01_勤務時間入力'!$B$7*60,IF(SUM(H865,J865,L865,N865)&gt;0,MIN(SUM(VALUE(H865)*60,J865,VALUE(L865)*60/2,N865/2),'01_勤務時間入力'!$B$7*60,10080),MIN(SUM(MIN(SUM(VALUE(Q865)*60,S865,VALUE(U865)*60/2,W865/2),1440)*IF(OR(Y865="",Y865="　"),1,VALUE(MID(Y865,2,1)/4)),MIN(SUM(VALUE(Z865)*60,AB865,VALUE(AD865)*60/2,AF865/2),1440)*IF(OR(AH865="",AH865="　"),1,VALUE(MID(AH865,2,1)/4)),MIN(SUM(VALUE(AI865)*60,AK865,VALUE(AM865)*60/2,AO865/2),1440)*IF(OR(AQ865="",AQ865="　"),1,VALUE(MID(AQ865,2,1)/4)),MIN(SUM(VALUE(AR865)*60,AT865,VALUE(AV865)*60/2,AX865/2),1440)*IF(OR(AZ865="",AZ865="　"),1,VALUE(MID(AZ865,2,1)/4)),MIN(SUM(VALUE(BA865)*60,BC865,VALUE(BE865)*60/2,BG865/2),1440)*IF(OR(BI865="",BI865="　"),1,VALUE(MID(BI865,2,1)/4)),MIN(SUM(VALUE(BJ865)*60,BL865,VALUE(BN865)*60/2,BP865/2),1440)*IF(OR(BR865="",BR865="　"),1,VALUE(MID(BR865,2,1)/4)),MIN(SUM(VALUE(BS865)*60,BU865,VALUE(BW865)*60/2,BY865/2),1440)*IF(OR(CA865="",CA865="　"),1,VALUE(MID(CA865,2,1)/4))),'01_勤務時間入力'!$B$7*60,10080))))</f>
        <v/>
      </c>
      <c r="CE865" s="17" t="str">
        <f>IF(CB865="","",IF('01_勤務時間入力'!$I$7*60&lt;='01_勤務時間入力'!CD865,"常勤","非常勤"))</f>
        <v/>
      </c>
    </row>
    <row r="866" spans="2:83" ht="27.95" customHeight="1" x14ac:dyDescent="0.4">
      <c r="B866" s="131" t="str">
        <f t="shared" si="26"/>
        <v>850人目</v>
      </c>
      <c r="C866" s="29"/>
      <c r="D866" s="69" t="s">
        <v>14</v>
      </c>
      <c r="E866" s="31"/>
      <c r="F866" s="32"/>
      <c r="H866" s="36"/>
      <c r="I866" s="54" t="s">
        <v>11</v>
      </c>
      <c r="J866" s="39"/>
      <c r="K866" s="56" t="s">
        <v>16</v>
      </c>
      <c r="L866" s="36"/>
      <c r="M866" s="54" t="s">
        <v>11</v>
      </c>
      <c r="N866" s="39"/>
      <c r="O866" s="56" t="s">
        <v>16</v>
      </c>
      <c r="P866" s="11"/>
      <c r="Q866" s="36"/>
      <c r="R866" s="54" t="s">
        <v>11</v>
      </c>
      <c r="S866" s="39"/>
      <c r="T866" s="54" t="s">
        <v>16</v>
      </c>
      <c r="U866" s="36"/>
      <c r="V866" s="54" t="s">
        <v>11</v>
      </c>
      <c r="W866" s="39"/>
      <c r="X866" s="56" t="s">
        <v>16</v>
      </c>
      <c r="Y866" s="48"/>
      <c r="Z866" s="36"/>
      <c r="AA866" s="54" t="s">
        <v>11</v>
      </c>
      <c r="AB866" s="39"/>
      <c r="AC866" s="54" t="s">
        <v>16</v>
      </c>
      <c r="AD866" s="36"/>
      <c r="AE866" s="54" t="s">
        <v>11</v>
      </c>
      <c r="AF866" s="39"/>
      <c r="AG866" s="56" t="s">
        <v>16</v>
      </c>
      <c r="AH866" s="48"/>
      <c r="AI866" s="36"/>
      <c r="AJ866" s="54" t="s">
        <v>11</v>
      </c>
      <c r="AK866" s="39"/>
      <c r="AL866" s="54" t="s">
        <v>16</v>
      </c>
      <c r="AM866" s="36"/>
      <c r="AN866" s="54" t="s">
        <v>11</v>
      </c>
      <c r="AO866" s="39"/>
      <c r="AP866" s="56" t="s">
        <v>16</v>
      </c>
      <c r="AQ866" s="48"/>
      <c r="AR866" s="36"/>
      <c r="AS866" s="54" t="s">
        <v>11</v>
      </c>
      <c r="AT866" s="39"/>
      <c r="AU866" s="54" t="s">
        <v>16</v>
      </c>
      <c r="AV866" s="36"/>
      <c r="AW866" s="54" t="s">
        <v>11</v>
      </c>
      <c r="AX866" s="39"/>
      <c r="AY866" s="56" t="s">
        <v>16</v>
      </c>
      <c r="AZ866" s="48"/>
      <c r="BA866" s="36"/>
      <c r="BB866" s="54" t="s">
        <v>11</v>
      </c>
      <c r="BC866" s="39"/>
      <c r="BD866" s="54" t="s">
        <v>16</v>
      </c>
      <c r="BE866" s="36"/>
      <c r="BF866" s="54" t="s">
        <v>11</v>
      </c>
      <c r="BG866" s="39"/>
      <c r="BH866" s="56" t="s">
        <v>16</v>
      </c>
      <c r="BI866" s="48"/>
      <c r="BJ866" s="36"/>
      <c r="BK866" s="54" t="s">
        <v>11</v>
      </c>
      <c r="BL866" s="39"/>
      <c r="BM866" s="54" t="s">
        <v>16</v>
      </c>
      <c r="BN866" s="36"/>
      <c r="BO866" s="54" t="s">
        <v>11</v>
      </c>
      <c r="BP866" s="39"/>
      <c r="BQ866" s="56" t="s">
        <v>16</v>
      </c>
      <c r="BR866" s="48"/>
      <c r="BS866" s="36"/>
      <c r="BT866" s="54" t="s">
        <v>11</v>
      </c>
      <c r="BU866" s="39"/>
      <c r="BV866" s="54" t="s">
        <v>16</v>
      </c>
      <c r="BW866" s="36"/>
      <c r="BX866" s="54" t="s">
        <v>11</v>
      </c>
      <c r="BY866" s="39"/>
      <c r="BZ866" s="56" t="s">
        <v>16</v>
      </c>
      <c r="CA866" s="51"/>
      <c r="CB866" s="17" t="str">
        <f t="shared" si="27"/>
        <v/>
      </c>
      <c r="CC866" s="17" t="str">
        <f>IF(CB866="","",INDEX('99_職種リスト'!$A:$A,MATCH($E866,'99_職種リスト'!$B:$B,0)))</f>
        <v/>
      </c>
      <c r="CD866" s="18" t="str">
        <f>IF(CB866="","",IF(F866="○",'01_勤務時間入力'!$B$7*60,IF(SUM(H866,J866,L866,N866)&gt;0,MIN(SUM(VALUE(H866)*60,J866,VALUE(L866)*60/2,N866/2),'01_勤務時間入力'!$B$7*60,10080),MIN(SUM(MIN(SUM(VALUE(Q866)*60,S866,VALUE(U866)*60/2,W866/2),1440)*IF(OR(Y866="",Y866="　"),1,VALUE(MID(Y866,2,1)/4)),MIN(SUM(VALUE(Z866)*60,AB866,VALUE(AD866)*60/2,AF866/2),1440)*IF(OR(AH866="",AH866="　"),1,VALUE(MID(AH866,2,1)/4)),MIN(SUM(VALUE(AI866)*60,AK866,VALUE(AM866)*60/2,AO866/2),1440)*IF(OR(AQ866="",AQ866="　"),1,VALUE(MID(AQ866,2,1)/4)),MIN(SUM(VALUE(AR866)*60,AT866,VALUE(AV866)*60/2,AX866/2),1440)*IF(OR(AZ866="",AZ866="　"),1,VALUE(MID(AZ866,2,1)/4)),MIN(SUM(VALUE(BA866)*60,BC866,VALUE(BE866)*60/2,BG866/2),1440)*IF(OR(BI866="",BI866="　"),1,VALUE(MID(BI866,2,1)/4)),MIN(SUM(VALUE(BJ866)*60,BL866,VALUE(BN866)*60/2,BP866/2),1440)*IF(OR(BR866="",BR866="　"),1,VALUE(MID(BR866,2,1)/4)),MIN(SUM(VALUE(BS866)*60,BU866,VALUE(BW866)*60/2,BY866/2),1440)*IF(OR(CA866="",CA866="　"),1,VALUE(MID(CA866,2,1)/4))),'01_勤務時間入力'!$B$7*60,10080))))</f>
        <v/>
      </c>
      <c r="CE866" s="17" t="str">
        <f>IF(CB866="","",IF('01_勤務時間入力'!$I$7*60&lt;='01_勤務時間入力'!CD866,"常勤","非常勤"))</f>
        <v/>
      </c>
    </row>
    <row r="867" spans="2:83" ht="27.95" customHeight="1" x14ac:dyDescent="0.4">
      <c r="B867" s="131" t="str">
        <f t="shared" si="26"/>
        <v>851人目</v>
      </c>
      <c r="C867" s="29"/>
      <c r="D867" s="69" t="s">
        <v>14</v>
      </c>
      <c r="E867" s="31"/>
      <c r="F867" s="32"/>
      <c r="H867" s="36"/>
      <c r="I867" s="54" t="s">
        <v>11</v>
      </c>
      <c r="J867" s="39"/>
      <c r="K867" s="56" t="s">
        <v>16</v>
      </c>
      <c r="L867" s="36"/>
      <c r="M867" s="54" t="s">
        <v>11</v>
      </c>
      <c r="N867" s="39"/>
      <c r="O867" s="56" t="s">
        <v>16</v>
      </c>
      <c r="P867" s="11"/>
      <c r="Q867" s="36"/>
      <c r="R867" s="54" t="s">
        <v>11</v>
      </c>
      <c r="S867" s="39"/>
      <c r="T867" s="54" t="s">
        <v>16</v>
      </c>
      <c r="U867" s="36"/>
      <c r="V867" s="54" t="s">
        <v>11</v>
      </c>
      <c r="W867" s="39"/>
      <c r="X867" s="56" t="s">
        <v>16</v>
      </c>
      <c r="Y867" s="48"/>
      <c r="Z867" s="36"/>
      <c r="AA867" s="54" t="s">
        <v>11</v>
      </c>
      <c r="AB867" s="39"/>
      <c r="AC867" s="54" t="s">
        <v>16</v>
      </c>
      <c r="AD867" s="36"/>
      <c r="AE867" s="54" t="s">
        <v>11</v>
      </c>
      <c r="AF867" s="39"/>
      <c r="AG867" s="56" t="s">
        <v>16</v>
      </c>
      <c r="AH867" s="48"/>
      <c r="AI867" s="36"/>
      <c r="AJ867" s="54" t="s">
        <v>11</v>
      </c>
      <c r="AK867" s="39"/>
      <c r="AL867" s="54" t="s">
        <v>16</v>
      </c>
      <c r="AM867" s="36"/>
      <c r="AN867" s="54" t="s">
        <v>11</v>
      </c>
      <c r="AO867" s="39"/>
      <c r="AP867" s="56" t="s">
        <v>16</v>
      </c>
      <c r="AQ867" s="48"/>
      <c r="AR867" s="36"/>
      <c r="AS867" s="54" t="s">
        <v>11</v>
      </c>
      <c r="AT867" s="39"/>
      <c r="AU867" s="54" t="s">
        <v>16</v>
      </c>
      <c r="AV867" s="36"/>
      <c r="AW867" s="54" t="s">
        <v>11</v>
      </c>
      <c r="AX867" s="39"/>
      <c r="AY867" s="56" t="s">
        <v>16</v>
      </c>
      <c r="AZ867" s="48"/>
      <c r="BA867" s="36"/>
      <c r="BB867" s="54" t="s">
        <v>11</v>
      </c>
      <c r="BC867" s="39"/>
      <c r="BD867" s="54" t="s">
        <v>16</v>
      </c>
      <c r="BE867" s="36"/>
      <c r="BF867" s="54" t="s">
        <v>11</v>
      </c>
      <c r="BG867" s="39"/>
      <c r="BH867" s="56" t="s">
        <v>16</v>
      </c>
      <c r="BI867" s="48"/>
      <c r="BJ867" s="36"/>
      <c r="BK867" s="54" t="s">
        <v>11</v>
      </c>
      <c r="BL867" s="39"/>
      <c r="BM867" s="54" t="s">
        <v>16</v>
      </c>
      <c r="BN867" s="36"/>
      <c r="BO867" s="54" t="s">
        <v>11</v>
      </c>
      <c r="BP867" s="39"/>
      <c r="BQ867" s="56" t="s">
        <v>16</v>
      </c>
      <c r="BR867" s="48"/>
      <c r="BS867" s="36"/>
      <c r="BT867" s="54" t="s">
        <v>11</v>
      </c>
      <c r="BU867" s="39"/>
      <c r="BV867" s="54" t="s">
        <v>16</v>
      </c>
      <c r="BW867" s="36"/>
      <c r="BX867" s="54" t="s">
        <v>11</v>
      </c>
      <c r="BY867" s="39"/>
      <c r="BZ867" s="56" t="s">
        <v>16</v>
      </c>
      <c r="CA867" s="51"/>
      <c r="CB867" s="17" t="str">
        <f t="shared" si="27"/>
        <v/>
      </c>
      <c r="CC867" s="17" t="str">
        <f>IF(CB867="","",INDEX('99_職種リスト'!$A:$A,MATCH($E867,'99_職種リスト'!$B:$B,0)))</f>
        <v/>
      </c>
      <c r="CD867" s="18" t="str">
        <f>IF(CB867="","",IF(F867="○",'01_勤務時間入力'!$B$7*60,IF(SUM(H867,J867,L867,N867)&gt;0,MIN(SUM(VALUE(H867)*60,J867,VALUE(L867)*60/2,N867/2),'01_勤務時間入力'!$B$7*60,10080),MIN(SUM(MIN(SUM(VALUE(Q867)*60,S867,VALUE(U867)*60/2,W867/2),1440)*IF(OR(Y867="",Y867="　"),1,VALUE(MID(Y867,2,1)/4)),MIN(SUM(VALUE(Z867)*60,AB867,VALUE(AD867)*60/2,AF867/2),1440)*IF(OR(AH867="",AH867="　"),1,VALUE(MID(AH867,2,1)/4)),MIN(SUM(VALUE(AI867)*60,AK867,VALUE(AM867)*60/2,AO867/2),1440)*IF(OR(AQ867="",AQ867="　"),1,VALUE(MID(AQ867,2,1)/4)),MIN(SUM(VALUE(AR867)*60,AT867,VALUE(AV867)*60/2,AX867/2),1440)*IF(OR(AZ867="",AZ867="　"),1,VALUE(MID(AZ867,2,1)/4)),MIN(SUM(VALUE(BA867)*60,BC867,VALUE(BE867)*60/2,BG867/2),1440)*IF(OR(BI867="",BI867="　"),1,VALUE(MID(BI867,2,1)/4)),MIN(SUM(VALUE(BJ867)*60,BL867,VALUE(BN867)*60/2,BP867/2),1440)*IF(OR(BR867="",BR867="　"),1,VALUE(MID(BR867,2,1)/4)),MIN(SUM(VALUE(BS867)*60,BU867,VALUE(BW867)*60/2,BY867/2),1440)*IF(OR(CA867="",CA867="　"),1,VALUE(MID(CA867,2,1)/4))),'01_勤務時間入力'!$B$7*60,10080))))</f>
        <v/>
      </c>
      <c r="CE867" s="17" t="str">
        <f>IF(CB867="","",IF('01_勤務時間入力'!$I$7*60&lt;='01_勤務時間入力'!CD867,"常勤","非常勤"))</f>
        <v/>
      </c>
    </row>
    <row r="868" spans="2:83" ht="27.95" customHeight="1" x14ac:dyDescent="0.4">
      <c r="B868" s="131" t="str">
        <f t="shared" si="26"/>
        <v>852人目</v>
      </c>
      <c r="C868" s="29"/>
      <c r="D868" s="69" t="s">
        <v>14</v>
      </c>
      <c r="E868" s="31"/>
      <c r="F868" s="32"/>
      <c r="H868" s="36"/>
      <c r="I868" s="54" t="s">
        <v>11</v>
      </c>
      <c r="J868" s="39"/>
      <c r="K868" s="56" t="s">
        <v>16</v>
      </c>
      <c r="L868" s="36"/>
      <c r="M868" s="54" t="s">
        <v>11</v>
      </c>
      <c r="N868" s="39"/>
      <c r="O868" s="56" t="s">
        <v>16</v>
      </c>
      <c r="P868" s="11"/>
      <c r="Q868" s="36"/>
      <c r="R868" s="54" t="s">
        <v>11</v>
      </c>
      <c r="S868" s="39"/>
      <c r="T868" s="54" t="s">
        <v>16</v>
      </c>
      <c r="U868" s="36"/>
      <c r="V868" s="54" t="s">
        <v>11</v>
      </c>
      <c r="W868" s="39"/>
      <c r="X868" s="56" t="s">
        <v>16</v>
      </c>
      <c r="Y868" s="48"/>
      <c r="Z868" s="36"/>
      <c r="AA868" s="54" t="s">
        <v>11</v>
      </c>
      <c r="AB868" s="39"/>
      <c r="AC868" s="54" t="s">
        <v>16</v>
      </c>
      <c r="AD868" s="36"/>
      <c r="AE868" s="54" t="s">
        <v>11</v>
      </c>
      <c r="AF868" s="39"/>
      <c r="AG868" s="56" t="s">
        <v>16</v>
      </c>
      <c r="AH868" s="48"/>
      <c r="AI868" s="36"/>
      <c r="AJ868" s="54" t="s">
        <v>11</v>
      </c>
      <c r="AK868" s="39"/>
      <c r="AL868" s="54" t="s">
        <v>16</v>
      </c>
      <c r="AM868" s="36"/>
      <c r="AN868" s="54" t="s">
        <v>11</v>
      </c>
      <c r="AO868" s="39"/>
      <c r="AP868" s="56" t="s">
        <v>16</v>
      </c>
      <c r="AQ868" s="48"/>
      <c r="AR868" s="36"/>
      <c r="AS868" s="54" t="s">
        <v>11</v>
      </c>
      <c r="AT868" s="39"/>
      <c r="AU868" s="54" t="s">
        <v>16</v>
      </c>
      <c r="AV868" s="36"/>
      <c r="AW868" s="54" t="s">
        <v>11</v>
      </c>
      <c r="AX868" s="39"/>
      <c r="AY868" s="56" t="s">
        <v>16</v>
      </c>
      <c r="AZ868" s="48"/>
      <c r="BA868" s="36"/>
      <c r="BB868" s="54" t="s">
        <v>11</v>
      </c>
      <c r="BC868" s="39"/>
      <c r="BD868" s="54" t="s">
        <v>16</v>
      </c>
      <c r="BE868" s="36"/>
      <c r="BF868" s="54" t="s">
        <v>11</v>
      </c>
      <c r="BG868" s="39"/>
      <c r="BH868" s="56" t="s">
        <v>16</v>
      </c>
      <c r="BI868" s="48"/>
      <c r="BJ868" s="36"/>
      <c r="BK868" s="54" t="s">
        <v>11</v>
      </c>
      <c r="BL868" s="39"/>
      <c r="BM868" s="54" t="s">
        <v>16</v>
      </c>
      <c r="BN868" s="36"/>
      <c r="BO868" s="54" t="s">
        <v>11</v>
      </c>
      <c r="BP868" s="39"/>
      <c r="BQ868" s="56" t="s">
        <v>16</v>
      </c>
      <c r="BR868" s="48"/>
      <c r="BS868" s="36"/>
      <c r="BT868" s="54" t="s">
        <v>11</v>
      </c>
      <c r="BU868" s="39"/>
      <c r="BV868" s="54" t="s">
        <v>16</v>
      </c>
      <c r="BW868" s="36"/>
      <c r="BX868" s="54" t="s">
        <v>11</v>
      </c>
      <c r="BY868" s="39"/>
      <c r="BZ868" s="56" t="s">
        <v>16</v>
      </c>
      <c r="CA868" s="51"/>
      <c r="CB868" s="17" t="str">
        <f t="shared" si="27"/>
        <v/>
      </c>
      <c r="CC868" s="17" t="str">
        <f>IF(CB868="","",INDEX('99_職種リスト'!$A:$A,MATCH($E868,'99_職種リスト'!$B:$B,0)))</f>
        <v/>
      </c>
      <c r="CD868" s="18" t="str">
        <f>IF(CB868="","",IF(F868="○",'01_勤務時間入力'!$B$7*60,IF(SUM(H868,J868,L868,N868)&gt;0,MIN(SUM(VALUE(H868)*60,J868,VALUE(L868)*60/2,N868/2),'01_勤務時間入力'!$B$7*60,10080),MIN(SUM(MIN(SUM(VALUE(Q868)*60,S868,VALUE(U868)*60/2,W868/2),1440)*IF(OR(Y868="",Y868="　"),1,VALUE(MID(Y868,2,1)/4)),MIN(SUM(VALUE(Z868)*60,AB868,VALUE(AD868)*60/2,AF868/2),1440)*IF(OR(AH868="",AH868="　"),1,VALUE(MID(AH868,2,1)/4)),MIN(SUM(VALUE(AI868)*60,AK868,VALUE(AM868)*60/2,AO868/2),1440)*IF(OR(AQ868="",AQ868="　"),1,VALUE(MID(AQ868,2,1)/4)),MIN(SUM(VALUE(AR868)*60,AT868,VALUE(AV868)*60/2,AX868/2),1440)*IF(OR(AZ868="",AZ868="　"),1,VALUE(MID(AZ868,2,1)/4)),MIN(SUM(VALUE(BA868)*60,BC868,VALUE(BE868)*60/2,BG868/2),1440)*IF(OR(BI868="",BI868="　"),1,VALUE(MID(BI868,2,1)/4)),MIN(SUM(VALUE(BJ868)*60,BL868,VALUE(BN868)*60/2,BP868/2),1440)*IF(OR(BR868="",BR868="　"),1,VALUE(MID(BR868,2,1)/4)),MIN(SUM(VALUE(BS868)*60,BU868,VALUE(BW868)*60/2,BY868/2),1440)*IF(OR(CA868="",CA868="　"),1,VALUE(MID(CA868,2,1)/4))),'01_勤務時間入力'!$B$7*60,10080))))</f>
        <v/>
      </c>
      <c r="CE868" s="17" t="str">
        <f>IF(CB868="","",IF('01_勤務時間入力'!$I$7*60&lt;='01_勤務時間入力'!CD868,"常勤","非常勤"))</f>
        <v/>
      </c>
    </row>
    <row r="869" spans="2:83" ht="27.95" customHeight="1" x14ac:dyDescent="0.4">
      <c r="B869" s="131" t="str">
        <f t="shared" si="26"/>
        <v>853人目</v>
      </c>
      <c r="C869" s="29"/>
      <c r="D869" s="69" t="s">
        <v>14</v>
      </c>
      <c r="E869" s="31"/>
      <c r="F869" s="32"/>
      <c r="H869" s="36"/>
      <c r="I869" s="54" t="s">
        <v>11</v>
      </c>
      <c r="J869" s="39"/>
      <c r="K869" s="56" t="s">
        <v>16</v>
      </c>
      <c r="L869" s="36"/>
      <c r="M869" s="54" t="s">
        <v>11</v>
      </c>
      <c r="N869" s="39"/>
      <c r="O869" s="56" t="s">
        <v>16</v>
      </c>
      <c r="P869" s="11"/>
      <c r="Q869" s="36"/>
      <c r="R869" s="54" t="s">
        <v>11</v>
      </c>
      <c r="S869" s="39"/>
      <c r="T869" s="54" t="s">
        <v>16</v>
      </c>
      <c r="U869" s="36"/>
      <c r="V869" s="54" t="s">
        <v>11</v>
      </c>
      <c r="W869" s="39"/>
      <c r="X869" s="56" t="s">
        <v>16</v>
      </c>
      <c r="Y869" s="48"/>
      <c r="Z869" s="36"/>
      <c r="AA869" s="54" t="s">
        <v>11</v>
      </c>
      <c r="AB869" s="39"/>
      <c r="AC869" s="54" t="s">
        <v>16</v>
      </c>
      <c r="AD869" s="36"/>
      <c r="AE869" s="54" t="s">
        <v>11</v>
      </c>
      <c r="AF869" s="39"/>
      <c r="AG869" s="56" t="s">
        <v>16</v>
      </c>
      <c r="AH869" s="48"/>
      <c r="AI869" s="36"/>
      <c r="AJ869" s="54" t="s">
        <v>11</v>
      </c>
      <c r="AK869" s="39"/>
      <c r="AL869" s="54" t="s">
        <v>16</v>
      </c>
      <c r="AM869" s="36"/>
      <c r="AN869" s="54" t="s">
        <v>11</v>
      </c>
      <c r="AO869" s="39"/>
      <c r="AP869" s="56" t="s">
        <v>16</v>
      </c>
      <c r="AQ869" s="48"/>
      <c r="AR869" s="36"/>
      <c r="AS869" s="54" t="s">
        <v>11</v>
      </c>
      <c r="AT869" s="39"/>
      <c r="AU869" s="54" t="s">
        <v>16</v>
      </c>
      <c r="AV869" s="36"/>
      <c r="AW869" s="54" t="s">
        <v>11</v>
      </c>
      <c r="AX869" s="39"/>
      <c r="AY869" s="56" t="s">
        <v>16</v>
      </c>
      <c r="AZ869" s="48"/>
      <c r="BA869" s="36"/>
      <c r="BB869" s="54" t="s">
        <v>11</v>
      </c>
      <c r="BC869" s="39"/>
      <c r="BD869" s="54" t="s">
        <v>16</v>
      </c>
      <c r="BE869" s="36"/>
      <c r="BF869" s="54" t="s">
        <v>11</v>
      </c>
      <c r="BG869" s="39"/>
      <c r="BH869" s="56" t="s">
        <v>16</v>
      </c>
      <c r="BI869" s="48"/>
      <c r="BJ869" s="36"/>
      <c r="BK869" s="54" t="s">
        <v>11</v>
      </c>
      <c r="BL869" s="39"/>
      <c r="BM869" s="54" t="s">
        <v>16</v>
      </c>
      <c r="BN869" s="36"/>
      <c r="BO869" s="54" t="s">
        <v>11</v>
      </c>
      <c r="BP869" s="39"/>
      <c r="BQ869" s="56" t="s">
        <v>16</v>
      </c>
      <c r="BR869" s="48"/>
      <c r="BS869" s="36"/>
      <c r="BT869" s="54" t="s">
        <v>11</v>
      </c>
      <c r="BU869" s="39"/>
      <c r="BV869" s="54" t="s">
        <v>16</v>
      </c>
      <c r="BW869" s="36"/>
      <c r="BX869" s="54" t="s">
        <v>11</v>
      </c>
      <c r="BY869" s="39"/>
      <c r="BZ869" s="56" t="s">
        <v>16</v>
      </c>
      <c r="CA869" s="51"/>
      <c r="CB869" s="17" t="str">
        <f t="shared" si="27"/>
        <v/>
      </c>
      <c r="CC869" s="17" t="str">
        <f>IF(CB869="","",INDEX('99_職種リスト'!$A:$A,MATCH($E869,'99_職種リスト'!$B:$B,0)))</f>
        <v/>
      </c>
      <c r="CD869" s="18" t="str">
        <f>IF(CB869="","",IF(F869="○",'01_勤務時間入力'!$B$7*60,IF(SUM(H869,J869,L869,N869)&gt;0,MIN(SUM(VALUE(H869)*60,J869,VALUE(L869)*60/2,N869/2),'01_勤務時間入力'!$B$7*60,10080),MIN(SUM(MIN(SUM(VALUE(Q869)*60,S869,VALUE(U869)*60/2,W869/2),1440)*IF(OR(Y869="",Y869="　"),1,VALUE(MID(Y869,2,1)/4)),MIN(SUM(VALUE(Z869)*60,AB869,VALUE(AD869)*60/2,AF869/2),1440)*IF(OR(AH869="",AH869="　"),1,VALUE(MID(AH869,2,1)/4)),MIN(SUM(VALUE(AI869)*60,AK869,VALUE(AM869)*60/2,AO869/2),1440)*IF(OR(AQ869="",AQ869="　"),1,VALUE(MID(AQ869,2,1)/4)),MIN(SUM(VALUE(AR869)*60,AT869,VALUE(AV869)*60/2,AX869/2),1440)*IF(OR(AZ869="",AZ869="　"),1,VALUE(MID(AZ869,2,1)/4)),MIN(SUM(VALUE(BA869)*60,BC869,VALUE(BE869)*60/2,BG869/2),1440)*IF(OR(BI869="",BI869="　"),1,VALUE(MID(BI869,2,1)/4)),MIN(SUM(VALUE(BJ869)*60,BL869,VALUE(BN869)*60/2,BP869/2),1440)*IF(OR(BR869="",BR869="　"),1,VALUE(MID(BR869,2,1)/4)),MIN(SUM(VALUE(BS869)*60,BU869,VALUE(BW869)*60/2,BY869/2),1440)*IF(OR(CA869="",CA869="　"),1,VALUE(MID(CA869,2,1)/4))),'01_勤務時間入力'!$B$7*60,10080))))</f>
        <v/>
      </c>
      <c r="CE869" s="17" t="str">
        <f>IF(CB869="","",IF('01_勤務時間入力'!$I$7*60&lt;='01_勤務時間入力'!CD869,"常勤","非常勤"))</f>
        <v/>
      </c>
    </row>
    <row r="870" spans="2:83" ht="27.95" customHeight="1" x14ac:dyDescent="0.4">
      <c r="B870" s="131" t="str">
        <f t="shared" si="26"/>
        <v>854人目</v>
      </c>
      <c r="C870" s="29"/>
      <c r="D870" s="69" t="s">
        <v>14</v>
      </c>
      <c r="E870" s="31"/>
      <c r="F870" s="32"/>
      <c r="H870" s="36"/>
      <c r="I870" s="54" t="s">
        <v>11</v>
      </c>
      <c r="J870" s="39"/>
      <c r="K870" s="56" t="s">
        <v>16</v>
      </c>
      <c r="L870" s="36"/>
      <c r="M870" s="54" t="s">
        <v>11</v>
      </c>
      <c r="N870" s="39"/>
      <c r="O870" s="56" t="s">
        <v>16</v>
      </c>
      <c r="P870" s="11"/>
      <c r="Q870" s="36"/>
      <c r="R870" s="54" t="s">
        <v>11</v>
      </c>
      <c r="S870" s="39"/>
      <c r="T870" s="54" t="s">
        <v>16</v>
      </c>
      <c r="U870" s="36"/>
      <c r="V870" s="54" t="s">
        <v>11</v>
      </c>
      <c r="W870" s="39"/>
      <c r="X870" s="56" t="s">
        <v>16</v>
      </c>
      <c r="Y870" s="48"/>
      <c r="Z870" s="36"/>
      <c r="AA870" s="54" t="s">
        <v>11</v>
      </c>
      <c r="AB870" s="39"/>
      <c r="AC870" s="54" t="s">
        <v>16</v>
      </c>
      <c r="AD870" s="36"/>
      <c r="AE870" s="54" t="s">
        <v>11</v>
      </c>
      <c r="AF870" s="39"/>
      <c r="AG870" s="56" t="s">
        <v>16</v>
      </c>
      <c r="AH870" s="48"/>
      <c r="AI870" s="36"/>
      <c r="AJ870" s="54" t="s">
        <v>11</v>
      </c>
      <c r="AK870" s="39"/>
      <c r="AL870" s="54" t="s">
        <v>16</v>
      </c>
      <c r="AM870" s="36"/>
      <c r="AN870" s="54" t="s">
        <v>11</v>
      </c>
      <c r="AO870" s="39"/>
      <c r="AP870" s="56" t="s">
        <v>16</v>
      </c>
      <c r="AQ870" s="48"/>
      <c r="AR870" s="36"/>
      <c r="AS870" s="54" t="s">
        <v>11</v>
      </c>
      <c r="AT870" s="39"/>
      <c r="AU870" s="54" t="s">
        <v>16</v>
      </c>
      <c r="AV870" s="36"/>
      <c r="AW870" s="54" t="s">
        <v>11</v>
      </c>
      <c r="AX870" s="39"/>
      <c r="AY870" s="56" t="s">
        <v>16</v>
      </c>
      <c r="AZ870" s="48"/>
      <c r="BA870" s="36"/>
      <c r="BB870" s="54" t="s">
        <v>11</v>
      </c>
      <c r="BC870" s="39"/>
      <c r="BD870" s="54" t="s">
        <v>16</v>
      </c>
      <c r="BE870" s="36"/>
      <c r="BF870" s="54" t="s">
        <v>11</v>
      </c>
      <c r="BG870" s="39"/>
      <c r="BH870" s="56" t="s">
        <v>16</v>
      </c>
      <c r="BI870" s="48"/>
      <c r="BJ870" s="36"/>
      <c r="BK870" s="54" t="s">
        <v>11</v>
      </c>
      <c r="BL870" s="39"/>
      <c r="BM870" s="54" t="s">
        <v>16</v>
      </c>
      <c r="BN870" s="36"/>
      <c r="BO870" s="54" t="s">
        <v>11</v>
      </c>
      <c r="BP870" s="39"/>
      <c r="BQ870" s="56" t="s">
        <v>16</v>
      </c>
      <c r="BR870" s="48"/>
      <c r="BS870" s="36"/>
      <c r="BT870" s="54" t="s">
        <v>11</v>
      </c>
      <c r="BU870" s="39"/>
      <c r="BV870" s="54" t="s">
        <v>16</v>
      </c>
      <c r="BW870" s="36"/>
      <c r="BX870" s="54" t="s">
        <v>11</v>
      </c>
      <c r="BY870" s="39"/>
      <c r="BZ870" s="56" t="s">
        <v>16</v>
      </c>
      <c r="CA870" s="51"/>
      <c r="CB870" s="17" t="str">
        <f t="shared" si="27"/>
        <v/>
      </c>
      <c r="CC870" s="17" t="str">
        <f>IF(CB870="","",INDEX('99_職種リスト'!$A:$A,MATCH($E870,'99_職種リスト'!$B:$B,0)))</f>
        <v/>
      </c>
      <c r="CD870" s="18" t="str">
        <f>IF(CB870="","",IF(F870="○",'01_勤務時間入力'!$B$7*60,IF(SUM(H870,J870,L870,N870)&gt;0,MIN(SUM(VALUE(H870)*60,J870,VALUE(L870)*60/2,N870/2),'01_勤務時間入力'!$B$7*60,10080),MIN(SUM(MIN(SUM(VALUE(Q870)*60,S870,VALUE(U870)*60/2,W870/2),1440)*IF(OR(Y870="",Y870="　"),1,VALUE(MID(Y870,2,1)/4)),MIN(SUM(VALUE(Z870)*60,AB870,VALUE(AD870)*60/2,AF870/2),1440)*IF(OR(AH870="",AH870="　"),1,VALUE(MID(AH870,2,1)/4)),MIN(SUM(VALUE(AI870)*60,AK870,VALUE(AM870)*60/2,AO870/2),1440)*IF(OR(AQ870="",AQ870="　"),1,VALUE(MID(AQ870,2,1)/4)),MIN(SUM(VALUE(AR870)*60,AT870,VALUE(AV870)*60/2,AX870/2),1440)*IF(OR(AZ870="",AZ870="　"),1,VALUE(MID(AZ870,2,1)/4)),MIN(SUM(VALUE(BA870)*60,BC870,VALUE(BE870)*60/2,BG870/2),1440)*IF(OR(BI870="",BI870="　"),1,VALUE(MID(BI870,2,1)/4)),MIN(SUM(VALUE(BJ870)*60,BL870,VALUE(BN870)*60/2,BP870/2),1440)*IF(OR(BR870="",BR870="　"),1,VALUE(MID(BR870,2,1)/4)),MIN(SUM(VALUE(BS870)*60,BU870,VALUE(BW870)*60/2,BY870/2),1440)*IF(OR(CA870="",CA870="　"),1,VALUE(MID(CA870,2,1)/4))),'01_勤務時間入力'!$B$7*60,10080))))</f>
        <v/>
      </c>
      <c r="CE870" s="17" t="str">
        <f>IF(CB870="","",IF('01_勤務時間入力'!$I$7*60&lt;='01_勤務時間入力'!CD870,"常勤","非常勤"))</f>
        <v/>
      </c>
    </row>
    <row r="871" spans="2:83" ht="27.95" customHeight="1" x14ac:dyDescent="0.4">
      <c r="B871" s="131" t="str">
        <f t="shared" si="26"/>
        <v>855人目</v>
      </c>
      <c r="C871" s="29"/>
      <c r="D871" s="69" t="s">
        <v>14</v>
      </c>
      <c r="E871" s="31"/>
      <c r="F871" s="32"/>
      <c r="H871" s="36"/>
      <c r="I871" s="54" t="s">
        <v>11</v>
      </c>
      <c r="J871" s="41"/>
      <c r="K871" s="56" t="s">
        <v>16</v>
      </c>
      <c r="L871" s="36"/>
      <c r="M871" s="54" t="s">
        <v>11</v>
      </c>
      <c r="N871" s="41"/>
      <c r="O871" s="56" t="s">
        <v>16</v>
      </c>
      <c r="P871" s="11"/>
      <c r="Q871" s="36"/>
      <c r="R871" s="54" t="s">
        <v>11</v>
      </c>
      <c r="S871" s="41"/>
      <c r="T871" s="54" t="s">
        <v>16</v>
      </c>
      <c r="U871" s="36"/>
      <c r="V871" s="54" t="s">
        <v>11</v>
      </c>
      <c r="W871" s="41"/>
      <c r="X871" s="56" t="s">
        <v>16</v>
      </c>
      <c r="Y871" s="48"/>
      <c r="Z871" s="36"/>
      <c r="AA871" s="54" t="s">
        <v>11</v>
      </c>
      <c r="AB871" s="41"/>
      <c r="AC871" s="54" t="s">
        <v>16</v>
      </c>
      <c r="AD871" s="36"/>
      <c r="AE871" s="54" t="s">
        <v>11</v>
      </c>
      <c r="AF871" s="41"/>
      <c r="AG871" s="56" t="s">
        <v>16</v>
      </c>
      <c r="AH871" s="48"/>
      <c r="AI871" s="36"/>
      <c r="AJ871" s="54" t="s">
        <v>11</v>
      </c>
      <c r="AK871" s="41"/>
      <c r="AL871" s="54" t="s">
        <v>16</v>
      </c>
      <c r="AM871" s="36"/>
      <c r="AN871" s="54" t="s">
        <v>11</v>
      </c>
      <c r="AO871" s="41"/>
      <c r="AP871" s="56" t="s">
        <v>16</v>
      </c>
      <c r="AQ871" s="48"/>
      <c r="AR871" s="36"/>
      <c r="AS871" s="54" t="s">
        <v>11</v>
      </c>
      <c r="AT871" s="41"/>
      <c r="AU871" s="54" t="s">
        <v>16</v>
      </c>
      <c r="AV871" s="36"/>
      <c r="AW871" s="54" t="s">
        <v>11</v>
      </c>
      <c r="AX871" s="41"/>
      <c r="AY871" s="56" t="s">
        <v>16</v>
      </c>
      <c r="AZ871" s="48"/>
      <c r="BA871" s="36"/>
      <c r="BB871" s="54" t="s">
        <v>11</v>
      </c>
      <c r="BC871" s="41"/>
      <c r="BD871" s="54" t="s">
        <v>16</v>
      </c>
      <c r="BE871" s="36"/>
      <c r="BF871" s="54" t="s">
        <v>11</v>
      </c>
      <c r="BG871" s="41"/>
      <c r="BH871" s="56" t="s">
        <v>16</v>
      </c>
      <c r="BI871" s="48"/>
      <c r="BJ871" s="36"/>
      <c r="BK871" s="54" t="s">
        <v>11</v>
      </c>
      <c r="BL871" s="41"/>
      <c r="BM871" s="54" t="s">
        <v>16</v>
      </c>
      <c r="BN871" s="36"/>
      <c r="BO871" s="54" t="s">
        <v>11</v>
      </c>
      <c r="BP871" s="41"/>
      <c r="BQ871" s="56" t="s">
        <v>16</v>
      </c>
      <c r="BR871" s="48"/>
      <c r="BS871" s="36"/>
      <c r="BT871" s="54" t="s">
        <v>11</v>
      </c>
      <c r="BU871" s="41"/>
      <c r="BV871" s="54" t="s">
        <v>16</v>
      </c>
      <c r="BW871" s="36"/>
      <c r="BX871" s="54" t="s">
        <v>11</v>
      </c>
      <c r="BY871" s="41"/>
      <c r="BZ871" s="56" t="s">
        <v>16</v>
      </c>
      <c r="CA871" s="51"/>
      <c r="CB871" s="17" t="str">
        <f t="shared" si="27"/>
        <v/>
      </c>
      <c r="CC871" s="17" t="str">
        <f>IF(CB871="","",INDEX('99_職種リスト'!$A:$A,MATCH($E871,'99_職種リスト'!$B:$B,0)))</f>
        <v/>
      </c>
      <c r="CD871" s="18" t="str">
        <f>IF(CB871="","",IF(F871="○",'01_勤務時間入力'!$B$7*60,IF(SUM(H871,J871,L871,N871)&gt;0,MIN(SUM(VALUE(H871)*60,J871,VALUE(L871)*60/2,N871/2),'01_勤務時間入力'!$B$7*60,10080),MIN(SUM(MIN(SUM(VALUE(Q871)*60,S871,VALUE(U871)*60/2,W871/2),1440)*IF(OR(Y871="",Y871="　"),1,VALUE(MID(Y871,2,1)/4)),MIN(SUM(VALUE(Z871)*60,AB871,VALUE(AD871)*60/2,AF871/2),1440)*IF(OR(AH871="",AH871="　"),1,VALUE(MID(AH871,2,1)/4)),MIN(SUM(VALUE(AI871)*60,AK871,VALUE(AM871)*60/2,AO871/2),1440)*IF(OR(AQ871="",AQ871="　"),1,VALUE(MID(AQ871,2,1)/4)),MIN(SUM(VALUE(AR871)*60,AT871,VALUE(AV871)*60/2,AX871/2),1440)*IF(OR(AZ871="",AZ871="　"),1,VALUE(MID(AZ871,2,1)/4)),MIN(SUM(VALUE(BA871)*60,BC871,VALUE(BE871)*60/2,BG871/2),1440)*IF(OR(BI871="",BI871="　"),1,VALUE(MID(BI871,2,1)/4)),MIN(SUM(VALUE(BJ871)*60,BL871,VALUE(BN871)*60/2,BP871/2),1440)*IF(OR(BR871="",BR871="　"),1,VALUE(MID(BR871,2,1)/4)),MIN(SUM(VALUE(BS871)*60,BU871,VALUE(BW871)*60/2,BY871/2),1440)*IF(OR(CA871="",CA871="　"),1,VALUE(MID(CA871,2,1)/4))),'01_勤務時間入力'!$B$7*60,10080))))</f>
        <v/>
      </c>
      <c r="CE871" s="17" t="str">
        <f>IF(CB871="","",IF('01_勤務時間入力'!$I$7*60&lt;='01_勤務時間入力'!CD871,"常勤","非常勤"))</f>
        <v/>
      </c>
    </row>
    <row r="872" spans="2:83" ht="27.95" customHeight="1" x14ac:dyDescent="0.4">
      <c r="B872" s="131" t="str">
        <f t="shared" si="26"/>
        <v>856人目</v>
      </c>
      <c r="C872" s="29"/>
      <c r="D872" s="69" t="s">
        <v>14</v>
      </c>
      <c r="E872" s="31"/>
      <c r="F872" s="32"/>
      <c r="H872" s="36"/>
      <c r="I872" s="54" t="s">
        <v>11</v>
      </c>
      <c r="J872" s="39"/>
      <c r="K872" s="56" t="s">
        <v>16</v>
      </c>
      <c r="L872" s="36"/>
      <c r="M872" s="54" t="s">
        <v>11</v>
      </c>
      <c r="N872" s="39"/>
      <c r="O872" s="56" t="s">
        <v>16</v>
      </c>
      <c r="P872" s="11"/>
      <c r="Q872" s="36"/>
      <c r="R872" s="54" t="s">
        <v>11</v>
      </c>
      <c r="S872" s="39"/>
      <c r="T872" s="54" t="s">
        <v>16</v>
      </c>
      <c r="U872" s="36"/>
      <c r="V872" s="54" t="s">
        <v>11</v>
      </c>
      <c r="W872" s="39"/>
      <c r="X872" s="56" t="s">
        <v>16</v>
      </c>
      <c r="Y872" s="48"/>
      <c r="Z872" s="36"/>
      <c r="AA872" s="54" t="s">
        <v>11</v>
      </c>
      <c r="AB872" s="39"/>
      <c r="AC872" s="54" t="s">
        <v>16</v>
      </c>
      <c r="AD872" s="36"/>
      <c r="AE872" s="54" t="s">
        <v>11</v>
      </c>
      <c r="AF872" s="39"/>
      <c r="AG872" s="56" t="s">
        <v>16</v>
      </c>
      <c r="AH872" s="48"/>
      <c r="AI872" s="36"/>
      <c r="AJ872" s="54" t="s">
        <v>11</v>
      </c>
      <c r="AK872" s="39"/>
      <c r="AL872" s="54" t="s">
        <v>16</v>
      </c>
      <c r="AM872" s="36"/>
      <c r="AN872" s="54" t="s">
        <v>11</v>
      </c>
      <c r="AO872" s="39"/>
      <c r="AP872" s="56" t="s">
        <v>16</v>
      </c>
      <c r="AQ872" s="48"/>
      <c r="AR872" s="36"/>
      <c r="AS872" s="54" t="s">
        <v>11</v>
      </c>
      <c r="AT872" s="39"/>
      <c r="AU872" s="54" t="s">
        <v>16</v>
      </c>
      <c r="AV872" s="36"/>
      <c r="AW872" s="54" t="s">
        <v>11</v>
      </c>
      <c r="AX872" s="39"/>
      <c r="AY872" s="56" t="s">
        <v>16</v>
      </c>
      <c r="AZ872" s="48"/>
      <c r="BA872" s="36"/>
      <c r="BB872" s="54" t="s">
        <v>11</v>
      </c>
      <c r="BC872" s="39"/>
      <c r="BD872" s="54" t="s">
        <v>16</v>
      </c>
      <c r="BE872" s="36"/>
      <c r="BF872" s="54" t="s">
        <v>11</v>
      </c>
      <c r="BG872" s="39"/>
      <c r="BH872" s="56" t="s">
        <v>16</v>
      </c>
      <c r="BI872" s="48"/>
      <c r="BJ872" s="36"/>
      <c r="BK872" s="54" t="s">
        <v>11</v>
      </c>
      <c r="BL872" s="39"/>
      <c r="BM872" s="54" t="s">
        <v>16</v>
      </c>
      <c r="BN872" s="36"/>
      <c r="BO872" s="54" t="s">
        <v>11</v>
      </c>
      <c r="BP872" s="39"/>
      <c r="BQ872" s="56" t="s">
        <v>16</v>
      </c>
      <c r="BR872" s="48"/>
      <c r="BS872" s="36"/>
      <c r="BT872" s="54" t="s">
        <v>11</v>
      </c>
      <c r="BU872" s="39"/>
      <c r="BV872" s="54" t="s">
        <v>16</v>
      </c>
      <c r="BW872" s="36"/>
      <c r="BX872" s="54" t="s">
        <v>11</v>
      </c>
      <c r="BY872" s="39"/>
      <c r="BZ872" s="56" t="s">
        <v>16</v>
      </c>
      <c r="CA872" s="51"/>
      <c r="CB872" s="17" t="str">
        <f t="shared" si="27"/>
        <v/>
      </c>
      <c r="CC872" s="17" t="str">
        <f>IF(CB872="","",INDEX('99_職種リスト'!$A:$A,MATCH($E872,'99_職種リスト'!$B:$B,0)))</f>
        <v/>
      </c>
      <c r="CD872" s="18" t="str">
        <f>IF(CB872="","",IF(F872="○",'01_勤務時間入力'!$B$7*60,IF(SUM(H872,J872,L872,N872)&gt;0,MIN(SUM(VALUE(H872)*60,J872,VALUE(L872)*60/2,N872/2),'01_勤務時間入力'!$B$7*60,10080),MIN(SUM(MIN(SUM(VALUE(Q872)*60,S872,VALUE(U872)*60/2,W872/2),1440)*IF(OR(Y872="",Y872="　"),1,VALUE(MID(Y872,2,1)/4)),MIN(SUM(VALUE(Z872)*60,AB872,VALUE(AD872)*60/2,AF872/2),1440)*IF(OR(AH872="",AH872="　"),1,VALUE(MID(AH872,2,1)/4)),MIN(SUM(VALUE(AI872)*60,AK872,VALUE(AM872)*60/2,AO872/2),1440)*IF(OR(AQ872="",AQ872="　"),1,VALUE(MID(AQ872,2,1)/4)),MIN(SUM(VALUE(AR872)*60,AT872,VALUE(AV872)*60/2,AX872/2),1440)*IF(OR(AZ872="",AZ872="　"),1,VALUE(MID(AZ872,2,1)/4)),MIN(SUM(VALUE(BA872)*60,BC872,VALUE(BE872)*60/2,BG872/2),1440)*IF(OR(BI872="",BI872="　"),1,VALUE(MID(BI872,2,1)/4)),MIN(SUM(VALUE(BJ872)*60,BL872,VALUE(BN872)*60/2,BP872/2),1440)*IF(OR(BR872="",BR872="　"),1,VALUE(MID(BR872,2,1)/4)),MIN(SUM(VALUE(BS872)*60,BU872,VALUE(BW872)*60/2,BY872/2),1440)*IF(OR(CA872="",CA872="　"),1,VALUE(MID(CA872,2,1)/4))),'01_勤務時間入力'!$B$7*60,10080))))</f>
        <v/>
      </c>
      <c r="CE872" s="17" t="str">
        <f>IF(CB872="","",IF('01_勤務時間入力'!$I$7*60&lt;='01_勤務時間入力'!CD872,"常勤","非常勤"))</f>
        <v/>
      </c>
    </row>
    <row r="873" spans="2:83" ht="27.95" customHeight="1" x14ac:dyDescent="0.4">
      <c r="B873" s="131" t="str">
        <f t="shared" si="26"/>
        <v>857人目</v>
      </c>
      <c r="C873" s="29"/>
      <c r="D873" s="69" t="s">
        <v>14</v>
      </c>
      <c r="E873" s="31"/>
      <c r="F873" s="32"/>
      <c r="H873" s="36"/>
      <c r="I873" s="54" t="s">
        <v>11</v>
      </c>
      <c r="J873" s="39"/>
      <c r="K873" s="56" t="s">
        <v>16</v>
      </c>
      <c r="L873" s="36"/>
      <c r="M873" s="54" t="s">
        <v>11</v>
      </c>
      <c r="N873" s="39"/>
      <c r="O873" s="56" t="s">
        <v>16</v>
      </c>
      <c r="P873" s="11"/>
      <c r="Q873" s="36"/>
      <c r="R873" s="54" t="s">
        <v>11</v>
      </c>
      <c r="S873" s="39"/>
      <c r="T873" s="54" t="s">
        <v>16</v>
      </c>
      <c r="U873" s="36"/>
      <c r="V873" s="54" t="s">
        <v>11</v>
      </c>
      <c r="W873" s="39"/>
      <c r="X873" s="56" t="s">
        <v>16</v>
      </c>
      <c r="Y873" s="48"/>
      <c r="Z873" s="36"/>
      <c r="AA873" s="54" t="s">
        <v>11</v>
      </c>
      <c r="AB873" s="39"/>
      <c r="AC873" s="54" t="s">
        <v>16</v>
      </c>
      <c r="AD873" s="36"/>
      <c r="AE873" s="54" t="s">
        <v>11</v>
      </c>
      <c r="AF873" s="39"/>
      <c r="AG873" s="56" t="s">
        <v>16</v>
      </c>
      <c r="AH873" s="48"/>
      <c r="AI873" s="36"/>
      <c r="AJ873" s="54" t="s">
        <v>11</v>
      </c>
      <c r="AK873" s="39"/>
      <c r="AL873" s="54" t="s">
        <v>16</v>
      </c>
      <c r="AM873" s="36"/>
      <c r="AN873" s="54" t="s">
        <v>11</v>
      </c>
      <c r="AO873" s="39"/>
      <c r="AP873" s="56" t="s">
        <v>16</v>
      </c>
      <c r="AQ873" s="48"/>
      <c r="AR873" s="36"/>
      <c r="AS873" s="54" t="s">
        <v>11</v>
      </c>
      <c r="AT873" s="39"/>
      <c r="AU873" s="54" t="s">
        <v>16</v>
      </c>
      <c r="AV873" s="36"/>
      <c r="AW873" s="54" t="s">
        <v>11</v>
      </c>
      <c r="AX873" s="39"/>
      <c r="AY873" s="56" t="s">
        <v>16</v>
      </c>
      <c r="AZ873" s="48"/>
      <c r="BA873" s="36"/>
      <c r="BB873" s="54" t="s">
        <v>11</v>
      </c>
      <c r="BC873" s="39"/>
      <c r="BD873" s="54" t="s">
        <v>16</v>
      </c>
      <c r="BE873" s="36"/>
      <c r="BF873" s="54" t="s">
        <v>11</v>
      </c>
      <c r="BG873" s="39"/>
      <c r="BH873" s="56" t="s">
        <v>16</v>
      </c>
      <c r="BI873" s="48"/>
      <c r="BJ873" s="36"/>
      <c r="BK873" s="54" t="s">
        <v>11</v>
      </c>
      <c r="BL873" s="39"/>
      <c r="BM873" s="54" t="s">
        <v>16</v>
      </c>
      <c r="BN873" s="36"/>
      <c r="BO873" s="54" t="s">
        <v>11</v>
      </c>
      <c r="BP873" s="39"/>
      <c r="BQ873" s="56" t="s">
        <v>16</v>
      </c>
      <c r="BR873" s="48"/>
      <c r="BS873" s="36"/>
      <c r="BT873" s="54" t="s">
        <v>11</v>
      </c>
      <c r="BU873" s="39"/>
      <c r="BV873" s="54" t="s">
        <v>16</v>
      </c>
      <c r="BW873" s="36"/>
      <c r="BX873" s="54" t="s">
        <v>11</v>
      </c>
      <c r="BY873" s="39"/>
      <c r="BZ873" s="56" t="s">
        <v>16</v>
      </c>
      <c r="CA873" s="51"/>
      <c r="CB873" s="17" t="str">
        <f t="shared" si="27"/>
        <v/>
      </c>
      <c r="CC873" s="17" t="str">
        <f>IF(CB873="","",INDEX('99_職種リスト'!$A:$A,MATCH($E873,'99_職種リスト'!$B:$B,0)))</f>
        <v/>
      </c>
      <c r="CD873" s="18" t="str">
        <f>IF(CB873="","",IF(F873="○",'01_勤務時間入力'!$B$7*60,IF(SUM(H873,J873,L873,N873)&gt;0,MIN(SUM(VALUE(H873)*60,J873,VALUE(L873)*60/2,N873/2),'01_勤務時間入力'!$B$7*60,10080),MIN(SUM(MIN(SUM(VALUE(Q873)*60,S873,VALUE(U873)*60/2,W873/2),1440)*IF(OR(Y873="",Y873="　"),1,VALUE(MID(Y873,2,1)/4)),MIN(SUM(VALUE(Z873)*60,AB873,VALUE(AD873)*60/2,AF873/2),1440)*IF(OR(AH873="",AH873="　"),1,VALUE(MID(AH873,2,1)/4)),MIN(SUM(VALUE(AI873)*60,AK873,VALUE(AM873)*60/2,AO873/2),1440)*IF(OR(AQ873="",AQ873="　"),1,VALUE(MID(AQ873,2,1)/4)),MIN(SUM(VALUE(AR873)*60,AT873,VALUE(AV873)*60/2,AX873/2),1440)*IF(OR(AZ873="",AZ873="　"),1,VALUE(MID(AZ873,2,1)/4)),MIN(SUM(VALUE(BA873)*60,BC873,VALUE(BE873)*60/2,BG873/2),1440)*IF(OR(BI873="",BI873="　"),1,VALUE(MID(BI873,2,1)/4)),MIN(SUM(VALUE(BJ873)*60,BL873,VALUE(BN873)*60/2,BP873/2),1440)*IF(OR(BR873="",BR873="　"),1,VALUE(MID(BR873,2,1)/4)),MIN(SUM(VALUE(BS873)*60,BU873,VALUE(BW873)*60/2,BY873/2),1440)*IF(OR(CA873="",CA873="　"),1,VALUE(MID(CA873,2,1)/4))),'01_勤務時間入力'!$B$7*60,10080))))</f>
        <v/>
      </c>
      <c r="CE873" s="17" t="str">
        <f>IF(CB873="","",IF('01_勤務時間入力'!$I$7*60&lt;='01_勤務時間入力'!CD873,"常勤","非常勤"))</f>
        <v/>
      </c>
    </row>
    <row r="874" spans="2:83" ht="27.95" customHeight="1" x14ac:dyDescent="0.4">
      <c r="B874" s="131" t="str">
        <f t="shared" si="26"/>
        <v>858人目</v>
      </c>
      <c r="C874" s="29"/>
      <c r="D874" s="69" t="s">
        <v>14</v>
      </c>
      <c r="E874" s="31"/>
      <c r="F874" s="32"/>
      <c r="H874" s="36"/>
      <c r="I874" s="54" t="s">
        <v>11</v>
      </c>
      <c r="J874" s="39"/>
      <c r="K874" s="56" t="s">
        <v>16</v>
      </c>
      <c r="L874" s="36"/>
      <c r="M874" s="54" t="s">
        <v>11</v>
      </c>
      <c r="N874" s="39"/>
      <c r="O874" s="56" t="s">
        <v>16</v>
      </c>
      <c r="P874" s="11"/>
      <c r="Q874" s="36"/>
      <c r="R874" s="54" t="s">
        <v>11</v>
      </c>
      <c r="S874" s="39"/>
      <c r="T874" s="54" t="s">
        <v>16</v>
      </c>
      <c r="U874" s="36"/>
      <c r="V874" s="54" t="s">
        <v>11</v>
      </c>
      <c r="W874" s="39"/>
      <c r="X874" s="56" t="s">
        <v>16</v>
      </c>
      <c r="Y874" s="48"/>
      <c r="Z874" s="36"/>
      <c r="AA874" s="54" t="s">
        <v>11</v>
      </c>
      <c r="AB874" s="39"/>
      <c r="AC874" s="54" t="s">
        <v>16</v>
      </c>
      <c r="AD874" s="36"/>
      <c r="AE874" s="54" t="s">
        <v>11</v>
      </c>
      <c r="AF874" s="39"/>
      <c r="AG874" s="56" t="s">
        <v>16</v>
      </c>
      <c r="AH874" s="48"/>
      <c r="AI874" s="36"/>
      <c r="AJ874" s="54" t="s">
        <v>11</v>
      </c>
      <c r="AK874" s="39"/>
      <c r="AL874" s="54" t="s">
        <v>16</v>
      </c>
      <c r="AM874" s="36"/>
      <c r="AN874" s="54" t="s">
        <v>11</v>
      </c>
      <c r="AO874" s="39"/>
      <c r="AP874" s="56" t="s">
        <v>16</v>
      </c>
      <c r="AQ874" s="48"/>
      <c r="AR874" s="36"/>
      <c r="AS874" s="54" t="s">
        <v>11</v>
      </c>
      <c r="AT874" s="39"/>
      <c r="AU874" s="54" t="s">
        <v>16</v>
      </c>
      <c r="AV874" s="36"/>
      <c r="AW874" s="54" t="s">
        <v>11</v>
      </c>
      <c r="AX874" s="39"/>
      <c r="AY874" s="56" t="s">
        <v>16</v>
      </c>
      <c r="AZ874" s="48"/>
      <c r="BA874" s="36"/>
      <c r="BB874" s="54" t="s">
        <v>11</v>
      </c>
      <c r="BC874" s="39"/>
      <c r="BD874" s="54" t="s">
        <v>16</v>
      </c>
      <c r="BE874" s="36"/>
      <c r="BF874" s="54" t="s">
        <v>11</v>
      </c>
      <c r="BG874" s="39"/>
      <c r="BH874" s="56" t="s">
        <v>16</v>
      </c>
      <c r="BI874" s="48"/>
      <c r="BJ874" s="36"/>
      <c r="BK874" s="54" t="s">
        <v>11</v>
      </c>
      <c r="BL874" s="39"/>
      <c r="BM874" s="54" t="s">
        <v>16</v>
      </c>
      <c r="BN874" s="36"/>
      <c r="BO874" s="54" t="s">
        <v>11</v>
      </c>
      <c r="BP874" s="39"/>
      <c r="BQ874" s="56" t="s">
        <v>16</v>
      </c>
      <c r="BR874" s="48"/>
      <c r="BS874" s="36"/>
      <c r="BT874" s="54" t="s">
        <v>11</v>
      </c>
      <c r="BU874" s="39"/>
      <c r="BV874" s="54" t="s">
        <v>16</v>
      </c>
      <c r="BW874" s="36"/>
      <c r="BX874" s="54" t="s">
        <v>11</v>
      </c>
      <c r="BY874" s="39"/>
      <c r="BZ874" s="56" t="s">
        <v>16</v>
      </c>
      <c r="CA874" s="51"/>
      <c r="CB874" s="17" t="str">
        <f t="shared" si="27"/>
        <v/>
      </c>
      <c r="CC874" s="17" t="str">
        <f>IF(CB874="","",INDEX('99_職種リスト'!$A:$A,MATCH($E874,'99_職種リスト'!$B:$B,0)))</f>
        <v/>
      </c>
      <c r="CD874" s="18" t="str">
        <f>IF(CB874="","",IF(F874="○",'01_勤務時間入力'!$B$7*60,IF(SUM(H874,J874,L874,N874)&gt;0,MIN(SUM(VALUE(H874)*60,J874,VALUE(L874)*60/2,N874/2),'01_勤務時間入力'!$B$7*60,10080),MIN(SUM(MIN(SUM(VALUE(Q874)*60,S874,VALUE(U874)*60/2,W874/2),1440)*IF(OR(Y874="",Y874="　"),1,VALUE(MID(Y874,2,1)/4)),MIN(SUM(VALUE(Z874)*60,AB874,VALUE(AD874)*60/2,AF874/2),1440)*IF(OR(AH874="",AH874="　"),1,VALUE(MID(AH874,2,1)/4)),MIN(SUM(VALUE(AI874)*60,AK874,VALUE(AM874)*60/2,AO874/2),1440)*IF(OR(AQ874="",AQ874="　"),1,VALUE(MID(AQ874,2,1)/4)),MIN(SUM(VALUE(AR874)*60,AT874,VALUE(AV874)*60/2,AX874/2),1440)*IF(OR(AZ874="",AZ874="　"),1,VALUE(MID(AZ874,2,1)/4)),MIN(SUM(VALUE(BA874)*60,BC874,VALUE(BE874)*60/2,BG874/2),1440)*IF(OR(BI874="",BI874="　"),1,VALUE(MID(BI874,2,1)/4)),MIN(SUM(VALUE(BJ874)*60,BL874,VALUE(BN874)*60/2,BP874/2),1440)*IF(OR(BR874="",BR874="　"),1,VALUE(MID(BR874,2,1)/4)),MIN(SUM(VALUE(BS874)*60,BU874,VALUE(BW874)*60/2,BY874/2),1440)*IF(OR(CA874="",CA874="　"),1,VALUE(MID(CA874,2,1)/4))),'01_勤務時間入力'!$B$7*60,10080))))</f>
        <v/>
      </c>
      <c r="CE874" s="17" t="str">
        <f>IF(CB874="","",IF('01_勤務時間入力'!$I$7*60&lt;='01_勤務時間入力'!CD874,"常勤","非常勤"))</f>
        <v/>
      </c>
    </row>
    <row r="875" spans="2:83" ht="27.95" customHeight="1" x14ac:dyDescent="0.4">
      <c r="B875" s="131" t="str">
        <f t="shared" si="26"/>
        <v>859人目</v>
      </c>
      <c r="C875" s="29"/>
      <c r="D875" s="69" t="s">
        <v>14</v>
      </c>
      <c r="E875" s="31"/>
      <c r="F875" s="32"/>
      <c r="H875" s="36"/>
      <c r="I875" s="54" t="s">
        <v>11</v>
      </c>
      <c r="J875" s="39"/>
      <c r="K875" s="56" t="s">
        <v>16</v>
      </c>
      <c r="L875" s="36"/>
      <c r="M875" s="54" t="s">
        <v>11</v>
      </c>
      <c r="N875" s="39"/>
      <c r="O875" s="56" t="s">
        <v>16</v>
      </c>
      <c r="P875" s="11"/>
      <c r="Q875" s="36"/>
      <c r="R875" s="54" t="s">
        <v>11</v>
      </c>
      <c r="S875" s="39"/>
      <c r="T875" s="54" t="s">
        <v>16</v>
      </c>
      <c r="U875" s="36"/>
      <c r="V875" s="54" t="s">
        <v>11</v>
      </c>
      <c r="W875" s="39"/>
      <c r="X875" s="56" t="s">
        <v>16</v>
      </c>
      <c r="Y875" s="48"/>
      <c r="Z875" s="36"/>
      <c r="AA875" s="54" t="s">
        <v>11</v>
      </c>
      <c r="AB875" s="39"/>
      <c r="AC875" s="54" t="s">
        <v>16</v>
      </c>
      <c r="AD875" s="36"/>
      <c r="AE875" s="54" t="s">
        <v>11</v>
      </c>
      <c r="AF875" s="39"/>
      <c r="AG875" s="56" t="s">
        <v>16</v>
      </c>
      <c r="AH875" s="48"/>
      <c r="AI875" s="36"/>
      <c r="AJ875" s="54" t="s">
        <v>11</v>
      </c>
      <c r="AK875" s="39"/>
      <c r="AL875" s="54" t="s">
        <v>16</v>
      </c>
      <c r="AM875" s="36"/>
      <c r="AN875" s="54" t="s">
        <v>11</v>
      </c>
      <c r="AO875" s="39"/>
      <c r="AP875" s="56" t="s">
        <v>16</v>
      </c>
      <c r="AQ875" s="48"/>
      <c r="AR875" s="36"/>
      <c r="AS875" s="54" t="s">
        <v>11</v>
      </c>
      <c r="AT875" s="39"/>
      <c r="AU875" s="54" t="s">
        <v>16</v>
      </c>
      <c r="AV875" s="36"/>
      <c r="AW875" s="54" t="s">
        <v>11</v>
      </c>
      <c r="AX875" s="39"/>
      <c r="AY875" s="56" t="s">
        <v>16</v>
      </c>
      <c r="AZ875" s="48"/>
      <c r="BA875" s="36"/>
      <c r="BB875" s="54" t="s">
        <v>11</v>
      </c>
      <c r="BC875" s="39"/>
      <c r="BD875" s="54" t="s">
        <v>16</v>
      </c>
      <c r="BE875" s="36"/>
      <c r="BF875" s="54" t="s">
        <v>11</v>
      </c>
      <c r="BG875" s="39"/>
      <c r="BH875" s="56" t="s">
        <v>16</v>
      </c>
      <c r="BI875" s="48"/>
      <c r="BJ875" s="36"/>
      <c r="BK875" s="54" t="s">
        <v>11</v>
      </c>
      <c r="BL875" s="39"/>
      <c r="BM875" s="54" t="s">
        <v>16</v>
      </c>
      <c r="BN875" s="36"/>
      <c r="BO875" s="54" t="s">
        <v>11</v>
      </c>
      <c r="BP875" s="39"/>
      <c r="BQ875" s="56" t="s">
        <v>16</v>
      </c>
      <c r="BR875" s="48"/>
      <c r="BS875" s="36"/>
      <c r="BT875" s="54" t="s">
        <v>11</v>
      </c>
      <c r="BU875" s="39"/>
      <c r="BV875" s="54" t="s">
        <v>16</v>
      </c>
      <c r="BW875" s="36"/>
      <c r="BX875" s="54" t="s">
        <v>11</v>
      </c>
      <c r="BY875" s="39"/>
      <c r="BZ875" s="56" t="s">
        <v>16</v>
      </c>
      <c r="CA875" s="51"/>
      <c r="CB875" s="17" t="str">
        <f t="shared" si="27"/>
        <v/>
      </c>
      <c r="CC875" s="17" t="str">
        <f>IF(CB875="","",INDEX('99_職種リスト'!$A:$A,MATCH($E875,'99_職種リスト'!$B:$B,0)))</f>
        <v/>
      </c>
      <c r="CD875" s="18" t="str">
        <f>IF(CB875="","",IF(F875="○",'01_勤務時間入力'!$B$7*60,IF(SUM(H875,J875,L875,N875)&gt;0,MIN(SUM(VALUE(H875)*60,J875,VALUE(L875)*60/2,N875/2),'01_勤務時間入力'!$B$7*60,10080),MIN(SUM(MIN(SUM(VALUE(Q875)*60,S875,VALUE(U875)*60/2,W875/2),1440)*IF(OR(Y875="",Y875="　"),1,VALUE(MID(Y875,2,1)/4)),MIN(SUM(VALUE(Z875)*60,AB875,VALUE(AD875)*60/2,AF875/2),1440)*IF(OR(AH875="",AH875="　"),1,VALUE(MID(AH875,2,1)/4)),MIN(SUM(VALUE(AI875)*60,AK875,VALUE(AM875)*60/2,AO875/2),1440)*IF(OR(AQ875="",AQ875="　"),1,VALUE(MID(AQ875,2,1)/4)),MIN(SUM(VALUE(AR875)*60,AT875,VALUE(AV875)*60/2,AX875/2),1440)*IF(OR(AZ875="",AZ875="　"),1,VALUE(MID(AZ875,2,1)/4)),MIN(SUM(VALUE(BA875)*60,BC875,VALUE(BE875)*60/2,BG875/2),1440)*IF(OR(BI875="",BI875="　"),1,VALUE(MID(BI875,2,1)/4)),MIN(SUM(VALUE(BJ875)*60,BL875,VALUE(BN875)*60/2,BP875/2),1440)*IF(OR(BR875="",BR875="　"),1,VALUE(MID(BR875,2,1)/4)),MIN(SUM(VALUE(BS875)*60,BU875,VALUE(BW875)*60/2,BY875/2),1440)*IF(OR(CA875="",CA875="　"),1,VALUE(MID(CA875,2,1)/4))),'01_勤務時間入力'!$B$7*60,10080))))</f>
        <v/>
      </c>
      <c r="CE875" s="17" t="str">
        <f>IF(CB875="","",IF('01_勤務時間入力'!$I$7*60&lt;='01_勤務時間入力'!CD875,"常勤","非常勤"))</f>
        <v/>
      </c>
    </row>
    <row r="876" spans="2:83" ht="27.95" customHeight="1" x14ac:dyDescent="0.4">
      <c r="B876" s="131" t="str">
        <f t="shared" si="26"/>
        <v>860人目</v>
      </c>
      <c r="C876" s="29"/>
      <c r="D876" s="69" t="s">
        <v>14</v>
      </c>
      <c r="E876" s="31"/>
      <c r="F876" s="32"/>
      <c r="H876" s="36"/>
      <c r="I876" s="54" t="s">
        <v>11</v>
      </c>
      <c r="J876" s="39"/>
      <c r="K876" s="56" t="s">
        <v>16</v>
      </c>
      <c r="L876" s="36"/>
      <c r="M876" s="54" t="s">
        <v>11</v>
      </c>
      <c r="N876" s="39"/>
      <c r="O876" s="56" t="s">
        <v>16</v>
      </c>
      <c r="P876" s="11"/>
      <c r="Q876" s="36"/>
      <c r="R876" s="54" t="s">
        <v>11</v>
      </c>
      <c r="S876" s="39"/>
      <c r="T876" s="54" t="s">
        <v>16</v>
      </c>
      <c r="U876" s="36"/>
      <c r="V876" s="54" t="s">
        <v>11</v>
      </c>
      <c r="W876" s="39"/>
      <c r="X876" s="56" t="s">
        <v>16</v>
      </c>
      <c r="Y876" s="48"/>
      <c r="Z876" s="36"/>
      <c r="AA876" s="54" t="s">
        <v>11</v>
      </c>
      <c r="AB876" s="39"/>
      <c r="AC876" s="54" t="s">
        <v>16</v>
      </c>
      <c r="AD876" s="36"/>
      <c r="AE876" s="54" t="s">
        <v>11</v>
      </c>
      <c r="AF876" s="39"/>
      <c r="AG876" s="56" t="s">
        <v>16</v>
      </c>
      <c r="AH876" s="48"/>
      <c r="AI876" s="36"/>
      <c r="AJ876" s="54" t="s">
        <v>11</v>
      </c>
      <c r="AK876" s="39"/>
      <c r="AL876" s="54" t="s">
        <v>16</v>
      </c>
      <c r="AM876" s="36"/>
      <c r="AN876" s="54" t="s">
        <v>11</v>
      </c>
      <c r="AO876" s="39"/>
      <c r="AP876" s="56" t="s">
        <v>16</v>
      </c>
      <c r="AQ876" s="48"/>
      <c r="AR876" s="36"/>
      <c r="AS876" s="54" t="s">
        <v>11</v>
      </c>
      <c r="AT876" s="39"/>
      <c r="AU876" s="54" t="s">
        <v>16</v>
      </c>
      <c r="AV876" s="36"/>
      <c r="AW876" s="54" t="s">
        <v>11</v>
      </c>
      <c r="AX876" s="39"/>
      <c r="AY876" s="56" t="s">
        <v>16</v>
      </c>
      <c r="AZ876" s="48"/>
      <c r="BA876" s="36"/>
      <c r="BB876" s="54" t="s">
        <v>11</v>
      </c>
      <c r="BC876" s="39"/>
      <c r="BD876" s="54" t="s">
        <v>16</v>
      </c>
      <c r="BE876" s="36"/>
      <c r="BF876" s="54" t="s">
        <v>11</v>
      </c>
      <c r="BG876" s="39"/>
      <c r="BH876" s="56" t="s">
        <v>16</v>
      </c>
      <c r="BI876" s="48"/>
      <c r="BJ876" s="36"/>
      <c r="BK876" s="54" t="s">
        <v>11</v>
      </c>
      <c r="BL876" s="39"/>
      <c r="BM876" s="54" t="s">
        <v>16</v>
      </c>
      <c r="BN876" s="36"/>
      <c r="BO876" s="54" t="s">
        <v>11</v>
      </c>
      <c r="BP876" s="39"/>
      <c r="BQ876" s="56" t="s">
        <v>16</v>
      </c>
      <c r="BR876" s="48"/>
      <c r="BS876" s="36"/>
      <c r="BT876" s="54" t="s">
        <v>11</v>
      </c>
      <c r="BU876" s="39"/>
      <c r="BV876" s="54" t="s">
        <v>16</v>
      </c>
      <c r="BW876" s="36"/>
      <c r="BX876" s="54" t="s">
        <v>11</v>
      </c>
      <c r="BY876" s="39"/>
      <c r="BZ876" s="56" t="s">
        <v>16</v>
      </c>
      <c r="CA876" s="51"/>
      <c r="CB876" s="17" t="str">
        <f t="shared" si="27"/>
        <v/>
      </c>
      <c r="CC876" s="17" t="str">
        <f>IF(CB876="","",INDEX('99_職種リスト'!$A:$A,MATCH($E876,'99_職種リスト'!$B:$B,0)))</f>
        <v/>
      </c>
      <c r="CD876" s="18" t="str">
        <f>IF(CB876="","",IF(F876="○",'01_勤務時間入力'!$B$7*60,IF(SUM(H876,J876,L876,N876)&gt;0,MIN(SUM(VALUE(H876)*60,J876,VALUE(L876)*60/2,N876/2),'01_勤務時間入力'!$B$7*60,10080),MIN(SUM(MIN(SUM(VALUE(Q876)*60,S876,VALUE(U876)*60/2,W876/2),1440)*IF(OR(Y876="",Y876="　"),1,VALUE(MID(Y876,2,1)/4)),MIN(SUM(VALUE(Z876)*60,AB876,VALUE(AD876)*60/2,AF876/2),1440)*IF(OR(AH876="",AH876="　"),1,VALUE(MID(AH876,2,1)/4)),MIN(SUM(VALUE(AI876)*60,AK876,VALUE(AM876)*60/2,AO876/2),1440)*IF(OR(AQ876="",AQ876="　"),1,VALUE(MID(AQ876,2,1)/4)),MIN(SUM(VALUE(AR876)*60,AT876,VALUE(AV876)*60/2,AX876/2),1440)*IF(OR(AZ876="",AZ876="　"),1,VALUE(MID(AZ876,2,1)/4)),MIN(SUM(VALUE(BA876)*60,BC876,VALUE(BE876)*60/2,BG876/2),1440)*IF(OR(BI876="",BI876="　"),1,VALUE(MID(BI876,2,1)/4)),MIN(SUM(VALUE(BJ876)*60,BL876,VALUE(BN876)*60/2,BP876/2),1440)*IF(OR(BR876="",BR876="　"),1,VALUE(MID(BR876,2,1)/4)),MIN(SUM(VALUE(BS876)*60,BU876,VALUE(BW876)*60/2,BY876/2),1440)*IF(OR(CA876="",CA876="　"),1,VALUE(MID(CA876,2,1)/4))),'01_勤務時間入力'!$B$7*60,10080))))</f>
        <v/>
      </c>
      <c r="CE876" s="17" t="str">
        <f>IF(CB876="","",IF('01_勤務時間入力'!$I$7*60&lt;='01_勤務時間入力'!CD876,"常勤","非常勤"))</f>
        <v/>
      </c>
    </row>
    <row r="877" spans="2:83" ht="27.95" customHeight="1" x14ac:dyDescent="0.4">
      <c r="B877" s="131" t="str">
        <f t="shared" si="26"/>
        <v>861人目</v>
      </c>
      <c r="C877" s="29"/>
      <c r="D877" s="69" t="s">
        <v>14</v>
      </c>
      <c r="E877" s="31"/>
      <c r="F877" s="32"/>
      <c r="H877" s="36"/>
      <c r="I877" s="54" t="s">
        <v>11</v>
      </c>
      <c r="J877" s="39"/>
      <c r="K877" s="56" t="s">
        <v>16</v>
      </c>
      <c r="L877" s="36"/>
      <c r="M877" s="54" t="s">
        <v>11</v>
      </c>
      <c r="N877" s="39"/>
      <c r="O877" s="56" t="s">
        <v>16</v>
      </c>
      <c r="P877" s="11"/>
      <c r="Q877" s="36"/>
      <c r="R877" s="54" t="s">
        <v>11</v>
      </c>
      <c r="S877" s="39"/>
      <c r="T877" s="54" t="s">
        <v>16</v>
      </c>
      <c r="U877" s="36"/>
      <c r="V877" s="54" t="s">
        <v>11</v>
      </c>
      <c r="W877" s="39"/>
      <c r="X877" s="56" t="s">
        <v>16</v>
      </c>
      <c r="Y877" s="48"/>
      <c r="Z877" s="36"/>
      <c r="AA877" s="54" t="s">
        <v>11</v>
      </c>
      <c r="AB877" s="39"/>
      <c r="AC877" s="54" t="s">
        <v>16</v>
      </c>
      <c r="AD877" s="36"/>
      <c r="AE877" s="54" t="s">
        <v>11</v>
      </c>
      <c r="AF877" s="39"/>
      <c r="AG877" s="56" t="s">
        <v>16</v>
      </c>
      <c r="AH877" s="48"/>
      <c r="AI877" s="36"/>
      <c r="AJ877" s="54" t="s">
        <v>11</v>
      </c>
      <c r="AK877" s="39"/>
      <c r="AL877" s="54" t="s">
        <v>16</v>
      </c>
      <c r="AM877" s="36"/>
      <c r="AN877" s="54" t="s">
        <v>11</v>
      </c>
      <c r="AO877" s="39"/>
      <c r="AP877" s="56" t="s">
        <v>16</v>
      </c>
      <c r="AQ877" s="48"/>
      <c r="AR877" s="36"/>
      <c r="AS877" s="54" t="s">
        <v>11</v>
      </c>
      <c r="AT877" s="39"/>
      <c r="AU877" s="54" t="s">
        <v>16</v>
      </c>
      <c r="AV877" s="36"/>
      <c r="AW877" s="54" t="s">
        <v>11</v>
      </c>
      <c r="AX877" s="39"/>
      <c r="AY877" s="56" t="s">
        <v>16</v>
      </c>
      <c r="AZ877" s="48"/>
      <c r="BA877" s="36"/>
      <c r="BB877" s="54" t="s">
        <v>11</v>
      </c>
      <c r="BC877" s="39"/>
      <c r="BD877" s="54" t="s">
        <v>16</v>
      </c>
      <c r="BE877" s="36"/>
      <c r="BF877" s="54" t="s">
        <v>11</v>
      </c>
      <c r="BG877" s="39"/>
      <c r="BH877" s="56" t="s">
        <v>16</v>
      </c>
      <c r="BI877" s="48"/>
      <c r="BJ877" s="36"/>
      <c r="BK877" s="54" t="s">
        <v>11</v>
      </c>
      <c r="BL877" s="39"/>
      <c r="BM877" s="54" t="s">
        <v>16</v>
      </c>
      <c r="BN877" s="36"/>
      <c r="BO877" s="54" t="s">
        <v>11</v>
      </c>
      <c r="BP877" s="39"/>
      <c r="BQ877" s="56" t="s">
        <v>16</v>
      </c>
      <c r="BR877" s="48"/>
      <c r="BS877" s="36"/>
      <c r="BT877" s="54" t="s">
        <v>11</v>
      </c>
      <c r="BU877" s="39"/>
      <c r="BV877" s="54" t="s">
        <v>16</v>
      </c>
      <c r="BW877" s="36"/>
      <c r="BX877" s="54" t="s">
        <v>11</v>
      </c>
      <c r="BY877" s="39"/>
      <c r="BZ877" s="56" t="s">
        <v>16</v>
      </c>
      <c r="CA877" s="51"/>
      <c r="CB877" s="17" t="str">
        <f t="shared" si="27"/>
        <v/>
      </c>
      <c r="CC877" s="17" t="str">
        <f>IF(CB877="","",INDEX('99_職種リスト'!$A:$A,MATCH($E877,'99_職種リスト'!$B:$B,0)))</f>
        <v/>
      </c>
      <c r="CD877" s="18" t="str">
        <f>IF(CB877="","",IF(F877="○",'01_勤務時間入力'!$B$7*60,IF(SUM(H877,J877,L877,N877)&gt;0,MIN(SUM(VALUE(H877)*60,J877,VALUE(L877)*60/2,N877/2),'01_勤務時間入力'!$B$7*60,10080),MIN(SUM(MIN(SUM(VALUE(Q877)*60,S877,VALUE(U877)*60/2,W877/2),1440)*IF(OR(Y877="",Y877="　"),1,VALUE(MID(Y877,2,1)/4)),MIN(SUM(VALUE(Z877)*60,AB877,VALUE(AD877)*60/2,AF877/2),1440)*IF(OR(AH877="",AH877="　"),1,VALUE(MID(AH877,2,1)/4)),MIN(SUM(VALUE(AI877)*60,AK877,VALUE(AM877)*60/2,AO877/2),1440)*IF(OR(AQ877="",AQ877="　"),1,VALUE(MID(AQ877,2,1)/4)),MIN(SUM(VALUE(AR877)*60,AT877,VALUE(AV877)*60/2,AX877/2),1440)*IF(OR(AZ877="",AZ877="　"),1,VALUE(MID(AZ877,2,1)/4)),MIN(SUM(VALUE(BA877)*60,BC877,VALUE(BE877)*60/2,BG877/2),1440)*IF(OR(BI877="",BI877="　"),1,VALUE(MID(BI877,2,1)/4)),MIN(SUM(VALUE(BJ877)*60,BL877,VALUE(BN877)*60/2,BP877/2),1440)*IF(OR(BR877="",BR877="　"),1,VALUE(MID(BR877,2,1)/4)),MIN(SUM(VALUE(BS877)*60,BU877,VALUE(BW877)*60/2,BY877/2),1440)*IF(OR(CA877="",CA877="　"),1,VALUE(MID(CA877,2,1)/4))),'01_勤務時間入力'!$B$7*60,10080))))</f>
        <v/>
      </c>
      <c r="CE877" s="17" t="str">
        <f>IF(CB877="","",IF('01_勤務時間入力'!$I$7*60&lt;='01_勤務時間入力'!CD877,"常勤","非常勤"))</f>
        <v/>
      </c>
    </row>
    <row r="878" spans="2:83" ht="27.95" customHeight="1" x14ac:dyDescent="0.4">
      <c r="B878" s="131" t="str">
        <f t="shared" si="26"/>
        <v>862人目</v>
      </c>
      <c r="C878" s="29"/>
      <c r="D878" s="69" t="s">
        <v>14</v>
      </c>
      <c r="E878" s="31"/>
      <c r="F878" s="32"/>
      <c r="H878" s="36"/>
      <c r="I878" s="54" t="s">
        <v>11</v>
      </c>
      <c r="J878" s="39"/>
      <c r="K878" s="56" t="s">
        <v>16</v>
      </c>
      <c r="L878" s="36"/>
      <c r="M878" s="54" t="s">
        <v>11</v>
      </c>
      <c r="N878" s="39"/>
      <c r="O878" s="56" t="s">
        <v>16</v>
      </c>
      <c r="P878" s="11"/>
      <c r="Q878" s="36"/>
      <c r="R878" s="54" t="s">
        <v>11</v>
      </c>
      <c r="S878" s="39"/>
      <c r="T878" s="54" t="s">
        <v>16</v>
      </c>
      <c r="U878" s="36"/>
      <c r="V878" s="54" t="s">
        <v>11</v>
      </c>
      <c r="W878" s="39"/>
      <c r="X878" s="56" t="s">
        <v>16</v>
      </c>
      <c r="Y878" s="48"/>
      <c r="Z878" s="36"/>
      <c r="AA878" s="54" t="s">
        <v>11</v>
      </c>
      <c r="AB878" s="39"/>
      <c r="AC878" s="54" t="s">
        <v>16</v>
      </c>
      <c r="AD878" s="36"/>
      <c r="AE878" s="54" t="s">
        <v>11</v>
      </c>
      <c r="AF878" s="39"/>
      <c r="AG878" s="56" t="s">
        <v>16</v>
      </c>
      <c r="AH878" s="48"/>
      <c r="AI878" s="36"/>
      <c r="AJ878" s="54" t="s">
        <v>11</v>
      </c>
      <c r="AK878" s="39"/>
      <c r="AL878" s="54" t="s">
        <v>16</v>
      </c>
      <c r="AM878" s="36"/>
      <c r="AN878" s="54" t="s">
        <v>11</v>
      </c>
      <c r="AO878" s="39"/>
      <c r="AP878" s="56" t="s">
        <v>16</v>
      </c>
      <c r="AQ878" s="48"/>
      <c r="AR878" s="36"/>
      <c r="AS878" s="54" t="s">
        <v>11</v>
      </c>
      <c r="AT878" s="39"/>
      <c r="AU878" s="54" t="s">
        <v>16</v>
      </c>
      <c r="AV878" s="36"/>
      <c r="AW878" s="54" t="s">
        <v>11</v>
      </c>
      <c r="AX878" s="39"/>
      <c r="AY878" s="56" t="s">
        <v>16</v>
      </c>
      <c r="AZ878" s="48"/>
      <c r="BA878" s="36"/>
      <c r="BB878" s="54" t="s">
        <v>11</v>
      </c>
      <c r="BC878" s="39"/>
      <c r="BD878" s="54" t="s">
        <v>16</v>
      </c>
      <c r="BE878" s="36"/>
      <c r="BF878" s="54" t="s">
        <v>11</v>
      </c>
      <c r="BG878" s="39"/>
      <c r="BH878" s="56" t="s">
        <v>16</v>
      </c>
      <c r="BI878" s="48"/>
      <c r="BJ878" s="36"/>
      <c r="BK878" s="54" t="s">
        <v>11</v>
      </c>
      <c r="BL878" s="39"/>
      <c r="BM878" s="54" t="s">
        <v>16</v>
      </c>
      <c r="BN878" s="36"/>
      <c r="BO878" s="54" t="s">
        <v>11</v>
      </c>
      <c r="BP878" s="39"/>
      <c r="BQ878" s="56" t="s">
        <v>16</v>
      </c>
      <c r="BR878" s="48"/>
      <c r="BS878" s="36"/>
      <c r="BT878" s="54" t="s">
        <v>11</v>
      </c>
      <c r="BU878" s="39"/>
      <c r="BV878" s="54" t="s">
        <v>16</v>
      </c>
      <c r="BW878" s="36"/>
      <c r="BX878" s="54" t="s">
        <v>11</v>
      </c>
      <c r="BY878" s="39"/>
      <c r="BZ878" s="56" t="s">
        <v>16</v>
      </c>
      <c r="CA878" s="51"/>
      <c r="CB878" s="17" t="str">
        <f t="shared" si="27"/>
        <v/>
      </c>
      <c r="CC878" s="17" t="str">
        <f>IF(CB878="","",INDEX('99_職種リスト'!$A:$A,MATCH($E878,'99_職種リスト'!$B:$B,0)))</f>
        <v/>
      </c>
      <c r="CD878" s="18" t="str">
        <f>IF(CB878="","",IF(F878="○",'01_勤務時間入力'!$B$7*60,IF(SUM(H878,J878,L878,N878)&gt;0,MIN(SUM(VALUE(H878)*60,J878,VALUE(L878)*60/2,N878/2),'01_勤務時間入力'!$B$7*60,10080),MIN(SUM(MIN(SUM(VALUE(Q878)*60,S878,VALUE(U878)*60/2,W878/2),1440)*IF(OR(Y878="",Y878="　"),1,VALUE(MID(Y878,2,1)/4)),MIN(SUM(VALUE(Z878)*60,AB878,VALUE(AD878)*60/2,AF878/2),1440)*IF(OR(AH878="",AH878="　"),1,VALUE(MID(AH878,2,1)/4)),MIN(SUM(VALUE(AI878)*60,AK878,VALUE(AM878)*60/2,AO878/2),1440)*IF(OR(AQ878="",AQ878="　"),1,VALUE(MID(AQ878,2,1)/4)),MIN(SUM(VALUE(AR878)*60,AT878,VALUE(AV878)*60/2,AX878/2),1440)*IF(OR(AZ878="",AZ878="　"),1,VALUE(MID(AZ878,2,1)/4)),MIN(SUM(VALUE(BA878)*60,BC878,VALUE(BE878)*60/2,BG878/2),1440)*IF(OR(BI878="",BI878="　"),1,VALUE(MID(BI878,2,1)/4)),MIN(SUM(VALUE(BJ878)*60,BL878,VALUE(BN878)*60/2,BP878/2),1440)*IF(OR(BR878="",BR878="　"),1,VALUE(MID(BR878,2,1)/4)),MIN(SUM(VALUE(BS878)*60,BU878,VALUE(BW878)*60/2,BY878/2),1440)*IF(OR(CA878="",CA878="　"),1,VALUE(MID(CA878,2,1)/4))),'01_勤務時間入力'!$B$7*60,10080))))</f>
        <v/>
      </c>
      <c r="CE878" s="17" t="str">
        <f>IF(CB878="","",IF('01_勤務時間入力'!$I$7*60&lt;='01_勤務時間入力'!CD878,"常勤","非常勤"))</f>
        <v/>
      </c>
    </row>
    <row r="879" spans="2:83" ht="27.95" customHeight="1" x14ac:dyDescent="0.4">
      <c r="B879" s="131" t="str">
        <f t="shared" si="26"/>
        <v>863人目</v>
      </c>
      <c r="C879" s="29"/>
      <c r="D879" s="69" t="s">
        <v>14</v>
      </c>
      <c r="E879" s="31"/>
      <c r="F879" s="32"/>
      <c r="H879" s="36"/>
      <c r="I879" s="54" t="s">
        <v>11</v>
      </c>
      <c r="J879" s="39"/>
      <c r="K879" s="56" t="s">
        <v>16</v>
      </c>
      <c r="L879" s="36"/>
      <c r="M879" s="54" t="s">
        <v>11</v>
      </c>
      <c r="N879" s="39"/>
      <c r="O879" s="56" t="s">
        <v>16</v>
      </c>
      <c r="P879" s="11"/>
      <c r="Q879" s="36"/>
      <c r="R879" s="54" t="s">
        <v>11</v>
      </c>
      <c r="S879" s="39"/>
      <c r="T879" s="54" t="s">
        <v>16</v>
      </c>
      <c r="U879" s="36"/>
      <c r="V879" s="54" t="s">
        <v>11</v>
      </c>
      <c r="W879" s="39"/>
      <c r="X879" s="56" t="s">
        <v>16</v>
      </c>
      <c r="Y879" s="48"/>
      <c r="Z879" s="36"/>
      <c r="AA879" s="54" t="s">
        <v>11</v>
      </c>
      <c r="AB879" s="39"/>
      <c r="AC879" s="54" t="s">
        <v>16</v>
      </c>
      <c r="AD879" s="36"/>
      <c r="AE879" s="54" t="s">
        <v>11</v>
      </c>
      <c r="AF879" s="39"/>
      <c r="AG879" s="56" t="s">
        <v>16</v>
      </c>
      <c r="AH879" s="48"/>
      <c r="AI879" s="36"/>
      <c r="AJ879" s="54" t="s">
        <v>11</v>
      </c>
      <c r="AK879" s="39"/>
      <c r="AL879" s="54" t="s">
        <v>16</v>
      </c>
      <c r="AM879" s="36"/>
      <c r="AN879" s="54" t="s">
        <v>11</v>
      </c>
      <c r="AO879" s="39"/>
      <c r="AP879" s="56" t="s">
        <v>16</v>
      </c>
      <c r="AQ879" s="48"/>
      <c r="AR879" s="36"/>
      <c r="AS879" s="54" t="s">
        <v>11</v>
      </c>
      <c r="AT879" s="39"/>
      <c r="AU879" s="54" t="s">
        <v>16</v>
      </c>
      <c r="AV879" s="36"/>
      <c r="AW879" s="54" t="s">
        <v>11</v>
      </c>
      <c r="AX879" s="39"/>
      <c r="AY879" s="56" t="s">
        <v>16</v>
      </c>
      <c r="AZ879" s="48"/>
      <c r="BA879" s="36"/>
      <c r="BB879" s="54" t="s">
        <v>11</v>
      </c>
      <c r="BC879" s="39"/>
      <c r="BD879" s="54" t="s">
        <v>16</v>
      </c>
      <c r="BE879" s="36"/>
      <c r="BF879" s="54" t="s">
        <v>11</v>
      </c>
      <c r="BG879" s="39"/>
      <c r="BH879" s="56" t="s">
        <v>16</v>
      </c>
      <c r="BI879" s="48"/>
      <c r="BJ879" s="36"/>
      <c r="BK879" s="54" t="s">
        <v>11</v>
      </c>
      <c r="BL879" s="39"/>
      <c r="BM879" s="54" t="s">
        <v>16</v>
      </c>
      <c r="BN879" s="36"/>
      <c r="BO879" s="54" t="s">
        <v>11</v>
      </c>
      <c r="BP879" s="39"/>
      <c r="BQ879" s="56" t="s">
        <v>16</v>
      </c>
      <c r="BR879" s="48"/>
      <c r="BS879" s="36"/>
      <c r="BT879" s="54" t="s">
        <v>11</v>
      </c>
      <c r="BU879" s="39"/>
      <c r="BV879" s="54" t="s">
        <v>16</v>
      </c>
      <c r="BW879" s="36"/>
      <c r="BX879" s="54" t="s">
        <v>11</v>
      </c>
      <c r="BY879" s="39"/>
      <c r="BZ879" s="56" t="s">
        <v>16</v>
      </c>
      <c r="CA879" s="51"/>
      <c r="CB879" s="17" t="str">
        <f t="shared" si="27"/>
        <v/>
      </c>
      <c r="CC879" s="17" t="str">
        <f>IF(CB879="","",INDEX('99_職種リスト'!$A:$A,MATCH($E879,'99_職種リスト'!$B:$B,0)))</f>
        <v/>
      </c>
      <c r="CD879" s="18" t="str">
        <f>IF(CB879="","",IF(F879="○",'01_勤務時間入力'!$B$7*60,IF(SUM(H879,J879,L879,N879)&gt;0,MIN(SUM(VALUE(H879)*60,J879,VALUE(L879)*60/2,N879/2),'01_勤務時間入力'!$B$7*60,10080),MIN(SUM(MIN(SUM(VALUE(Q879)*60,S879,VALUE(U879)*60/2,W879/2),1440)*IF(OR(Y879="",Y879="　"),1,VALUE(MID(Y879,2,1)/4)),MIN(SUM(VALUE(Z879)*60,AB879,VALUE(AD879)*60/2,AF879/2),1440)*IF(OR(AH879="",AH879="　"),1,VALUE(MID(AH879,2,1)/4)),MIN(SUM(VALUE(AI879)*60,AK879,VALUE(AM879)*60/2,AO879/2),1440)*IF(OR(AQ879="",AQ879="　"),1,VALUE(MID(AQ879,2,1)/4)),MIN(SUM(VALUE(AR879)*60,AT879,VALUE(AV879)*60/2,AX879/2),1440)*IF(OR(AZ879="",AZ879="　"),1,VALUE(MID(AZ879,2,1)/4)),MIN(SUM(VALUE(BA879)*60,BC879,VALUE(BE879)*60/2,BG879/2),1440)*IF(OR(BI879="",BI879="　"),1,VALUE(MID(BI879,2,1)/4)),MIN(SUM(VALUE(BJ879)*60,BL879,VALUE(BN879)*60/2,BP879/2),1440)*IF(OR(BR879="",BR879="　"),1,VALUE(MID(BR879,2,1)/4)),MIN(SUM(VALUE(BS879)*60,BU879,VALUE(BW879)*60/2,BY879/2),1440)*IF(OR(CA879="",CA879="　"),1,VALUE(MID(CA879,2,1)/4))),'01_勤務時間入力'!$B$7*60,10080))))</f>
        <v/>
      </c>
      <c r="CE879" s="17" t="str">
        <f>IF(CB879="","",IF('01_勤務時間入力'!$I$7*60&lt;='01_勤務時間入力'!CD879,"常勤","非常勤"))</f>
        <v/>
      </c>
    </row>
    <row r="880" spans="2:83" ht="27.95" customHeight="1" x14ac:dyDescent="0.4">
      <c r="B880" s="131" t="str">
        <f t="shared" si="26"/>
        <v>864人目</v>
      </c>
      <c r="C880" s="29"/>
      <c r="D880" s="69" t="s">
        <v>14</v>
      </c>
      <c r="E880" s="31"/>
      <c r="F880" s="32"/>
      <c r="H880" s="36"/>
      <c r="I880" s="54" t="s">
        <v>11</v>
      </c>
      <c r="J880" s="39"/>
      <c r="K880" s="56" t="s">
        <v>16</v>
      </c>
      <c r="L880" s="36"/>
      <c r="M880" s="54" t="s">
        <v>11</v>
      </c>
      <c r="N880" s="39"/>
      <c r="O880" s="56" t="s">
        <v>16</v>
      </c>
      <c r="P880" s="11"/>
      <c r="Q880" s="36"/>
      <c r="R880" s="54" t="s">
        <v>11</v>
      </c>
      <c r="S880" s="39"/>
      <c r="T880" s="54" t="s">
        <v>16</v>
      </c>
      <c r="U880" s="36"/>
      <c r="V880" s="54" t="s">
        <v>11</v>
      </c>
      <c r="W880" s="39"/>
      <c r="X880" s="56" t="s">
        <v>16</v>
      </c>
      <c r="Y880" s="48"/>
      <c r="Z880" s="36"/>
      <c r="AA880" s="54" t="s">
        <v>11</v>
      </c>
      <c r="AB880" s="39"/>
      <c r="AC880" s="54" t="s">
        <v>16</v>
      </c>
      <c r="AD880" s="36"/>
      <c r="AE880" s="54" t="s">
        <v>11</v>
      </c>
      <c r="AF880" s="39"/>
      <c r="AG880" s="56" t="s">
        <v>16</v>
      </c>
      <c r="AH880" s="48"/>
      <c r="AI880" s="36"/>
      <c r="AJ880" s="54" t="s">
        <v>11</v>
      </c>
      <c r="AK880" s="39"/>
      <c r="AL880" s="54" t="s">
        <v>16</v>
      </c>
      <c r="AM880" s="36"/>
      <c r="AN880" s="54" t="s">
        <v>11</v>
      </c>
      <c r="AO880" s="39"/>
      <c r="AP880" s="56" t="s">
        <v>16</v>
      </c>
      <c r="AQ880" s="48"/>
      <c r="AR880" s="36"/>
      <c r="AS880" s="54" t="s">
        <v>11</v>
      </c>
      <c r="AT880" s="39"/>
      <c r="AU880" s="54" t="s">
        <v>16</v>
      </c>
      <c r="AV880" s="36"/>
      <c r="AW880" s="54" t="s">
        <v>11</v>
      </c>
      <c r="AX880" s="39"/>
      <c r="AY880" s="56" t="s">
        <v>16</v>
      </c>
      <c r="AZ880" s="48"/>
      <c r="BA880" s="36"/>
      <c r="BB880" s="54" t="s">
        <v>11</v>
      </c>
      <c r="BC880" s="39"/>
      <c r="BD880" s="54" t="s">
        <v>16</v>
      </c>
      <c r="BE880" s="36"/>
      <c r="BF880" s="54" t="s">
        <v>11</v>
      </c>
      <c r="BG880" s="39"/>
      <c r="BH880" s="56" t="s">
        <v>16</v>
      </c>
      <c r="BI880" s="48"/>
      <c r="BJ880" s="36"/>
      <c r="BK880" s="54" t="s">
        <v>11</v>
      </c>
      <c r="BL880" s="39"/>
      <c r="BM880" s="54" t="s">
        <v>16</v>
      </c>
      <c r="BN880" s="36"/>
      <c r="BO880" s="54" t="s">
        <v>11</v>
      </c>
      <c r="BP880" s="39"/>
      <c r="BQ880" s="56" t="s">
        <v>16</v>
      </c>
      <c r="BR880" s="48"/>
      <c r="BS880" s="36"/>
      <c r="BT880" s="54" t="s">
        <v>11</v>
      </c>
      <c r="BU880" s="39"/>
      <c r="BV880" s="54" t="s">
        <v>16</v>
      </c>
      <c r="BW880" s="36"/>
      <c r="BX880" s="54" t="s">
        <v>11</v>
      </c>
      <c r="BY880" s="39"/>
      <c r="BZ880" s="56" t="s">
        <v>16</v>
      </c>
      <c r="CA880" s="51"/>
      <c r="CB880" s="17" t="str">
        <f t="shared" si="27"/>
        <v/>
      </c>
      <c r="CC880" s="17" t="str">
        <f>IF(CB880="","",INDEX('99_職種リスト'!$A:$A,MATCH($E880,'99_職種リスト'!$B:$B,0)))</f>
        <v/>
      </c>
      <c r="CD880" s="18" t="str">
        <f>IF(CB880="","",IF(F880="○",'01_勤務時間入力'!$B$7*60,IF(SUM(H880,J880,L880,N880)&gt;0,MIN(SUM(VALUE(H880)*60,J880,VALUE(L880)*60/2,N880/2),'01_勤務時間入力'!$B$7*60,10080),MIN(SUM(MIN(SUM(VALUE(Q880)*60,S880,VALUE(U880)*60/2,W880/2),1440)*IF(OR(Y880="",Y880="　"),1,VALUE(MID(Y880,2,1)/4)),MIN(SUM(VALUE(Z880)*60,AB880,VALUE(AD880)*60/2,AF880/2),1440)*IF(OR(AH880="",AH880="　"),1,VALUE(MID(AH880,2,1)/4)),MIN(SUM(VALUE(AI880)*60,AK880,VALUE(AM880)*60/2,AO880/2),1440)*IF(OR(AQ880="",AQ880="　"),1,VALUE(MID(AQ880,2,1)/4)),MIN(SUM(VALUE(AR880)*60,AT880,VALUE(AV880)*60/2,AX880/2),1440)*IF(OR(AZ880="",AZ880="　"),1,VALUE(MID(AZ880,2,1)/4)),MIN(SUM(VALUE(BA880)*60,BC880,VALUE(BE880)*60/2,BG880/2),1440)*IF(OR(BI880="",BI880="　"),1,VALUE(MID(BI880,2,1)/4)),MIN(SUM(VALUE(BJ880)*60,BL880,VALUE(BN880)*60/2,BP880/2),1440)*IF(OR(BR880="",BR880="　"),1,VALUE(MID(BR880,2,1)/4)),MIN(SUM(VALUE(BS880)*60,BU880,VALUE(BW880)*60/2,BY880/2),1440)*IF(OR(CA880="",CA880="　"),1,VALUE(MID(CA880,2,1)/4))),'01_勤務時間入力'!$B$7*60,10080))))</f>
        <v/>
      </c>
      <c r="CE880" s="17" t="str">
        <f>IF(CB880="","",IF('01_勤務時間入力'!$I$7*60&lt;='01_勤務時間入力'!CD880,"常勤","非常勤"))</f>
        <v/>
      </c>
    </row>
    <row r="881" spans="2:83" ht="27.95" customHeight="1" x14ac:dyDescent="0.4">
      <c r="B881" s="131" t="str">
        <f t="shared" si="26"/>
        <v>865人目</v>
      </c>
      <c r="C881" s="29"/>
      <c r="D881" s="69" t="s">
        <v>14</v>
      </c>
      <c r="E881" s="31"/>
      <c r="F881" s="32"/>
      <c r="H881" s="36"/>
      <c r="I881" s="54" t="s">
        <v>11</v>
      </c>
      <c r="J881" s="39"/>
      <c r="K881" s="56" t="s">
        <v>16</v>
      </c>
      <c r="L881" s="36"/>
      <c r="M881" s="54" t="s">
        <v>11</v>
      </c>
      <c r="N881" s="39"/>
      <c r="O881" s="56" t="s">
        <v>16</v>
      </c>
      <c r="P881" s="11"/>
      <c r="Q881" s="36"/>
      <c r="R881" s="54" t="s">
        <v>11</v>
      </c>
      <c r="S881" s="39"/>
      <c r="T881" s="54" t="s">
        <v>16</v>
      </c>
      <c r="U881" s="36"/>
      <c r="V881" s="54" t="s">
        <v>11</v>
      </c>
      <c r="W881" s="39"/>
      <c r="X881" s="56" t="s">
        <v>16</v>
      </c>
      <c r="Y881" s="48"/>
      <c r="Z881" s="36"/>
      <c r="AA881" s="54" t="s">
        <v>11</v>
      </c>
      <c r="AB881" s="39"/>
      <c r="AC881" s="54" t="s">
        <v>16</v>
      </c>
      <c r="AD881" s="36"/>
      <c r="AE881" s="54" t="s">
        <v>11</v>
      </c>
      <c r="AF881" s="39"/>
      <c r="AG881" s="56" t="s">
        <v>16</v>
      </c>
      <c r="AH881" s="48"/>
      <c r="AI881" s="36"/>
      <c r="AJ881" s="54" t="s">
        <v>11</v>
      </c>
      <c r="AK881" s="39"/>
      <c r="AL881" s="54" t="s">
        <v>16</v>
      </c>
      <c r="AM881" s="36"/>
      <c r="AN881" s="54" t="s">
        <v>11</v>
      </c>
      <c r="AO881" s="39"/>
      <c r="AP881" s="56" t="s">
        <v>16</v>
      </c>
      <c r="AQ881" s="48"/>
      <c r="AR881" s="36"/>
      <c r="AS881" s="54" t="s">
        <v>11</v>
      </c>
      <c r="AT881" s="39"/>
      <c r="AU881" s="54" t="s">
        <v>16</v>
      </c>
      <c r="AV881" s="36"/>
      <c r="AW881" s="54" t="s">
        <v>11</v>
      </c>
      <c r="AX881" s="39"/>
      <c r="AY881" s="56" t="s">
        <v>16</v>
      </c>
      <c r="AZ881" s="48"/>
      <c r="BA881" s="36"/>
      <c r="BB881" s="54" t="s">
        <v>11</v>
      </c>
      <c r="BC881" s="39"/>
      <c r="BD881" s="54" t="s">
        <v>16</v>
      </c>
      <c r="BE881" s="36"/>
      <c r="BF881" s="54" t="s">
        <v>11</v>
      </c>
      <c r="BG881" s="39"/>
      <c r="BH881" s="56" t="s">
        <v>16</v>
      </c>
      <c r="BI881" s="48"/>
      <c r="BJ881" s="36"/>
      <c r="BK881" s="54" t="s">
        <v>11</v>
      </c>
      <c r="BL881" s="39"/>
      <c r="BM881" s="54" t="s">
        <v>16</v>
      </c>
      <c r="BN881" s="36"/>
      <c r="BO881" s="54" t="s">
        <v>11</v>
      </c>
      <c r="BP881" s="39"/>
      <c r="BQ881" s="56" t="s">
        <v>16</v>
      </c>
      <c r="BR881" s="48"/>
      <c r="BS881" s="36"/>
      <c r="BT881" s="54" t="s">
        <v>11</v>
      </c>
      <c r="BU881" s="39"/>
      <c r="BV881" s="54" t="s">
        <v>16</v>
      </c>
      <c r="BW881" s="36"/>
      <c r="BX881" s="54" t="s">
        <v>11</v>
      </c>
      <c r="BY881" s="39"/>
      <c r="BZ881" s="56" t="s">
        <v>16</v>
      </c>
      <c r="CA881" s="51"/>
      <c r="CB881" s="17" t="str">
        <f t="shared" si="27"/>
        <v/>
      </c>
      <c r="CC881" s="17" t="str">
        <f>IF(CB881="","",INDEX('99_職種リスト'!$A:$A,MATCH($E881,'99_職種リスト'!$B:$B,0)))</f>
        <v/>
      </c>
      <c r="CD881" s="18" t="str">
        <f>IF(CB881="","",IF(F881="○",'01_勤務時間入力'!$B$7*60,IF(SUM(H881,J881,L881,N881)&gt;0,MIN(SUM(VALUE(H881)*60,J881,VALUE(L881)*60/2,N881/2),'01_勤務時間入力'!$B$7*60,10080),MIN(SUM(MIN(SUM(VALUE(Q881)*60,S881,VALUE(U881)*60/2,W881/2),1440)*IF(OR(Y881="",Y881="　"),1,VALUE(MID(Y881,2,1)/4)),MIN(SUM(VALUE(Z881)*60,AB881,VALUE(AD881)*60/2,AF881/2),1440)*IF(OR(AH881="",AH881="　"),1,VALUE(MID(AH881,2,1)/4)),MIN(SUM(VALUE(AI881)*60,AK881,VALUE(AM881)*60/2,AO881/2),1440)*IF(OR(AQ881="",AQ881="　"),1,VALUE(MID(AQ881,2,1)/4)),MIN(SUM(VALUE(AR881)*60,AT881,VALUE(AV881)*60/2,AX881/2),1440)*IF(OR(AZ881="",AZ881="　"),1,VALUE(MID(AZ881,2,1)/4)),MIN(SUM(VALUE(BA881)*60,BC881,VALUE(BE881)*60/2,BG881/2),1440)*IF(OR(BI881="",BI881="　"),1,VALUE(MID(BI881,2,1)/4)),MIN(SUM(VALUE(BJ881)*60,BL881,VALUE(BN881)*60/2,BP881/2),1440)*IF(OR(BR881="",BR881="　"),1,VALUE(MID(BR881,2,1)/4)),MIN(SUM(VALUE(BS881)*60,BU881,VALUE(BW881)*60/2,BY881/2),1440)*IF(OR(CA881="",CA881="　"),1,VALUE(MID(CA881,2,1)/4))),'01_勤務時間入力'!$B$7*60,10080))))</f>
        <v/>
      </c>
      <c r="CE881" s="17" t="str">
        <f>IF(CB881="","",IF('01_勤務時間入力'!$I$7*60&lt;='01_勤務時間入力'!CD881,"常勤","非常勤"))</f>
        <v/>
      </c>
    </row>
    <row r="882" spans="2:83" ht="27.95" customHeight="1" x14ac:dyDescent="0.4">
      <c r="B882" s="131" t="str">
        <f t="shared" si="26"/>
        <v>866人目</v>
      </c>
      <c r="C882" s="29"/>
      <c r="D882" s="69" t="s">
        <v>14</v>
      </c>
      <c r="E882" s="31"/>
      <c r="F882" s="32"/>
      <c r="H882" s="36"/>
      <c r="I882" s="54" t="s">
        <v>11</v>
      </c>
      <c r="J882" s="39"/>
      <c r="K882" s="56" t="s">
        <v>16</v>
      </c>
      <c r="L882" s="36"/>
      <c r="M882" s="54" t="s">
        <v>11</v>
      </c>
      <c r="N882" s="39"/>
      <c r="O882" s="56" t="s">
        <v>16</v>
      </c>
      <c r="P882" s="11"/>
      <c r="Q882" s="36"/>
      <c r="R882" s="54" t="s">
        <v>11</v>
      </c>
      <c r="S882" s="39"/>
      <c r="T882" s="54" t="s">
        <v>16</v>
      </c>
      <c r="U882" s="36"/>
      <c r="V882" s="54" t="s">
        <v>11</v>
      </c>
      <c r="W882" s="39"/>
      <c r="X882" s="56" t="s">
        <v>16</v>
      </c>
      <c r="Y882" s="48"/>
      <c r="Z882" s="36"/>
      <c r="AA882" s="54" t="s">
        <v>11</v>
      </c>
      <c r="AB882" s="39"/>
      <c r="AC882" s="54" t="s">
        <v>16</v>
      </c>
      <c r="AD882" s="36"/>
      <c r="AE882" s="54" t="s">
        <v>11</v>
      </c>
      <c r="AF882" s="39"/>
      <c r="AG882" s="56" t="s">
        <v>16</v>
      </c>
      <c r="AH882" s="48"/>
      <c r="AI882" s="36"/>
      <c r="AJ882" s="54" t="s">
        <v>11</v>
      </c>
      <c r="AK882" s="39"/>
      <c r="AL882" s="54" t="s">
        <v>16</v>
      </c>
      <c r="AM882" s="36"/>
      <c r="AN882" s="54" t="s">
        <v>11</v>
      </c>
      <c r="AO882" s="39"/>
      <c r="AP882" s="56" t="s">
        <v>16</v>
      </c>
      <c r="AQ882" s="48"/>
      <c r="AR882" s="36"/>
      <c r="AS882" s="54" t="s">
        <v>11</v>
      </c>
      <c r="AT882" s="39"/>
      <c r="AU882" s="54" t="s">
        <v>16</v>
      </c>
      <c r="AV882" s="36"/>
      <c r="AW882" s="54" t="s">
        <v>11</v>
      </c>
      <c r="AX882" s="39"/>
      <c r="AY882" s="56" t="s">
        <v>16</v>
      </c>
      <c r="AZ882" s="48"/>
      <c r="BA882" s="36"/>
      <c r="BB882" s="54" t="s">
        <v>11</v>
      </c>
      <c r="BC882" s="39"/>
      <c r="BD882" s="54" t="s">
        <v>16</v>
      </c>
      <c r="BE882" s="36"/>
      <c r="BF882" s="54" t="s">
        <v>11</v>
      </c>
      <c r="BG882" s="39"/>
      <c r="BH882" s="56" t="s">
        <v>16</v>
      </c>
      <c r="BI882" s="48"/>
      <c r="BJ882" s="36"/>
      <c r="BK882" s="54" t="s">
        <v>11</v>
      </c>
      <c r="BL882" s="39"/>
      <c r="BM882" s="54" t="s">
        <v>16</v>
      </c>
      <c r="BN882" s="36"/>
      <c r="BO882" s="54" t="s">
        <v>11</v>
      </c>
      <c r="BP882" s="39"/>
      <c r="BQ882" s="56" t="s">
        <v>16</v>
      </c>
      <c r="BR882" s="48"/>
      <c r="BS882" s="36"/>
      <c r="BT882" s="54" t="s">
        <v>11</v>
      </c>
      <c r="BU882" s="39"/>
      <c r="BV882" s="54" t="s">
        <v>16</v>
      </c>
      <c r="BW882" s="36"/>
      <c r="BX882" s="54" t="s">
        <v>11</v>
      </c>
      <c r="BY882" s="39"/>
      <c r="BZ882" s="56" t="s">
        <v>16</v>
      </c>
      <c r="CA882" s="51"/>
      <c r="CB882" s="17" t="str">
        <f t="shared" si="27"/>
        <v/>
      </c>
      <c r="CC882" s="17" t="str">
        <f>IF(CB882="","",INDEX('99_職種リスト'!$A:$A,MATCH($E882,'99_職種リスト'!$B:$B,0)))</f>
        <v/>
      </c>
      <c r="CD882" s="18" t="str">
        <f>IF(CB882="","",IF(F882="○",'01_勤務時間入力'!$B$7*60,IF(SUM(H882,J882,L882,N882)&gt;0,MIN(SUM(VALUE(H882)*60,J882,VALUE(L882)*60/2,N882/2),'01_勤務時間入力'!$B$7*60,10080),MIN(SUM(MIN(SUM(VALUE(Q882)*60,S882,VALUE(U882)*60/2,W882/2),1440)*IF(OR(Y882="",Y882="　"),1,VALUE(MID(Y882,2,1)/4)),MIN(SUM(VALUE(Z882)*60,AB882,VALUE(AD882)*60/2,AF882/2),1440)*IF(OR(AH882="",AH882="　"),1,VALUE(MID(AH882,2,1)/4)),MIN(SUM(VALUE(AI882)*60,AK882,VALUE(AM882)*60/2,AO882/2),1440)*IF(OR(AQ882="",AQ882="　"),1,VALUE(MID(AQ882,2,1)/4)),MIN(SUM(VALUE(AR882)*60,AT882,VALUE(AV882)*60/2,AX882/2),1440)*IF(OR(AZ882="",AZ882="　"),1,VALUE(MID(AZ882,2,1)/4)),MIN(SUM(VALUE(BA882)*60,BC882,VALUE(BE882)*60/2,BG882/2),1440)*IF(OR(BI882="",BI882="　"),1,VALUE(MID(BI882,2,1)/4)),MIN(SUM(VALUE(BJ882)*60,BL882,VALUE(BN882)*60/2,BP882/2),1440)*IF(OR(BR882="",BR882="　"),1,VALUE(MID(BR882,2,1)/4)),MIN(SUM(VALUE(BS882)*60,BU882,VALUE(BW882)*60/2,BY882/2),1440)*IF(OR(CA882="",CA882="　"),1,VALUE(MID(CA882,2,1)/4))),'01_勤務時間入力'!$B$7*60,10080))))</f>
        <v/>
      </c>
      <c r="CE882" s="17" t="str">
        <f>IF(CB882="","",IF('01_勤務時間入力'!$I$7*60&lt;='01_勤務時間入力'!CD882,"常勤","非常勤"))</f>
        <v/>
      </c>
    </row>
    <row r="883" spans="2:83" ht="27.95" customHeight="1" x14ac:dyDescent="0.4">
      <c r="B883" s="131" t="str">
        <f t="shared" si="26"/>
        <v>867人目</v>
      </c>
      <c r="C883" s="29"/>
      <c r="D883" s="69" t="s">
        <v>14</v>
      </c>
      <c r="E883" s="31"/>
      <c r="F883" s="32"/>
      <c r="H883" s="36"/>
      <c r="I883" s="54" t="s">
        <v>11</v>
      </c>
      <c r="J883" s="39"/>
      <c r="K883" s="56" t="s">
        <v>16</v>
      </c>
      <c r="L883" s="36"/>
      <c r="M883" s="54" t="s">
        <v>11</v>
      </c>
      <c r="N883" s="39"/>
      <c r="O883" s="56" t="s">
        <v>16</v>
      </c>
      <c r="P883" s="11"/>
      <c r="Q883" s="36"/>
      <c r="R883" s="54" t="s">
        <v>11</v>
      </c>
      <c r="S883" s="39"/>
      <c r="T883" s="54" t="s">
        <v>16</v>
      </c>
      <c r="U883" s="36"/>
      <c r="V883" s="54" t="s">
        <v>11</v>
      </c>
      <c r="W883" s="39"/>
      <c r="X883" s="56" t="s">
        <v>16</v>
      </c>
      <c r="Y883" s="48"/>
      <c r="Z883" s="36"/>
      <c r="AA883" s="54" t="s">
        <v>11</v>
      </c>
      <c r="AB883" s="39"/>
      <c r="AC883" s="54" t="s">
        <v>16</v>
      </c>
      <c r="AD883" s="36"/>
      <c r="AE883" s="54" t="s">
        <v>11</v>
      </c>
      <c r="AF883" s="39"/>
      <c r="AG883" s="56" t="s">
        <v>16</v>
      </c>
      <c r="AH883" s="48"/>
      <c r="AI883" s="36"/>
      <c r="AJ883" s="54" t="s">
        <v>11</v>
      </c>
      <c r="AK883" s="39"/>
      <c r="AL883" s="54" t="s">
        <v>16</v>
      </c>
      <c r="AM883" s="36"/>
      <c r="AN883" s="54" t="s">
        <v>11</v>
      </c>
      <c r="AO883" s="39"/>
      <c r="AP883" s="56" t="s">
        <v>16</v>
      </c>
      <c r="AQ883" s="48"/>
      <c r="AR883" s="36"/>
      <c r="AS883" s="54" t="s">
        <v>11</v>
      </c>
      <c r="AT883" s="39"/>
      <c r="AU883" s="54" t="s">
        <v>16</v>
      </c>
      <c r="AV883" s="36"/>
      <c r="AW883" s="54" t="s">
        <v>11</v>
      </c>
      <c r="AX883" s="39"/>
      <c r="AY883" s="56" t="s">
        <v>16</v>
      </c>
      <c r="AZ883" s="48"/>
      <c r="BA883" s="36"/>
      <c r="BB883" s="54" t="s">
        <v>11</v>
      </c>
      <c r="BC883" s="39"/>
      <c r="BD883" s="54" t="s">
        <v>16</v>
      </c>
      <c r="BE883" s="36"/>
      <c r="BF883" s="54" t="s">
        <v>11</v>
      </c>
      <c r="BG883" s="39"/>
      <c r="BH883" s="56" t="s">
        <v>16</v>
      </c>
      <c r="BI883" s="48"/>
      <c r="BJ883" s="36"/>
      <c r="BK883" s="54" t="s">
        <v>11</v>
      </c>
      <c r="BL883" s="39"/>
      <c r="BM883" s="54" t="s">
        <v>16</v>
      </c>
      <c r="BN883" s="36"/>
      <c r="BO883" s="54" t="s">
        <v>11</v>
      </c>
      <c r="BP883" s="39"/>
      <c r="BQ883" s="56" t="s">
        <v>16</v>
      </c>
      <c r="BR883" s="48"/>
      <c r="BS883" s="36"/>
      <c r="BT883" s="54" t="s">
        <v>11</v>
      </c>
      <c r="BU883" s="39"/>
      <c r="BV883" s="54" t="s">
        <v>16</v>
      </c>
      <c r="BW883" s="36"/>
      <c r="BX883" s="54" t="s">
        <v>11</v>
      </c>
      <c r="BY883" s="39"/>
      <c r="BZ883" s="56" t="s">
        <v>16</v>
      </c>
      <c r="CA883" s="51"/>
      <c r="CB883" s="17" t="str">
        <f t="shared" si="27"/>
        <v/>
      </c>
      <c r="CC883" s="17" t="str">
        <f>IF(CB883="","",INDEX('99_職種リスト'!$A:$A,MATCH($E883,'99_職種リスト'!$B:$B,0)))</f>
        <v/>
      </c>
      <c r="CD883" s="18" t="str">
        <f>IF(CB883="","",IF(F883="○",'01_勤務時間入力'!$B$7*60,IF(SUM(H883,J883,L883,N883)&gt;0,MIN(SUM(VALUE(H883)*60,J883,VALUE(L883)*60/2,N883/2),'01_勤務時間入力'!$B$7*60,10080),MIN(SUM(MIN(SUM(VALUE(Q883)*60,S883,VALUE(U883)*60/2,W883/2),1440)*IF(OR(Y883="",Y883="　"),1,VALUE(MID(Y883,2,1)/4)),MIN(SUM(VALUE(Z883)*60,AB883,VALUE(AD883)*60/2,AF883/2),1440)*IF(OR(AH883="",AH883="　"),1,VALUE(MID(AH883,2,1)/4)),MIN(SUM(VALUE(AI883)*60,AK883,VALUE(AM883)*60/2,AO883/2),1440)*IF(OR(AQ883="",AQ883="　"),1,VALUE(MID(AQ883,2,1)/4)),MIN(SUM(VALUE(AR883)*60,AT883,VALUE(AV883)*60/2,AX883/2),1440)*IF(OR(AZ883="",AZ883="　"),1,VALUE(MID(AZ883,2,1)/4)),MIN(SUM(VALUE(BA883)*60,BC883,VALUE(BE883)*60/2,BG883/2),1440)*IF(OR(BI883="",BI883="　"),1,VALUE(MID(BI883,2,1)/4)),MIN(SUM(VALUE(BJ883)*60,BL883,VALUE(BN883)*60/2,BP883/2),1440)*IF(OR(BR883="",BR883="　"),1,VALUE(MID(BR883,2,1)/4)),MIN(SUM(VALUE(BS883)*60,BU883,VALUE(BW883)*60/2,BY883/2),1440)*IF(OR(CA883="",CA883="　"),1,VALUE(MID(CA883,2,1)/4))),'01_勤務時間入力'!$B$7*60,10080))))</f>
        <v/>
      </c>
      <c r="CE883" s="17" t="str">
        <f>IF(CB883="","",IF('01_勤務時間入力'!$I$7*60&lt;='01_勤務時間入力'!CD883,"常勤","非常勤"))</f>
        <v/>
      </c>
    </row>
    <row r="884" spans="2:83" ht="27.95" customHeight="1" x14ac:dyDescent="0.4">
      <c r="B884" s="131" t="str">
        <f t="shared" si="26"/>
        <v>868人目</v>
      </c>
      <c r="C884" s="29"/>
      <c r="D884" s="69" t="s">
        <v>14</v>
      </c>
      <c r="E884" s="31"/>
      <c r="F884" s="32"/>
      <c r="H884" s="36"/>
      <c r="I884" s="54" t="s">
        <v>11</v>
      </c>
      <c r="J884" s="39"/>
      <c r="K884" s="56" t="s">
        <v>16</v>
      </c>
      <c r="L884" s="36"/>
      <c r="M884" s="54" t="s">
        <v>11</v>
      </c>
      <c r="N884" s="39"/>
      <c r="O884" s="56" t="s">
        <v>16</v>
      </c>
      <c r="P884" s="11"/>
      <c r="Q884" s="36"/>
      <c r="R884" s="54" t="s">
        <v>11</v>
      </c>
      <c r="S884" s="39"/>
      <c r="T884" s="54" t="s">
        <v>16</v>
      </c>
      <c r="U884" s="36"/>
      <c r="V884" s="54" t="s">
        <v>11</v>
      </c>
      <c r="W884" s="39"/>
      <c r="X884" s="56" t="s">
        <v>16</v>
      </c>
      <c r="Y884" s="48"/>
      <c r="Z884" s="36"/>
      <c r="AA884" s="54" t="s">
        <v>11</v>
      </c>
      <c r="AB884" s="39"/>
      <c r="AC884" s="54" t="s">
        <v>16</v>
      </c>
      <c r="AD884" s="36"/>
      <c r="AE884" s="54" t="s">
        <v>11</v>
      </c>
      <c r="AF884" s="39"/>
      <c r="AG884" s="56" t="s">
        <v>16</v>
      </c>
      <c r="AH884" s="48"/>
      <c r="AI884" s="36"/>
      <c r="AJ884" s="54" t="s">
        <v>11</v>
      </c>
      <c r="AK884" s="39"/>
      <c r="AL884" s="54" t="s">
        <v>16</v>
      </c>
      <c r="AM884" s="36"/>
      <c r="AN884" s="54" t="s">
        <v>11</v>
      </c>
      <c r="AO884" s="39"/>
      <c r="AP884" s="56" t="s">
        <v>16</v>
      </c>
      <c r="AQ884" s="48"/>
      <c r="AR884" s="36"/>
      <c r="AS884" s="54" t="s">
        <v>11</v>
      </c>
      <c r="AT884" s="39"/>
      <c r="AU884" s="54" t="s">
        <v>16</v>
      </c>
      <c r="AV884" s="36"/>
      <c r="AW884" s="54" t="s">
        <v>11</v>
      </c>
      <c r="AX884" s="39"/>
      <c r="AY884" s="56" t="s">
        <v>16</v>
      </c>
      <c r="AZ884" s="48"/>
      <c r="BA884" s="36"/>
      <c r="BB884" s="54" t="s">
        <v>11</v>
      </c>
      <c r="BC884" s="39"/>
      <c r="BD884" s="54" t="s">
        <v>16</v>
      </c>
      <c r="BE884" s="36"/>
      <c r="BF884" s="54" t="s">
        <v>11</v>
      </c>
      <c r="BG884" s="39"/>
      <c r="BH884" s="56" t="s">
        <v>16</v>
      </c>
      <c r="BI884" s="48"/>
      <c r="BJ884" s="36"/>
      <c r="BK884" s="54" t="s">
        <v>11</v>
      </c>
      <c r="BL884" s="39"/>
      <c r="BM884" s="54" t="s">
        <v>16</v>
      </c>
      <c r="BN884" s="36"/>
      <c r="BO884" s="54" t="s">
        <v>11</v>
      </c>
      <c r="BP884" s="39"/>
      <c r="BQ884" s="56" t="s">
        <v>16</v>
      </c>
      <c r="BR884" s="48"/>
      <c r="BS884" s="36"/>
      <c r="BT884" s="54" t="s">
        <v>11</v>
      </c>
      <c r="BU884" s="39"/>
      <c r="BV884" s="54" t="s">
        <v>16</v>
      </c>
      <c r="BW884" s="36"/>
      <c r="BX884" s="54" t="s">
        <v>11</v>
      </c>
      <c r="BY884" s="39"/>
      <c r="BZ884" s="56" t="s">
        <v>16</v>
      </c>
      <c r="CA884" s="51"/>
      <c r="CB884" s="17" t="str">
        <f t="shared" si="27"/>
        <v/>
      </c>
      <c r="CC884" s="17" t="str">
        <f>IF(CB884="","",INDEX('99_職種リスト'!$A:$A,MATCH($E884,'99_職種リスト'!$B:$B,0)))</f>
        <v/>
      </c>
      <c r="CD884" s="18" t="str">
        <f>IF(CB884="","",IF(F884="○",'01_勤務時間入力'!$B$7*60,IF(SUM(H884,J884,L884,N884)&gt;0,MIN(SUM(VALUE(H884)*60,J884,VALUE(L884)*60/2,N884/2),'01_勤務時間入力'!$B$7*60,10080),MIN(SUM(MIN(SUM(VALUE(Q884)*60,S884,VALUE(U884)*60/2,W884/2),1440)*IF(OR(Y884="",Y884="　"),1,VALUE(MID(Y884,2,1)/4)),MIN(SUM(VALUE(Z884)*60,AB884,VALUE(AD884)*60/2,AF884/2),1440)*IF(OR(AH884="",AH884="　"),1,VALUE(MID(AH884,2,1)/4)),MIN(SUM(VALUE(AI884)*60,AK884,VALUE(AM884)*60/2,AO884/2),1440)*IF(OR(AQ884="",AQ884="　"),1,VALUE(MID(AQ884,2,1)/4)),MIN(SUM(VALUE(AR884)*60,AT884,VALUE(AV884)*60/2,AX884/2),1440)*IF(OR(AZ884="",AZ884="　"),1,VALUE(MID(AZ884,2,1)/4)),MIN(SUM(VALUE(BA884)*60,BC884,VALUE(BE884)*60/2,BG884/2),1440)*IF(OR(BI884="",BI884="　"),1,VALUE(MID(BI884,2,1)/4)),MIN(SUM(VALUE(BJ884)*60,BL884,VALUE(BN884)*60/2,BP884/2),1440)*IF(OR(BR884="",BR884="　"),1,VALUE(MID(BR884,2,1)/4)),MIN(SUM(VALUE(BS884)*60,BU884,VALUE(BW884)*60/2,BY884/2),1440)*IF(OR(CA884="",CA884="　"),1,VALUE(MID(CA884,2,1)/4))),'01_勤務時間入力'!$B$7*60,10080))))</f>
        <v/>
      </c>
      <c r="CE884" s="17" t="str">
        <f>IF(CB884="","",IF('01_勤務時間入力'!$I$7*60&lt;='01_勤務時間入力'!CD884,"常勤","非常勤"))</f>
        <v/>
      </c>
    </row>
    <row r="885" spans="2:83" ht="27.95" customHeight="1" x14ac:dyDescent="0.4">
      <c r="B885" s="131" t="str">
        <f t="shared" si="26"/>
        <v>869人目</v>
      </c>
      <c r="C885" s="29"/>
      <c r="D885" s="69" t="s">
        <v>14</v>
      </c>
      <c r="E885" s="31"/>
      <c r="F885" s="32"/>
      <c r="H885" s="36"/>
      <c r="I885" s="54" t="s">
        <v>11</v>
      </c>
      <c r="J885" s="39"/>
      <c r="K885" s="56" t="s">
        <v>16</v>
      </c>
      <c r="L885" s="36"/>
      <c r="M885" s="54" t="s">
        <v>11</v>
      </c>
      <c r="N885" s="39"/>
      <c r="O885" s="56" t="s">
        <v>16</v>
      </c>
      <c r="P885" s="11"/>
      <c r="Q885" s="36"/>
      <c r="R885" s="54" t="s">
        <v>11</v>
      </c>
      <c r="S885" s="39"/>
      <c r="T885" s="54" t="s">
        <v>16</v>
      </c>
      <c r="U885" s="36"/>
      <c r="V885" s="54" t="s">
        <v>11</v>
      </c>
      <c r="W885" s="39"/>
      <c r="X885" s="56" t="s">
        <v>16</v>
      </c>
      <c r="Y885" s="48"/>
      <c r="Z885" s="36"/>
      <c r="AA885" s="54" t="s">
        <v>11</v>
      </c>
      <c r="AB885" s="39"/>
      <c r="AC885" s="54" t="s">
        <v>16</v>
      </c>
      <c r="AD885" s="36"/>
      <c r="AE885" s="54" t="s">
        <v>11</v>
      </c>
      <c r="AF885" s="39"/>
      <c r="AG885" s="56" t="s">
        <v>16</v>
      </c>
      <c r="AH885" s="48"/>
      <c r="AI885" s="36"/>
      <c r="AJ885" s="54" t="s">
        <v>11</v>
      </c>
      <c r="AK885" s="39"/>
      <c r="AL885" s="54" t="s">
        <v>16</v>
      </c>
      <c r="AM885" s="36"/>
      <c r="AN885" s="54" t="s">
        <v>11</v>
      </c>
      <c r="AO885" s="39"/>
      <c r="AP885" s="56" t="s">
        <v>16</v>
      </c>
      <c r="AQ885" s="48"/>
      <c r="AR885" s="36"/>
      <c r="AS885" s="54" t="s">
        <v>11</v>
      </c>
      <c r="AT885" s="39"/>
      <c r="AU885" s="54" t="s">
        <v>16</v>
      </c>
      <c r="AV885" s="36"/>
      <c r="AW885" s="54" t="s">
        <v>11</v>
      </c>
      <c r="AX885" s="39"/>
      <c r="AY885" s="56" t="s">
        <v>16</v>
      </c>
      <c r="AZ885" s="48"/>
      <c r="BA885" s="36"/>
      <c r="BB885" s="54" t="s">
        <v>11</v>
      </c>
      <c r="BC885" s="39"/>
      <c r="BD885" s="54" t="s">
        <v>16</v>
      </c>
      <c r="BE885" s="36"/>
      <c r="BF885" s="54" t="s">
        <v>11</v>
      </c>
      <c r="BG885" s="39"/>
      <c r="BH885" s="56" t="s">
        <v>16</v>
      </c>
      <c r="BI885" s="48"/>
      <c r="BJ885" s="36"/>
      <c r="BK885" s="54" t="s">
        <v>11</v>
      </c>
      <c r="BL885" s="39"/>
      <c r="BM885" s="54" t="s">
        <v>16</v>
      </c>
      <c r="BN885" s="36"/>
      <c r="BO885" s="54" t="s">
        <v>11</v>
      </c>
      <c r="BP885" s="39"/>
      <c r="BQ885" s="56" t="s">
        <v>16</v>
      </c>
      <c r="BR885" s="48"/>
      <c r="BS885" s="36"/>
      <c r="BT885" s="54" t="s">
        <v>11</v>
      </c>
      <c r="BU885" s="39"/>
      <c r="BV885" s="54" t="s">
        <v>16</v>
      </c>
      <c r="BW885" s="36"/>
      <c r="BX885" s="54" t="s">
        <v>11</v>
      </c>
      <c r="BY885" s="39"/>
      <c r="BZ885" s="56" t="s">
        <v>16</v>
      </c>
      <c r="CA885" s="51"/>
      <c r="CB885" s="17" t="str">
        <f t="shared" si="27"/>
        <v/>
      </c>
      <c r="CC885" s="17" t="str">
        <f>IF(CB885="","",INDEX('99_職種リスト'!$A:$A,MATCH($E885,'99_職種リスト'!$B:$B,0)))</f>
        <v/>
      </c>
      <c r="CD885" s="18" t="str">
        <f>IF(CB885="","",IF(F885="○",'01_勤務時間入力'!$B$7*60,IF(SUM(H885,J885,L885,N885)&gt;0,MIN(SUM(VALUE(H885)*60,J885,VALUE(L885)*60/2,N885/2),'01_勤務時間入力'!$B$7*60,10080),MIN(SUM(MIN(SUM(VALUE(Q885)*60,S885,VALUE(U885)*60/2,W885/2),1440)*IF(OR(Y885="",Y885="　"),1,VALUE(MID(Y885,2,1)/4)),MIN(SUM(VALUE(Z885)*60,AB885,VALUE(AD885)*60/2,AF885/2),1440)*IF(OR(AH885="",AH885="　"),1,VALUE(MID(AH885,2,1)/4)),MIN(SUM(VALUE(AI885)*60,AK885,VALUE(AM885)*60/2,AO885/2),1440)*IF(OR(AQ885="",AQ885="　"),1,VALUE(MID(AQ885,2,1)/4)),MIN(SUM(VALUE(AR885)*60,AT885,VALUE(AV885)*60/2,AX885/2),1440)*IF(OR(AZ885="",AZ885="　"),1,VALUE(MID(AZ885,2,1)/4)),MIN(SUM(VALUE(BA885)*60,BC885,VALUE(BE885)*60/2,BG885/2),1440)*IF(OR(BI885="",BI885="　"),1,VALUE(MID(BI885,2,1)/4)),MIN(SUM(VALUE(BJ885)*60,BL885,VALUE(BN885)*60/2,BP885/2),1440)*IF(OR(BR885="",BR885="　"),1,VALUE(MID(BR885,2,1)/4)),MIN(SUM(VALUE(BS885)*60,BU885,VALUE(BW885)*60/2,BY885/2),1440)*IF(OR(CA885="",CA885="　"),1,VALUE(MID(CA885,2,1)/4))),'01_勤務時間入力'!$B$7*60,10080))))</f>
        <v/>
      </c>
      <c r="CE885" s="17" t="str">
        <f>IF(CB885="","",IF('01_勤務時間入力'!$I$7*60&lt;='01_勤務時間入力'!CD885,"常勤","非常勤"))</f>
        <v/>
      </c>
    </row>
    <row r="886" spans="2:83" ht="27.95" customHeight="1" x14ac:dyDescent="0.4">
      <c r="B886" s="131" t="str">
        <f t="shared" si="26"/>
        <v>870人目</v>
      </c>
      <c r="C886" s="29"/>
      <c r="D886" s="69" t="s">
        <v>14</v>
      </c>
      <c r="E886" s="31"/>
      <c r="F886" s="32"/>
      <c r="H886" s="36"/>
      <c r="I886" s="54" t="s">
        <v>11</v>
      </c>
      <c r="J886" s="39"/>
      <c r="K886" s="56" t="s">
        <v>16</v>
      </c>
      <c r="L886" s="36"/>
      <c r="M886" s="54" t="s">
        <v>11</v>
      </c>
      <c r="N886" s="39"/>
      <c r="O886" s="56" t="s">
        <v>16</v>
      </c>
      <c r="P886" s="11"/>
      <c r="Q886" s="36"/>
      <c r="R886" s="54" t="s">
        <v>11</v>
      </c>
      <c r="S886" s="39"/>
      <c r="T886" s="54" t="s">
        <v>16</v>
      </c>
      <c r="U886" s="36"/>
      <c r="V886" s="54" t="s">
        <v>11</v>
      </c>
      <c r="W886" s="39"/>
      <c r="X886" s="56" t="s">
        <v>16</v>
      </c>
      <c r="Y886" s="48"/>
      <c r="Z886" s="36"/>
      <c r="AA886" s="54" t="s">
        <v>11</v>
      </c>
      <c r="AB886" s="39"/>
      <c r="AC886" s="54" t="s">
        <v>16</v>
      </c>
      <c r="AD886" s="36"/>
      <c r="AE886" s="54" t="s">
        <v>11</v>
      </c>
      <c r="AF886" s="39"/>
      <c r="AG886" s="56" t="s">
        <v>16</v>
      </c>
      <c r="AH886" s="48"/>
      <c r="AI886" s="36"/>
      <c r="AJ886" s="54" t="s">
        <v>11</v>
      </c>
      <c r="AK886" s="39"/>
      <c r="AL886" s="54" t="s">
        <v>16</v>
      </c>
      <c r="AM886" s="36"/>
      <c r="AN886" s="54" t="s">
        <v>11</v>
      </c>
      <c r="AO886" s="39"/>
      <c r="AP886" s="56" t="s">
        <v>16</v>
      </c>
      <c r="AQ886" s="48"/>
      <c r="AR886" s="36"/>
      <c r="AS886" s="54" t="s">
        <v>11</v>
      </c>
      <c r="AT886" s="39"/>
      <c r="AU886" s="54" t="s">
        <v>16</v>
      </c>
      <c r="AV886" s="36"/>
      <c r="AW886" s="54" t="s">
        <v>11</v>
      </c>
      <c r="AX886" s="39"/>
      <c r="AY886" s="56" t="s">
        <v>16</v>
      </c>
      <c r="AZ886" s="48"/>
      <c r="BA886" s="36"/>
      <c r="BB886" s="54" t="s">
        <v>11</v>
      </c>
      <c r="BC886" s="39"/>
      <c r="BD886" s="54" t="s">
        <v>16</v>
      </c>
      <c r="BE886" s="36"/>
      <c r="BF886" s="54" t="s">
        <v>11</v>
      </c>
      <c r="BG886" s="39"/>
      <c r="BH886" s="56" t="s">
        <v>16</v>
      </c>
      <c r="BI886" s="48"/>
      <c r="BJ886" s="36"/>
      <c r="BK886" s="54" t="s">
        <v>11</v>
      </c>
      <c r="BL886" s="39"/>
      <c r="BM886" s="54" t="s">
        <v>16</v>
      </c>
      <c r="BN886" s="36"/>
      <c r="BO886" s="54" t="s">
        <v>11</v>
      </c>
      <c r="BP886" s="39"/>
      <c r="BQ886" s="56" t="s">
        <v>16</v>
      </c>
      <c r="BR886" s="48"/>
      <c r="BS886" s="36"/>
      <c r="BT886" s="54" t="s">
        <v>11</v>
      </c>
      <c r="BU886" s="39"/>
      <c r="BV886" s="54" t="s">
        <v>16</v>
      </c>
      <c r="BW886" s="36"/>
      <c r="BX886" s="54" t="s">
        <v>11</v>
      </c>
      <c r="BY886" s="39"/>
      <c r="BZ886" s="56" t="s">
        <v>16</v>
      </c>
      <c r="CA886" s="51"/>
      <c r="CB886" s="17" t="str">
        <f t="shared" si="27"/>
        <v/>
      </c>
      <c r="CC886" s="17" t="str">
        <f>IF(CB886="","",INDEX('99_職種リスト'!$A:$A,MATCH($E886,'99_職種リスト'!$B:$B,0)))</f>
        <v/>
      </c>
      <c r="CD886" s="18" t="str">
        <f>IF(CB886="","",IF(F886="○",'01_勤務時間入力'!$B$7*60,IF(SUM(H886,J886,L886,N886)&gt;0,MIN(SUM(VALUE(H886)*60,J886,VALUE(L886)*60/2,N886/2),'01_勤務時間入力'!$B$7*60,10080),MIN(SUM(MIN(SUM(VALUE(Q886)*60,S886,VALUE(U886)*60/2,W886/2),1440)*IF(OR(Y886="",Y886="　"),1,VALUE(MID(Y886,2,1)/4)),MIN(SUM(VALUE(Z886)*60,AB886,VALUE(AD886)*60/2,AF886/2),1440)*IF(OR(AH886="",AH886="　"),1,VALUE(MID(AH886,2,1)/4)),MIN(SUM(VALUE(AI886)*60,AK886,VALUE(AM886)*60/2,AO886/2),1440)*IF(OR(AQ886="",AQ886="　"),1,VALUE(MID(AQ886,2,1)/4)),MIN(SUM(VALUE(AR886)*60,AT886,VALUE(AV886)*60/2,AX886/2),1440)*IF(OR(AZ886="",AZ886="　"),1,VALUE(MID(AZ886,2,1)/4)),MIN(SUM(VALUE(BA886)*60,BC886,VALUE(BE886)*60/2,BG886/2),1440)*IF(OR(BI886="",BI886="　"),1,VALUE(MID(BI886,2,1)/4)),MIN(SUM(VALUE(BJ886)*60,BL886,VALUE(BN886)*60/2,BP886/2),1440)*IF(OR(BR886="",BR886="　"),1,VALUE(MID(BR886,2,1)/4)),MIN(SUM(VALUE(BS886)*60,BU886,VALUE(BW886)*60/2,BY886/2),1440)*IF(OR(CA886="",CA886="　"),1,VALUE(MID(CA886,2,1)/4))),'01_勤務時間入力'!$B$7*60,10080))))</f>
        <v/>
      </c>
      <c r="CE886" s="17" t="str">
        <f>IF(CB886="","",IF('01_勤務時間入力'!$I$7*60&lt;='01_勤務時間入力'!CD886,"常勤","非常勤"))</f>
        <v/>
      </c>
    </row>
    <row r="887" spans="2:83" ht="27.95" customHeight="1" x14ac:dyDescent="0.4">
      <c r="B887" s="131" t="str">
        <f t="shared" si="26"/>
        <v>871人目</v>
      </c>
      <c r="C887" s="29"/>
      <c r="D887" s="69" t="s">
        <v>14</v>
      </c>
      <c r="E887" s="31"/>
      <c r="F887" s="32"/>
      <c r="H887" s="36"/>
      <c r="I887" s="54" t="s">
        <v>11</v>
      </c>
      <c r="J887" s="39"/>
      <c r="K887" s="56" t="s">
        <v>16</v>
      </c>
      <c r="L887" s="36"/>
      <c r="M887" s="54" t="s">
        <v>11</v>
      </c>
      <c r="N887" s="39"/>
      <c r="O887" s="56" t="s">
        <v>16</v>
      </c>
      <c r="P887" s="11"/>
      <c r="Q887" s="36"/>
      <c r="R887" s="54" t="s">
        <v>11</v>
      </c>
      <c r="S887" s="39"/>
      <c r="T887" s="54" t="s">
        <v>16</v>
      </c>
      <c r="U887" s="36"/>
      <c r="V887" s="54" t="s">
        <v>11</v>
      </c>
      <c r="W887" s="39"/>
      <c r="X887" s="56" t="s">
        <v>16</v>
      </c>
      <c r="Y887" s="48"/>
      <c r="Z887" s="36"/>
      <c r="AA887" s="54" t="s">
        <v>11</v>
      </c>
      <c r="AB887" s="39"/>
      <c r="AC887" s="54" t="s">
        <v>16</v>
      </c>
      <c r="AD887" s="36"/>
      <c r="AE887" s="54" t="s">
        <v>11</v>
      </c>
      <c r="AF887" s="39"/>
      <c r="AG887" s="56" t="s">
        <v>16</v>
      </c>
      <c r="AH887" s="48"/>
      <c r="AI887" s="36"/>
      <c r="AJ887" s="54" t="s">
        <v>11</v>
      </c>
      <c r="AK887" s="39"/>
      <c r="AL887" s="54" t="s">
        <v>16</v>
      </c>
      <c r="AM887" s="36"/>
      <c r="AN887" s="54" t="s">
        <v>11</v>
      </c>
      <c r="AO887" s="39"/>
      <c r="AP887" s="56" t="s">
        <v>16</v>
      </c>
      <c r="AQ887" s="48"/>
      <c r="AR887" s="36"/>
      <c r="AS887" s="54" t="s">
        <v>11</v>
      </c>
      <c r="AT887" s="39"/>
      <c r="AU887" s="54" t="s">
        <v>16</v>
      </c>
      <c r="AV887" s="36"/>
      <c r="AW887" s="54" t="s">
        <v>11</v>
      </c>
      <c r="AX887" s="39"/>
      <c r="AY887" s="56" t="s">
        <v>16</v>
      </c>
      <c r="AZ887" s="48"/>
      <c r="BA887" s="36"/>
      <c r="BB887" s="54" t="s">
        <v>11</v>
      </c>
      <c r="BC887" s="39"/>
      <c r="BD887" s="54" t="s">
        <v>16</v>
      </c>
      <c r="BE887" s="36"/>
      <c r="BF887" s="54" t="s">
        <v>11</v>
      </c>
      <c r="BG887" s="39"/>
      <c r="BH887" s="56" t="s">
        <v>16</v>
      </c>
      <c r="BI887" s="48"/>
      <c r="BJ887" s="36"/>
      <c r="BK887" s="54" t="s">
        <v>11</v>
      </c>
      <c r="BL887" s="39"/>
      <c r="BM887" s="54" t="s">
        <v>16</v>
      </c>
      <c r="BN887" s="36"/>
      <c r="BO887" s="54" t="s">
        <v>11</v>
      </c>
      <c r="BP887" s="39"/>
      <c r="BQ887" s="56" t="s">
        <v>16</v>
      </c>
      <c r="BR887" s="48"/>
      <c r="BS887" s="36"/>
      <c r="BT887" s="54" t="s">
        <v>11</v>
      </c>
      <c r="BU887" s="39"/>
      <c r="BV887" s="54" t="s">
        <v>16</v>
      </c>
      <c r="BW887" s="36"/>
      <c r="BX887" s="54" t="s">
        <v>11</v>
      </c>
      <c r="BY887" s="39"/>
      <c r="BZ887" s="56" t="s">
        <v>16</v>
      </c>
      <c r="CA887" s="51"/>
      <c r="CB887" s="17" t="str">
        <f t="shared" si="27"/>
        <v/>
      </c>
      <c r="CC887" s="17" t="str">
        <f>IF(CB887="","",INDEX('99_職種リスト'!$A:$A,MATCH($E887,'99_職種リスト'!$B:$B,0)))</f>
        <v/>
      </c>
      <c r="CD887" s="18" t="str">
        <f>IF(CB887="","",IF(F887="○",'01_勤務時間入力'!$B$7*60,IF(SUM(H887,J887,L887,N887)&gt;0,MIN(SUM(VALUE(H887)*60,J887,VALUE(L887)*60/2,N887/2),'01_勤務時間入力'!$B$7*60,10080),MIN(SUM(MIN(SUM(VALUE(Q887)*60,S887,VALUE(U887)*60/2,W887/2),1440)*IF(OR(Y887="",Y887="　"),1,VALUE(MID(Y887,2,1)/4)),MIN(SUM(VALUE(Z887)*60,AB887,VALUE(AD887)*60/2,AF887/2),1440)*IF(OR(AH887="",AH887="　"),1,VALUE(MID(AH887,2,1)/4)),MIN(SUM(VALUE(AI887)*60,AK887,VALUE(AM887)*60/2,AO887/2),1440)*IF(OR(AQ887="",AQ887="　"),1,VALUE(MID(AQ887,2,1)/4)),MIN(SUM(VALUE(AR887)*60,AT887,VALUE(AV887)*60/2,AX887/2),1440)*IF(OR(AZ887="",AZ887="　"),1,VALUE(MID(AZ887,2,1)/4)),MIN(SUM(VALUE(BA887)*60,BC887,VALUE(BE887)*60/2,BG887/2),1440)*IF(OR(BI887="",BI887="　"),1,VALUE(MID(BI887,2,1)/4)),MIN(SUM(VALUE(BJ887)*60,BL887,VALUE(BN887)*60/2,BP887/2),1440)*IF(OR(BR887="",BR887="　"),1,VALUE(MID(BR887,2,1)/4)),MIN(SUM(VALUE(BS887)*60,BU887,VALUE(BW887)*60/2,BY887/2),1440)*IF(OR(CA887="",CA887="　"),1,VALUE(MID(CA887,2,1)/4))),'01_勤務時間入力'!$B$7*60,10080))))</f>
        <v/>
      </c>
      <c r="CE887" s="17" t="str">
        <f>IF(CB887="","",IF('01_勤務時間入力'!$I$7*60&lt;='01_勤務時間入力'!CD887,"常勤","非常勤"))</f>
        <v/>
      </c>
    </row>
    <row r="888" spans="2:83" ht="27.95" customHeight="1" x14ac:dyDescent="0.4">
      <c r="B888" s="131" t="str">
        <f t="shared" si="26"/>
        <v>872人目</v>
      </c>
      <c r="C888" s="29"/>
      <c r="D888" s="69" t="s">
        <v>14</v>
      </c>
      <c r="E888" s="31"/>
      <c r="F888" s="32"/>
      <c r="H888" s="36"/>
      <c r="I888" s="54" t="s">
        <v>11</v>
      </c>
      <c r="J888" s="39"/>
      <c r="K888" s="56" t="s">
        <v>16</v>
      </c>
      <c r="L888" s="36"/>
      <c r="M888" s="54" t="s">
        <v>11</v>
      </c>
      <c r="N888" s="39"/>
      <c r="O888" s="56" t="s">
        <v>16</v>
      </c>
      <c r="P888" s="11"/>
      <c r="Q888" s="36"/>
      <c r="R888" s="54" t="s">
        <v>11</v>
      </c>
      <c r="S888" s="39"/>
      <c r="T888" s="54" t="s">
        <v>16</v>
      </c>
      <c r="U888" s="36"/>
      <c r="V888" s="54" t="s">
        <v>11</v>
      </c>
      <c r="W888" s="39"/>
      <c r="X888" s="56" t="s">
        <v>16</v>
      </c>
      <c r="Y888" s="48"/>
      <c r="Z888" s="36"/>
      <c r="AA888" s="54" t="s">
        <v>11</v>
      </c>
      <c r="AB888" s="39"/>
      <c r="AC888" s="54" t="s">
        <v>16</v>
      </c>
      <c r="AD888" s="36"/>
      <c r="AE888" s="54" t="s">
        <v>11</v>
      </c>
      <c r="AF888" s="39"/>
      <c r="AG888" s="56" t="s">
        <v>16</v>
      </c>
      <c r="AH888" s="48"/>
      <c r="AI888" s="36"/>
      <c r="AJ888" s="54" t="s">
        <v>11</v>
      </c>
      <c r="AK888" s="39"/>
      <c r="AL888" s="54" t="s">
        <v>16</v>
      </c>
      <c r="AM888" s="36"/>
      <c r="AN888" s="54" t="s">
        <v>11</v>
      </c>
      <c r="AO888" s="39"/>
      <c r="AP888" s="56" t="s">
        <v>16</v>
      </c>
      <c r="AQ888" s="48"/>
      <c r="AR888" s="36"/>
      <c r="AS888" s="54" t="s">
        <v>11</v>
      </c>
      <c r="AT888" s="39"/>
      <c r="AU888" s="54" t="s">
        <v>16</v>
      </c>
      <c r="AV888" s="36"/>
      <c r="AW888" s="54" t="s">
        <v>11</v>
      </c>
      <c r="AX888" s="39"/>
      <c r="AY888" s="56" t="s">
        <v>16</v>
      </c>
      <c r="AZ888" s="48"/>
      <c r="BA888" s="36"/>
      <c r="BB888" s="54" t="s">
        <v>11</v>
      </c>
      <c r="BC888" s="39"/>
      <c r="BD888" s="54" t="s">
        <v>16</v>
      </c>
      <c r="BE888" s="36"/>
      <c r="BF888" s="54" t="s">
        <v>11</v>
      </c>
      <c r="BG888" s="39"/>
      <c r="BH888" s="56" t="s">
        <v>16</v>
      </c>
      <c r="BI888" s="48"/>
      <c r="BJ888" s="36"/>
      <c r="BK888" s="54" t="s">
        <v>11</v>
      </c>
      <c r="BL888" s="39"/>
      <c r="BM888" s="54" t="s">
        <v>16</v>
      </c>
      <c r="BN888" s="36"/>
      <c r="BO888" s="54" t="s">
        <v>11</v>
      </c>
      <c r="BP888" s="39"/>
      <c r="BQ888" s="56" t="s">
        <v>16</v>
      </c>
      <c r="BR888" s="48"/>
      <c r="BS888" s="36"/>
      <c r="BT888" s="54" t="s">
        <v>11</v>
      </c>
      <c r="BU888" s="39"/>
      <c r="BV888" s="54" t="s">
        <v>16</v>
      </c>
      <c r="BW888" s="36"/>
      <c r="BX888" s="54" t="s">
        <v>11</v>
      </c>
      <c r="BY888" s="39"/>
      <c r="BZ888" s="56" t="s">
        <v>16</v>
      </c>
      <c r="CA888" s="51"/>
      <c r="CB888" s="17" t="str">
        <f t="shared" si="27"/>
        <v/>
      </c>
      <c r="CC888" s="17" t="str">
        <f>IF(CB888="","",INDEX('99_職種リスト'!$A:$A,MATCH($E888,'99_職種リスト'!$B:$B,0)))</f>
        <v/>
      </c>
      <c r="CD888" s="18" t="str">
        <f>IF(CB888="","",IF(F888="○",'01_勤務時間入力'!$B$7*60,IF(SUM(H888,J888,L888,N888)&gt;0,MIN(SUM(VALUE(H888)*60,J888,VALUE(L888)*60/2,N888/2),'01_勤務時間入力'!$B$7*60,10080),MIN(SUM(MIN(SUM(VALUE(Q888)*60,S888,VALUE(U888)*60/2,W888/2),1440)*IF(OR(Y888="",Y888="　"),1,VALUE(MID(Y888,2,1)/4)),MIN(SUM(VALUE(Z888)*60,AB888,VALUE(AD888)*60/2,AF888/2),1440)*IF(OR(AH888="",AH888="　"),1,VALUE(MID(AH888,2,1)/4)),MIN(SUM(VALUE(AI888)*60,AK888,VALUE(AM888)*60/2,AO888/2),1440)*IF(OR(AQ888="",AQ888="　"),1,VALUE(MID(AQ888,2,1)/4)),MIN(SUM(VALUE(AR888)*60,AT888,VALUE(AV888)*60/2,AX888/2),1440)*IF(OR(AZ888="",AZ888="　"),1,VALUE(MID(AZ888,2,1)/4)),MIN(SUM(VALUE(BA888)*60,BC888,VALUE(BE888)*60/2,BG888/2),1440)*IF(OR(BI888="",BI888="　"),1,VALUE(MID(BI888,2,1)/4)),MIN(SUM(VALUE(BJ888)*60,BL888,VALUE(BN888)*60/2,BP888/2),1440)*IF(OR(BR888="",BR888="　"),1,VALUE(MID(BR888,2,1)/4)),MIN(SUM(VALUE(BS888)*60,BU888,VALUE(BW888)*60/2,BY888/2),1440)*IF(OR(CA888="",CA888="　"),1,VALUE(MID(CA888,2,1)/4))),'01_勤務時間入力'!$B$7*60,10080))))</f>
        <v/>
      </c>
      <c r="CE888" s="17" t="str">
        <f>IF(CB888="","",IF('01_勤務時間入力'!$I$7*60&lt;='01_勤務時間入力'!CD888,"常勤","非常勤"))</f>
        <v/>
      </c>
    </row>
    <row r="889" spans="2:83" ht="27.95" customHeight="1" x14ac:dyDescent="0.4">
      <c r="B889" s="131" t="str">
        <f t="shared" si="26"/>
        <v>873人目</v>
      </c>
      <c r="C889" s="29"/>
      <c r="D889" s="69" t="s">
        <v>14</v>
      </c>
      <c r="E889" s="31"/>
      <c r="F889" s="32"/>
      <c r="H889" s="36"/>
      <c r="I889" s="54" t="s">
        <v>11</v>
      </c>
      <c r="J889" s="39"/>
      <c r="K889" s="56" t="s">
        <v>16</v>
      </c>
      <c r="L889" s="36"/>
      <c r="M889" s="54" t="s">
        <v>11</v>
      </c>
      <c r="N889" s="39"/>
      <c r="O889" s="56" t="s">
        <v>16</v>
      </c>
      <c r="P889" s="11"/>
      <c r="Q889" s="36"/>
      <c r="R889" s="54" t="s">
        <v>11</v>
      </c>
      <c r="S889" s="39"/>
      <c r="T889" s="54" t="s">
        <v>16</v>
      </c>
      <c r="U889" s="36"/>
      <c r="V889" s="54" t="s">
        <v>11</v>
      </c>
      <c r="W889" s="39"/>
      <c r="X889" s="56" t="s">
        <v>16</v>
      </c>
      <c r="Y889" s="48"/>
      <c r="Z889" s="36"/>
      <c r="AA889" s="54" t="s">
        <v>11</v>
      </c>
      <c r="AB889" s="39"/>
      <c r="AC889" s="54" t="s">
        <v>16</v>
      </c>
      <c r="AD889" s="36"/>
      <c r="AE889" s="54" t="s">
        <v>11</v>
      </c>
      <c r="AF889" s="39"/>
      <c r="AG889" s="56" t="s">
        <v>16</v>
      </c>
      <c r="AH889" s="48"/>
      <c r="AI889" s="36"/>
      <c r="AJ889" s="54" t="s">
        <v>11</v>
      </c>
      <c r="AK889" s="39"/>
      <c r="AL889" s="54" t="s">
        <v>16</v>
      </c>
      <c r="AM889" s="36"/>
      <c r="AN889" s="54" t="s">
        <v>11</v>
      </c>
      <c r="AO889" s="39"/>
      <c r="AP889" s="56" t="s">
        <v>16</v>
      </c>
      <c r="AQ889" s="48"/>
      <c r="AR889" s="36"/>
      <c r="AS889" s="54" t="s">
        <v>11</v>
      </c>
      <c r="AT889" s="39"/>
      <c r="AU889" s="54" t="s">
        <v>16</v>
      </c>
      <c r="AV889" s="36"/>
      <c r="AW889" s="54" t="s">
        <v>11</v>
      </c>
      <c r="AX889" s="39"/>
      <c r="AY889" s="56" t="s">
        <v>16</v>
      </c>
      <c r="AZ889" s="48"/>
      <c r="BA889" s="36"/>
      <c r="BB889" s="54" t="s">
        <v>11</v>
      </c>
      <c r="BC889" s="39"/>
      <c r="BD889" s="54" t="s">
        <v>16</v>
      </c>
      <c r="BE889" s="36"/>
      <c r="BF889" s="54" t="s">
        <v>11</v>
      </c>
      <c r="BG889" s="39"/>
      <c r="BH889" s="56" t="s">
        <v>16</v>
      </c>
      <c r="BI889" s="48"/>
      <c r="BJ889" s="36"/>
      <c r="BK889" s="54" t="s">
        <v>11</v>
      </c>
      <c r="BL889" s="39"/>
      <c r="BM889" s="54" t="s">
        <v>16</v>
      </c>
      <c r="BN889" s="36"/>
      <c r="BO889" s="54" t="s">
        <v>11</v>
      </c>
      <c r="BP889" s="39"/>
      <c r="BQ889" s="56" t="s">
        <v>16</v>
      </c>
      <c r="BR889" s="48"/>
      <c r="BS889" s="36"/>
      <c r="BT889" s="54" t="s">
        <v>11</v>
      </c>
      <c r="BU889" s="39"/>
      <c r="BV889" s="54" t="s">
        <v>16</v>
      </c>
      <c r="BW889" s="36"/>
      <c r="BX889" s="54" t="s">
        <v>11</v>
      </c>
      <c r="BY889" s="39"/>
      <c r="BZ889" s="56" t="s">
        <v>16</v>
      </c>
      <c r="CA889" s="51"/>
      <c r="CB889" s="17" t="str">
        <f t="shared" si="27"/>
        <v/>
      </c>
      <c r="CC889" s="17" t="str">
        <f>IF(CB889="","",INDEX('99_職種リスト'!$A:$A,MATCH($E889,'99_職種リスト'!$B:$B,0)))</f>
        <v/>
      </c>
      <c r="CD889" s="18" t="str">
        <f>IF(CB889="","",IF(F889="○",'01_勤務時間入力'!$B$7*60,IF(SUM(H889,J889,L889,N889)&gt;0,MIN(SUM(VALUE(H889)*60,J889,VALUE(L889)*60/2,N889/2),'01_勤務時間入力'!$B$7*60,10080),MIN(SUM(MIN(SUM(VALUE(Q889)*60,S889,VALUE(U889)*60/2,W889/2),1440)*IF(OR(Y889="",Y889="　"),1,VALUE(MID(Y889,2,1)/4)),MIN(SUM(VALUE(Z889)*60,AB889,VALUE(AD889)*60/2,AF889/2),1440)*IF(OR(AH889="",AH889="　"),1,VALUE(MID(AH889,2,1)/4)),MIN(SUM(VALUE(AI889)*60,AK889,VALUE(AM889)*60/2,AO889/2),1440)*IF(OR(AQ889="",AQ889="　"),1,VALUE(MID(AQ889,2,1)/4)),MIN(SUM(VALUE(AR889)*60,AT889,VALUE(AV889)*60/2,AX889/2),1440)*IF(OR(AZ889="",AZ889="　"),1,VALUE(MID(AZ889,2,1)/4)),MIN(SUM(VALUE(BA889)*60,BC889,VALUE(BE889)*60/2,BG889/2),1440)*IF(OR(BI889="",BI889="　"),1,VALUE(MID(BI889,2,1)/4)),MIN(SUM(VALUE(BJ889)*60,BL889,VALUE(BN889)*60/2,BP889/2),1440)*IF(OR(BR889="",BR889="　"),1,VALUE(MID(BR889,2,1)/4)),MIN(SUM(VALUE(BS889)*60,BU889,VALUE(BW889)*60/2,BY889/2),1440)*IF(OR(CA889="",CA889="　"),1,VALUE(MID(CA889,2,1)/4))),'01_勤務時間入力'!$B$7*60,10080))))</f>
        <v/>
      </c>
      <c r="CE889" s="17" t="str">
        <f>IF(CB889="","",IF('01_勤務時間入力'!$I$7*60&lt;='01_勤務時間入力'!CD889,"常勤","非常勤"))</f>
        <v/>
      </c>
    </row>
    <row r="890" spans="2:83" ht="27.95" customHeight="1" x14ac:dyDescent="0.4">
      <c r="B890" s="131" t="str">
        <f t="shared" si="26"/>
        <v>874人目</v>
      </c>
      <c r="C890" s="29"/>
      <c r="D890" s="69" t="s">
        <v>14</v>
      </c>
      <c r="E890" s="31"/>
      <c r="F890" s="32"/>
      <c r="H890" s="36"/>
      <c r="I890" s="54" t="s">
        <v>11</v>
      </c>
      <c r="J890" s="39"/>
      <c r="K890" s="56" t="s">
        <v>16</v>
      </c>
      <c r="L890" s="36"/>
      <c r="M890" s="54" t="s">
        <v>11</v>
      </c>
      <c r="N890" s="39"/>
      <c r="O890" s="56" t="s">
        <v>16</v>
      </c>
      <c r="P890" s="11"/>
      <c r="Q890" s="36"/>
      <c r="R890" s="54" t="s">
        <v>11</v>
      </c>
      <c r="S890" s="39"/>
      <c r="T890" s="54" t="s">
        <v>16</v>
      </c>
      <c r="U890" s="36"/>
      <c r="V890" s="54" t="s">
        <v>11</v>
      </c>
      <c r="W890" s="39"/>
      <c r="X890" s="56" t="s">
        <v>16</v>
      </c>
      <c r="Y890" s="48"/>
      <c r="Z890" s="36"/>
      <c r="AA890" s="54" t="s">
        <v>11</v>
      </c>
      <c r="AB890" s="39"/>
      <c r="AC890" s="54" t="s">
        <v>16</v>
      </c>
      <c r="AD890" s="36"/>
      <c r="AE890" s="54" t="s">
        <v>11</v>
      </c>
      <c r="AF890" s="39"/>
      <c r="AG890" s="56" t="s">
        <v>16</v>
      </c>
      <c r="AH890" s="48"/>
      <c r="AI890" s="36"/>
      <c r="AJ890" s="54" t="s">
        <v>11</v>
      </c>
      <c r="AK890" s="39"/>
      <c r="AL890" s="54" t="s">
        <v>16</v>
      </c>
      <c r="AM890" s="36"/>
      <c r="AN890" s="54" t="s">
        <v>11</v>
      </c>
      <c r="AO890" s="39"/>
      <c r="AP890" s="56" t="s">
        <v>16</v>
      </c>
      <c r="AQ890" s="48"/>
      <c r="AR890" s="36"/>
      <c r="AS890" s="54" t="s">
        <v>11</v>
      </c>
      <c r="AT890" s="39"/>
      <c r="AU890" s="54" t="s">
        <v>16</v>
      </c>
      <c r="AV890" s="36"/>
      <c r="AW890" s="54" t="s">
        <v>11</v>
      </c>
      <c r="AX890" s="39"/>
      <c r="AY890" s="56" t="s">
        <v>16</v>
      </c>
      <c r="AZ890" s="48"/>
      <c r="BA890" s="36"/>
      <c r="BB890" s="54" t="s">
        <v>11</v>
      </c>
      <c r="BC890" s="39"/>
      <c r="BD890" s="54" t="s">
        <v>16</v>
      </c>
      <c r="BE890" s="36"/>
      <c r="BF890" s="54" t="s">
        <v>11</v>
      </c>
      <c r="BG890" s="39"/>
      <c r="BH890" s="56" t="s">
        <v>16</v>
      </c>
      <c r="BI890" s="48"/>
      <c r="BJ890" s="36"/>
      <c r="BK890" s="54" t="s">
        <v>11</v>
      </c>
      <c r="BL890" s="39"/>
      <c r="BM890" s="54" t="s">
        <v>16</v>
      </c>
      <c r="BN890" s="36"/>
      <c r="BO890" s="54" t="s">
        <v>11</v>
      </c>
      <c r="BP890" s="39"/>
      <c r="BQ890" s="56" t="s">
        <v>16</v>
      </c>
      <c r="BR890" s="48"/>
      <c r="BS890" s="36"/>
      <c r="BT890" s="54" t="s">
        <v>11</v>
      </c>
      <c r="BU890" s="39"/>
      <c r="BV890" s="54" t="s">
        <v>16</v>
      </c>
      <c r="BW890" s="36"/>
      <c r="BX890" s="54" t="s">
        <v>11</v>
      </c>
      <c r="BY890" s="39"/>
      <c r="BZ890" s="56" t="s">
        <v>16</v>
      </c>
      <c r="CA890" s="51"/>
      <c r="CB890" s="17" t="str">
        <f t="shared" si="27"/>
        <v/>
      </c>
      <c r="CC890" s="17" t="str">
        <f>IF(CB890="","",INDEX('99_職種リスト'!$A:$A,MATCH($E890,'99_職種リスト'!$B:$B,0)))</f>
        <v/>
      </c>
      <c r="CD890" s="18" t="str">
        <f>IF(CB890="","",IF(F890="○",'01_勤務時間入力'!$B$7*60,IF(SUM(H890,J890,L890,N890)&gt;0,MIN(SUM(VALUE(H890)*60,J890,VALUE(L890)*60/2,N890/2),'01_勤務時間入力'!$B$7*60,10080),MIN(SUM(MIN(SUM(VALUE(Q890)*60,S890,VALUE(U890)*60/2,W890/2),1440)*IF(OR(Y890="",Y890="　"),1,VALUE(MID(Y890,2,1)/4)),MIN(SUM(VALUE(Z890)*60,AB890,VALUE(AD890)*60/2,AF890/2),1440)*IF(OR(AH890="",AH890="　"),1,VALUE(MID(AH890,2,1)/4)),MIN(SUM(VALUE(AI890)*60,AK890,VALUE(AM890)*60/2,AO890/2),1440)*IF(OR(AQ890="",AQ890="　"),1,VALUE(MID(AQ890,2,1)/4)),MIN(SUM(VALUE(AR890)*60,AT890,VALUE(AV890)*60/2,AX890/2),1440)*IF(OR(AZ890="",AZ890="　"),1,VALUE(MID(AZ890,2,1)/4)),MIN(SUM(VALUE(BA890)*60,BC890,VALUE(BE890)*60/2,BG890/2),1440)*IF(OR(BI890="",BI890="　"),1,VALUE(MID(BI890,2,1)/4)),MIN(SUM(VALUE(BJ890)*60,BL890,VALUE(BN890)*60/2,BP890/2),1440)*IF(OR(BR890="",BR890="　"),1,VALUE(MID(BR890,2,1)/4)),MIN(SUM(VALUE(BS890)*60,BU890,VALUE(BW890)*60/2,BY890/2),1440)*IF(OR(CA890="",CA890="　"),1,VALUE(MID(CA890,2,1)/4))),'01_勤務時間入力'!$B$7*60,10080))))</f>
        <v/>
      </c>
      <c r="CE890" s="17" t="str">
        <f>IF(CB890="","",IF('01_勤務時間入力'!$I$7*60&lt;='01_勤務時間入力'!CD890,"常勤","非常勤"))</f>
        <v/>
      </c>
    </row>
    <row r="891" spans="2:83" ht="27.95" customHeight="1" x14ac:dyDescent="0.4">
      <c r="B891" s="131" t="str">
        <f t="shared" si="26"/>
        <v>875人目</v>
      </c>
      <c r="C891" s="29"/>
      <c r="D891" s="69" t="s">
        <v>14</v>
      </c>
      <c r="E891" s="31"/>
      <c r="F891" s="32"/>
      <c r="H891" s="36"/>
      <c r="I891" s="54" t="s">
        <v>11</v>
      </c>
      <c r="J891" s="39"/>
      <c r="K891" s="56" t="s">
        <v>16</v>
      </c>
      <c r="L891" s="36"/>
      <c r="M891" s="54" t="s">
        <v>11</v>
      </c>
      <c r="N891" s="39"/>
      <c r="O891" s="56" t="s">
        <v>16</v>
      </c>
      <c r="P891" s="11"/>
      <c r="Q891" s="36"/>
      <c r="R891" s="54" t="s">
        <v>11</v>
      </c>
      <c r="S891" s="39"/>
      <c r="T891" s="54" t="s">
        <v>16</v>
      </c>
      <c r="U891" s="36"/>
      <c r="V891" s="54" t="s">
        <v>11</v>
      </c>
      <c r="W891" s="39"/>
      <c r="X891" s="56" t="s">
        <v>16</v>
      </c>
      <c r="Y891" s="48"/>
      <c r="Z891" s="36"/>
      <c r="AA891" s="54" t="s">
        <v>11</v>
      </c>
      <c r="AB891" s="39"/>
      <c r="AC891" s="54" t="s">
        <v>16</v>
      </c>
      <c r="AD891" s="36"/>
      <c r="AE891" s="54" t="s">
        <v>11</v>
      </c>
      <c r="AF891" s="39"/>
      <c r="AG891" s="56" t="s">
        <v>16</v>
      </c>
      <c r="AH891" s="48"/>
      <c r="AI891" s="36"/>
      <c r="AJ891" s="54" t="s">
        <v>11</v>
      </c>
      <c r="AK891" s="39"/>
      <c r="AL891" s="54" t="s">
        <v>16</v>
      </c>
      <c r="AM891" s="36"/>
      <c r="AN891" s="54" t="s">
        <v>11</v>
      </c>
      <c r="AO891" s="39"/>
      <c r="AP891" s="56" t="s">
        <v>16</v>
      </c>
      <c r="AQ891" s="48"/>
      <c r="AR891" s="36"/>
      <c r="AS891" s="54" t="s">
        <v>11</v>
      </c>
      <c r="AT891" s="39"/>
      <c r="AU891" s="54" t="s">
        <v>16</v>
      </c>
      <c r="AV891" s="36"/>
      <c r="AW891" s="54" t="s">
        <v>11</v>
      </c>
      <c r="AX891" s="39"/>
      <c r="AY891" s="56" t="s">
        <v>16</v>
      </c>
      <c r="AZ891" s="48"/>
      <c r="BA891" s="36"/>
      <c r="BB891" s="54" t="s">
        <v>11</v>
      </c>
      <c r="BC891" s="39"/>
      <c r="BD891" s="54" t="s">
        <v>16</v>
      </c>
      <c r="BE891" s="36"/>
      <c r="BF891" s="54" t="s">
        <v>11</v>
      </c>
      <c r="BG891" s="39"/>
      <c r="BH891" s="56" t="s">
        <v>16</v>
      </c>
      <c r="BI891" s="48"/>
      <c r="BJ891" s="36"/>
      <c r="BK891" s="54" t="s">
        <v>11</v>
      </c>
      <c r="BL891" s="39"/>
      <c r="BM891" s="54" t="s">
        <v>16</v>
      </c>
      <c r="BN891" s="36"/>
      <c r="BO891" s="54" t="s">
        <v>11</v>
      </c>
      <c r="BP891" s="39"/>
      <c r="BQ891" s="56" t="s">
        <v>16</v>
      </c>
      <c r="BR891" s="48"/>
      <c r="BS891" s="36"/>
      <c r="BT891" s="54" t="s">
        <v>11</v>
      </c>
      <c r="BU891" s="39"/>
      <c r="BV891" s="54" t="s">
        <v>16</v>
      </c>
      <c r="BW891" s="36"/>
      <c r="BX891" s="54" t="s">
        <v>11</v>
      </c>
      <c r="BY891" s="39"/>
      <c r="BZ891" s="56" t="s">
        <v>16</v>
      </c>
      <c r="CA891" s="51"/>
      <c r="CB891" s="17" t="str">
        <f t="shared" si="27"/>
        <v/>
      </c>
      <c r="CC891" s="17" t="str">
        <f>IF(CB891="","",INDEX('99_職種リスト'!$A:$A,MATCH($E891,'99_職種リスト'!$B:$B,0)))</f>
        <v/>
      </c>
      <c r="CD891" s="18" t="str">
        <f>IF(CB891="","",IF(F891="○",'01_勤務時間入力'!$B$7*60,IF(SUM(H891,J891,L891,N891)&gt;0,MIN(SUM(VALUE(H891)*60,J891,VALUE(L891)*60/2,N891/2),'01_勤務時間入力'!$B$7*60,10080),MIN(SUM(MIN(SUM(VALUE(Q891)*60,S891,VALUE(U891)*60/2,W891/2),1440)*IF(OR(Y891="",Y891="　"),1,VALUE(MID(Y891,2,1)/4)),MIN(SUM(VALUE(Z891)*60,AB891,VALUE(AD891)*60/2,AF891/2),1440)*IF(OR(AH891="",AH891="　"),1,VALUE(MID(AH891,2,1)/4)),MIN(SUM(VALUE(AI891)*60,AK891,VALUE(AM891)*60/2,AO891/2),1440)*IF(OR(AQ891="",AQ891="　"),1,VALUE(MID(AQ891,2,1)/4)),MIN(SUM(VALUE(AR891)*60,AT891,VALUE(AV891)*60/2,AX891/2),1440)*IF(OR(AZ891="",AZ891="　"),1,VALUE(MID(AZ891,2,1)/4)),MIN(SUM(VALUE(BA891)*60,BC891,VALUE(BE891)*60/2,BG891/2),1440)*IF(OR(BI891="",BI891="　"),1,VALUE(MID(BI891,2,1)/4)),MIN(SUM(VALUE(BJ891)*60,BL891,VALUE(BN891)*60/2,BP891/2),1440)*IF(OR(BR891="",BR891="　"),1,VALUE(MID(BR891,2,1)/4)),MIN(SUM(VALUE(BS891)*60,BU891,VALUE(BW891)*60/2,BY891/2),1440)*IF(OR(CA891="",CA891="　"),1,VALUE(MID(CA891,2,1)/4))),'01_勤務時間入力'!$B$7*60,10080))))</f>
        <v/>
      </c>
      <c r="CE891" s="17" t="str">
        <f>IF(CB891="","",IF('01_勤務時間入力'!$I$7*60&lt;='01_勤務時間入力'!CD891,"常勤","非常勤"))</f>
        <v/>
      </c>
    </row>
    <row r="892" spans="2:83" ht="27.95" customHeight="1" x14ac:dyDescent="0.4">
      <c r="B892" s="131" t="str">
        <f t="shared" si="26"/>
        <v>876人目</v>
      </c>
      <c r="C892" s="29"/>
      <c r="D892" s="69" t="s">
        <v>14</v>
      </c>
      <c r="E892" s="31"/>
      <c r="F892" s="32"/>
      <c r="H892" s="36"/>
      <c r="I892" s="54" t="s">
        <v>11</v>
      </c>
      <c r="J892" s="39"/>
      <c r="K892" s="56" t="s">
        <v>16</v>
      </c>
      <c r="L892" s="36"/>
      <c r="M892" s="54" t="s">
        <v>11</v>
      </c>
      <c r="N892" s="39"/>
      <c r="O892" s="56" t="s">
        <v>16</v>
      </c>
      <c r="P892" s="11"/>
      <c r="Q892" s="36"/>
      <c r="R892" s="54" t="s">
        <v>11</v>
      </c>
      <c r="S892" s="39"/>
      <c r="T892" s="54" t="s">
        <v>16</v>
      </c>
      <c r="U892" s="36"/>
      <c r="V892" s="54" t="s">
        <v>11</v>
      </c>
      <c r="W892" s="39"/>
      <c r="X892" s="56" t="s">
        <v>16</v>
      </c>
      <c r="Y892" s="48"/>
      <c r="Z892" s="36"/>
      <c r="AA892" s="54" t="s">
        <v>11</v>
      </c>
      <c r="AB892" s="39"/>
      <c r="AC892" s="54" t="s">
        <v>16</v>
      </c>
      <c r="AD892" s="36"/>
      <c r="AE892" s="54" t="s">
        <v>11</v>
      </c>
      <c r="AF892" s="39"/>
      <c r="AG892" s="56" t="s">
        <v>16</v>
      </c>
      <c r="AH892" s="48"/>
      <c r="AI892" s="36"/>
      <c r="AJ892" s="54" t="s">
        <v>11</v>
      </c>
      <c r="AK892" s="39"/>
      <c r="AL892" s="54" t="s">
        <v>16</v>
      </c>
      <c r="AM892" s="36"/>
      <c r="AN892" s="54" t="s">
        <v>11</v>
      </c>
      <c r="AO892" s="39"/>
      <c r="AP892" s="56" t="s">
        <v>16</v>
      </c>
      <c r="AQ892" s="48"/>
      <c r="AR892" s="36"/>
      <c r="AS892" s="54" t="s">
        <v>11</v>
      </c>
      <c r="AT892" s="39"/>
      <c r="AU892" s="54" t="s">
        <v>16</v>
      </c>
      <c r="AV892" s="36"/>
      <c r="AW892" s="54" t="s">
        <v>11</v>
      </c>
      <c r="AX892" s="39"/>
      <c r="AY892" s="56" t="s">
        <v>16</v>
      </c>
      <c r="AZ892" s="48"/>
      <c r="BA892" s="36"/>
      <c r="BB892" s="54" t="s">
        <v>11</v>
      </c>
      <c r="BC892" s="39"/>
      <c r="BD892" s="54" t="s">
        <v>16</v>
      </c>
      <c r="BE892" s="36"/>
      <c r="BF892" s="54" t="s">
        <v>11</v>
      </c>
      <c r="BG892" s="39"/>
      <c r="BH892" s="56" t="s">
        <v>16</v>
      </c>
      <c r="BI892" s="48"/>
      <c r="BJ892" s="36"/>
      <c r="BK892" s="54" t="s">
        <v>11</v>
      </c>
      <c r="BL892" s="39"/>
      <c r="BM892" s="54" t="s">
        <v>16</v>
      </c>
      <c r="BN892" s="36"/>
      <c r="BO892" s="54" t="s">
        <v>11</v>
      </c>
      <c r="BP892" s="39"/>
      <c r="BQ892" s="56" t="s">
        <v>16</v>
      </c>
      <c r="BR892" s="48"/>
      <c r="BS892" s="36"/>
      <c r="BT892" s="54" t="s">
        <v>11</v>
      </c>
      <c r="BU892" s="39"/>
      <c r="BV892" s="54" t="s">
        <v>16</v>
      </c>
      <c r="BW892" s="36"/>
      <c r="BX892" s="54" t="s">
        <v>11</v>
      </c>
      <c r="BY892" s="39"/>
      <c r="BZ892" s="56" t="s">
        <v>16</v>
      </c>
      <c r="CA892" s="51"/>
      <c r="CB892" s="17" t="str">
        <f t="shared" si="27"/>
        <v/>
      </c>
      <c r="CC892" s="17" t="str">
        <f>IF(CB892="","",INDEX('99_職種リスト'!$A:$A,MATCH($E892,'99_職種リスト'!$B:$B,0)))</f>
        <v/>
      </c>
      <c r="CD892" s="18" t="str">
        <f>IF(CB892="","",IF(F892="○",'01_勤務時間入力'!$B$7*60,IF(SUM(H892,J892,L892,N892)&gt;0,MIN(SUM(VALUE(H892)*60,J892,VALUE(L892)*60/2,N892/2),'01_勤務時間入力'!$B$7*60,10080),MIN(SUM(MIN(SUM(VALUE(Q892)*60,S892,VALUE(U892)*60/2,W892/2),1440)*IF(OR(Y892="",Y892="　"),1,VALUE(MID(Y892,2,1)/4)),MIN(SUM(VALUE(Z892)*60,AB892,VALUE(AD892)*60/2,AF892/2),1440)*IF(OR(AH892="",AH892="　"),1,VALUE(MID(AH892,2,1)/4)),MIN(SUM(VALUE(AI892)*60,AK892,VALUE(AM892)*60/2,AO892/2),1440)*IF(OR(AQ892="",AQ892="　"),1,VALUE(MID(AQ892,2,1)/4)),MIN(SUM(VALUE(AR892)*60,AT892,VALUE(AV892)*60/2,AX892/2),1440)*IF(OR(AZ892="",AZ892="　"),1,VALUE(MID(AZ892,2,1)/4)),MIN(SUM(VALUE(BA892)*60,BC892,VALUE(BE892)*60/2,BG892/2),1440)*IF(OR(BI892="",BI892="　"),1,VALUE(MID(BI892,2,1)/4)),MIN(SUM(VALUE(BJ892)*60,BL892,VALUE(BN892)*60/2,BP892/2),1440)*IF(OR(BR892="",BR892="　"),1,VALUE(MID(BR892,2,1)/4)),MIN(SUM(VALUE(BS892)*60,BU892,VALUE(BW892)*60/2,BY892/2),1440)*IF(OR(CA892="",CA892="　"),1,VALUE(MID(CA892,2,1)/4))),'01_勤務時間入力'!$B$7*60,10080))))</f>
        <v/>
      </c>
      <c r="CE892" s="17" t="str">
        <f>IF(CB892="","",IF('01_勤務時間入力'!$I$7*60&lt;='01_勤務時間入力'!CD892,"常勤","非常勤"))</f>
        <v/>
      </c>
    </row>
    <row r="893" spans="2:83" ht="27.95" customHeight="1" x14ac:dyDescent="0.4">
      <c r="B893" s="131" t="str">
        <f t="shared" si="26"/>
        <v>877人目</v>
      </c>
      <c r="C893" s="29"/>
      <c r="D893" s="69" t="s">
        <v>14</v>
      </c>
      <c r="E893" s="31"/>
      <c r="F893" s="32"/>
      <c r="H893" s="36"/>
      <c r="I893" s="54" t="s">
        <v>11</v>
      </c>
      <c r="J893" s="39"/>
      <c r="K893" s="56" t="s">
        <v>16</v>
      </c>
      <c r="L893" s="36"/>
      <c r="M893" s="54" t="s">
        <v>11</v>
      </c>
      <c r="N893" s="39"/>
      <c r="O893" s="56" t="s">
        <v>16</v>
      </c>
      <c r="P893" s="11"/>
      <c r="Q893" s="36"/>
      <c r="R893" s="54" t="s">
        <v>11</v>
      </c>
      <c r="S893" s="39"/>
      <c r="T893" s="54" t="s">
        <v>16</v>
      </c>
      <c r="U893" s="36"/>
      <c r="V893" s="54" t="s">
        <v>11</v>
      </c>
      <c r="W893" s="39"/>
      <c r="X893" s="56" t="s">
        <v>16</v>
      </c>
      <c r="Y893" s="48"/>
      <c r="Z893" s="36"/>
      <c r="AA893" s="54" t="s">
        <v>11</v>
      </c>
      <c r="AB893" s="39"/>
      <c r="AC893" s="54" t="s">
        <v>16</v>
      </c>
      <c r="AD893" s="36"/>
      <c r="AE893" s="54" t="s">
        <v>11</v>
      </c>
      <c r="AF893" s="39"/>
      <c r="AG893" s="56" t="s">
        <v>16</v>
      </c>
      <c r="AH893" s="48"/>
      <c r="AI893" s="36"/>
      <c r="AJ893" s="54" t="s">
        <v>11</v>
      </c>
      <c r="AK893" s="39"/>
      <c r="AL893" s="54" t="s">
        <v>16</v>
      </c>
      <c r="AM893" s="36"/>
      <c r="AN893" s="54" t="s">
        <v>11</v>
      </c>
      <c r="AO893" s="39"/>
      <c r="AP893" s="56" t="s">
        <v>16</v>
      </c>
      <c r="AQ893" s="48"/>
      <c r="AR893" s="36"/>
      <c r="AS893" s="54" t="s">
        <v>11</v>
      </c>
      <c r="AT893" s="39"/>
      <c r="AU893" s="54" t="s">
        <v>16</v>
      </c>
      <c r="AV893" s="36"/>
      <c r="AW893" s="54" t="s">
        <v>11</v>
      </c>
      <c r="AX893" s="39"/>
      <c r="AY893" s="56" t="s">
        <v>16</v>
      </c>
      <c r="AZ893" s="48"/>
      <c r="BA893" s="36"/>
      <c r="BB893" s="54" t="s">
        <v>11</v>
      </c>
      <c r="BC893" s="39"/>
      <c r="BD893" s="54" t="s">
        <v>16</v>
      </c>
      <c r="BE893" s="36"/>
      <c r="BF893" s="54" t="s">
        <v>11</v>
      </c>
      <c r="BG893" s="39"/>
      <c r="BH893" s="56" t="s">
        <v>16</v>
      </c>
      <c r="BI893" s="48"/>
      <c r="BJ893" s="36"/>
      <c r="BK893" s="54" t="s">
        <v>11</v>
      </c>
      <c r="BL893" s="39"/>
      <c r="BM893" s="54" t="s">
        <v>16</v>
      </c>
      <c r="BN893" s="36"/>
      <c r="BO893" s="54" t="s">
        <v>11</v>
      </c>
      <c r="BP893" s="39"/>
      <c r="BQ893" s="56" t="s">
        <v>16</v>
      </c>
      <c r="BR893" s="48"/>
      <c r="BS893" s="36"/>
      <c r="BT893" s="54" t="s">
        <v>11</v>
      </c>
      <c r="BU893" s="39"/>
      <c r="BV893" s="54" t="s">
        <v>16</v>
      </c>
      <c r="BW893" s="36"/>
      <c r="BX893" s="54" t="s">
        <v>11</v>
      </c>
      <c r="BY893" s="39"/>
      <c r="BZ893" s="56" t="s">
        <v>16</v>
      </c>
      <c r="CA893" s="51"/>
      <c r="CB893" s="17" t="str">
        <f t="shared" si="27"/>
        <v/>
      </c>
      <c r="CC893" s="17" t="str">
        <f>IF(CB893="","",INDEX('99_職種リスト'!$A:$A,MATCH($E893,'99_職種リスト'!$B:$B,0)))</f>
        <v/>
      </c>
      <c r="CD893" s="18" t="str">
        <f>IF(CB893="","",IF(F893="○",'01_勤務時間入力'!$B$7*60,IF(SUM(H893,J893,L893,N893)&gt;0,MIN(SUM(VALUE(H893)*60,J893,VALUE(L893)*60/2,N893/2),'01_勤務時間入力'!$B$7*60,10080),MIN(SUM(MIN(SUM(VALUE(Q893)*60,S893,VALUE(U893)*60/2,W893/2),1440)*IF(OR(Y893="",Y893="　"),1,VALUE(MID(Y893,2,1)/4)),MIN(SUM(VALUE(Z893)*60,AB893,VALUE(AD893)*60/2,AF893/2),1440)*IF(OR(AH893="",AH893="　"),1,VALUE(MID(AH893,2,1)/4)),MIN(SUM(VALUE(AI893)*60,AK893,VALUE(AM893)*60/2,AO893/2),1440)*IF(OR(AQ893="",AQ893="　"),1,VALUE(MID(AQ893,2,1)/4)),MIN(SUM(VALUE(AR893)*60,AT893,VALUE(AV893)*60/2,AX893/2),1440)*IF(OR(AZ893="",AZ893="　"),1,VALUE(MID(AZ893,2,1)/4)),MIN(SUM(VALUE(BA893)*60,BC893,VALUE(BE893)*60/2,BG893/2),1440)*IF(OR(BI893="",BI893="　"),1,VALUE(MID(BI893,2,1)/4)),MIN(SUM(VALUE(BJ893)*60,BL893,VALUE(BN893)*60/2,BP893/2),1440)*IF(OR(BR893="",BR893="　"),1,VALUE(MID(BR893,2,1)/4)),MIN(SUM(VALUE(BS893)*60,BU893,VALUE(BW893)*60/2,BY893/2),1440)*IF(OR(CA893="",CA893="　"),1,VALUE(MID(CA893,2,1)/4))),'01_勤務時間入力'!$B$7*60,10080))))</f>
        <v/>
      </c>
      <c r="CE893" s="17" t="str">
        <f>IF(CB893="","",IF('01_勤務時間入力'!$I$7*60&lt;='01_勤務時間入力'!CD893,"常勤","非常勤"))</f>
        <v/>
      </c>
    </row>
    <row r="894" spans="2:83" ht="27.95" customHeight="1" x14ac:dyDescent="0.4">
      <c r="B894" s="131" t="str">
        <f t="shared" si="26"/>
        <v>878人目</v>
      </c>
      <c r="C894" s="29"/>
      <c r="D894" s="69" t="s">
        <v>14</v>
      </c>
      <c r="E894" s="31"/>
      <c r="F894" s="32"/>
      <c r="H894" s="36"/>
      <c r="I894" s="54" t="s">
        <v>11</v>
      </c>
      <c r="J894" s="39"/>
      <c r="K894" s="56" t="s">
        <v>16</v>
      </c>
      <c r="L894" s="36"/>
      <c r="M894" s="54" t="s">
        <v>11</v>
      </c>
      <c r="N894" s="39"/>
      <c r="O894" s="56" t="s">
        <v>16</v>
      </c>
      <c r="P894" s="11"/>
      <c r="Q894" s="36"/>
      <c r="R894" s="54" t="s">
        <v>11</v>
      </c>
      <c r="S894" s="39"/>
      <c r="T894" s="54" t="s">
        <v>16</v>
      </c>
      <c r="U894" s="36"/>
      <c r="V894" s="54" t="s">
        <v>11</v>
      </c>
      <c r="W894" s="39"/>
      <c r="X894" s="56" t="s">
        <v>16</v>
      </c>
      <c r="Y894" s="48"/>
      <c r="Z894" s="36"/>
      <c r="AA894" s="54" t="s">
        <v>11</v>
      </c>
      <c r="AB894" s="39"/>
      <c r="AC894" s="54" t="s">
        <v>16</v>
      </c>
      <c r="AD894" s="36"/>
      <c r="AE894" s="54" t="s">
        <v>11</v>
      </c>
      <c r="AF894" s="39"/>
      <c r="AG894" s="56" t="s">
        <v>16</v>
      </c>
      <c r="AH894" s="48"/>
      <c r="AI894" s="36"/>
      <c r="AJ894" s="54" t="s">
        <v>11</v>
      </c>
      <c r="AK894" s="39"/>
      <c r="AL894" s="54" t="s">
        <v>16</v>
      </c>
      <c r="AM894" s="36"/>
      <c r="AN894" s="54" t="s">
        <v>11</v>
      </c>
      <c r="AO894" s="39"/>
      <c r="AP894" s="56" t="s">
        <v>16</v>
      </c>
      <c r="AQ894" s="48"/>
      <c r="AR894" s="36"/>
      <c r="AS894" s="54" t="s">
        <v>11</v>
      </c>
      <c r="AT894" s="39"/>
      <c r="AU894" s="54" t="s">
        <v>16</v>
      </c>
      <c r="AV894" s="36"/>
      <c r="AW894" s="54" t="s">
        <v>11</v>
      </c>
      <c r="AX894" s="39"/>
      <c r="AY894" s="56" t="s">
        <v>16</v>
      </c>
      <c r="AZ894" s="48"/>
      <c r="BA894" s="36"/>
      <c r="BB894" s="54" t="s">
        <v>11</v>
      </c>
      <c r="BC894" s="39"/>
      <c r="BD894" s="54" t="s">
        <v>16</v>
      </c>
      <c r="BE894" s="36"/>
      <c r="BF894" s="54" t="s">
        <v>11</v>
      </c>
      <c r="BG894" s="39"/>
      <c r="BH894" s="56" t="s">
        <v>16</v>
      </c>
      <c r="BI894" s="48"/>
      <c r="BJ894" s="36"/>
      <c r="BK894" s="54" t="s">
        <v>11</v>
      </c>
      <c r="BL894" s="39"/>
      <c r="BM894" s="54" t="s">
        <v>16</v>
      </c>
      <c r="BN894" s="36"/>
      <c r="BO894" s="54" t="s">
        <v>11</v>
      </c>
      <c r="BP894" s="39"/>
      <c r="BQ894" s="56" t="s">
        <v>16</v>
      </c>
      <c r="BR894" s="48"/>
      <c r="BS894" s="36"/>
      <c r="BT894" s="54" t="s">
        <v>11</v>
      </c>
      <c r="BU894" s="39"/>
      <c r="BV894" s="54" t="s">
        <v>16</v>
      </c>
      <c r="BW894" s="36"/>
      <c r="BX894" s="54" t="s">
        <v>11</v>
      </c>
      <c r="BY894" s="39"/>
      <c r="BZ894" s="56" t="s">
        <v>16</v>
      </c>
      <c r="CA894" s="51"/>
      <c r="CB894" s="17" t="str">
        <f t="shared" si="27"/>
        <v/>
      </c>
      <c r="CC894" s="17" t="str">
        <f>IF(CB894="","",INDEX('99_職種リスト'!$A:$A,MATCH($E894,'99_職種リスト'!$B:$B,0)))</f>
        <v/>
      </c>
      <c r="CD894" s="18" t="str">
        <f>IF(CB894="","",IF(F894="○",'01_勤務時間入力'!$B$7*60,IF(SUM(H894,J894,L894,N894)&gt;0,MIN(SUM(VALUE(H894)*60,J894,VALUE(L894)*60/2,N894/2),'01_勤務時間入力'!$B$7*60,10080),MIN(SUM(MIN(SUM(VALUE(Q894)*60,S894,VALUE(U894)*60/2,W894/2),1440)*IF(OR(Y894="",Y894="　"),1,VALUE(MID(Y894,2,1)/4)),MIN(SUM(VALUE(Z894)*60,AB894,VALUE(AD894)*60/2,AF894/2),1440)*IF(OR(AH894="",AH894="　"),1,VALUE(MID(AH894,2,1)/4)),MIN(SUM(VALUE(AI894)*60,AK894,VALUE(AM894)*60/2,AO894/2),1440)*IF(OR(AQ894="",AQ894="　"),1,VALUE(MID(AQ894,2,1)/4)),MIN(SUM(VALUE(AR894)*60,AT894,VALUE(AV894)*60/2,AX894/2),1440)*IF(OR(AZ894="",AZ894="　"),1,VALUE(MID(AZ894,2,1)/4)),MIN(SUM(VALUE(BA894)*60,BC894,VALUE(BE894)*60/2,BG894/2),1440)*IF(OR(BI894="",BI894="　"),1,VALUE(MID(BI894,2,1)/4)),MIN(SUM(VALUE(BJ894)*60,BL894,VALUE(BN894)*60/2,BP894/2),1440)*IF(OR(BR894="",BR894="　"),1,VALUE(MID(BR894,2,1)/4)),MIN(SUM(VALUE(BS894)*60,BU894,VALUE(BW894)*60/2,BY894/2),1440)*IF(OR(CA894="",CA894="　"),1,VALUE(MID(CA894,2,1)/4))),'01_勤務時間入力'!$B$7*60,10080))))</f>
        <v/>
      </c>
      <c r="CE894" s="17" t="str">
        <f>IF(CB894="","",IF('01_勤務時間入力'!$I$7*60&lt;='01_勤務時間入力'!CD894,"常勤","非常勤"))</f>
        <v/>
      </c>
    </row>
    <row r="895" spans="2:83" ht="27.95" customHeight="1" x14ac:dyDescent="0.4">
      <c r="B895" s="131" t="str">
        <f t="shared" si="26"/>
        <v>879人目</v>
      </c>
      <c r="C895" s="29"/>
      <c r="D895" s="69" t="s">
        <v>14</v>
      </c>
      <c r="E895" s="31"/>
      <c r="F895" s="32"/>
      <c r="H895" s="36"/>
      <c r="I895" s="54" t="s">
        <v>11</v>
      </c>
      <c r="J895" s="39"/>
      <c r="K895" s="56" t="s">
        <v>16</v>
      </c>
      <c r="L895" s="36"/>
      <c r="M895" s="54" t="s">
        <v>11</v>
      </c>
      <c r="N895" s="39"/>
      <c r="O895" s="56" t="s">
        <v>16</v>
      </c>
      <c r="P895" s="11"/>
      <c r="Q895" s="36"/>
      <c r="R895" s="54" t="s">
        <v>11</v>
      </c>
      <c r="S895" s="39"/>
      <c r="T895" s="54" t="s">
        <v>16</v>
      </c>
      <c r="U895" s="36"/>
      <c r="V895" s="54" t="s">
        <v>11</v>
      </c>
      <c r="W895" s="39"/>
      <c r="X895" s="56" t="s">
        <v>16</v>
      </c>
      <c r="Y895" s="48"/>
      <c r="Z895" s="36"/>
      <c r="AA895" s="54" t="s">
        <v>11</v>
      </c>
      <c r="AB895" s="39"/>
      <c r="AC895" s="54" t="s">
        <v>16</v>
      </c>
      <c r="AD895" s="36"/>
      <c r="AE895" s="54" t="s">
        <v>11</v>
      </c>
      <c r="AF895" s="39"/>
      <c r="AG895" s="56" t="s">
        <v>16</v>
      </c>
      <c r="AH895" s="48"/>
      <c r="AI895" s="36"/>
      <c r="AJ895" s="54" t="s">
        <v>11</v>
      </c>
      <c r="AK895" s="39"/>
      <c r="AL895" s="54" t="s">
        <v>16</v>
      </c>
      <c r="AM895" s="36"/>
      <c r="AN895" s="54" t="s">
        <v>11</v>
      </c>
      <c r="AO895" s="39"/>
      <c r="AP895" s="56" t="s">
        <v>16</v>
      </c>
      <c r="AQ895" s="48"/>
      <c r="AR895" s="36"/>
      <c r="AS895" s="54" t="s">
        <v>11</v>
      </c>
      <c r="AT895" s="39"/>
      <c r="AU895" s="54" t="s">
        <v>16</v>
      </c>
      <c r="AV895" s="36"/>
      <c r="AW895" s="54" t="s">
        <v>11</v>
      </c>
      <c r="AX895" s="39"/>
      <c r="AY895" s="56" t="s">
        <v>16</v>
      </c>
      <c r="AZ895" s="48"/>
      <c r="BA895" s="36"/>
      <c r="BB895" s="54" t="s">
        <v>11</v>
      </c>
      <c r="BC895" s="39"/>
      <c r="BD895" s="54" t="s">
        <v>16</v>
      </c>
      <c r="BE895" s="36"/>
      <c r="BF895" s="54" t="s">
        <v>11</v>
      </c>
      <c r="BG895" s="39"/>
      <c r="BH895" s="56" t="s">
        <v>16</v>
      </c>
      <c r="BI895" s="48"/>
      <c r="BJ895" s="36"/>
      <c r="BK895" s="54" t="s">
        <v>11</v>
      </c>
      <c r="BL895" s="39"/>
      <c r="BM895" s="54" t="s">
        <v>16</v>
      </c>
      <c r="BN895" s="36"/>
      <c r="BO895" s="54" t="s">
        <v>11</v>
      </c>
      <c r="BP895" s="39"/>
      <c r="BQ895" s="56" t="s">
        <v>16</v>
      </c>
      <c r="BR895" s="48"/>
      <c r="BS895" s="36"/>
      <c r="BT895" s="54" t="s">
        <v>11</v>
      </c>
      <c r="BU895" s="39"/>
      <c r="BV895" s="54" t="s">
        <v>16</v>
      </c>
      <c r="BW895" s="36"/>
      <c r="BX895" s="54" t="s">
        <v>11</v>
      </c>
      <c r="BY895" s="39"/>
      <c r="BZ895" s="56" t="s">
        <v>16</v>
      </c>
      <c r="CA895" s="51"/>
      <c r="CB895" s="17" t="str">
        <f t="shared" si="27"/>
        <v/>
      </c>
      <c r="CC895" s="17" t="str">
        <f>IF(CB895="","",INDEX('99_職種リスト'!$A:$A,MATCH($E895,'99_職種リスト'!$B:$B,0)))</f>
        <v/>
      </c>
      <c r="CD895" s="18" t="str">
        <f>IF(CB895="","",IF(F895="○",'01_勤務時間入力'!$B$7*60,IF(SUM(H895,J895,L895,N895)&gt;0,MIN(SUM(VALUE(H895)*60,J895,VALUE(L895)*60/2,N895/2),'01_勤務時間入力'!$B$7*60,10080),MIN(SUM(MIN(SUM(VALUE(Q895)*60,S895,VALUE(U895)*60/2,W895/2),1440)*IF(OR(Y895="",Y895="　"),1,VALUE(MID(Y895,2,1)/4)),MIN(SUM(VALUE(Z895)*60,AB895,VALUE(AD895)*60/2,AF895/2),1440)*IF(OR(AH895="",AH895="　"),1,VALUE(MID(AH895,2,1)/4)),MIN(SUM(VALUE(AI895)*60,AK895,VALUE(AM895)*60/2,AO895/2),1440)*IF(OR(AQ895="",AQ895="　"),1,VALUE(MID(AQ895,2,1)/4)),MIN(SUM(VALUE(AR895)*60,AT895,VALUE(AV895)*60/2,AX895/2),1440)*IF(OR(AZ895="",AZ895="　"),1,VALUE(MID(AZ895,2,1)/4)),MIN(SUM(VALUE(BA895)*60,BC895,VALUE(BE895)*60/2,BG895/2),1440)*IF(OR(BI895="",BI895="　"),1,VALUE(MID(BI895,2,1)/4)),MIN(SUM(VALUE(BJ895)*60,BL895,VALUE(BN895)*60/2,BP895/2),1440)*IF(OR(BR895="",BR895="　"),1,VALUE(MID(BR895,2,1)/4)),MIN(SUM(VALUE(BS895)*60,BU895,VALUE(BW895)*60/2,BY895/2),1440)*IF(OR(CA895="",CA895="　"),1,VALUE(MID(CA895,2,1)/4))),'01_勤務時間入力'!$B$7*60,10080))))</f>
        <v/>
      </c>
      <c r="CE895" s="17" t="str">
        <f>IF(CB895="","",IF('01_勤務時間入力'!$I$7*60&lt;='01_勤務時間入力'!CD895,"常勤","非常勤"))</f>
        <v/>
      </c>
    </row>
    <row r="896" spans="2:83" ht="27.95" customHeight="1" x14ac:dyDescent="0.4">
      <c r="B896" s="131" t="str">
        <f t="shared" si="26"/>
        <v>880人目</v>
      </c>
      <c r="C896" s="29"/>
      <c r="D896" s="69" t="s">
        <v>14</v>
      </c>
      <c r="E896" s="31"/>
      <c r="F896" s="32"/>
      <c r="H896" s="36"/>
      <c r="I896" s="54" t="s">
        <v>11</v>
      </c>
      <c r="J896" s="39"/>
      <c r="K896" s="56" t="s">
        <v>16</v>
      </c>
      <c r="L896" s="36"/>
      <c r="M896" s="54" t="s">
        <v>11</v>
      </c>
      <c r="N896" s="39"/>
      <c r="O896" s="56" t="s">
        <v>16</v>
      </c>
      <c r="P896" s="11"/>
      <c r="Q896" s="36"/>
      <c r="R896" s="54" t="s">
        <v>11</v>
      </c>
      <c r="S896" s="39"/>
      <c r="T896" s="54" t="s">
        <v>16</v>
      </c>
      <c r="U896" s="36"/>
      <c r="V896" s="54" t="s">
        <v>11</v>
      </c>
      <c r="W896" s="39"/>
      <c r="X896" s="56" t="s">
        <v>16</v>
      </c>
      <c r="Y896" s="48"/>
      <c r="Z896" s="36"/>
      <c r="AA896" s="54" t="s">
        <v>11</v>
      </c>
      <c r="AB896" s="39"/>
      <c r="AC896" s="54" t="s">
        <v>16</v>
      </c>
      <c r="AD896" s="36"/>
      <c r="AE896" s="54" t="s">
        <v>11</v>
      </c>
      <c r="AF896" s="39"/>
      <c r="AG896" s="56" t="s">
        <v>16</v>
      </c>
      <c r="AH896" s="48"/>
      <c r="AI896" s="36"/>
      <c r="AJ896" s="54" t="s">
        <v>11</v>
      </c>
      <c r="AK896" s="39"/>
      <c r="AL896" s="54" t="s">
        <v>16</v>
      </c>
      <c r="AM896" s="36"/>
      <c r="AN896" s="54" t="s">
        <v>11</v>
      </c>
      <c r="AO896" s="39"/>
      <c r="AP896" s="56" t="s">
        <v>16</v>
      </c>
      <c r="AQ896" s="48"/>
      <c r="AR896" s="36"/>
      <c r="AS896" s="54" t="s">
        <v>11</v>
      </c>
      <c r="AT896" s="39"/>
      <c r="AU896" s="54" t="s">
        <v>16</v>
      </c>
      <c r="AV896" s="36"/>
      <c r="AW896" s="54" t="s">
        <v>11</v>
      </c>
      <c r="AX896" s="39"/>
      <c r="AY896" s="56" t="s">
        <v>16</v>
      </c>
      <c r="AZ896" s="48"/>
      <c r="BA896" s="36"/>
      <c r="BB896" s="54" t="s">
        <v>11</v>
      </c>
      <c r="BC896" s="39"/>
      <c r="BD896" s="54" t="s">
        <v>16</v>
      </c>
      <c r="BE896" s="36"/>
      <c r="BF896" s="54" t="s">
        <v>11</v>
      </c>
      <c r="BG896" s="39"/>
      <c r="BH896" s="56" t="s">
        <v>16</v>
      </c>
      <c r="BI896" s="48"/>
      <c r="BJ896" s="36"/>
      <c r="BK896" s="54" t="s">
        <v>11</v>
      </c>
      <c r="BL896" s="39"/>
      <c r="BM896" s="54" t="s">
        <v>16</v>
      </c>
      <c r="BN896" s="36"/>
      <c r="BO896" s="54" t="s">
        <v>11</v>
      </c>
      <c r="BP896" s="39"/>
      <c r="BQ896" s="56" t="s">
        <v>16</v>
      </c>
      <c r="BR896" s="48"/>
      <c r="BS896" s="36"/>
      <c r="BT896" s="54" t="s">
        <v>11</v>
      </c>
      <c r="BU896" s="39"/>
      <c r="BV896" s="54" t="s">
        <v>16</v>
      </c>
      <c r="BW896" s="36"/>
      <c r="BX896" s="54" t="s">
        <v>11</v>
      </c>
      <c r="BY896" s="39"/>
      <c r="BZ896" s="56" t="s">
        <v>16</v>
      </c>
      <c r="CA896" s="51"/>
      <c r="CB896" s="17" t="str">
        <f t="shared" si="27"/>
        <v/>
      </c>
      <c r="CC896" s="17" t="str">
        <f>IF(CB896="","",INDEX('99_職種リスト'!$A:$A,MATCH($E896,'99_職種リスト'!$B:$B,0)))</f>
        <v/>
      </c>
      <c r="CD896" s="18" t="str">
        <f>IF(CB896="","",IF(F896="○",'01_勤務時間入力'!$B$7*60,IF(SUM(H896,J896,L896,N896)&gt;0,MIN(SUM(VALUE(H896)*60,J896,VALUE(L896)*60/2,N896/2),'01_勤務時間入力'!$B$7*60,10080),MIN(SUM(MIN(SUM(VALUE(Q896)*60,S896,VALUE(U896)*60/2,W896/2),1440)*IF(OR(Y896="",Y896="　"),1,VALUE(MID(Y896,2,1)/4)),MIN(SUM(VALUE(Z896)*60,AB896,VALUE(AD896)*60/2,AF896/2),1440)*IF(OR(AH896="",AH896="　"),1,VALUE(MID(AH896,2,1)/4)),MIN(SUM(VALUE(AI896)*60,AK896,VALUE(AM896)*60/2,AO896/2),1440)*IF(OR(AQ896="",AQ896="　"),1,VALUE(MID(AQ896,2,1)/4)),MIN(SUM(VALUE(AR896)*60,AT896,VALUE(AV896)*60/2,AX896/2),1440)*IF(OR(AZ896="",AZ896="　"),1,VALUE(MID(AZ896,2,1)/4)),MIN(SUM(VALUE(BA896)*60,BC896,VALUE(BE896)*60/2,BG896/2),1440)*IF(OR(BI896="",BI896="　"),1,VALUE(MID(BI896,2,1)/4)),MIN(SUM(VALUE(BJ896)*60,BL896,VALUE(BN896)*60/2,BP896/2),1440)*IF(OR(BR896="",BR896="　"),1,VALUE(MID(BR896,2,1)/4)),MIN(SUM(VALUE(BS896)*60,BU896,VALUE(BW896)*60/2,BY896/2),1440)*IF(OR(CA896="",CA896="　"),1,VALUE(MID(CA896,2,1)/4))),'01_勤務時間入力'!$B$7*60,10080))))</f>
        <v/>
      </c>
      <c r="CE896" s="17" t="str">
        <f>IF(CB896="","",IF('01_勤務時間入力'!$I$7*60&lt;='01_勤務時間入力'!CD896,"常勤","非常勤"))</f>
        <v/>
      </c>
    </row>
    <row r="897" spans="2:83" ht="27.95" customHeight="1" x14ac:dyDescent="0.4">
      <c r="B897" s="131" t="str">
        <f t="shared" si="26"/>
        <v>881人目</v>
      </c>
      <c r="C897" s="29"/>
      <c r="D897" s="69" t="s">
        <v>14</v>
      </c>
      <c r="E897" s="31"/>
      <c r="F897" s="32"/>
      <c r="H897" s="36"/>
      <c r="I897" s="54" t="s">
        <v>11</v>
      </c>
      <c r="J897" s="39"/>
      <c r="K897" s="56" t="s">
        <v>16</v>
      </c>
      <c r="L897" s="36"/>
      <c r="M897" s="54" t="s">
        <v>11</v>
      </c>
      <c r="N897" s="39"/>
      <c r="O897" s="56" t="s">
        <v>16</v>
      </c>
      <c r="P897" s="11"/>
      <c r="Q897" s="36"/>
      <c r="R897" s="54" t="s">
        <v>11</v>
      </c>
      <c r="S897" s="39"/>
      <c r="T897" s="54" t="s">
        <v>16</v>
      </c>
      <c r="U897" s="36"/>
      <c r="V897" s="54" t="s">
        <v>11</v>
      </c>
      <c r="W897" s="39"/>
      <c r="X897" s="56" t="s">
        <v>16</v>
      </c>
      <c r="Y897" s="48"/>
      <c r="Z897" s="36"/>
      <c r="AA897" s="54" t="s">
        <v>11</v>
      </c>
      <c r="AB897" s="39"/>
      <c r="AC897" s="54" t="s">
        <v>16</v>
      </c>
      <c r="AD897" s="36"/>
      <c r="AE897" s="54" t="s">
        <v>11</v>
      </c>
      <c r="AF897" s="39"/>
      <c r="AG897" s="56" t="s">
        <v>16</v>
      </c>
      <c r="AH897" s="48"/>
      <c r="AI897" s="36"/>
      <c r="AJ897" s="54" t="s">
        <v>11</v>
      </c>
      <c r="AK897" s="39"/>
      <c r="AL897" s="54" t="s">
        <v>16</v>
      </c>
      <c r="AM897" s="36"/>
      <c r="AN897" s="54" t="s">
        <v>11</v>
      </c>
      <c r="AO897" s="39"/>
      <c r="AP897" s="56" t="s">
        <v>16</v>
      </c>
      <c r="AQ897" s="48"/>
      <c r="AR897" s="36"/>
      <c r="AS897" s="54" t="s">
        <v>11</v>
      </c>
      <c r="AT897" s="39"/>
      <c r="AU897" s="54" t="s">
        <v>16</v>
      </c>
      <c r="AV897" s="36"/>
      <c r="AW897" s="54" t="s">
        <v>11</v>
      </c>
      <c r="AX897" s="39"/>
      <c r="AY897" s="56" t="s">
        <v>16</v>
      </c>
      <c r="AZ897" s="48"/>
      <c r="BA897" s="36"/>
      <c r="BB897" s="54" t="s">
        <v>11</v>
      </c>
      <c r="BC897" s="39"/>
      <c r="BD897" s="54" t="s">
        <v>16</v>
      </c>
      <c r="BE897" s="36"/>
      <c r="BF897" s="54" t="s">
        <v>11</v>
      </c>
      <c r="BG897" s="39"/>
      <c r="BH897" s="56" t="s">
        <v>16</v>
      </c>
      <c r="BI897" s="48"/>
      <c r="BJ897" s="36"/>
      <c r="BK897" s="54" t="s">
        <v>11</v>
      </c>
      <c r="BL897" s="39"/>
      <c r="BM897" s="54" t="s">
        <v>16</v>
      </c>
      <c r="BN897" s="36"/>
      <c r="BO897" s="54" t="s">
        <v>11</v>
      </c>
      <c r="BP897" s="39"/>
      <c r="BQ897" s="56" t="s">
        <v>16</v>
      </c>
      <c r="BR897" s="48"/>
      <c r="BS897" s="36"/>
      <c r="BT897" s="54" t="s">
        <v>11</v>
      </c>
      <c r="BU897" s="39"/>
      <c r="BV897" s="54" t="s">
        <v>16</v>
      </c>
      <c r="BW897" s="36"/>
      <c r="BX897" s="54" t="s">
        <v>11</v>
      </c>
      <c r="BY897" s="39"/>
      <c r="BZ897" s="56" t="s">
        <v>16</v>
      </c>
      <c r="CA897" s="51"/>
      <c r="CB897" s="17" t="str">
        <f t="shared" si="27"/>
        <v/>
      </c>
      <c r="CC897" s="17" t="str">
        <f>IF(CB897="","",INDEX('99_職種リスト'!$A:$A,MATCH($E897,'99_職種リスト'!$B:$B,0)))</f>
        <v/>
      </c>
      <c r="CD897" s="18" t="str">
        <f>IF(CB897="","",IF(F897="○",'01_勤務時間入力'!$B$7*60,IF(SUM(H897,J897,L897,N897)&gt;0,MIN(SUM(VALUE(H897)*60,J897,VALUE(L897)*60/2,N897/2),'01_勤務時間入力'!$B$7*60,10080),MIN(SUM(MIN(SUM(VALUE(Q897)*60,S897,VALUE(U897)*60/2,W897/2),1440)*IF(OR(Y897="",Y897="　"),1,VALUE(MID(Y897,2,1)/4)),MIN(SUM(VALUE(Z897)*60,AB897,VALUE(AD897)*60/2,AF897/2),1440)*IF(OR(AH897="",AH897="　"),1,VALUE(MID(AH897,2,1)/4)),MIN(SUM(VALUE(AI897)*60,AK897,VALUE(AM897)*60/2,AO897/2),1440)*IF(OR(AQ897="",AQ897="　"),1,VALUE(MID(AQ897,2,1)/4)),MIN(SUM(VALUE(AR897)*60,AT897,VALUE(AV897)*60/2,AX897/2),1440)*IF(OR(AZ897="",AZ897="　"),1,VALUE(MID(AZ897,2,1)/4)),MIN(SUM(VALUE(BA897)*60,BC897,VALUE(BE897)*60/2,BG897/2),1440)*IF(OR(BI897="",BI897="　"),1,VALUE(MID(BI897,2,1)/4)),MIN(SUM(VALUE(BJ897)*60,BL897,VALUE(BN897)*60/2,BP897/2),1440)*IF(OR(BR897="",BR897="　"),1,VALUE(MID(BR897,2,1)/4)),MIN(SUM(VALUE(BS897)*60,BU897,VALUE(BW897)*60/2,BY897/2),1440)*IF(OR(CA897="",CA897="　"),1,VALUE(MID(CA897,2,1)/4))),'01_勤務時間入力'!$B$7*60,10080))))</f>
        <v/>
      </c>
      <c r="CE897" s="17" t="str">
        <f>IF(CB897="","",IF('01_勤務時間入力'!$I$7*60&lt;='01_勤務時間入力'!CD897,"常勤","非常勤"))</f>
        <v/>
      </c>
    </row>
    <row r="898" spans="2:83" ht="27.95" customHeight="1" x14ac:dyDescent="0.4">
      <c r="B898" s="131" t="str">
        <f t="shared" si="26"/>
        <v>882人目</v>
      </c>
      <c r="C898" s="29"/>
      <c r="D898" s="69" t="s">
        <v>14</v>
      </c>
      <c r="E898" s="31"/>
      <c r="F898" s="32"/>
      <c r="H898" s="36"/>
      <c r="I898" s="54" t="s">
        <v>11</v>
      </c>
      <c r="J898" s="39"/>
      <c r="K898" s="56" t="s">
        <v>16</v>
      </c>
      <c r="L898" s="36"/>
      <c r="M898" s="54" t="s">
        <v>11</v>
      </c>
      <c r="N898" s="39"/>
      <c r="O898" s="56" t="s">
        <v>16</v>
      </c>
      <c r="P898" s="11"/>
      <c r="Q898" s="36"/>
      <c r="R898" s="54" t="s">
        <v>11</v>
      </c>
      <c r="S898" s="39"/>
      <c r="T898" s="54" t="s">
        <v>16</v>
      </c>
      <c r="U898" s="36"/>
      <c r="V898" s="54" t="s">
        <v>11</v>
      </c>
      <c r="W898" s="39"/>
      <c r="X898" s="56" t="s">
        <v>16</v>
      </c>
      <c r="Y898" s="48"/>
      <c r="Z898" s="36"/>
      <c r="AA898" s="54" t="s">
        <v>11</v>
      </c>
      <c r="AB898" s="39"/>
      <c r="AC898" s="54" t="s">
        <v>16</v>
      </c>
      <c r="AD898" s="36"/>
      <c r="AE898" s="54" t="s">
        <v>11</v>
      </c>
      <c r="AF898" s="39"/>
      <c r="AG898" s="56" t="s">
        <v>16</v>
      </c>
      <c r="AH898" s="48"/>
      <c r="AI898" s="36"/>
      <c r="AJ898" s="54" t="s">
        <v>11</v>
      </c>
      <c r="AK898" s="39"/>
      <c r="AL898" s="54" t="s">
        <v>16</v>
      </c>
      <c r="AM898" s="36"/>
      <c r="AN898" s="54" t="s">
        <v>11</v>
      </c>
      <c r="AO898" s="39"/>
      <c r="AP898" s="56" t="s">
        <v>16</v>
      </c>
      <c r="AQ898" s="48"/>
      <c r="AR898" s="36"/>
      <c r="AS898" s="54" t="s">
        <v>11</v>
      </c>
      <c r="AT898" s="39"/>
      <c r="AU898" s="54" t="s">
        <v>16</v>
      </c>
      <c r="AV898" s="36"/>
      <c r="AW898" s="54" t="s">
        <v>11</v>
      </c>
      <c r="AX898" s="39"/>
      <c r="AY898" s="56" t="s">
        <v>16</v>
      </c>
      <c r="AZ898" s="48"/>
      <c r="BA898" s="36"/>
      <c r="BB898" s="54" t="s">
        <v>11</v>
      </c>
      <c r="BC898" s="39"/>
      <c r="BD898" s="54" t="s">
        <v>16</v>
      </c>
      <c r="BE898" s="36"/>
      <c r="BF898" s="54" t="s">
        <v>11</v>
      </c>
      <c r="BG898" s="39"/>
      <c r="BH898" s="56" t="s">
        <v>16</v>
      </c>
      <c r="BI898" s="48"/>
      <c r="BJ898" s="36"/>
      <c r="BK898" s="54" t="s">
        <v>11</v>
      </c>
      <c r="BL898" s="39"/>
      <c r="BM898" s="54" t="s">
        <v>16</v>
      </c>
      <c r="BN898" s="36"/>
      <c r="BO898" s="54" t="s">
        <v>11</v>
      </c>
      <c r="BP898" s="39"/>
      <c r="BQ898" s="56" t="s">
        <v>16</v>
      </c>
      <c r="BR898" s="48"/>
      <c r="BS898" s="36"/>
      <c r="BT898" s="54" t="s">
        <v>11</v>
      </c>
      <c r="BU898" s="39"/>
      <c r="BV898" s="54" t="s">
        <v>16</v>
      </c>
      <c r="BW898" s="36"/>
      <c r="BX898" s="54" t="s">
        <v>11</v>
      </c>
      <c r="BY898" s="39"/>
      <c r="BZ898" s="56" t="s">
        <v>16</v>
      </c>
      <c r="CA898" s="51"/>
      <c r="CB898" s="17" t="str">
        <f t="shared" si="27"/>
        <v/>
      </c>
      <c r="CC898" s="17" t="str">
        <f>IF(CB898="","",INDEX('99_職種リスト'!$A:$A,MATCH($E898,'99_職種リスト'!$B:$B,0)))</f>
        <v/>
      </c>
      <c r="CD898" s="18" t="str">
        <f>IF(CB898="","",IF(F898="○",'01_勤務時間入力'!$B$7*60,IF(SUM(H898,J898,L898,N898)&gt;0,MIN(SUM(VALUE(H898)*60,J898,VALUE(L898)*60/2,N898/2),'01_勤務時間入力'!$B$7*60,10080),MIN(SUM(MIN(SUM(VALUE(Q898)*60,S898,VALUE(U898)*60/2,W898/2),1440)*IF(OR(Y898="",Y898="　"),1,VALUE(MID(Y898,2,1)/4)),MIN(SUM(VALUE(Z898)*60,AB898,VALUE(AD898)*60/2,AF898/2),1440)*IF(OR(AH898="",AH898="　"),1,VALUE(MID(AH898,2,1)/4)),MIN(SUM(VALUE(AI898)*60,AK898,VALUE(AM898)*60/2,AO898/2),1440)*IF(OR(AQ898="",AQ898="　"),1,VALUE(MID(AQ898,2,1)/4)),MIN(SUM(VALUE(AR898)*60,AT898,VALUE(AV898)*60/2,AX898/2),1440)*IF(OR(AZ898="",AZ898="　"),1,VALUE(MID(AZ898,2,1)/4)),MIN(SUM(VALUE(BA898)*60,BC898,VALUE(BE898)*60/2,BG898/2),1440)*IF(OR(BI898="",BI898="　"),1,VALUE(MID(BI898,2,1)/4)),MIN(SUM(VALUE(BJ898)*60,BL898,VALUE(BN898)*60/2,BP898/2),1440)*IF(OR(BR898="",BR898="　"),1,VALUE(MID(BR898,2,1)/4)),MIN(SUM(VALUE(BS898)*60,BU898,VALUE(BW898)*60/2,BY898/2),1440)*IF(OR(CA898="",CA898="　"),1,VALUE(MID(CA898,2,1)/4))),'01_勤務時間入力'!$B$7*60,10080))))</f>
        <v/>
      </c>
      <c r="CE898" s="17" t="str">
        <f>IF(CB898="","",IF('01_勤務時間入力'!$I$7*60&lt;='01_勤務時間入力'!CD898,"常勤","非常勤"))</f>
        <v/>
      </c>
    </row>
    <row r="899" spans="2:83" ht="27.95" customHeight="1" x14ac:dyDescent="0.4">
      <c r="B899" s="131" t="str">
        <f t="shared" si="26"/>
        <v>883人目</v>
      </c>
      <c r="C899" s="29"/>
      <c r="D899" s="69" t="s">
        <v>14</v>
      </c>
      <c r="E899" s="31"/>
      <c r="F899" s="32"/>
      <c r="H899" s="36"/>
      <c r="I899" s="54" t="s">
        <v>11</v>
      </c>
      <c r="J899" s="39"/>
      <c r="K899" s="56" t="s">
        <v>16</v>
      </c>
      <c r="L899" s="36"/>
      <c r="M899" s="54" t="s">
        <v>11</v>
      </c>
      <c r="N899" s="39"/>
      <c r="O899" s="56" t="s">
        <v>16</v>
      </c>
      <c r="P899" s="11"/>
      <c r="Q899" s="36"/>
      <c r="R899" s="54" t="s">
        <v>11</v>
      </c>
      <c r="S899" s="39"/>
      <c r="T899" s="54" t="s">
        <v>16</v>
      </c>
      <c r="U899" s="36"/>
      <c r="V899" s="54" t="s">
        <v>11</v>
      </c>
      <c r="W899" s="39"/>
      <c r="X899" s="56" t="s">
        <v>16</v>
      </c>
      <c r="Y899" s="48"/>
      <c r="Z899" s="36"/>
      <c r="AA899" s="54" t="s">
        <v>11</v>
      </c>
      <c r="AB899" s="39"/>
      <c r="AC899" s="54" t="s">
        <v>16</v>
      </c>
      <c r="AD899" s="36"/>
      <c r="AE899" s="54" t="s">
        <v>11</v>
      </c>
      <c r="AF899" s="39"/>
      <c r="AG899" s="56" t="s">
        <v>16</v>
      </c>
      <c r="AH899" s="48"/>
      <c r="AI899" s="36"/>
      <c r="AJ899" s="54" t="s">
        <v>11</v>
      </c>
      <c r="AK899" s="39"/>
      <c r="AL899" s="54" t="s">
        <v>16</v>
      </c>
      <c r="AM899" s="36"/>
      <c r="AN899" s="54" t="s">
        <v>11</v>
      </c>
      <c r="AO899" s="39"/>
      <c r="AP899" s="56" t="s">
        <v>16</v>
      </c>
      <c r="AQ899" s="48"/>
      <c r="AR899" s="36"/>
      <c r="AS899" s="54" t="s">
        <v>11</v>
      </c>
      <c r="AT899" s="39"/>
      <c r="AU899" s="54" t="s">
        <v>16</v>
      </c>
      <c r="AV899" s="36"/>
      <c r="AW899" s="54" t="s">
        <v>11</v>
      </c>
      <c r="AX899" s="39"/>
      <c r="AY899" s="56" t="s">
        <v>16</v>
      </c>
      <c r="AZ899" s="48"/>
      <c r="BA899" s="36"/>
      <c r="BB899" s="54" t="s">
        <v>11</v>
      </c>
      <c r="BC899" s="39"/>
      <c r="BD899" s="54" t="s">
        <v>16</v>
      </c>
      <c r="BE899" s="36"/>
      <c r="BF899" s="54" t="s">
        <v>11</v>
      </c>
      <c r="BG899" s="39"/>
      <c r="BH899" s="56" t="s">
        <v>16</v>
      </c>
      <c r="BI899" s="48"/>
      <c r="BJ899" s="36"/>
      <c r="BK899" s="54" t="s">
        <v>11</v>
      </c>
      <c r="BL899" s="39"/>
      <c r="BM899" s="54" t="s">
        <v>16</v>
      </c>
      <c r="BN899" s="36"/>
      <c r="BO899" s="54" t="s">
        <v>11</v>
      </c>
      <c r="BP899" s="39"/>
      <c r="BQ899" s="56" t="s">
        <v>16</v>
      </c>
      <c r="BR899" s="48"/>
      <c r="BS899" s="36"/>
      <c r="BT899" s="54" t="s">
        <v>11</v>
      </c>
      <c r="BU899" s="39"/>
      <c r="BV899" s="54" t="s">
        <v>16</v>
      </c>
      <c r="BW899" s="36"/>
      <c r="BX899" s="54" t="s">
        <v>11</v>
      </c>
      <c r="BY899" s="39"/>
      <c r="BZ899" s="56" t="s">
        <v>16</v>
      </c>
      <c r="CA899" s="51"/>
      <c r="CB899" s="17" t="str">
        <f t="shared" si="27"/>
        <v/>
      </c>
      <c r="CC899" s="17" t="str">
        <f>IF(CB899="","",INDEX('99_職種リスト'!$A:$A,MATCH($E899,'99_職種リスト'!$B:$B,0)))</f>
        <v/>
      </c>
      <c r="CD899" s="18" t="str">
        <f>IF(CB899="","",IF(F899="○",'01_勤務時間入力'!$B$7*60,IF(SUM(H899,J899,L899,N899)&gt;0,MIN(SUM(VALUE(H899)*60,J899,VALUE(L899)*60/2,N899/2),'01_勤務時間入力'!$B$7*60,10080),MIN(SUM(MIN(SUM(VALUE(Q899)*60,S899,VALUE(U899)*60/2,W899/2),1440)*IF(OR(Y899="",Y899="　"),1,VALUE(MID(Y899,2,1)/4)),MIN(SUM(VALUE(Z899)*60,AB899,VALUE(AD899)*60/2,AF899/2),1440)*IF(OR(AH899="",AH899="　"),1,VALUE(MID(AH899,2,1)/4)),MIN(SUM(VALUE(AI899)*60,AK899,VALUE(AM899)*60/2,AO899/2),1440)*IF(OR(AQ899="",AQ899="　"),1,VALUE(MID(AQ899,2,1)/4)),MIN(SUM(VALUE(AR899)*60,AT899,VALUE(AV899)*60/2,AX899/2),1440)*IF(OR(AZ899="",AZ899="　"),1,VALUE(MID(AZ899,2,1)/4)),MIN(SUM(VALUE(BA899)*60,BC899,VALUE(BE899)*60/2,BG899/2),1440)*IF(OR(BI899="",BI899="　"),1,VALUE(MID(BI899,2,1)/4)),MIN(SUM(VALUE(BJ899)*60,BL899,VALUE(BN899)*60/2,BP899/2),1440)*IF(OR(BR899="",BR899="　"),1,VALUE(MID(BR899,2,1)/4)),MIN(SUM(VALUE(BS899)*60,BU899,VALUE(BW899)*60/2,BY899/2),1440)*IF(OR(CA899="",CA899="　"),1,VALUE(MID(CA899,2,1)/4))),'01_勤務時間入力'!$B$7*60,10080))))</f>
        <v/>
      </c>
      <c r="CE899" s="17" t="str">
        <f>IF(CB899="","",IF('01_勤務時間入力'!$I$7*60&lt;='01_勤務時間入力'!CD899,"常勤","非常勤"))</f>
        <v/>
      </c>
    </row>
    <row r="900" spans="2:83" ht="27.95" customHeight="1" x14ac:dyDescent="0.4">
      <c r="B900" s="131" t="str">
        <f t="shared" si="26"/>
        <v>884人目</v>
      </c>
      <c r="C900" s="29"/>
      <c r="D900" s="69" t="s">
        <v>14</v>
      </c>
      <c r="E900" s="31"/>
      <c r="F900" s="32"/>
      <c r="H900" s="36"/>
      <c r="I900" s="54" t="s">
        <v>11</v>
      </c>
      <c r="J900" s="39"/>
      <c r="K900" s="56" t="s">
        <v>16</v>
      </c>
      <c r="L900" s="36"/>
      <c r="M900" s="54" t="s">
        <v>11</v>
      </c>
      <c r="N900" s="39"/>
      <c r="O900" s="56" t="s">
        <v>16</v>
      </c>
      <c r="P900" s="11"/>
      <c r="Q900" s="36"/>
      <c r="R900" s="54" t="s">
        <v>11</v>
      </c>
      <c r="S900" s="39"/>
      <c r="T900" s="54" t="s">
        <v>16</v>
      </c>
      <c r="U900" s="36"/>
      <c r="V900" s="54" t="s">
        <v>11</v>
      </c>
      <c r="W900" s="39"/>
      <c r="X900" s="56" t="s">
        <v>16</v>
      </c>
      <c r="Y900" s="48"/>
      <c r="Z900" s="36"/>
      <c r="AA900" s="54" t="s">
        <v>11</v>
      </c>
      <c r="AB900" s="39"/>
      <c r="AC900" s="54" t="s">
        <v>16</v>
      </c>
      <c r="AD900" s="36"/>
      <c r="AE900" s="54" t="s">
        <v>11</v>
      </c>
      <c r="AF900" s="39"/>
      <c r="AG900" s="56" t="s">
        <v>16</v>
      </c>
      <c r="AH900" s="48"/>
      <c r="AI900" s="36"/>
      <c r="AJ900" s="54" t="s">
        <v>11</v>
      </c>
      <c r="AK900" s="39"/>
      <c r="AL900" s="54" t="s">
        <v>16</v>
      </c>
      <c r="AM900" s="36"/>
      <c r="AN900" s="54" t="s">
        <v>11</v>
      </c>
      <c r="AO900" s="39"/>
      <c r="AP900" s="56" t="s">
        <v>16</v>
      </c>
      <c r="AQ900" s="48"/>
      <c r="AR900" s="36"/>
      <c r="AS900" s="54" t="s">
        <v>11</v>
      </c>
      <c r="AT900" s="39"/>
      <c r="AU900" s="54" t="s">
        <v>16</v>
      </c>
      <c r="AV900" s="36"/>
      <c r="AW900" s="54" t="s">
        <v>11</v>
      </c>
      <c r="AX900" s="39"/>
      <c r="AY900" s="56" t="s">
        <v>16</v>
      </c>
      <c r="AZ900" s="48"/>
      <c r="BA900" s="36"/>
      <c r="BB900" s="54" t="s">
        <v>11</v>
      </c>
      <c r="BC900" s="39"/>
      <c r="BD900" s="54" t="s">
        <v>16</v>
      </c>
      <c r="BE900" s="36"/>
      <c r="BF900" s="54" t="s">
        <v>11</v>
      </c>
      <c r="BG900" s="39"/>
      <c r="BH900" s="56" t="s">
        <v>16</v>
      </c>
      <c r="BI900" s="48"/>
      <c r="BJ900" s="36"/>
      <c r="BK900" s="54" t="s">
        <v>11</v>
      </c>
      <c r="BL900" s="39"/>
      <c r="BM900" s="54" t="s">
        <v>16</v>
      </c>
      <c r="BN900" s="36"/>
      <c r="BO900" s="54" t="s">
        <v>11</v>
      </c>
      <c r="BP900" s="39"/>
      <c r="BQ900" s="56" t="s">
        <v>16</v>
      </c>
      <c r="BR900" s="48"/>
      <c r="BS900" s="36"/>
      <c r="BT900" s="54" t="s">
        <v>11</v>
      </c>
      <c r="BU900" s="39"/>
      <c r="BV900" s="54" t="s">
        <v>16</v>
      </c>
      <c r="BW900" s="36"/>
      <c r="BX900" s="54" t="s">
        <v>11</v>
      </c>
      <c r="BY900" s="39"/>
      <c r="BZ900" s="56" t="s">
        <v>16</v>
      </c>
      <c r="CA900" s="51"/>
      <c r="CB900" s="17" t="str">
        <f t="shared" si="27"/>
        <v/>
      </c>
      <c r="CC900" s="17" t="str">
        <f>IF(CB900="","",INDEX('99_職種リスト'!$A:$A,MATCH($E900,'99_職種リスト'!$B:$B,0)))</f>
        <v/>
      </c>
      <c r="CD900" s="18" t="str">
        <f>IF(CB900="","",IF(F900="○",'01_勤務時間入力'!$B$7*60,IF(SUM(H900,J900,L900,N900)&gt;0,MIN(SUM(VALUE(H900)*60,J900,VALUE(L900)*60/2,N900/2),'01_勤務時間入力'!$B$7*60,10080),MIN(SUM(MIN(SUM(VALUE(Q900)*60,S900,VALUE(U900)*60/2,W900/2),1440)*IF(OR(Y900="",Y900="　"),1,VALUE(MID(Y900,2,1)/4)),MIN(SUM(VALUE(Z900)*60,AB900,VALUE(AD900)*60/2,AF900/2),1440)*IF(OR(AH900="",AH900="　"),1,VALUE(MID(AH900,2,1)/4)),MIN(SUM(VALUE(AI900)*60,AK900,VALUE(AM900)*60/2,AO900/2),1440)*IF(OR(AQ900="",AQ900="　"),1,VALUE(MID(AQ900,2,1)/4)),MIN(SUM(VALUE(AR900)*60,AT900,VALUE(AV900)*60/2,AX900/2),1440)*IF(OR(AZ900="",AZ900="　"),1,VALUE(MID(AZ900,2,1)/4)),MIN(SUM(VALUE(BA900)*60,BC900,VALUE(BE900)*60/2,BG900/2),1440)*IF(OR(BI900="",BI900="　"),1,VALUE(MID(BI900,2,1)/4)),MIN(SUM(VALUE(BJ900)*60,BL900,VALUE(BN900)*60/2,BP900/2),1440)*IF(OR(BR900="",BR900="　"),1,VALUE(MID(BR900,2,1)/4)),MIN(SUM(VALUE(BS900)*60,BU900,VALUE(BW900)*60/2,BY900/2),1440)*IF(OR(CA900="",CA900="　"),1,VALUE(MID(CA900,2,1)/4))),'01_勤務時間入力'!$B$7*60,10080))))</f>
        <v/>
      </c>
      <c r="CE900" s="17" t="str">
        <f>IF(CB900="","",IF('01_勤務時間入力'!$I$7*60&lt;='01_勤務時間入力'!CD900,"常勤","非常勤"))</f>
        <v/>
      </c>
    </row>
    <row r="901" spans="2:83" ht="27.95" customHeight="1" x14ac:dyDescent="0.4">
      <c r="B901" s="131" t="str">
        <f t="shared" si="26"/>
        <v>885人目</v>
      </c>
      <c r="C901" s="29"/>
      <c r="D901" s="69" t="s">
        <v>14</v>
      </c>
      <c r="E901" s="31"/>
      <c r="F901" s="32"/>
      <c r="H901" s="36"/>
      <c r="I901" s="54" t="s">
        <v>11</v>
      </c>
      <c r="J901" s="39"/>
      <c r="K901" s="56" t="s">
        <v>16</v>
      </c>
      <c r="L901" s="36"/>
      <c r="M901" s="54" t="s">
        <v>11</v>
      </c>
      <c r="N901" s="39"/>
      <c r="O901" s="56" t="s">
        <v>16</v>
      </c>
      <c r="P901" s="11"/>
      <c r="Q901" s="36"/>
      <c r="R901" s="54" t="s">
        <v>11</v>
      </c>
      <c r="S901" s="39"/>
      <c r="T901" s="54" t="s">
        <v>16</v>
      </c>
      <c r="U901" s="36"/>
      <c r="V901" s="54" t="s">
        <v>11</v>
      </c>
      <c r="W901" s="39"/>
      <c r="X901" s="56" t="s">
        <v>16</v>
      </c>
      <c r="Y901" s="48"/>
      <c r="Z901" s="36"/>
      <c r="AA901" s="54" t="s">
        <v>11</v>
      </c>
      <c r="AB901" s="39"/>
      <c r="AC901" s="54" t="s">
        <v>16</v>
      </c>
      <c r="AD901" s="36"/>
      <c r="AE901" s="54" t="s">
        <v>11</v>
      </c>
      <c r="AF901" s="39"/>
      <c r="AG901" s="56" t="s">
        <v>16</v>
      </c>
      <c r="AH901" s="48"/>
      <c r="AI901" s="36"/>
      <c r="AJ901" s="54" t="s">
        <v>11</v>
      </c>
      <c r="AK901" s="39"/>
      <c r="AL901" s="54" t="s">
        <v>16</v>
      </c>
      <c r="AM901" s="36"/>
      <c r="AN901" s="54" t="s">
        <v>11</v>
      </c>
      <c r="AO901" s="39"/>
      <c r="AP901" s="56" t="s">
        <v>16</v>
      </c>
      <c r="AQ901" s="48"/>
      <c r="AR901" s="36"/>
      <c r="AS901" s="54" t="s">
        <v>11</v>
      </c>
      <c r="AT901" s="39"/>
      <c r="AU901" s="54" t="s">
        <v>16</v>
      </c>
      <c r="AV901" s="36"/>
      <c r="AW901" s="54" t="s">
        <v>11</v>
      </c>
      <c r="AX901" s="39"/>
      <c r="AY901" s="56" t="s">
        <v>16</v>
      </c>
      <c r="AZ901" s="48"/>
      <c r="BA901" s="36"/>
      <c r="BB901" s="54" t="s">
        <v>11</v>
      </c>
      <c r="BC901" s="39"/>
      <c r="BD901" s="54" t="s">
        <v>16</v>
      </c>
      <c r="BE901" s="36"/>
      <c r="BF901" s="54" t="s">
        <v>11</v>
      </c>
      <c r="BG901" s="39"/>
      <c r="BH901" s="56" t="s">
        <v>16</v>
      </c>
      <c r="BI901" s="48"/>
      <c r="BJ901" s="36"/>
      <c r="BK901" s="54" t="s">
        <v>11</v>
      </c>
      <c r="BL901" s="39"/>
      <c r="BM901" s="54" t="s">
        <v>16</v>
      </c>
      <c r="BN901" s="36"/>
      <c r="BO901" s="54" t="s">
        <v>11</v>
      </c>
      <c r="BP901" s="39"/>
      <c r="BQ901" s="56" t="s">
        <v>16</v>
      </c>
      <c r="BR901" s="48"/>
      <c r="BS901" s="36"/>
      <c r="BT901" s="54" t="s">
        <v>11</v>
      </c>
      <c r="BU901" s="39"/>
      <c r="BV901" s="54" t="s">
        <v>16</v>
      </c>
      <c r="BW901" s="36"/>
      <c r="BX901" s="54" t="s">
        <v>11</v>
      </c>
      <c r="BY901" s="39"/>
      <c r="BZ901" s="56" t="s">
        <v>16</v>
      </c>
      <c r="CA901" s="51"/>
      <c r="CB901" s="17" t="str">
        <f t="shared" si="27"/>
        <v/>
      </c>
      <c r="CC901" s="17" t="str">
        <f>IF(CB901="","",INDEX('99_職種リスト'!$A:$A,MATCH($E901,'99_職種リスト'!$B:$B,0)))</f>
        <v/>
      </c>
      <c r="CD901" s="18" t="str">
        <f>IF(CB901="","",IF(F901="○",'01_勤務時間入力'!$B$7*60,IF(SUM(H901,J901,L901,N901)&gt;0,MIN(SUM(VALUE(H901)*60,J901,VALUE(L901)*60/2,N901/2),'01_勤務時間入力'!$B$7*60,10080),MIN(SUM(MIN(SUM(VALUE(Q901)*60,S901,VALUE(U901)*60/2,W901/2),1440)*IF(OR(Y901="",Y901="　"),1,VALUE(MID(Y901,2,1)/4)),MIN(SUM(VALUE(Z901)*60,AB901,VALUE(AD901)*60/2,AF901/2),1440)*IF(OR(AH901="",AH901="　"),1,VALUE(MID(AH901,2,1)/4)),MIN(SUM(VALUE(AI901)*60,AK901,VALUE(AM901)*60/2,AO901/2),1440)*IF(OR(AQ901="",AQ901="　"),1,VALUE(MID(AQ901,2,1)/4)),MIN(SUM(VALUE(AR901)*60,AT901,VALUE(AV901)*60/2,AX901/2),1440)*IF(OR(AZ901="",AZ901="　"),1,VALUE(MID(AZ901,2,1)/4)),MIN(SUM(VALUE(BA901)*60,BC901,VALUE(BE901)*60/2,BG901/2),1440)*IF(OR(BI901="",BI901="　"),1,VALUE(MID(BI901,2,1)/4)),MIN(SUM(VALUE(BJ901)*60,BL901,VALUE(BN901)*60/2,BP901/2),1440)*IF(OR(BR901="",BR901="　"),1,VALUE(MID(BR901,2,1)/4)),MIN(SUM(VALUE(BS901)*60,BU901,VALUE(BW901)*60/2,BY901/2),1440)*IF(OR(CA901="",CA901="　"),1,VALUE(MID(CA901,2,1)/4))),'01_勤務時間入力'!$B$7*60,10080))))</f>
        <v/>
      </c>
      <c r="CE901" s="17" t="str">
        <f>IF(CB901="","",IF('01_勤務時間入力'!$I$7*60&lt;='01_勤務時間入力'!CD901,"常勤","非常勤"))</f>
        <v/>
      </c>
    </row>
    <row r="902" spans="2:83" ht="27.95" customHeight="1" x14ac:dyDescent="0.4">
      <c r="B902" s="131" t="str">
        <f t="shared" si="26"/>
        <v>886人目</v>
      </c>
      <c r="C902" s="29"/>
      <c r="D902" s="69" t="s">
        <v>14</v>
      </c>
      <c r="E902" s="31"/>
      <c r="F902" s="32"/>
      <c r="H902" s="36"/>
      <c r="I902" s="54" t="s">
        <v>11</v>
      </c>
      <c r="J902" s="39"/>
      <c r="K902" s="56" t="s">
        <v>16</v>
      </c>
      <c r="L902" s="36"/>
      <c r="M902" s="54" t="s">
        <v>11</v>
      </c>
      <c r="N902" s="39"/>
      <c r="O902" s="56" t="s">
        <v>16</v>
      </c>
      <c r="P902" s="11"/>
      <c r="Q902" s="36"/>
      <c r="R902" s="54" t="s">
        <v>11</v>
      </c>
      <c r="S902" s="39"/>
      <c r="T902" s="54" t="s">
        <v>16</v>
      </c>
      <c r="U902" s="36"/>
      <c r="V902" s="54" t="s">
        <v>11</v>
      </c>
      <c r="W902" s="39"/>
      <c r="X902" s="56" t="s">
        <v>16</v>
      </c>
      <c r="Y902" s="48"/>
      <c r="Z902" s="36"/>
      <c r="AA902" s="54" t="s">
        <v>11</v>
      </c>
      <c r="AB902" s="39"/>
      <c r="AC902" s="54" t="s">
        <v>16</v>
      </c>
      <c r="AD902" s="36"/>
      <c r="AE902" s="54" t="s">
        <v>11</v>
      </c>
      <c r="AF902" s="39"/>
      <c r="AG902" s="56" t="s">
        <v>16</v>
      </c>
      <c r="AH902" s="48"/>
      <c r="AI902" s="36"/>
      <c r="AJ902" s="54" t="s">
        <v>11</v>
      </c>
      <c r="AK902" s="39"/>
      <c r="AL902" s="54" t="s">
        <v>16</v>
      </c>
      <c r="AM902" s="36"/>
      <c r="AN902" s="54" t="s">
        <v>11</v>
      </c>
      <c r="AO902" s="39"/>
      <c r="AP902" s="56" t="s">
        <v>16</v>
      </c>
      <c r="AQ902" s="48"/>
      <c r="AR902" s="36"/>
      <c r="AS902" s="54" t="s">
        <v>11</v>
      </c>
      <c r="AT902" s="39"/>
      <c r="AU902" s="54" t="s">
        <v>16</v>
      </c>
      <c r="AV902" s="36"/>
      <c r="AW902" s="54" t="s">
        <v>11</v>
      </c>
      <c r="AX902" s="39"/>
      <c r="AY902" s="56" t="s">
        <v>16</v>
      </c>
      <c r="AZ902" s="48"/>
      <c r="BA902" s="36"/>
      <c r="BB902" s="54" t="s">
        <v>11</v>
      </c>
      <c r="BC902" s="39"/>
      <c r="BD902" s="54" t="s">
        <v>16</v>
      </c>
      <c r="BE902" s="36"/>
      <c r="BF902" s="54" t="s">
        <v>11</v>
      </c>
      <c r="BG902" s="39"/>
      <c r="BH902" s="56" t="s">
        <v>16</v>
      </c>
      <c r="BI902" s="48"/>
      <c r="BJ902" s="36"/>
      <c r="BK902" s="54" t="s">
        <v>11</v>
      </c>
      <c r="BL902" s="39"/>
      <c r="BM902" s="54" t="s">
        <v>16</v>
      </c>
      <c r="BN902" s="36"/>
      <c r="BO902" s="54" t="s">
        <v>11</v>
      </c>
      <c r="BP902" s="39"/>
      <c r="BQ902" s="56" t="s">
        <v>16</v>
      </c>
      <c r="BR902" s="48"/>
      <c r="BS902" s="36"/>
      <c r="BT902" s="54" t="s">
        <v>11</v>
      </c>
      <c r="BU902" s="39"/>
      <c r="BV902" s="54" t="s">
        <v>16</v>
      </c>
      <c r="BW902" s="36"/>
      <c r="BX902" s="54" t="s">
        <v>11</v>
      </c>
      <c r="BY902" s="39"/>
      <c r="BZ902" s="56" t="s">
        <v>16</v>
      </c>
      <c r="CA902" s="51"/>
      <c r="CB902" s="17" t="str">
        <f t="shared" si="27"/>
        <v/>
      </c>
      <c r="CC902" s="17" t="str">
        <f>IF(CB902="","",INDEX('99_職種リスト'!$A:$A,MATCH($E902,'99_職種リスト'!$B:$B,0)))</f>
        <v/>
      </c>
      <c r="CD902" s="18" t="str">
        <f>IF(CB902="","",IF(F902="○",'01_勤務時間入力'!$B$7*60,IF(SUM(H902,J902,L902,N902)&gt;0,MIN(SUM(VALUE(H902)*60,J902,VALUE(L902)*60/2,N902/2),'01_勤務時間入力'!$B$7*60,10080),MIN(SUM(MIN(SUM(VALUE(Q902)*60,S902,VALUE(U902)*60/2,W902/2),1440)*IF(OR(Y902="",Y902="　"),1,VALUE(MID(Y902,2,1)/4)),MIN(SUM(VALUE(Z902)*60,AB902,VALUE(AD902)*60/2,AF902/2),1440)*IF(OR(AH902="",AH902="　"),1,VALUE(MID(AH902,2,1)/4)),MIN(SUM(VALUE(AI902)*60,AK902,VALUE(AM902)*60/2,AO902/2),1440)*IF(OR(AQ902="",AQ902="　"),1,VALUE(MID(AQ902,2,1)/4)),MIN(SUM(VALUE(AR902)*60,AT902,VALUE(AV902)*60/2,AX902/2),1440)*IF(OR(AZ902="",AZ902="　"),1,VALUE(MID(AZ902,2,1)/4)),MIN(SUM(VALUE(BA902)*60,BC902,VALUE(BE902)*60/2,BG902/2),1440)*IF(OR(BI902="",BI902="　"),1,VALUE(MID(BI902,2,1)/4)),MIN(SUM(VALUE(BJ902)*60,BL902,VALUE(BN902)*60/2,BP902/2),1440)*IF(OR(BR902="",BR902="　"),1,VALUE(MID(BR902,2,1)/4)),MIN(SUM(VALUE(BS902)*60,BU902,VALUE(BW902)*60/2,BY902/2),1440)*IF(OR(CA902="",CA902="　"),1,VALUE(MID(CA902,2,1)/4))),'01_勤務時間入力'!$B$7*60,10080))))</f>
        <v/>
      </c>
      <c r="CE902" s="17" t="str">
        <f>IF(CB902="","",IF('01_勤務時間入力'!$I$7*60&lt;='01_勤務時間入力'!CD902,"常勤","非常勤"))</f>
        <v/>
      </c>
    </row>
    <row r="903" spans="2:83" ht="27.95" customHeight="1" x14ac:dyDescent="0.4">
      <c r="B903" s="131" t="str">
        <f t="shared" si="26"/>
        <v>887人目</v>
      </c>
      <c r="C903" s="29"/>
      <c r="D903" s="69" t="s">
        <v>14</v>
      </c>
      <c r="E903" s="31"/>
      <c r="F903" s="32"/>
      <c r="H903" s="36"/>
      <c r="I903" s="54" t="s">
        <v>11</v>
      </c>
      <c r="J903" s="39"/>
      <c r="K903" s="56" t="s">
        <v>16</v>
      </c>
      <c r="L903" s="36"/>
      <c r="M903" s="54" t="s">
        <v>11</v>
      </c>
      <c r="N903" s="39"/>
      <c r="O903" s="56" t="s">
        <v>16</v>
      </c>
      <c r="P903" s="11"/>
      <c r="Q903" s="36"/>
      <c r="R903" s="54" t="s">
        <v>11</v>
      </c>
      <c r="S903" s="39"/>
      <c r="T903" s="54" t="s">
        <v>16</v>
      </c>
      <c r="U903" s="36"/>
      <c r="V903" s="54" t="s">
        <v>11</v>
      </c>
      <c r="W903" s="39"/>
      <c r="X903" s="56" t="s">
        <v>16</v>
      </c>
      <c r="Y903" s="48"/>
      <c r="Z903" s="36"/>
      <c r="AA903" s="54" t="s">
        <v>11</v>
      </c>
      <c r="AB903" s="39"/>
      <c r="AC903" s="54" t="s">
        <v>16</v>
      </c>
      <c r="AD903" s="36"/>
      <c r="AE903" s="54" t="s">
        <v>11</v>
      </c>
      <c r="AF903" s="39"/>
      <c r="AG903" s="56" t="s">
        <v>16</v>
      </c>
      <c r="AH903" s="48"/>
      <c r="AI903" s="36"/>
      <c r="AJ903" s="54" t="s">
        <v>11</v>
      </c>
      <c r="AK903" s="39"/>
      <c r="AL903" s="54" t="s">
        <v>16</v>
      </c>
      <c r="AM903" s="36"/>
      <c r="AN903" s="54" t="s">
        <v>11</v>
      </c>
      <c r="AO903" s="39"/>
      <c r="AP903" s="56" t="s">
        <v>16</v>
      </c>
      <c r="AQ903" s="48"/>
      <c r="AR903" s="36"/>
      <c r="AS903" s="54" t="s">
        <v>11</v>
      </c>
      <c r="AT903" s="39"/>
      <c r="AU903" s="54" t="s">
        <v>16</v>
      </c>
      <c r="AV903" s="36"/>
      <c r="AW903" s="54" t="s">
        <v>11</v>
      </c>
      <c r="AX903" s="39"/>
      <c r="AY903" s="56" t="s">
        <v>16</v>
      </c>
      <c r="AZ903" s="48"/>
      <c r="BA903" s="36"/>
      <c r="BB903" s="54" t="s">
        <v>11</v>
      </c>
      <c r="BC903" s="39"/>
      <c r="BD903" s="54" t="s">
        <v>16</v>
      </c>
      <c r="BE903" s="36"/>
      <c r="BF903" s="54" t="s">
        <v>11</v>
      </c>
      <c r="BG903" s="39"/>
      <c r="BH903" s="56" t="s">
        <v>16</v>
      </c>
      <c r="BI903" s="48"/>
      <c r="BJ903" s="36"/>
      <c r="BK903" s="54" t="s">
        <v>11</v>
      </c>
      <c r="BL903" s="39"/>
      <c r="BM903" s="54" t="s">
        <v>16</v>
      </c>
      <c r="BN903" s="36"/>
      <c r="BO903" s="54" t="s">
        <v>11</v>
      </c>
      <c r="BP903" s="39"/>
      <c r="BQ903" s="56" t="s">
        <v>16</v>
      </c>
      <c r="BR903" s="48"/>
      <c r="BS903" s="36"/>
      <c r="BT903" s="54" t="s">
        <v>11</v>
      </c>
      <c r="BU903" s="39"/>
      <c r="BV903" s="54" t="s">
        <v>16</v>
      </c>
      <c r="BW903" s="36"/>
      <c r="BX903" s="54" t="s">
        <v>11</v>
      </c>
      <c r="BY903" s="39"/>
      <c r="BZ903" s="56" t="s">
        <v>16</v>
      </c>
      <c r="CA903" s="51"/>
      <c r="CB903" s="17" t="str">
        <f t="shared" si="27"/>
        <v/>
      </c>
      <c r="CC903" s="17" t="str">
        <f>IF(CB903="","",INDEX('99_職種リスト'!$A:$A,MATCH($E903,'99_職種リスト'!$B:$B,0)))</f>
        <v/>
      </c>
      <c r="CD903" s="18" t="str">
        <f>IF(CB903="","",IF(F903="○",'01_勤務時間入力'!$B$7*60,IF(SUM(H903,J903,L903,N903)&gt;0,MIN(SUM(VALUE(H903)*60,J903,VALUE(L903)*60/2,N903/2),'01_勤務時間入力'!$B$7*60,10080),MIN(SUM(MIN(SUM(VALUE(Q903)*60,S903,VALUE(U903)*60/2,W903/2),1440)*IF(OR(Y903="",Y903="　"),1,VALUE(MID(Y903,2,1)/4)),MIN(SUM(VALUE(Z903)*60,AB903,VALUE(AD903)*60/2,AF903/2),1440)*IF(OR(AH903="",AH903="　"),1,VALUE(MID(AH903,2,1)/4)),MIN(SUM(VALUE(AI903)*60,AK903,VALUE(AM903)*60/2,AO903/2),1440)*IF(OR(AQ903="",AQ903="　"),1,VALUE(MID(AQ903,2,1)/4)),MIN(SUM(VALUE(AR903)*60,AT903,VALUE(AV903)*60/2,AX903/2),1440)*IF(OR(AZ903="",AZ903="　"),1,VALUE(MID(AZ903,2,1)/4)),MIN(SUM(VALUE(BA903)*60,BC903,VALUE(BE903)*60/2,BG903/2),1440)*IF(OR(BI903="",BI903="　"),1,VALUE(MID(BI903,2,1)/4)),MIN(SUM(VALUE(BJ903)*60,BL903,VALUE(BN903)*60/2,BP903/2),1440)*IF(OR(BR903="",BR903="　"),1,VALUE(MID(BR903,2,1)/4)),MIN(SUM(VALUE(BS903)*60,BU903,VALUE(BW903)*60/2,BY903/2),1440)*IF(OR(CA903="",CA903="　"),1,VALUE(MID(CA903,2,1)/4))),'01_勤務時間入力'!$B$7*60,10080))))</f>
        <v/>
      </c>
      <c r="CE903" s="17" t="str">
        <f>IF(CB903="","",IF('01_勤務時間入力'!$I$7*60&lt;='01_勤務時間入力'!CD903,"常勤","非常勤"))</f>
        <v/>
      </c>
    </row>
    <row r="904" spans="2:83" ht="27.95" customHeight="1" x14ac:dyDescent="0.4">
      <c r="B904" s="131" t="str">
        <f t="shared" si="26"/>
        <v>888人目</v>
      </c>
      <c r="C904" s="29"/>
      <c r="D904" s="69" t="s">
        <v>14</v>
      </c>
      <c r="E904" s="31"/>
      <c r="F904" s="32"/>
      <c r="H904" s="36"/>
      <c r="I904" s="54" t="s">
        <v>11</v>
      </c>
      <c r="J904" s="39"/>
      <c r="K904" s="56" t="s">
        <v>16</v>
      </c>
      <c r="L904" s="36"/>
      <c r="M904" s="54" t="s">
        <v>11</v>
      </c>
      <c r="N904" s="39"/>
      <c r="O904" s="56" t="s">
        <v>16</v>
      </c>
      <c r="P904" s="11"/>
      <c r="Q904" s="36"/>
      <c r="R904" s="54" t="s">
        <v>11</v>
      </c>
      <c r="S904" s="39"/>
      <c r="T904" s="54" t="s">
        <v>16</v>
      </c>
      <c r="U904" s="36"/>
      <c r="V904" s="54" t="s">
        <v>11</v>
      </c>
      <c r="W904" s="39"/>
      <c r="X904" s="56" t="s">
        <v>16</v>
      </c>
      <c r="Y904" s="48"/>
      <c r="Z904" s="36"/>
      <c r="AA904" s="54" t="s">
        <v>11</v>
      </c>
      <c r="AB904" s="39"/>
      <c r="AC904" s="54" t="s">
        <v>16</v>
      </c>
      <c r="AD904" s="36"/>
      <c r="AE904" s="54" t="s">
        <v>11</v>
      </c>
      <c r="AF904" s="39"/>
      <c r="AG904" s="56" t="s">
        <v>16</v>
      </c>
      <c r="AH904" s="48"/>
      <c r="AI904" s="36"/>
      <c r="AJ904" s="54" t="s">
        <v>11</v>
      </c>
      <c r="AK904" s="39"/>
      <c r="AL904" s="54" t="s">
        <v>16</v>
      </c>
      <c r="AM904" s="36"/>
      <c r="AN904" s="54" t="s">
        <v>11</v>
      </c>
      <c r="AO904" s="39"/>
      <c r="AP904" s="56" t="s">
        <v>16</v>
      </c>
      <c r="AQ904" s="48"/>
      <c r="AR904" s="36"/>
      <c r="AS904" s="54" t="s">
        <v>11</v>
      </c>
      <c r="AT904" s="39"/>
      <c r="AU904" s="54" t="s">
        <v>16</v>
      </c>
      <c r="AV904" s="36"/>
      <c r="AW904" s="54" t="s">
        <v>11</v>
      </c>
      <c r="AX904" s="39"/>
      <c r="AY904" s="56" t="s">
        <v>16</v>
      </c>
      <c r="AZ904" s="48"/>
      <c r="BA904" s="36"/>
      <c r="BB904" s="54" t="s">
        <v>11</v>
      </c>
      <c r="BC904" s="39"/>
      <c r="BD904" s="54" t="s">
        <v>16</v>
      </c>
      <c r="BE904" s="36"/>
      <c r="BF904" s="54" t="s">
        <v>11</v>
      </c>
      <c r="BG904" s="39"/>
      <c r="BH904" s="56" t="s">
        <v>16</v>
      </c>
      <c r="BI904" s="48"/>
      <c r="BJ904" s="36"/>
      <c r="BK904" s="54" t="s">
        <v>11</v>
      </c>
      <c r="BL904" s="39"/>
      <c r="BM904" s="54" t="s">
        <v>16</v>
      </c>
      <c r="BN904" s="36"/>
      <c r="BO904" s="54" t="s">
        <v>11</v>
      </c>
      <c r="BP904" s="39"/>
      <c r="BQ904" s="56" t="s">
        <v>16</v>
      </c>
      <c r="BR904" s="48"/>
      <c r="BS904" s="36"/>
      <c r="BT904" s="54" t="s">
        <v>11</v>
      </c>
      <c r="BU904" s="39"/>
      <c r="BV904" s="54" t="s">
        <v>16</v>
      </c>
      <c r="BW904" s="36"/>
      <c r="BX904" s="54" t="s">
        <v>11</v>
      </c>
      <c r="BY904" s="39"/>
      <c r="BZ904" s="56" t="s">
        <v>16</v>
      </c>
      <c r="CA904" s="51"/>
      <c r="CB904" s="17" t="str">
        <f t="shared" si="27"/>
        <v/>
      </c>
      <c r="CC904" s="17" t="str">
        <f>IF(CB904="","",INDEX('99_職種リスト'!$A:$A,MATCH($E904,'99_職種リスト'!$B:$B,0)))</f>
        <v/>
      </c>
      <c r="CD904" s="18" t="str">
        <f>IF(CB904="","",IF(F904="○",'01_勤務時間入力'!$B$7*60,IF(SUM(H904,J904,L904,N904)&gt;0,MIN(SUM(VALUE(H904)*60,J904,VALUE(L904)*60/2,N904/2),'01_勤務時間入力'!$B$7*60,10080),MIN(SUM(MIN(SUM(VALUE(Q904)*60,S904,VALUE(U904)*60/2,W904/2),1440)*IF(OR(Y904="",Y904="　"),1,VALUE(MID(Y904,2,1)/4)),MIN(SUM(VALUE(Z904)*60,AB904,VALUE(AD904)*60/2,AF904/2),1440)*IF(OR(AH904="",AH904="　"),1,VALUE(MID(AH904,2,1)/4)),MIN(SUM(VALUE(AI904)*60,AK904,VALUE(AM904)*60/2,AO904/2),1440)*IF(OR(AQ904="",AQ904="　"),1,VALUE(MID(AQ904,2,1)/4)),MIN(SUM(VALUE(AR904)*60,AT904,VALUE(AV904)*60/2,AX904/2),1440)*IF(OR(AZ904="",AZ904="　"),1,VALUE(MID(AZ904,2,1)/4)),MIN(SUM(VALUE(BA904)*60,BC904,VALUE(BE904)*60/2,BG904/2),1440)*IF(OR(BI904="",BI904="　"),1,VALUE(MID(BI904,2,1)/4)),MIN(SUM(VALUE(BJ904)*60,BL904,VALUE(BN904)*60/2,BP904/2),1440)*IF(OR(BR904="",BR904="　"),1,VALUE(MID(BR904,2,1)/4)),MIN(SUM(VALUE(BS904)*60,BU904,VALUE(BW904)*60/2,BY904/2),1440)*IF(OR(CA904="",CA904="　"),1,VALUE(MID(CA904,2,1)/4))),'01_勤務時間入力'!$B$7*60,10080))))</f>
        <v/>
      </c>
      <c r="CE904" s="17" t="str">
        <f>IF(CB904="","",IF('01_勤務時間入力'!$I$7*60&lt;='01_勤務時間入力'!CD904,"常勤","非常勤"))</f>
        <v/>
      </c>
    </row>
    <row r="905" spans="2:83" ht="27.95" customHeight="1" x14ac:dyDescent="0.4">
      <c r="B905" s="131" t="str">
        <f t="shared" si="26"/>
        <v>889人目</v>
      </c>
      <c r="C905" s="29"/>
      <c r="D905" s="69" t="s">
        <v>14</v>
      </c>
      <c r="E905" s="31"/>
      <c r="F905" s="32"/>
      <c r="H905" s="36"/>
      <c r="I905" s="54" t="s">
        <v>11</v>
      </c>
      <c r="J905" s="39"/>
      <c r="K905" s="56" t="s">
        <v>16</v>
      </c>
      <c r="L905" s="36"/>
      <c r="M905" s="54" t="s">
        <v>11</v>
      </c>
      <c r="N905" s="39"/>
      <c r="O905" s="56" t="s">
        <v>16</v>
      </c>
      <c r="P905" s="11"/>
      <c r="Q905" s="36"/>
      <c r="R905" s="54" t="s">
        <v>11</v>
      </c>
      <c r="S905" s="39"/>
      <c r="T905" s="54" t="s">
        <v>16</v>
      </c>
      <c r="U905" s="36"/>
      <c r="V905" s="54" t="s">
        <v>11</v>
      </c>
      <c r="W905" s="39"/>
      <c r="X905" s="56" t="s">
        <v>16</v>
      </c>
      <c r="Y905" s="48"/>
      <c r="Z905" s="36"/>
      <c r="AA905" s="54" t="s">
        <v>11</v>
      </c>
      <c r="AB905" s="39"/>
      <c r="AC905" s="54" t="s">
        <v>16</v>
      </c>
      <c r="AD905" s="36"/>
      <c r="AE905" s="54" t="s">
        <v>11</v>
      </c>
      <c r="AF905" s="39"/>
      <c r="AG905" s="56" t="s">
        <v>16</v>
      </c>
      <c r="AH905" s="48"/>
      <c r="AI905" s="36"/>
      <c r="AJ905" s="54" t="s">
        <v>11</v>
      </c>
      <c r="AK905" s="39"/>
      <c r="AL905" s="54" t="s">
        <v>16</v>
      </c>
      <c r="AM905" s="36"/>
      <c r="AN905" s="54" t="s">
        <v>11</v>
      </c>
      <c r="AO905" s="39"/>
      <c r="AP905" s="56" t="s">
        <v>16</v>
      </c>
      <c r="AQ905" s="48"/>
      <c r="AR905" s="36"/>
      <c r="AS905" s="54" t="s">
        <v>11</v>
      </c>
      <c r="AT905" s="39"/>
      <c r="AU905" s="54" t="s">
        <v>16</v>
      </c>
      <c r="AV905" s="36"/>
      <c r="AW905" s="54" t="s">
        <v>11</v>
      </c>
      <c r="AX905" s="39"/>
      <c r="AY905" s="56" t="s">
        <v>16</v>
      </c>
      <c r="AZ905" s="48"/>
      <c r="BA905" s="36"/>
      <c r="BB905" s="54" t="s">
        <v>11</v>
      </c>
      <c r="BC905" s="39"/>
      <c r="BD905" s="54" t="s">
        <v>16</v>
      </c>
      <c r="BE905" s="36"/>
      <c r="BF905" s="54" t="s">
        <v>11</v>
      </c>
      <c r="BG905" s="39"/>
      <c r="BH905" s="56" t="s">
        <v>16</v>
      </c>
      <c r="BI905" s="48"/>
      <c r="BJ905" s="36"/>
      <c r="BK905" s="54" t="s">
        <v>11</v>
      </c>
      <c r="BL905" s="39"/>
      <c r="BM905" s="54" t="s">
        <v>16</v>
      </c>
      <c r="BN905" s="36"/>
      <c r="BO905" s="54" t="s">
        <v>11</v>
      </c>
      <c r="BP905" s="39"/>
      <c r="BQ905" s="56" t="s">
        <v>16</v>
      </c>
      <c r="BR905" s="48"/>
      <c r="BS905" s="36"/>
      <c r="BT905" s="54" t="s">
        <v>11</v>
      </c>
      <c r="BU905" s="39"/>
      <c r="BV905" s="54" t="s">
        <v>16</v>
      </c>
      <c r="BW905" s="36"/>
      <c r="BX905" s="54" t="s">
        <v>11</v>
      </c>
      <c r="BY905" s="39"/>
      <c r="BZ905" s="56" t="s">
        <v>16</v>
      </c>
      <c r="CA905" s="51"/>
      <c r="CB905" s="17" t="str">
        <f t="shared" si="27"/>
        <v/>
      </c>
      <c r="CC905" s="17" t="str">
        <f>IF(CB905="","",INDEX('99_職種リスト'!$A:$A,MATCH($E905,'99_職種リスト'!$B:$B,0)))</f>
        <v/>
      </c>
      <c r="CD905" s="18" t="str">
        <f>IF(CB905="","",IF(F905="○",'01_勤務時間入力'!$B$7*60,IF(SUM(H905,J905,L905,N905)&gt;0,MIN(SUM(VALUE(H905)*60,J905,VALUE(L905)*60/2,N905/2),'01_勤務時間入力'!$B$7*60,10080),MIN(SUM(MIN(SUM(VALUE(Q905)*60,S905,VALUE(U905)*60/2,W905/2),1440)*IF(OR(Y905="",Y905="　"),1,VALUE(MID(Y905,2,1)/4)),MIN(SUM(VALUE(Z905)*60,AB905,VALUE(AD905)*60/2,AF905/2),1440)*IF(OR(AH905="",AH905="　"),1,VALUE(MID(AH905,2,1)/4)),MIN(SUM(VALUE(AI905)*60,AK905,VALUE(AM905)*60/2,AO905/2),1440)*IF(OR(AQ905="",AQ905="　"),1,VALUE(MID(AQ905,2,1)/4)),MIN(SUM(VALUE(AR905)*60,AT905,VALUE(AV905)*60/2,AX905/2),1440)*IF(OR(AZ905="",AZ905="　"),1,VALUE(MID(AZ905,2,1)/4)),MIN(SUM(VALUE(BA905)*60,BC905,VALUE(BE905)*60/2,BG905/2),1440)*IF(OR(BI905="",BI905="　"),1,VALUE(MID(BI905,2,1)/4)),MIN(SUM(VALUE(BJ905)*60,BL905,VALUE(BN905)*60/2,BP905/2),1440)*IF(OR(BR905="",BR905="　"),1,VALUE(MID(BR905,2,1)/4)),MIN(SUM(VALUE(BS905)*60,BU905,VALUE(BW905)*60/2,BY905/2),1440)*IF(OR(CA905="",CA905="　"),1,VALUE(MID(CA905,2,1)/4))),'01_勤務時間入力'!$B$7*60,10080))))</f>
        <v/>
      </c>
      <c r="CE905" s="17" t="str">
        <f>IF(CB905="","",IF('01_勤務時間入力'!$I$7*60&lt;='01_勤務時間入力'!CD905,"常勤","非常勤"))</f>
        <v/>
      </c>
    </row>
    <row r="906" spans="2:83" ht="27.95" customHeight="1" x14ac:dyDescent="0.4">
      <c r="B906" s="131" t="str">
        <f t="shared" si="26"/>
        <v>890人目</v>
      </c>
      <c r="C906" s="29"/>
      <c r="D906" s="69" t="s">
        <v>14</v>
      </c>
      <c r="E906" s="31"/>
      <c r="F906" s="32"/>
      <c r="H906" s="36"/>
      <c r="I906" s="54" t="s">
        <v>11</v>
      </c>
      <c r="J906" s="39"/>
      <c r="K906" s="56" t="s">
        <v>16</v>
      </c>
      <c r="L906" s="36"/>
      <c r="M906" s="54" t="s">
        <v>11</v>
      </c>
      <c r="N906" s="39"/>
      <c r="O906" s="56" t="s">
        <v>16</v>
      </c>
      <c r="P906" s="11"/>
      <c r="Q906" s="36"/>
      <c r="R906" s="54" t="s">
        <v>11</v>
      </c>
      <c r="S906" s="39"/>
      <c r="T906" s="54" t="s">
        <v>16</v>
      </c>
      <c r="U906" s="36"/>
      <c r="V906" s="54" t="s">
        <v>11</v>
      </c>
      <c r="W906" s="39"/>
      <c r="X906" s="56" t="s">
        <v>16</v>
      </c>
      <c r="Y906" s="48"/>
      <c r="Z906" s="36"/>
      <c r="AA906" s="54" t="s">
        <v>11</v>
      </c>
      <c r="AB906" s="39"/>
      <c r="AC906" s="54" t="s">
        <v>16</v>
      </c>
      <c r="AD906" s="36"/>
      <c r="AE906" s="54" t="s">
        <v>11</v>
      </c>
      <c r="AF906" s="39"/>
      <c r="AG906" s="56" t="s">
        <v>16</v>
      </c>
      <c r="AH906" s="48"/>
      <c r="AI906" s="36"/>
      <c r="AJ906" s="54" t="s">
        <v>11</v>
      </c>
      <c r="AK906" s="39"/>
      <c r="AL906" s="54" t="s">
        <v>16</v>
      </c>
      <c r="AM906" s="36"/>
      <c r="AN906" s="54" t="s">
        <v>11</v>
      </c>
      <c r="AO906" s="39"/>
      <c r="AP906" s="56" t="s">
        <v>16</v>
      </c>
      <c r="AQ906" s="48"/>
      <c r="AR906" s="36"/>
      <c r="AS906" s="54" t="s">
        <v>11</v>
      </c>
      <c r="AT906" s="39"/>
      <c r="AU906" s="54" t="s">
        <v>16</v>
      </c>
      <c r="AV906" s="36"/>
      <c r="AW906" s="54" t="s">
        <v>11</v>
      </c>
      <c r="AX906" s="39"/>
      <c r="AY906" s="56" t="s">
        <v>16</v>
      </c>
      <c r="AZ906" s="48"/>
      <c r="BA906" s="36"/>
      <c r="BB906" s="54" t="s">
        <v>11</v>
      </c>
      <c r="BC906" s="39"/>
      <c r="BD906" s="54" t="s">
        <v>16</v>
      </c>
      <c r="BE906" s="36"/>
      <c r="BF906" s="54" t="s">
        <v>11</v>
      </c>
      <c r="BG906" s="39"/>
      <c r="BH906" s="56" t="s">
        <v>16</v>
      </c>
      <c r="BI906" s="48"/>
      <c r="BJ906" s="36"/>
      <c r="BK906" s="54" t="s">
        <v>11</v>
      </c>
      <c r="BL906" s="39"/>
      <c r="BM906" s="54" t="s">
        <v>16</v>
      </c>
      <c r="BN906" s="36"/>
      <c r="BO906" s="54" t="s">
        <v>11</v>
      </c>
      <c r="BP906" s="39"/>
      <c r="BQ906" s="56" t="s">
        <v>16</v>
      </c>
      <c r="BR906" s="48"/>
      <c r="BS906" s="36"/>
      <c r="BT906" s="54" t="s">
        <v>11</v>
      </c>
      <c r="BU906" s="39"/>
      <c r="BV906" s="54" t="s">
        <v>16</v>
      </c>
      <c r="BW906" s="36"/>
      <c r="BX906" s="54" t="s">
        <v>11</v>
      </c>
      <c r="BY906" s="39"/>
      <c r="BZ906" s="56" t="s">
        <v>16</v>
      </c>
      <c r="CA906" s="51"/>
      <c r="CB906" s="17" t="str">
        <f t="shared" si="27"/>
        <v/>
      </c>
      <c r="CC906" s="17" t="str">
        <f>IF(CB906="","",INDEX('99_職種リスト'!$A:$A,MATCH($E906,'99_職種リスト'!$B:$B,0)))</f>
        <v/>
      </c>
      <c r="CD906" s="18" t="str">
        <f>IF(CB906="","",IF(F906="○",'01_勤務時間入力'!$B$7*60,IF(SUM(H906,J906,L906,N906)&gt;0,MIN(SUM(VALUE(H906)*60,J906,VALUE(L906)*60/2,N906/2),'01_勤務時間入力'!$B$7*60,10080),MIN(SUM(MIN(SUM(VALUE(Q906)*60,S906,VALUE(U906)*60/2,W906/2),1440)*IF(OR(Y906="",Y906="　"),1,VALUE(MID(Y906,2,1)/4)),MIN(SUM(VALUE(Z906)*60,AB906,VALUE(AD906)*60/2,AF906/2),1440)*IF(OR(AH906="",AH906="　"),1,VALUE(MID(AH906,2,1)/4)),MIN(SUM(VALUE(AI906)*60,AK906,VALUE(AM906)*60/2,AO906/2),1440)*IF(OR(AQ906="",AQ906="　"),1,VALUE(MID(AQ906,2,1)/4)),MIN(SUM(VALUE(AR906)*60,AT906,VALUE(AV906)*60/2,AX906/2),1440)*IF(OR(AZ906="",AZ906="　"),1,VALUE(MID(AZ906,2,1)/4)),MIN(SUM(VALUE(BA906)*60,BC906,VALUE(BE906)*60/2,BG906/2),1440)*IF(OR(BI906="",BI906="　"),1,VALUE(MID(BI906,2,1)/4)),MIN(SUM(VALUE(BJ906)*60,BL906,VALUE(BN906)*60/2,BP906/2),1440)*IF(OR(BR906="",BR906="　"),1,VALUE(MID(BR906,2,1)/4)),MIN(SUM(VALUE(BS906)*60,BU906,VALUE(BW906)*60/2,BY906/2),1440)*IF(OR(CA906="",CA906="　"),1,VALUE(MID(CA906,2,1)/4))),'01_勤務時間入力'!$B$7*60,10080))))</f>
        <v/>
      </c>
      <c r="CE906" s="17" t="str">
        <f>IF(CB906="","",IF('01_勤務時間入力'!$I$7*60&lt;='01_勤務時間入力'!CD906,"常勤","非常勤"))</f>
        <v/>
      </c>
    </row>
    <row r="907" spans="2:83" ht="27.95" customHeight="1" x14ac:dyDescent="0.4">
      <c r="B907" s="131" t="str">
        <f t="shared" si="26"/>
        <v>891人目</v>
      </c>
      <c r="C907" s="29"/>
      <c r="D907" s="69" t="s">
        <v>14</v>
      </c>
      <c r="E907" s="31"/>
      <c r="F907" s="32"/>
      <c r="H907" s="36"/>
      <c r="I907" s="54" t="s">
        <v>11</v>
      </c>
      <c r="J907" s="39"/>
      <c r="K907" s="56" t="s">
        <v>16</v>
      </c>
      <c r="L907" s="36"/>
      <c r="M907" s="54" t="s">
        <v>11</v>
      </c>
      <c r="N907" s="39"/>
      <c r="O907" s="56" t="s">
        <v>16</v>
      </c>
      <c r="P907" s="11"/>
      <c r="Q907" s="36"/>
      <c r="R907" s="54" t="s">
        <v>11</v>
      </c>
      <c r="S907" s="39"/>
      <c r="T907" s="54" t="s">
        <v>16</v>
      </c>
      <c r="U907" s="36"/>
      <c r="V907" s="54" t="s">
        <v>11</v>
      </c>
      <c r="W907" s="39"/>
      <c r="X907" s="56" t="s">
        <v>16</v>
      </c>
      <c r="Y907" s="48"/>
      <c r="Z907" s="36"/>
      <c r="AA907" s="54" t="s">
        <v>11</v>
      </c>
      <c r="AB907" s="39"/>
      <c r="AC907" s="54" t="s">
        <v>16</v>
      </c>
      <c r="AD907" s="36"/>
      <c r="AE907" s="54" t="s">
        <v>11</v>
      </c>
      <c r="AF907" s="39"/>
      <c r="AG907" s="56" t="s">
        <v>16</v>
      </c>
      <c r="AH907" s="48"/>
      <c r="AI907" s="36"/>
      <c r="AJ907" s="54" t="s">
        <v>11</v>
      </c>
      <c r="AK907" s="39"/>
      <c r="AL907" s="54" t="s">
        <v>16</v>
      </c>
      <c r="AM907" s="36"/>
      <c r="AN907" s="54" t="s">
        <v>11</v>
      </c>
      <c r="AO907" s="39"/>
      <c r="AP907" s="56" t="s">
        <v>16</v>
      </c>
      <c r="AQ907" s="48"/>
      <c r="AR907" s="36"/>
      <c r="AS907" s="54" t="s">
        <v>11</v>
      </c>
      <c r="AT907" s="39"/>
      <c r="AU907" s="54" t="s">
        <v>16</v>
      </c>
      <c r="AV907" s="36"/>
      <c r="AW907" s="54" t="s">
        <v>11</v>
      </c>
      <c r="AX907" s="39"/>
      <c r="AY907" s="56" t="s">
        <v>16</v>
      </c>
      <c r="AZ907" s="48"/>
      <c r="BA907" s="36"/>
      <c r="BB907" s="54" t="s">
        <v>11</v>
      </c>
      <c r="BC907" s="39"/>
      <c r="BD907" s="54" t="s">
        <v>16</v>
      </c>
      <c r="BE907" s="36"/>
      <c r="BF907" s="54" t="s">
        <v>11</v>
      </c>
      <c r="BG907" s="39"/>
      <c r="BH907" s="56" t="s">
        <v>16</v>
      </c>
      <c r="BI907" s="48"/>
      <c r="BJ907" s="36"/>
      <c r="BK907" s="54" t="s">
        <v>11</v>
      </c>
      <c r="BL907" s="39"/>
      <c r="BM907" s="54" t="s">
        <v>16</v>
      </c>
      <c r="BN907" s="36"/>
      <c r="BO907" s="54" t="s">
        <v>11</v>
      </c>
      <c r="BP907" s="39"/>
      <c r="BQ907" s="56" t="s">
        <v>16</v>
      </c>
      <c r="BR907" s="48"/>
      <c r="BS907" s="36"/>
      <c r="BT907" s="54" t="s">
        <v>11</v>
      </c>
      <c r="BU907" s="39"/>
      <c r="BV907" s="54" t="s">
        <v>16</v>
      </c>
      <c r="BW907" s="36"/>
      <c r="BX907" s="54" t="s">
        <v>11</v>
      </c>
      <c r="BY907" s="39"/>
      <c r="BZ907" s="56" t="s">
        <v>16</v>
      </c>
      <c r="CA907" s="51"/>
      <c r="CB907" s="17" t="str">
        <f t="shared" si="27"/>
        <v/>
      </c>
      <c r="CC907" s="17" t="str">
        <f>IF(CB907="","",INDEX('99_職種リスト'!$A:$A,MATCH($E907,'99_職種リスト'!$B:$B,0)))</f>
        <v/>
      </c>
      <c r="CD907" s="18" t="str">
        <f>IF(CB907="","",IF(F907="○",'01_勤務時間入力'!$B$7*60,IF(SUM(H907,J907,L907,N907)&gt;0,MIN(SUM(VALUE(H907)*60,J907,VALUE(L907)*60/2,N907/2),'01_勤務時間入力'!$B$7*60,10080),MIN(SUM(MIN(SUM(VALUE(Q907)*60,S907,VALUE(U907)*60/2,W907/2),1440)*IF(OR(Y907="",Y907="　"),1,VALUE(MID(Y907,2,1)/4)),MIN(SUM(VALUE(Z907)*60,AB907,VALUE(AD907)*60/2,AF907/2),1440)*IF(OR(AH907="",AH907="　"),1,VALUE(MID(AH907,2,1)/4)),MIN(SUM(VALUE(AI907)*60,AK907,VALUE(AM907)*60/2,AO907/2),1440)*IF(OR(AQ907="",AQ907="　"),1,VALUE(MID(AQ907,2,1)/4)),MIN(SUM(VALUE(AR907)*60,AT907,VALUE(AV907)*60/2,AX907/2),1440)*IF(OR(AZ907="",AZ907="　"),1,VALUE(MID(AZ907,2,1)/4)),MIN(SUM(VALUE(BA907)*60,BC907,VALUE(BE907)*60/2,BG907/2),1440)*IF(OR(BI907="",BI907="　"),1,VALUE(MID(BI907,2,1)/4)),MIN(SUM(VALUE(BJ907)*60,BL907,VALUE(BN907)*60/2,BP907/2),1440)*IF(OR(BR907="",BR907="　"),1,VALUE(MID(BR907,2,1)/4)),MIN(SUM(VALUE(BS907)*60,BU907,VALUE(BW907)*60/2,BY907/2),1440)*IF(OR(CA907="",CA907="　"),1,VALUE(MID(CA907,2,1)/4))),'01_勤務時間入力'!$B$7*60,10080))))</f>
        <v/>
      </c>
      <c r="CE907" s="17" t="str">
        <f>IF(CB907="","",IF('01_勤務時間入力'!$I$7*60&lt;='01_勤務時間入力'!CD907,"常勤","非常勤"))</f>
        <v/>
      </c>
    </row>
    <row r="908" spans="2:83" ht="27.95" customHeight="1" x14ac:dyDescent="0.4">
      <c r="B908" s="131" t="str">
        <f t="shared" si="26"/>
        <v>892人目</v>
      </c>
      <c r="C908" s="29"/>
      <c r="D908" s="69" t="s">
        <v>14</v>
      </c>
      <c r="E908" s="31"/>
      <c r="F908" s="32"/>
      <c r="H908" s="36"/>
      <c r="I908" s="54" t="s">
        <v>11</v>
      </c>
      <c r="J908" s="39"/>
      <c r="K908" s="56" t="s">
        <v>16</v>
      </c>
      <c r="L908" s="36"/>
      <c r="M908" s="54" t="s">
        <v>11</v>
      </c>
      <c r="N908" s="39"/>
      <c r="O908" s="56" t="s">
        <v>16</v>
      </c>
      <c r="P908" s="11"/>
      <c r="Q908" s="36"/>
      <c r="R908" s="54" t="s">
        <v>11</v>
      </c>
      <c r="S908" s="39"/>
      <c r="T908" s="54" t="s">
        <v>16</v>
      </c>
      <c r="U908" s="36"/>
      <c r="V908" s="54" t="s">
        <v>11</v>
      </c>
      <c r="W908" s="39"/>
      <c r="X908" s="56" t="s">
        <v>16</v>
      </c>
      <c r="Y908" s="48"/>
      <c r="Z908" s="36"/>
      <c r="AA908" s="54" t="s">
        <v>11</v>
      </c>
      <c r="AB908" s="39"/>
      <c r="AC908" s="54" t="s">
        <v>16</v>
      </c>
      <c r="AD908" s="36"/>
      <c r="AE908" s="54" t="s">
        <v>11</v>
      </c>
      <c r="AF908" s="39"/>
      <c r="AG908" s="56" t="s">
        <v>16</v>
      </c>
      <c r="AH908" s="48"/>
      <c r="AI908" s="36"/>
      <c r="AJ908" s="54" t="s">
        <v>11</v>
      </c>
      <c r="AK908" s="39"/>
      <c r="AL908" s="54" t="s">
        <v>16</v>
      </c>
      <c r="AM908" s="36"/>
      <c r="AN908" s="54" t="s">
        <v>11</v>
      </c>
      <c r="AO908" s="39"/>
      <c r="AP908" s="56" t="s">
        <v>16</v>
      </c>
      <c r="AQ908" s="48"/>
      <c r="AR908" s="36"/>
      <c r="AS908" s="54" t="s">
        <v>11</v>
      </c>
      <c r="AT908" s="39"/>
      <c r="AU908" s="54" t="s">
        <v>16</v>
      </c>
      <c r="AV908" s="36"/>
      <c r="AW908" s="54" t="s">
        <v>11</v>
      </c>
      <c r="AX908" s="39"/>
      <c r="AY908" s="56" t="s">
        <v>16</v>
      </c>
      <c r="AZ908" s="48"/>
      <c r="BA908" s="36"/>
      <c r="BB908" s="54" t="s">
        <v>11</v>
      </c>
      <c r="BC908" s="39"/>
      <c r="BD908" s="54" t="s">
        <v>16</v>
      </c>
      <c r="BE908" s="36"/>
      <c r="BF908" s="54" t="s">
        <v>11</v>
      </c>
      <c r="BG908" s="39"/>
      <c r="BH908" s="56" t="s">
        <v>16</v>
      </c>
      <c r="BI908" s="48"/>
      <c r="BJ908" s="36"/>
      <c r="BK908" s="54" t="s">
        <v>11</v>
      </c>
      <c r="BL908" s="39"/>
      <c r="BM908" s="54" t="s">
        <v>16</v>
      </c>
      <c r="BN908" s="36"/>
      <c r="BO908" s="54" t="s">
        <v>11</v>
      </c>
      <c r="BP908" s="39"/>
      <c r="BQ908" s="56" t="s">
        <v>16</v>
      </c>
      <c r="BR908" s="48"/>
      <c r="BS908" s="36"/>
      <c r="BT908" s="54" t="s">
        <v>11</v>
      </c>
      <c r="BU908" s="39"/>
      <c r="BV908" s="54" t="s">
        <v>16</v>
      </c>
      <c r="BW908" s="36"/>
      <c r="BX908" s="54" t="s">
        <v>11</v>
      </c>
      <c r="BY908" s="39"/>
      <c r="BZ908" s="56" t="s">
        <v>16</v>
      </c>
      <c r="CA908" s="51"/>
      <c r="CB908" s="17" t="str">
        <f t="shared" si="27"/>
        <v/>
      </c>
      <c r="CC908" s="17" t="str">
        <f>IF(CB908="","",INDEX('99_職種リスト'!$A:$A,MATCH($E908,'99_職種リスト'!$B:$B,0)))</f>
        <v/>
      </c>
      <c r="CD908" s="18" t="str">
        <f>IF(CB908="","",IF(F908="○",'01_勤務時間入力'!$B$7*60,IF(SUM(H908,J908,L908,N908)&gt;0,MIN(SUM(VALUE(H908)*60,J908,VALUE(L908)*60/2,N908/2),'01_勤務時間入力'!$B$7*60,10080),MIN(SUM(MIN(SUM(VALUE(Q908)*60,S908,VALUE(U908)*60/2,W908/2),1440)*IF(OR(Y908="",Y908="　"),1,VALUE(MID(Y908,2,1)/4)),MIN(SUM(VALUE(Z908)*60,AB908,VALUE(AD908)*60/2,AF908/2),1440)*IF(OR(AH908="",AH908="　"),1,VALUE(MID(AH908,2,1)/4)),MIN(SUM(VALUE(AI908)*60,AK908,VALUE(AM908)*60/2,AO908/2),1440)*IF(OR(AQ908="",AQ908="　"),1,VALUE(MID(AQ908,2,1)/4)),MIN(SUM(VALUE(AR908)*60,AT908,VALUE(AV908)*60/2,AX908/2),1440)*IF(OR(AZ908="",AZ908="　"),1,VALUE(MID(AZ908,2,1)/4)),MIN(SUM(VALUE(BA908)*60,BC908,VALUE(BE908)*60/2,BG908/2),1440)*IF(OR(BI908="",BI908="　"),1,VALUE(MID(BI908,2,1)/4)),MIN(SUM(VALUE(BJ908)*60,BL908,VALUE(BN908)*60/2,BP908/2),1440)*IF(OR(BR908="",BR908="　"),1,VALUE(MID(BR908,2,1)/4)),MIN(SUM(VALUE(BS908)*60,BU908,VALUE(BW908)*60/2,BY908/2),1440)*IF(OR(CA908="",CA908="　"),1,VALUE(MID(CA908,2,1)/4))),'01_勤務時間入力'!$B$7*60,10080))))</f>
        <v/>
      </c>
      <c r="CE908" s="17" t="str">
        <f>IF(CB908="","",IF('01_勤務時間入力'!$I$7*60&lt;='01_勤務時間入力'!CD908,"常勤","非常勤"))</f>
        <v/>
      </c>
    </row>
    <row r="909" spans="2:83" ht="27.95" customHeight="1" x14ac:dyDescent="0.4">
      <c r="B909" s="131" t="str">
        <f t="shared" si="26"/>
        <v>893人目</v>
      </c>
      <c r="C909" s="29"/>
      <c r="D909" s="69" t="s">
        <v>14</v>
      </c>
      <c r="E909" s="31"/>
      <c r="F909" s="32"/>
      <c r="H909" s="36"/>
      <c r="I909" s="54" t="s">
        <v>11</v>
      </c>
      <c r="J909" s="39"/>
      <c r="K909" s="56" t="s">
        <v>16</v>
      </c>
      <c r="L909" s="36"/>
      <c r="M909" s="54" t="s">
        <v>11</v>
      </c>
      <c r="N909" s="39"/>
      <c r="O909" s="56" t="s">
        <v>16</v>
      </c>
      <c r="P909" s="11"/>
      <c r="Q909" s="36"/>
      <c r="R909" s="54" t="s">
        <v>11</v>
      </c>
      <c r="S909" s="39"/>
      <c r="T909" s="54" t="s">
        <v>16</v>
      </c>
      <c r="U909" s="36"/>
      <c r="V909" s="54" t="s">
        <v>11</v>
      </c>
      <c r="W909" s="39"/>
      <c r="X909" s="56" t="s">
        <v>16</v>
      </c>
      <c r="Y909" s="48"/>
      <c r="Z909" s="36"/>
      <c r="AA909" s="54" t="s">
        <v>11</v>
      </c>
      <c r="AB909" s="39"/>
      <c r="AC909" s="54" t="s">
        <v>16</v>
      </c>
      <c r="AD909" s="36"/>
      <c r="AE909" s="54" t="s">
        <v>11</v>
      </c>
      <c r="AF909" s="39"/>
      <c r="AG909" s="56" t="s">
        <v>16</v>
      </c>
      <c r="AH909" s="48"/>
      <c r="AI909" s="36"/>
      <c r="AJ909" s="54" t="s">
        <v>11</v>
      </c>
      <c r="AK909" s="39"/>
      <c r="AL909" s="54" t="s">
        <v>16</v>
      </c>
      <c r="AM909" s="36"/>
      <c r="AN909" s="54" t="s">
        <v>11</v>
      </c>
      <c r="AO909" s="39"/>
      <c r="AP909" s="56" t="s">
        <v>16</v>
      </c>
      <c r="AQ909" s="48"/>
      <c r="AR909" s="36"/>
      <c r="AS909" s="54" t="s">
        <v>11</v>
      </c>
      <c r="AT909" s="39"/>
      <c r="AU909" s="54" t="s">
        <v>16</v>
      </c>
      <c r="AV909" s="36"/>
      <c r="AW909" s="54" t="s">
        <v>11</v>
      </c>
      <c r="AX909" s="39"/>
      <c r="AY909" s="56" t="s">
        <v>16</v>
      </c>
      <c r="AZ909" s="48"/>
      <c r="BA909" s="36"/>
      <c r="BB909" s="54" t="s">
        <v>11</v>
      </c>
      <c r="BC909" s="39"/>
      <c r="BD909" s="54" t="s">
        <v>16</v>
      </c>
      <c r="BE909" s="36"/>
      <c r="BF909" s="54" t="s">
        <v>11</v>
      </c>
      <c r="BG909" s="39"/>
      <c r="BH909" s="56" t="s">
        <v>16</v>
      </c>
      <c r="BI909" s="48"/>
      <c r="BJ909" s="36"/>
      <c r="BK909" s="54" t="s">
        <v>11</v>
      </c>
      <c r="BL909" s="39"/>
      <c r="BM909" s="54" t="s">
        <v>16</v>
      </c>
      <c r="BN909" s="36"/>
      <c r="BO909" s="54" t="s">
        <v>11</v>
      </c>
      <c r="BP909" s="39"/>
      <c r="BQ909" s="56" t="s">
        <v>16</v>
      </c>
      <c r="BR909" s="48"/>
      <c r="BS909" s="36"/>
      <c r="BT909" s="54" t="s">
        <v>11</v>
      </c>
      <c r="BU909" s="39"/>
      <c r="BV909" s="54" t="s">
        <v>16</v>
      </c>
      <c r="BW909" s="36"/>
      <c r="BX909" s="54" t="s">
        <v>11</v>
      </c>
      <c r="BY909" s="39"/>
      <c r="BZ909" s="56" t="s">
        <v>16</v>
      </c>
      <c r="CA909" s="51"/>
      <c r="CB909" s="17" t="str">
        <f t="shared" si="27"/>
        <v/>
      </c>
      <c r="CC909" s="17" t="str">
        <f>IF(CB909="","",INDEX('99_職種リスト'!$A:$A,MATCH($E909,'99_職種リスト'!$B:$B,0)))</f>
        <v/>
      </c>
      <c r="CD909" s="18" t="str">
        <f>IF(CB909="","",IF(F909="○",'01_勤務時間入力'!$B$7*60,IF(SUM(H909,J909,L909,N909)&gt;0,MIN(SUM(VALUE(H909)*60,J909,VALUE(L909)*60/2,N909/2),'01_勤務時間入力'!$B$7*60,10080),MIN(SUM(MIN(SUM(VALUE(Q909)*60,S909,VALUE(U909)*60/2,W909/2),1440)*IF(OR(Y909="",Y909="　"),1,VALUE(MID(Y909,2,1)/4)),MIN(SUM(VALUE(Z909)*60,AB909,VALUE(AD909)*60/2,AF909/2),1440)*IF(OR(AH909="",AH909="　"),1,VALUE(MID(AH909,2,1)/4)),MIN(SUM(VALUE(AI909)*60,AK909,VALUE(AM909)*60/2,AO909/2),1440)*IF(OR(AQ909="",AQ909="　"),1,VALUE(MID(AQ909,2,1)/4)),MIN(SUM(VALUE(AR909)*60,AT909,VALUE(AV909)*60/2,AX909/2),1440)*IF(OR(AZ909="",AZ909="　"),1,VALUE(MID(AZ909,2,1)/4)),MIN(SUM(VALUE(BA909)*60,BC909,VALUE(BE909)*60/2,BG909/2),1440)*IF(OR(BI909="",BI909="　"),1,VALUE(MID(BI909,2,1)/4)),MIN(SUM(VALUE(BJ909)*60,BL909,VALUE(BN909)*60/2,BP909/2),1440)*IF(OR(BR909="",BR909="　"),1,VALUE(MID(BR909,2,1)/4)),MIN(SUM(VALUE(BS909)*60,BU909,VALUE(BW909)*60/2,BY909/2),1440)*IF(OR(CA909="",CA909="　"),1,VALUE(MID(CA909,2,1)/4))),'01_勤務時間入力'!$B$7*60,10080))))</f>
        <v/>
      </c>
      <c r="CE909" s="17" t="str">
        <f>IF(CB909="","",IF('01_勤務時間入力'!$I$7*60&lt;='01_勤務時間入力'!CD909,"常勤","非常勤"))</f>
        <v/>
      </c>
    </row>
    <row r="910" spans="2:83" ht="27.95" customHeight="1" x14ac:dyDescent="0.4">
      <c r="B910" s="131" t="str">
        <f t="shared" si="26"/>
        <v>894人目</v>
      </c>
      <c r="C910" s="29"/>
      <c r="D910" s="69" t="s">
        <v>14</v>
      </c>
      <c r="E910" s="31"/>
      <c r="F910" s="32"/>
      <c r="H910" s="36"/>
      <c r="I910" s="54" t="s">
        <v>11</v>
      </c>
      <c r="J910" s="39"/>
      <c r="K910" s="56" t="s">
        <v>16</v>
      </c>
      <c r="L910" s="36"/>
      <c r="M910" s="54" t="s">
        <v>11</v>
      </c>
      <c r="N910" s="39"/>
      <c r="O910" s="56" t="s">
        <v>16</v>
      </c>
      <c r="P910" s="11"/>
      <c r="Q910" s="36"/>
      <c r="R910" s="54" t="s">
        <v>11</v>
      </c>
      <c r="S910" s="39"/>
      <c r="T910" s="54" t="s">
        <v>16</v>
      </c>
      <c r="U910" s="36"/>
      <c r="V910" s="54" t="s">
        <v>11</v>
      </c>
      <c r="W910" s="39"/>
      <c r="X910" s="56" t="s">
        <v>16</v>
      </c>
      <c r="Y910" s="48"/>
      <c r="Z910" s="36"/>
      <c r="AA910" s="54" t="s">
        <v>11</v>
      </c>
      <c r="AB910" s="39"/>
      <c r="AC910" s="54" t="s">
        <v>16</v>
      </c>
      <c r="AD910" s="36"/>
      <c r="AE910" s="54" t="s">
        <v>11</v>
      </c>
      <c r="AF910" s="39"/>
      <c r="AG910" s="56" t="s">
        <v>16</v>
      </c>
      <c r="AH910" s="48"/>
      <c r="AI910" s="36"/>
      <c r="AJ910" s="54" t="s">
        <v>11</v>
      </c>
      <c r="AK910" s="39"/>
      <c r="AL910" s="54" t="s">
        <v>16</v>
      </c>
      <c r="AM910" s="36"/>
      <c r="AN910" s="54" t="s">
        <v>11</v>
      </c>
      <c r="AO910" s="39"/>
      <c r="AP910" s="56" t="s">
        <v>16</v>
      </c>
      <c r="AQ910" s="48"/>
      <c r="AR910" s="36"/>
      <c r="AS910" s="54" t="s">
        <v>11</v>
      </c>
      <c r="AT910" s="39"/>
      <c r="AU910" s="54" t="s">
        <v>16</v>
      </c>
      <c r="AV910" s="36"/>
      <c r="AW910" s="54" t="s">
        <v>11</v>
      </c>
      <c r="AX910" s="39"/>
      <c r="AY910" s="56" t="s">
        <v>16</v>
      </c>
      <c r="AZ910" s="48"/>
      <c r="BA910" s="36"/>
      <c r="BB910" s="54" t="s">
        <v>11</v>
      </c>
      <c r="BC910" s="39"/>
      <c r="BD910" s="54" t="s">
        <v>16</v>
      </c>
      <c r="BE910" s="36"/>
      <c r="BF910" s="54" t="s">
        <v>11</v>
      </c>
      <c r="BG910" s="39"/>
      <c r="BH910" s="56" t="s">
        <v>16</v>
      </c>
      <c r="BI910" s="48"/>
      <c r="BJ910" s="36"/>
      <c r="BK910" s="54" t="s">
        <v>11</v>
      </c>
      <c r="BL910" s="39"/>
      <c r="BM910" s="54" t="s">
        <v>16</v>
      </c>
      <c r="BN910" s="36"/>
      <c r="BO910" s="54" t="s">
        <v>11</v>
      </c>
      <c r="BP910" s="39"/>
      <c r="BQ910" s="56" t="s">
        <v>16</v>
      </c>
      <c r="BR910" s="48"/>
      <c r="BS910" s="36"/>
      <c r="BT910" s="54" t="s">
        <v>11</v>
      </c>
      <c r="BU910" s="39"/>
      <c r="BV910" s="54" t="s">
        <v>16</v>
      </c>
      <c r="BW910" s="36"/>
      <c r="BX910" s="54" t="s">
        <v>11</v>
      </c>
      <c r="BY910" s="39"/>
      <c r="BZ910" s="56" t="s">
        <v>16</v>
      </c>
      <c r="CA910" s="51"/>
      <c r="CB910" s="17" t="str">
        <f t="shared" si="27"/>
        <v/>
      </c>
      <c r="CC910" s="17" t="str">
        <f>IF(CB910="","",INDEX('99_職種リスト'!$A:$A,MATCH($E910,'99_職種リスト'!$B:$B,0)))</f>
        <v/>
      </c>
      <c r="CD910" s="18" t="str">
        <f>IF(CB910="","",IF(F910="○",'01_勤務時間入力'!$B$7*60,IF(SUM(H910,J910,L910,N910)&gt;0,MIN(SUM(VALUE(H910)*60,J910,VALUE(L910)*60/2,N910/2),'01_勤務時間入力'!$B$7*60,10080),MIN(SUM(MIN(SUM(VALUE(Q910)*60,S910,VALUE(U910)*60/2,W910/2),1440)*IF(OR(Y910="",Y910="　"),1,VALUE(MID(Y910,2,1)/4)),MIN(SUM(VALUE(Z910)*60,AB910,VALUE(AD910)*60/2,AF910/2),1440)*IF(OR(AH910="",AH910="　"),1,VALUE(MID(AH910,2,1)/4)),MIN(SUM(VALUE(AI910)*60,AK910,VALUE(AM910)*60/2,AO910/2),1440)*IF(OR(AQ910="",AQ910="　"),1,VALUE(MID(AQ910,2,1)/4)),MIN(SUM(VALUE(AR910)*60,AT910,VALUE(AV910)*60/2,AX910/2),1440)*IF(OR(AZ910="",AZ910="　"),1,VALUE(MID(AZ910,2,1)/4)),MIN(SUM(VALUE(BA910)*60,BC910,VALUE(BE910)*60/2,BG910/2),1440)*IF(OR(BI910="",BI910="　"),1,VALUE(MID(BI910,2,1)/4)),MIN(SUM(VALUE(BJ910)*60,BL910,VALUE(BN910)*60/2,BP910/2),1440)*IF(OR(BR910="",BR910="　"),1,VALUE(MID(BR910,2,1)/4)),MIN(SUM(VALUE(BS910)*60,BU910,VALUE(BW910)*60/2,BY910/2),1440)*IF(OR(CA910="",CA910="　"),1,VALUE(MID(CA910,2,1)/4))),'01_勤務時間入力'!$B$7*60,10080))))</f>
        <v/>
      </c>
      <c r="CE910" s="17" t="str">
        <f>IF(CB910="","",IF('01_勤務時間入力'!$I$7*60&lt;='01_勤務時間入力'!CD910,"常勤","非常勤"))</f>
        <v/>
      </c>
    </row>
    <row r="911" spans="2:83" ht="27.95" customHeight="1" x14ac:dyDescent="0.4">
      <c r="B911" s="131" t="str">
        <f t="shared" si="26"/>
        <v>895人目</v>
      </c>
      <c r="C911" s="29"/>
      <c r="D911" s="69" t="s">
        <v>14</v>
      </c>
      <c r="E911" s="31"/>
      <c r="F911" s="32"/>
      <c r="H911" s="36"/>
      <c r="I911" s="54" t="s">
        <v>11</v>
      </c>
      <c r="J911" s="39"/>
      <c r="K911" s="56" t="s">
        <v>16</v>
      </c>
      <c r="L911" s="36"/>
      <c r="M911" s="54" t="s">
        <v>11</v>
      </c>
      <c r="N911" s="39"/>
      <c r="O911" s="56" t="s">
        <v>16</v>
      </c>
      <c r="P911" s="11"/>
      <c r="Q911" s="36"/>
      <c r="R911" s="54" t="s">
        <v>11</v>
      </c>
      <c r="S911" s="39"/>
      <c r="T911" s="54" t="s">
        <v>16</v>
      </c>
      <c r="U911" s="36"/>
      <c r="V911" s="54" t="s">
        <v>11</v>
      </c>
      <c r="W911" s="39"/>
      <c r="X911" s="56" t="s">
        <v>16</v>
      </c>
      <c r="Y911" s="48"/>
      <c r="Z911" s="36"/>
      <c r="AA911" s="54" t="s">
        <v>11</v>
      </c>
      <c r="AB911" s="39"/>
      <c r="AC911" s="54" t="s">
        <v>16</v>
      </c>
      <c r="AD911" s="36"/>
      <c r="AE911" s="54" t="s">
        <v>11</v>
      </c>
      <c r="AF911" s="39"/>
      <c r="AG911" s="56" t="s">
        <v>16</v>
      </c>
      <c r="AH911" s="48"/>
      <c r="AI911" s="36"/>
      <c r="AJ911" s="54" t="s">
        <v>11</v>
      </c>
      <c r="AK911" s="39"/>
      <c r="AL911" s="54" t="s">
        <v>16</v>
      </c>
      <c r="AM911" s="36"/>
      <c r="AN911" s="54" t="s">
        <v>11</v>
      </c>
      <c r="AO911" s="39"/>
      <c r="AP911" s="56" t="s">
        <v>16</v>
      </c>
      <c r="AQ911" s="48"/>
      <c r="AR911" s="36"/>
      <c r="AS911" s="54" t="s">
        <v>11</v>
      </c>
      <c r="AT911" s="39"/>
      <c r="AU911" s="54" t="s">
        <v>16</v>
      </c>
      <c r="AV911" s="36"/>
      <c r="AW911" s="54" t="s">
        <v>11</v>
      </c>
      <c r="AX911" s="39"/>
      <c r="AY911" s="56" t="s">
        <v>16</v>
      </c>
      <c r="AZ911" s="48"/>
      <c r="BA911" s="36"/>
      <c r="BB911" s="54" t="s">
        <v>11</v>
      </c>
      <c r="BC911" s="39"/>
      <c r="BD911" s="54" t="s">
        <v>16</v>
      </c>
      <c r="BE911" s="36"/>
      <c r="BF911" s="54" t="s">
        <v>11</v>
      </c>
      <c r="BG911" s="39"/>
      <c r="BH911" s="56" t="s">
        <v>16</v>
      </c>
      <c r="BI911" s="48"/>
      <c r="BJ911" s="36"/>
      <c r="BK911" s="54" t="s">
        <v>11</v>
      </c>
      <c r="BL911" s="39"/>
      <c r="BM911" s="54" t="s">
        <v>16</v>
      </c>
      <c r="BN911" s="36"/>
      <c r="BO911" s="54" t="s">
        <v>11</v>
      </c>
      <c r="BP911" s="39"/>
      <c r="BQ911" s="56" t="s">
        <v>16</v>
      </c>
      <c r="BR911" s="48"/>
      <c r="BS911" s="36"/>
      <c r="BT911" s="54" t="s">
        <v>11</v>
      </c>
      <c r="BU911" s="39"/>
      <c r="BV911" s="54" t="s">
        <v>16</v>
      </c>
      <c r="BW911" s="36"/>
      <c r="BX911" s="54" t="s">
        <v>11</v>
      </c>
      <c r="BY911" s="39"/>
      <c r="BZ911" s="56" t="s">
        <v>16</v>
      </c>
      <c r="CA911" s="51"/>
      <c r="CB911" s="17" t="str">
        <f t="shared" si="27"/>
        <v/>
      </c>
      <c r="CC911" s="17" t="str">
        <f>IF(CB911="","",INDEX('99_職種リスト'!$A:$A,MATCH($E911,'99_職種リスト'!$B:$B,0)))</f>
        <v/>
      </c>
      <c r="CD911" s="18" t="str">
        <f>IF(CB911="","",IF(F911="○",'01_勤務時間入力'!$B$7*60,IF(SUM(H911,J911,L911,N911)&gt;0,MIN(SUM(VALUE(H911)*60,J911,VALUE(L911)*60/2,N911/2),'01_勤務時間入力'!$B$7*60,10080),MIN(SUM(MIN(SUM(VALUE(Q911)*60,S911,VALUE(U911)*60/2,W911/2),1440)*IF(OR(Y911="",Y911="　"),1,VALUE(MID(Y911,2,1)/4)),MIN(SUM(VALUE(Z911)*60,AB911,VALUE(AD911)*60/2,AF911/2),1440)*IF(OR(AH911="",AH911="　"),1,VALUE(MID(AH911,2,1)/4)),MIN(SUM(VALUE(AI911)*60,AK911,VALUE(AM911)*60/2,AO911/2),1440)*IF(OR(AQ911="",AQ911="　"),1,VALUE(MID(AQ911,2,1)/4)),MIN(SUM(VALUE(AR911)*60,AT911,VALUE(AV911)*60/2,AX911/2),1440)*IF(OR(AZ911="",AZ911="　"),1,VALUE(MID(AZ911,2,1)/4)),MIN(SUM(VALUE(BA911)*60,BC911,VALUE(BE911)*60/2,BG911/2),1440)*IF(OR(BI911="",BI911="　"),1,VALUE(MID(BI911,2,1)/4)),MIN(SUM(VALUE(BJ911)*60,BL911,VALUE(BN911)*60/2,BP911/2),1440)*IF(OR(BR911="",BR911="　"),1,VALUE(MID(BR911,2,1)/4)),MIN(SUM(VALUE(BS911)*60,BU911,VALUE(BW911)*60/2,BY911/2),1440)*IF(OR(CA911="",CA911="　"),1,VALUE(MID(CA911,2,1)/4))),'01_勤務時間入力'!$B$7*60,10080))))</f>
        <v/>
      </c>
      <c r="CE911" s="17" t="str">
        <f>IF(CB911="","",IF('01_勤務時間入力'!$I$7*60&lt;='01_勤務時間入力'!CD911,"常勤","非常勤"))</f>
        <v/>
      </c>
    </row>
    <row r="912" spans="2:83" ht="27.95" customHeight="1" x14ac:dyDescent="0.4">
      <c r="B912" s="131" t="str">
        <f t="shared" si="26"/>
        <v>896人目</v>
      </c>
      <c r="C912" s="29"/>
      <c r="D912" s="69" t="s">
        <v>14</v>
      </c>
      <c r="E912" s="31"/>
      <c r="F912" s="32"/>
      <c r="H912" s="36"/>
      <c r="I912" s="54" t="s">
        <v>11</v>
      </c>
      <c r="J912" s="39"/>
      <c r="K912" s="56" t="s">
        <v>16</v>
      </c>
      <c r="L912" s="36"/>
      <c r="M912" s="54" t="s">
        <v>11</v>
      </c>
      <c r="N912" s="39"/>
      <c r="O912" s="56" t="s">
        <v>16</v>
      </c>
      <c r="P912" s="11"/>
      <c r="Q912" s="36"/>
      <c r="R912" s="54" t="s">
        <v>11</v>
      </c>
      <c r="S912" s="39"/>
      <c r="T912" s="54" t="s">
        <v>16</v>
      </c>
      <c r="U912" s="36"/>
      <c r="V912" s="54" t="s">
        <v>11</v>
      </c>
      <c r="W912" s="39"/>
      <c r="X912" s="56" t="s">
        <v>16</v>
      </c>
      <c r="Y912" s="48"/>
      <c r="Z912" s="36"/>
      <c r="AA912" s="54" t="s">
        <v>11</v>
      </c>
      <c r="AB912" s="39"/>
      <c r="AC912" s="54" t="s">
        <v>16</v>
      </c>
      <c r="AD912" s="36"/>
      <c r="AE912" s="54" t="s">
        <v>11</v>
      </c>
      <c r="AF912" s="39"/>
      <c r="AG912" s="56" t="s">
        <v>16</v>
      </c>
      <c r="AH912" s="48"/>
      <c r="AI912" s="36"/>
      <c r="AJ912" s="54" t="s">
        <v>11</v>
      </c>
      <c r="AK912" s="39"/>
      <c r="AL912" s="54" t="s">
        <v>16</v>
      </c>
      <c r="AM912" s="36"/>
      <c r="AN912" s="54" t="s">
        <v>11</v>
      </c>
      <c r="AO912" s="39"/>
      <c r="AP912" s="56" t="s">
        <v>16</v>
      </c>
      <c r="AQ912" s="48"/>
      <c r="AR912" s="36"/>
      <c r="AS912" s="54" t="s">
        <v>11</v>
      </c>
      <c r="AT912" s="39"/>
      <c r="AU912" s="54" t="s">
        <v>16</v>
      </c>
      <c r="AV912" s="36"/>
      <c r="AW912" s="54" t="s">
        <v>11</v>
      </c>
      <c r="AX912" s="39"/>
      <c r="AY912" s="56" t="s">
        <v>16</v>
      </c>
      <c r="AZ912" s="48"/>
      <c r="BA912" s="36"/>
      <c r="BB912" s="54" t="s">
        <v>11</v>
      </c>
      <c r="BC912" s="39"/>
      <c r="BD912" s="54" t="s">
        <v>16</v>
      </c>
      <c r="BE912" s="36"/>
      <c r="BF912" s="54" t="s">
        <v>11</v>
      </c>
      <c r="BG912" s="39"/>
      <c r="BH912" s="56" t="s">
        <v>16</v>
      </c>
      <c r="BI912" s="48"/>
      <c r="BJ912" s="36"/>
      <c r="BK912" s="54" t="s">
        <v>11</v>
      </c>
      <c r="BL912" s="39"/>
      <c r="BM912" s="54" t="s">
        <v>16</v>
      </c>
      <c r="BN912" s="36"/>
      <c r="BO912" s="54" t="s">
        <v>11</v>
      </c>
      <c r="BP912" s="39"/>
      <c r="BQ912" s="56" t="s">
        <v>16</v>
      </c>
      <c r="BR912" s="48"/>
      <c r="BS912" s="36"/>
      <c r="BT912" s="54" t="s">
        <v>11</v>
      </c>
      <c r="BU912" s="39"/>
      <c r="BV912" s="54" t="s">
        <v>16</v>
      </c>
      <c r="BW912" s="36"/>
      <c r="BX912" s="54" t="s">
        <v>11</v>
      </c>
      <c r="BY912" s="39"/>
      <c r="BZ912" s="56" t="s">
        <v>16</v>
      </c>
      <c r="CA912" s="51"/>
      <c r="CB912" s="17" t="str">
        <f t="shared" si="27"/>
        <v/>
      </c>
      <c r="CC912" s="17" t="str">
        <f>IF(CB912="","",INDEX('99_職種リスト'!$A:$A,MATCH($E912,'99_職種リスト'!$B:$B,0)))</f>
        <v/>
      </c>
      <c r="CD912" s="18" t="str">
        <f>IF(CB912="","",IF(F912="○",'01_勤務時間入力'!$B$7*60,IF(SUM(H912,J912,L912,N912)&gt;0,MIN(SUM(VALUE(H912)*60,J912,VALUE(L912)*60/2,N912/2),'01_勤務時間入力'!$B$7*60,10080),MIN(SUM(MIN(SUM(VALUE(Q912)*60,S912,VALUE(U912)*60/2,W912/2),1440)*IF(OR(Y912="",Y912="　"),1,VALUE(MID(Y912,2,1)/4)),MIN(SUM(VALUE(Z912)*60,AB912,VALUE(AD912)*60/2,AF912/2),1440)*IF(OR(AH912="",AH912="　"),1,VALUE(MID(AH912,2,1)/4)),MIN(SUM(VALUE(AI912)*60,AK912,VALUE(AM912)*60/2,AO912/2),1440)*IF(OR(AQ912="",AQ912="　"),1,VALUE(MID(AQ912,2,1)/4)),MIN(SUM(VALUE(AR912)*60,AT912,VALUE(AV912)*60/2,AX912/2),1440)*IF(OR(AZ912="",AZ912="　"),1,VALUE(MID(AZ912,2,1)/4)),MIN(SUM(VALUE(BA912)*60,BC912,VALUE(BE912)*60/2,BG912/2),1440)*IF(OR(BI912="",BI912="　"),1,VALUE(MID(BI912,2,1)/4)),MIN(SUM(VALUE(BJ912)*60,BL912,VALUE(BN912)*60/2,BP912/2),1440)*IF(OR(BR912="",BR912="　"),1,VALUE(MID(BR912,2,1)/4)),MIN(SUM(VALUE(BS912)*60,BU912,VALUE(BW912)*60/2,BY912/2),1440)*IF(OR(CA912="",CA912="　"),1,VALUE(MID(CA912,2,1)/4))),'01_勤務時間入力'!$B$7*60,10080))))</f>
        <v/>
      </c>
      <c r="CE912" s="17" t="str">
        <f>IF(CB912="","",IF('01_勤務時間入力'!$I$7*60&lt;='01_勤務時間入力'!CD912,"常勤","非常勤"))</f>
        <v/>
      </c>
    </row>
    <row r="913" spans="2:83" ht="27.95" customHeight="1" x14ac:dyDescent="0.4">
      <c r="B913" s="131" t="str">
        <f t="shared" si="26"/>
        <v>897人目</v>
      </c>
      <c r="C913" s="29"/>
      <c r="D913" s="69" t="s">
        <v>14</v>
      </c>
      <c r="E913" s="31"/>
      <c r="F913" s="32"/>
      <c r="H913" s="36"/>
      <c r="I913" s="54" t="s">
        <v>11</v>
      </c>
      <c r="J913" s="39"/>
      <c r="K913" s="56" t="s">
        <v>16</v>
      </c>
      <c r="L913" s="36"/>
      <c r="M913" s="54" t="s">
        <v>11</v>
      </c>
      <c r="N913" s="39"/>
      <c r="O913" s="56" t="s">
        <v>16</v>
      </c>
      <c r="P913" s="11"/>
      <c r="Q913" s="36"/>
      <c r="R913" s="54" t="s">
        <v>11</v>
      </c>
      <c r="S913" s="39"/>
      <c r="T913" s="54" t="s">
        <v>16</v>
      </c>
      <c r="U913" s="36"/>
      <c r="V913" s="54" t="s">
        <v>11</v>
      </c>
      <c r="W913" s="39"/>
      <c r="X913" s="56" t="s">
        <v>16</v>
      </c>
      <c r="Y913" s="48"/>
      <c r="Z913" s="36"/>
      <c r="AA913" s="54" t="s">
        <v>11</v>
      </c>
      <c r="AB913" s="39"/>
      <c r="AC913" s="54" t="s">
        <v>16</v>
      </c>
      <c r="AD913" s="36"/>
      <c r="AE913" s="54" t="s">
        <v>11</v>
      </c>
      <c r="AF913" s="39"/>
      <c r="AG913" s="56" t="s">
        <v>16</v>
      </c>
      <c r="AH913" s="48"/>
      <c r="AI913" s="36"/>
      <c r="AJ913" s="54" t="s">
        <v>11</v>
      </c>
      <c r="AK913" s="39"/>
      <c r="AL913" s="54" t="s">
        <v>16</v>
      </c>
      <c r="AM913" s="36"/>
      <c r="AN913" s="54" t="s">
        <v>11</v>
      </c>
      <c r="AO913" s="39"/>
      <c r="AP913" s="56" t="s">
        <v>16</v>
      </c>
      <c r="AQ913" s="48"/>
      <c r="AR913" s="36"/>
      <c r="AS913" s="54" t="s">
        <v>11</v>
      </c>
      <c r="AT913" s="39"/>
      <c r="AU913" s="54" t="s">
        <v>16</v>
      </c>
      <c r="AV913" s="36"/>
      <c r="AW913" s="54" t="s">
        <v>11</v>
      </c>
      <c r="AX913" s="39"/>
      <c r="AY913" s="56" t="s">
        <v>16</v>
      </c>
      <c r="AZ913" s="48"/>
      <c r="BA913" s="36"/>
      <c r="BB913" s="54" t="s">
        <v>11</v>
      </c>
      <c r="BC913" s="39"/>
      <c r="BD913" s="54" t="s">
        <v>16</v>
      </c>
      <c r="BE913" s="36"/>
      <c r="BF913" s="54" t="s">
        <v>11</v>
      </c>
      <c r="BG913" s="39"/>
      <c r="BH913" s="56" t="s">
        <v>16</v>
      </c>
      <c r="BI913" s="48"/>
      <c r="BJ913" s="36"/>
      <c r="BK913" s="54" t="s">
        <v>11</v>
      </c>
      <c r="BL913" s="39"/>
      <c r="BM913" s="54" t="s">
        <v>16</v>
      </c>
      <c r="BN913" s="36"/>
      <c r="BO913" s="54" t="s">
        <v>11</v>
      </c>
      <c r="BP913" s="39"/>
      <c r="BQ913" s="56" t="s">
        <v>16</v>
      </c>
      <c r="BR913" s="48"/>
      <c r="BS913" s="36"/>
      <c r="BT913" s="54" t="s">
        <v>11</v>
      </c>
      <c r="BU913" s="39"/>
      <c r="BV913" s="54" t="s">
        <v>16</v>
      </c>
      <c r="BW913" s="36"/>
      <c r="BX913" s="54" t="s">
        <v>11</v>
      </c>
      <c r="BY913" s="39"/>
      <c r="BZ913" s="56" t="s">
        <v>16</v>
      </c>
      <c r="CA913" s="51"/>
      <c r="CB913" s="17" t="str">
        <f t="shared" si="27"/>
        <v/>
      </c>
      <c r="CC913" s="17" t="str">
        <f>IF(CB913="","",INDEX('99_職種リスト'!$A:$A,MATCH($E913,'99_職種リスト'!$B:$B,0)))</f>
        <v/>
      </c>
      <c r="CD913" s="18" t="str">
        <f>IF(CB913="","",IF(F913="○",'01_勤務時間入力'!$B$7*60,IF(SUM(H913,J913,L913,N913)&gt;0,MIN(SUM(VALUE(H913)*60,J913,VALUE(L913)*60/2,N913/2),'01_勤務時間入力'!$B$7*60,10080),MIN(SUM(MIN(SUM(VALUE(Q913)*60,S913,VALUE(U913)*60/2,W913/2),1440)*IF(OR(Y913="",Y913="　"),1,VALUE(MID(Y913,2,1)/4)),MIN(SUM(VALUE(Z913)*60,AB913,VALUE(AD913)*60/2,AF913/2),1440)*IF(OR(AH913="",AH913="　"),1,VALUE(MID(AH913,2,1)/4)),MIN(SUM(VALUE(AI913)*60,AK913,VALUE(AM913)*60/2,AO913/2),1440)*IF(OR(AQ913="",AQ913="　"),1,VALUE(MID(AQ913,2,1)/4)),MIN(SUM(VALUE(AR913)*60,AT913,VALUE(AV913)*60/2,AX913/2),1440)*IF(OR(AZ913="",AZ913="　"),1,VALUE(MID(AZ913,2,1)/4)),MIN(SUM(VALUE(BA913)*60,BC913,VALUE(BE913)*60/2,BG913/2),1440)*IF(OR(BI913="",BI913="　"),1,VALUE(MID(BI913,2,1)/4)),MIN(SUM(VALUE(BJ913)*60,BL913,VALUE(BN913)*60/2,BP913/2),1440)*IF(OR(BR913="",BR913="　"),1,VALUE(MID(BR913,2,1)/4)),MIN(SUM(VALUE(BS913)*60,BU913,VALUE(BW913)*60/2,BY913/2),1440)*IF(OR(CA913="",CA913="　"),1,VALUE(MID(CA913,2,1)/4))),'01_勤務時間入力'!$B$7*60,10080))))</f>
        <v/>
      </c>
      <c r="CE913" s="17" t="str">
        <f>IF(CB913="","",IF('01_勤務時間入力'!$I$7*60&lt;='01_勤務時間入力'!CD913,"常勤","非常勤"))</f>
        <v/>
      </c>
    </row>
    <row r="914" spans="2:83" ht="27.95" customHeight="1" x14ac:dyDescent="0.4">
      <c r="B914" s="131" t="str">
        <f t="shared" ref="B914:B977" si="28">CONCATENATE(ROW()-16,"人目")</f>
        <v>898人目</v>
      </c>
      <c r="C914" s="29"/>
      <c r="D914" s="69" t="s">
        <v>14</v>
      </c>
      <c r="E914" s="31"/>
      <c r="F914" s="32"/>
      <c r="H914" s="36"/>
      <c r="I914" s="54" t="s">
        <v>11</v>
      </c>
      <c r="J914" s="39"/>
      <c r="K914" s="56" t="s">
        <v>16</v>
      </c>
      <c r="L914" s="36"/>
      <c r="M914" s="54" t="s">
        <v>11</v>
      </c>
      <c r="N914" s="39"/>
      <c r="O914" s="56" t="s">
        <v>16</v>
      </c>
      <c r="P914" s="11"/>
      <c r="Q914" s="36"/>
      <c r="R914" s="54" t="s">
        <v>11</v>
      </c>
      <c r="S914" s="39"/>
      <c r="T914" s="54" t="s">
        <v>16</v>
      </c>
      <c r="U914" s="36"/>
      <c r="V914" s="54" t="s">
        <v>11</v>
      </c>
      <c r="W914" s="39"/>
      <c r="X914" s="56" t="s">
        <v>16</v>
      </c>
      <c r="Y914" s="48"/>
      <c r="Z914" s="36"/>
      <c r="AA914" s="54" t="s">
        <v>11</v>
      </c>
      <c r="AB914" s="39"/>
      <c r="AC914" s="54" t="s">
        <v>16</v>
      </c>
      <c r="AD914" s="36"/>
      <c r="AE914" s="54" t="s">
        <v>11</v>
      </c>
      <c r="AF914" s="39"/>
      <c r="AG914" s="56" t="s">
        <v>16</v>
      </c>
      <c r="AH914" s="48"/>
      <c r="AI914" s="36"/>
      <c r="AJ914" s="54" t="s">
        <v>11</v>
      </c>
      <c r="AK914" s="39"/>
      <c r="AL914" s="54" t="s">
        <v>16</v>
      </c>
      <c r="AM914" s="36"/>
      <c r="AN914" s="54" t="s">
        <v>11</v>
      </c>
      <c r="AO914" s="39"/>
      <c r="AP914" s="56" t="s">
        <v>16</v>
      </c>
      <c r="AQ914" s="48"/>
      <c r="AR914" s="36"/>
      <c r="AS914" s="54" t="s">
        <v>11</v>
      </c>
      <c r="AT914" s="39"/>
      <c r="AU914" s="54" t="s">
        <v>16</v>
      </c>
      <c r="AV914" s="36"/>
      <c r="AW914" s="54" t="s">
        <v>11</v>
      </c>
      <c r="AX914" s="39"/>
      <c r="AY914" s="56" t="s">
        <v>16</v>
      </c>
      <c r="AZ914" s="48"/>
      <c r="BA914" s="36"/>
      <c r="BB914" s="54" t="s">
        <v>11</v>
      </c>
      <c r="BC914" s="39"/>
      <c r="BD914" s="54" t="s">
        <v>16</v>
      </c>
      <c r="BE914" s="36"/>
      <c r="BF914" s="54" t="s">
        <v>11</v>
      </c>
      <c r="BG914" s="39"/>
      <c r="BH914" s="56" t="s">
        <v>16</v>
      </c>
      <c r="BI914" s="48"/>
      <c r="BJ914" s="36"/>
      <c r="BK914" s="54" t="s">
        <v>11</v>
      </c>
      <c r="BL914" s="39"/>
      <c r="BM914" s="54" t="s">
        <v>16</v>
      </c>
      <c r="BN914" s="36"/>
      <c r="BO914" s="54" t="s">
        <v>11</v>
      </c>
      <c r="BP914" s="39"/>
      <c r="BQ914" s="56" t="s">
        <v>16</v>
      </c>
      <c r="BR914" s="48"/>
      <c r="BS914" s="36"/>
      <c r="BT914" s="54" t="s">
        <v>11</v>
      </c>
      <c r="BU914" s="39"/>
      <c r="BV914" s="54" t="s">
        <v>16</v>
      </c>
      <c r="BW914" s="36"/>
      <c r="BX914" s="54" t="s">
        <v>11</v>
      </c>
      <c r="BY914" s="39"/>
      <c r="BZ914" s="56" t="s">
        <v>16</v>
      </c>
      <c r="CA914" s="51"/>
      <c r="CB914" s="17" t="str">
        <f t="shared" ref="CB914:CB977" si="29">IF(AND(E914&lt;&gt;"",OR(F914="○",SUM(H914,J914,L914,N914,Q914,S914,U914,W914,Z914,AB914,AD914,AF914,AI914,AK914,AM914,AO914,AR914,AT914,AV914,AX914,BA914,BC914,BE914,BG914,BJ914,BL914,BN914,BP914,BS914,BU914,BW914,BY914)&gt;0)),"入力あり","")</f>
        <v/>
      </c>
      <c r="CC914" s="17" t="str">
        <f>IF(CB914="","",INDEX('99_職種リスト'!$A:$A,MATCH($E914,'99_職種リスト'!$B:$B,0)))</f>
        <v/>
      </c>
      <c r="CD914" s="18" t="str">
        <f>IF(CB914="","",IF(F914="○",'01_勤務時間入力'!$B$7*60,IF(SUM(H914,J914,L914,N914)&gt;0,MIN(SUM(VALUE(H914)*60,J914,VALUE(L914)*60/2,N914/2),'01_勤務時間入力'!$B$7*60,10080),MIN(SUM(MIN(SUM(VALUE(Q914)*60,S914,VALUE(U914)*60/2,W914/2),1440)*IF(OR(Y914="",Y914="　"),1,VALUE(MID(Y914,2,1)/4)),MIN(SUM(VALUE(Z914)*60,AB914,VALUE(AD914)*60/2,AF914/2),1440)*IF(OR(AH914="",AH914="　"),1,VALUE(MID(AH914,2,1)/4)),MIN(SUM(VALUE(AI914)*60,AK914,VALUE(AM914)*60/2,AO914/2),1440)*IF(OR(AQ914="",AQ914="　"),1,VALUE(MID(AQ914,2,1)/4)),MIN(SUM(VALUE(AR914)*60,AT914,VALUE(AV914)*60/2,AX914/2),1440)*IF(OR(AZ914="",AZ914="　"),1,VALUE(MID(AZ914,2,1)/4)),MIN(SUM(VALUE(BA914)*60,BC914,VALUE(BE914)*60/2,BG914/2),1440)*IF(OR(BI914="",BI914="　"),1,VALUE(MID(BI914,2,1)/4)),MIN(SUM(VALUE(BJ914)*60,BL914,VALUE(BN914)*60/2,BP914/2),1440)*IF(OR(BR914="",BR914="　"),1,VALUE(MID(BR914,2,1)/4)),MIN(SUM(VALUE(BS914)*60,BU914,VALUE(BW914)*60/2,BY914/2),1440)*IF(OR(CA914="",CA914="　"),1,VALUE(MID(CA914,2,1)/4))),'01_勤務時間入力'!$B$7*60,10080))))</f>
        <v/>
      </c>
      <c r="CE914" s="17" t="str">
        <f>IF(CB914="","",IF('01_勤務時間入力'!$I$7*60&lt;='01_勤務時間入力'!CD914,"常勤","非常勤"))</f>
        <v/>
      </c>
    </row>
    <row r="915" spans="2:83" ht="27.95" customHeight="1" x14ac:dyDescent="0.4">
      <c r="B915" s="131" t="str">
        <f t="shared" si="28"/>
        <v>899人目</v>
      </c>
      <c r="C915" s="29"/>
      <c r="D915" s="69" t="s">
        <v>14</v>
      </c>
      <c r="E915" s="31"/>
      <c r="F915" s="32"/>
      <c r="H915" s="36"/>
      <c r="I915" s="54" t="s">
        <v>11</v>
      </c>
      <c r="J915" s="39"/>
      <c r="K915" s="56" t="s">
        <v>16</v>
      </c>
      <c r="L915" s="36"/>
      <c r="M915" s="54" t="s">
        <v>11</v>
      </c>
      <c r="N915" s="39"/>
      <c r="O915" s="56" t="s">
        <v>16</v>
      </c>
      <c r="P915" s="11"/>
      <c r="Q915" s="36"/>
      <c r="R915" s="54" t="s">
        <v>11</v>
      </c>
      <c r="S915" s="39"/>
      <c r="T915" s="54" t="s">
        <v>16</v>
      </c>
      <c r="U915" s="36"/>
      <c r="V915" s="54" t="s">
        <v>11</v>
      </c>
      <c r="W915" s="39"/>
      <c r="X915" s="56" t="s">
        <v>16</v>
      </c>
      <c r="Y915" s="48"/>
      <c r="Z915" s="36"/>
      <c r="AA915" s="54" t="s">
        <v>11</v>
      </c>
      <c r="AB915" s="39"/>
      <c r="AC915" s="54" t="s">
        <v>16</v>
      </c>
      <c r="AD915" s="36"/>
      <c r="AE915" s="54" t="s">
        <v>11</v>
      </c>
      <c r="AF915" s="39"/>
      <c r="AG915" s="56" t="s">
        <v>16</v>
      </c>
      <c r="AH915" s="48"/>
      <c r="AI915" s="36"/>
      <c r="AJ915" s="54" t="s">
        <v>11</v>
      </c>
      <c r="AK915" s="39"/>
      <c r="AL915" s="54" t="s">
        <v>16</v>
      </c>
      <c r="AM915" s="36"/>
      <c r="AN915" s="54" t="s">
        <v>11</v>
      </c>
      <c r="AO915" s="39"/>
      <c r="AP915" s="56" t="s">
        <v>16</v>
      </c>
      <c r="AQ915" s="48"/>
      <c r="AR915" s="36"/>
      <c r="AS915" s="54" t="s">
        <v>11</v>
      </c>
      <c r="AT915" s="39"/>
      <c r="AU915" s="54" t="s">
        <v>16</v>
      </c>
      <c r="AV915" s="36"/>
      <c r="AW915" s="54" t="s">
        <v>11</v>
      </c>
      <c r="AX915" s="39"/>
      <c r="AY915" s="56" t="s">
        <v>16</v>
      </c>
      <c r="AZ915" s="48"/>
      <c r="BA915" s="36"/>
      <c r="BB915" s="54" t="s">
        <v>11</v>
      </c>
      <c r="BC915" s="39"/>
      <c r="BD915" s="54" t="s">
        <v>16</v>
      </c>
      <c r="BE915" s="36"/>
      <c r="BF915" s="54" t="s">
        <v>11</v>
      </c>
      <c r="BG915" s="39"/>
      <c r="BH915" s="56" t="s">
        <v>16</v>
      </c>
      <c r="BI915" s="48"/>
      <c r="BJ915" s="36"/>
      <c r="BK915" s="54" t="s">
        <v>11</v>
      </c>
      <c r="BL915" s="39"/>
      <c r="BM915" s="54" t="s">
        <v>16</v>
      </c>
      <c r="BN915" s="36"/>
      <c r="BO915" s="54" t="s">
        <v>11</v>
      </c>
      <c r="BP915" s="39"/>
      <c r="BQ915" s="56" t="s">
        <v>16</v>
      </c>
      <c r="BR915" s="48"/>
      <c r="BS915" s="36"/>
      <c r="BT915" s="54" t="s">
        <v>11</v>
      </c>
      <c r="BU915" s="39"/>
      <c r="BV915" s="54" t="s">
        <v>16</v>
      </c>
      <c r="BW915" s="36"/>
      <c r="BX915" s="54" t="s">
        <v>11</v>
      </c>
      <c r="BY915" s="39"/>
      <c r="BZ915" s="56" t="s">
        <v>16</v>
      </c>
      <c r="CA915" s="51"/>
      <c r="CB915" s="17" t="str">
        <f t="shared" si="29"/>
        <v/>
      </c>
      <c r="CC915" s="17" t="str">
        <f>IF(CB915="","",INDEX('99_職種リスト'!$A:$A,MATCH($E915,'99_職種リスト'!$B:$B,0)))</f>
        <v/>
      </c>
      <c r="CD915" s="18" t="str">
        <f>IF(CB915="","",IF(F915="○",'01_勤務時間入力'!$B$7*60,IF(SUM(H915,J915,L915,N915)&gt;0,MIN(SUM(VALUE(H915)*60,J915,VALUE(L915)*60/2,N915/2),'01_勤務時間入力'!$B$7*60,10080),MIN(SUM(MIN(SUM(VALUE(Q915)*60,S915,VALUE(U915)*60/2,W915/2),1440)*IF(OR(Y915="",Y915="　"),1,VALUE(MID(Y915,2,1)/4)),MIN(SUM(VALUE(Z915)*60,AB915,VALUE(AD915)*60/2,AF915/2),1440)*IF(OR(AH915="",AH915="　"),1,VALUE(MID(AH915,2,1)/4)),MIN(SUM(VALUE(AI915)*60,AK915,VALUE(AM915)*60/2,AO915/2),1440)*IF(OR(AQ915="",AQ915="　"),1,VALUE(MID(AQ915,2,1)/4)),MIN(SUM(VALUE(AR915)*60,AT915,VALUE(AV915)*60/2,AX915/2),1440)*IF(OR(AZ915="",AZ915="　"),1,VALUE(MID(AZ915,2,1)/4)),MIN(SUM(VALUE(BA915)*60,BC915,VALUE(BE915)*60/2,BG915/2),1440)*IF(OR(BI915="",BI915="　"),1,VALUE(MID(BI915,2,1)/4)),MIN(SUM(VALUE(BJ915)*60,BL915,VALUE(BN915)*60/2,BP915/2),1440)*IF(OR(BR915="",BR915="　"),1,VALUE(MID(BR915,2,1)/4)),MIN(SUM(VALUE(BS915)*60,BU915,VALUE(BW915)*60/2,BY915/2),1440)*IF(OR(CA915="",CA915="　"),1,VALUE(MID(CA915,2,1)/4))),'01_勤務時間入力'!$B$7*60,10080))))</f>
        <v/>
      </c>
      <c r="CE915" s="17" t="str">
        <f>IF(CB915="","",IF('01_勤務時間入力'!$I$7*60&lt;='01_勤務時間入力'!CD915,"常勤","非常勤"))</f>
        <v/>
      </c>
    </row>
    <row r="916" spans="2:83" ht="27.95" customHeight="1" x14ac:dyDescent="0.4">
      <c r="B916" s="131" t="str">
        <f t="shared" si="28"/>
        <v>900人目</v>
      </c>
      <c r="C916" s="29"/>
      <c r="D916" s="69" t="s">
        <v>14</v>
      </c>
      <c r="E916" s="31"/>
      <c r="F916" s="32"/>
      <c r="H916" s="36"/>
      <c r="I916" s="54" t="s">
        <v>11</v>
      </c>
      <c r="J916" s="39"/>
      <c r="K916" s="56" t="s">
        <v>16</v>
      </c>
      <c r="L916" s="36"/>
      <c r="M916" s="54" t="s">
        <v>11</v>
      </c>
      <c r="N916" s="39"/>
      <c r="O916" s="56" t="s">
        <v>16</v>
      </c>
      <c r="P916" s="11"/>
      <c r="Q916" s="36"/>
      <c r="R916" s="54" t="s">
        <v>11</v>
      </c>
      <c r="S916" s="39"/>
      <c r="T916" s="54" t="s">
        <v>16</v>
      </c>
      <c r="U916" s="36"/>
      <c r="V916" s="54" t="s">
        <v>11</v>
      </c>
      <c r="W916" s="39"/>
      <c r="X916" s="56" t="s">
        <v>16</v>
      </c>
      <c r="Y916" s="48"/>
      <c r="Z916" s="36"/>
      <c r="AA916" s="54" t="s">
        <v>11</v>
      </c>
      <c r="AB916" s="39"/>
      <c r="AC916" s="54" t="s">
        <v>16</v>
      </c>
      <c r="AD916" s="36"/>
      <c r="AE916" s="54" t="s">
        <v>11</v>
      </c>
      <c r="AF916" s="39"/>
      <c r="AG916" s="56" t="s">
        <v>16</v>
      </c>
      <c r="AH916" s="48"/>
      <c r="AI916" s="36"/>
      <c r="AJ916" s="54" t="s">
        <v>11</v>
      </c>
      <c r="AK916" s="39"/>
      <c r="AL916" s="54" t="s">
        <v>16</v>
      </c>
      <c r="AM916" s="36"/>
      <c r="AN916" s="54" t="s">
        <v>11</v>
      </c>
      <c r="AO916" s="39"/>
      <c r="AP916" s="56" t="s">
        <v>16</v>
      </c>
      <c r="AQ916" s="48"/>
      <c r="AR916" s="36"/>
      <c r="AS916" s="54" t="s">
        <v>11</v>
      </c>
      <c r="AT916" s="39"/>
      <c r="AU916" s="54" t="s">
        <v>16</v>
      </c>
      <c r="AV916" s="36"/>
      <c r="AW916" s="54" t="s">
        <v>11</v>
      </c>
      <c r="AX916" s="39"/>
      <c r="AY916" s="56" t="s">
        <v>16</v>
      </c>
      <c r="AZ916" s="48"/>
      <c r="BA916" s="36"/>
      <c r="BB916" s="54" t="s">
        <v>11</v>
      </c>
      <c r="BC916" s="39"/>
      <c r="BD916" s="54" t="s">
        <v>16</v>
      </c>
      <c r="BE916" s="36"/>
      <c r="BF916" s="54" t="s">
        <v>11</v>
      </c>
      <c r="BG916" s="39"/>
      <c r="BH916" s="56" t="s">
        <v>16</v>
      </c>
      <c r="BI916" s="48"/>
      <c r="BJ916" s="36"/>
      <c r="BK916" s="54" t="s">
        <v>11</v>
      </c>
      <c r="BL916" s="39"/>
      <c r="BM916" s="54" t="s">
        <v>16</v>
      </c>
      <c r="BN916" s="36"/>
      <c r="BO916" s="54" t="s">
        <v>11</v>
      </c>
      <c r="BP916" s="39"/>
      <c r="BQ916" s="56" t="s">
        <v>16</v>
      </c>
      <c r="BR916" s="48"/>
      <c r="BS916" s="36"/>
      <c r="BT916" s="54" t="s">
        <v>11</v>
      </c>
      <c r="BU916" s="39"/>
      <c r="BV916" s="54" t="s">
        <v>16</v>
      </c>
      <c r="BW916" s="36"/>
      <c r="BX916" s="54" t="s">
        <v>11</v>
      </c>
      <c r="BY916" s="39"/>
      <c r="BZ916" s="56" t="s">
        <v>16</v>
      </c>
      <c r="CA916" s="51"/>
      <c r="CB916" s="17" t="str">
        <f t="shared" si="29"/>
        <v/>
      </c>
      <c r="CC916" s="17" t="str">
        <f>IF(CB916="","",INDEX('99_職種リスト'!$A:$A,MATCH($E916,'99_職種リスト'!$B:$B,0)))</f>
        <v/>
      </c>
      <c r="CD916" s="18" t="str">
        <f>IF(CB916="","",IF(F916="○",'01_勤務時間入力'!$B$7*60,IF(SUM(H916,J916,L916,N916)&gt;0,MIN(SUM(VALUE(H916)*60,J916,VALUE(L916)*60/2,N916/2),'01_勤務時間入力'!$B$7*60,10080),MIN(SUM(MIN(SUM(VALUE(Q916)*60,S916,VALUE(U916)*60/2,W916/2),1440)*IF(OR(Y916="",Y916="　"),1,VALUE(MID(Y916,2,1)/4)),MIN(SUM(VALUE(Z916)*60,AB916,VALUE(AD916)*60/2,AF916/2),1440)*IF(OR(AH916="",AH916="　"),1,VALUE(MID(AH916,2,1)/4)),MIN(SUM(VALUE(AI916)*60,AK916,VALUE(AM916)*60/2,AO916/2),1440)*IF(OR(AQ916="",AQ916="　"),1,VALUE(MID(AQ916,2,1)/4)),MIN(SUM(VALUE(AR916)*60,AT916,VALUE(AV916)*60/2,AX916/2),1440)*IF(OR(AZ916="",AZ916="　"),1,VALUE(MID(AZ916,2,1)/4)),MIN(SUM(VALUE(BA916)*60,BC916,VALUE(BE916)*60/2,BG916/2),1440)*IF(OR(BI916="",BI916="　"),1,VALUE(MID(BI916,2,1)/4)),MIN(SUM(VALUE(BJ916)*60,BL916,VALUE(BN916)*60/2,BP916/2),1440)*IF(OR(BR916="",BR916="　"),1,VALUE(MID(BR916,2,1)/4)),MIN(SUM(VALUE(BS916)*60,BU916,VALUE(BW916)*60/2,BY916/2),1440)*IF(OR(CA916="",CA916="　"),1,VALUE(MID(CA916,2,1)/4))),'01_勤務時間入力'!$B$7*60,10080))))</f>
        <v/>
      </c>
      <c r="CE916" s="17" t="str">
        <f>IF(CB916="","",IF('01_勤務時間入力'!$I$7*60&lt;='01_勤務時間入力'!CD916,"常勤","非常勤"))</f>
        <v/>
      </c>
    </row>
    <row r="917" spans="2:83" ht="27.95" customHeight="1" x14ac:dyDescent="0.4">
      <c r="B917" s="131" t="str">
        <f t="shared" si="28"/>
        <v>901人目</v>
      </c>
      <c r="C917" s="29"/>
      <c r="D917" s="69" t="s">
        <v>14</v>
      </c>
      <c r="E917" s="31"/>
      <c r="F917" s="32"/>
      <c r="H917" s="36"/>
      <c r="I917" s="54" t="s">
        <v>11</v>
      </c>
      <c r="J917" s="39"/>
      <c r="K917" s="56" t="s">
        <v>16</v>
      </c>
      <c r="L917" s="36"/>
      <c r="M917" s="54" t="s">
        <v>11</v>
      </c>
      <c r="N917" s="39"/>
      <c r="O917" s="56" t="s">
        <v>16</v>
      </c>
      <c r="P917" s="11"/>
      <c r="Q917" s="36"/>
      <c r="R917" s="54" t="s">
        <v>11</v>
      </c>
      <c r="S917" s="39"/>
      <c r="T917" s="54" t="s">
        <v>16</v>
      </c>
      <c r="U917" s="36"/>
      <c r="V917" s="54" t="s">
        <v>11</v>
      </c>
      <c r="W917" s="39"/>
      <c r="X917" s="56" t="s">
        <v>16</v>
      </c>
      <c r="Y917" s="48"/>
      <c r="Z917" s="36"/>
      <c r="AA917" s="54" t="s">
        <v>11</v>
      </c>
      <c r="AB917" s="39"/>
      <c r="AC917" s="54" t="s">
        <v>16</v>
      </c>
      <c r="AD917" s="36"/>
      <c r="AE917" s="54" t="s">
        <v>11</v>
      </c>
      <c r="AF917" s="39"/>
      <c r="AG917" s="56" t="s">
        <v>16</v>
      </c>
      <c r="AH917" s="48"/>
      <c r="AI917" s="36"/>
      <c r="AJ917" s="54" t="s">
        <v>11</v>
      </c>
      <c r="AK917" s="39"/>
      <c r="AL917" s="54" t="s">
        <v>16</v>
      </c>
      <c r="AM917" s="36"/>
      <c r="AN917" s="54" t="s">
        <v>11</v>
      </c>
      <c r="AO917" s="39"/>
      <c r="AP917" s="56" t="s">
        <v>16</v>
      </c>
      <c r="AQ917" s="48"/>
      <c r="AR917" s="36"/>
      <c r="AS917" s="54" t="s">
        <v>11</v>
      </c>
      <c r="AT917" s="39"/>
      <c r="AU917" s="54" t="s">
        <v>16</v>
      </c>
      <c r="AV917" s="36"/>
      <c r="AW917" s="54" t="s">
        <v>11</v>
      </c>
      <c r="AX917" s="39"/>
      <c r="AY917" s="56" t="s">
        <v>16</v>
      </c>
      <c r="AZ917" s="48"/>
      <c r="BA917" s="36"/>
      <c r="BB917" s="54" t="s">
        <v>11</v>
      </c>
      <c r="BC917" s="39"/>
      <c r="BD917" s="54" t="s">
        <v>16</v>
      </c>
      <c r="BE917" s="36"/>
      <c r="BF917" s="54" t="s">
        <v>11</v>
      </c>
      <c r="BG917" s="39"/>
      <c r="BH917" s="56" t="s">
        <v>16</v>
      </c>
      <c r="BI917" s="48"/>
      <c r="BJ917" s="36"/>
      <c r="BK917" s="54" t="s">
        <v>11</v>
      </c>
      <c r="BL917" s="39"/>
      <c r="BM917" s="54" t="s">
        <v>16</v>
      </c>
      <c r="BN917" s="36"/>
      <c r="BO917" s="54" t="s">
        <v>11</v>
      </c>
      <c r="BP917" s="39"/>
      <c r="BQ917" s="56" t="s">
        <v>16</v>
      </c>
      <c r="BR917" s="48"/>
      <c r="BS917" s="36"/>
      <c r="BT917" s="54" t="s">
        <v>11</v>
      </c>
      <c r="BU917" s="39"/>
      <c r="BV917" s="54" t="s">
        <v>16</v>
      </c>
      <c r="BW917" s="36"/>
      <c r="BX917" s="54" t="s">
        <v>11</v>
      </c>
      <c r="BY917" s="39"/>
      <c r="BZ917" s="56" t="s">
        <v>16</v>
      </c>
      <c r="CA917" s="51"/>
      <c r="CB917" s="17" t="str">
        <f t="shared" si="29"/>
        <v/>
      </c>
      <c r="CC917" s="17" t="str">
        <f>IF(CB917="","",INDEX('99_職種リスト'!$A:$A,MATCH($E917,'99_職種リスト'!$B:$B,0)))</f>
        <v/>
      </c>
      <c r="CD917" s="18" t="str">
        <f>IF(CB917="","",IF(F917="○",'01_勤務時間入力'!$B$7*60,IF(SUM(H917,J917,L917,N917)&gt;0,MIN(SUM(VALUE(H917)*60,J917,VALUE(L917)*60/2,N917/2),'01_勤務時間入力'!$B$7*60,10080),MIN(SUM(MIN(SUM(VALUE(Q917)*60,S917,VALUE(U917)*60/2,W917/2),1440)*IF(OR(Y917="",Y917="　"),1,VALUE(MID(Y917,2,1)/4)),MIN(SUM(VALUE(Z917)*60,AB917,VALUE(AD917)*60/2,AF917/2),1440)*IF(OR(AH917="",AH917="　"),1,VALUE(MID(AH917,2,1)/4)),MIN(SUM(VALUE(AI917)*60,AK917,VALUE(AM917)*60/2,AO917/2),1440)*IF(OR(AQ917="",AQ917="　"),1,VALUE(MID(AQ917,2,1)/4)),MIN(SUM(VALUE(AR917)*60,AT917,VALUE(AV917)*60/2,AX917/2),1440)*IF(OR(AZ917="",AZ917="　"),1,VALUE(MID(AZ917,2,1)/4)),MIN(SUM(VALUE(BA917)*60,BC917,VALUE(BE917)*60/2,BG917/2),1440)*IF(OR(BI917="",BI917="　"),1,VALUE(MID(BI917,2,1)/4)),MIN(SUM(VALUE(BJ917)*60,BL917,VALUE(BN917)*60/2,BP917/2),1440)*IF(OR(BR917="",BR917="　"),1,VALUE(MID(BR917,2,1)/4)),MIN(SUM(VALUE(BS917)*60,BU917,VALUE(BW917)*60/2,BY917/2),1440)*IF(OR(CA917="",CA917="　"),1,VALUE(MID(CA917,2,1)/4))),'01_勤務時間入力'!$B$7*60,10080))))</f>
        <v/>
      </c>
      <c r="CE917" s="17" t="str">
        <f>IF(CB917="","",IF('01_勤務時間入力'!$I$7*60&lt;='01_勤務時間入力'!CD917,"常勤","非常勤"))</f>
        <v/>
      </c>
    </row>
    <row r="918" spans="2:83" ht="27.95" customHeight="1" x14ac:dyDescent="0.4">
      <c r="B918" s="131" t="str">
        <f t="shared" si="28"/>
        <v>902人目</v>
      </c>
      <c r="C918" s="29"/>
      <c r="D918" s="69" t="s">
        <v>14</v>
      </c>
      <c r="E918" s="31"/>
      <c r="F918" s="32"/>
      <c r="H918" s="36"/>
      <c r="I918" s="54" t="s">
        <v>11</v>
      </c>
      <c r="J918" s="39"/>
      <c r="K918" s="56" t="s">
        <v>16</v>
      </c>
      <c r="L918" s="36"/>
      <c r="M918" s="54" t="s">
        <v>11</v>
      </c>
      <c r="N918" s="39"/>
      <c r="O918" s="56" t="s">
        <v>16</v>
      </c>
      <c r="P918" s="11"/>
      <c r="Q918" s="36"/>
      <c r="R918" s="54" t="s">
        <v>11</v>
      </c>
      <c r="S918" s="39"/>
      <c r="T918" s="54" t="s">
        <v>16</v>
      </c>
      <c r="U918" s="36"/>
      <c r="V918" s="54" t="s">
        <v>11</v>
      </c>
      <c r="W918" s="39"/>
      <c r="X918" s="56" t="s">
        <v>16</v>
      </c>
      <c r="Y918" s="48"/>
      <c r="Z918" s="36"/>
      <c r="AA918" s="54" t="s">
        <v>11</v>
      </c>
      <c r="AB918" s="39"/>
      <c r="AC918" s="54" t="s">
        <v>16</v>
      </c>
      <c r="AD918" s="36"/>
      <c r="AE918" s="54" t="s">
        <v>11</v>
      </c>
      <c r="AF918" s="39"/>
      <c r="AG918" s="56" t="s">
        <v>16</v>
      </c>
      <c r="AH918" s="48"/>
      <c r="AI918" s="36"/>
      <c r="AJ918" s="54" t="s">
        <v>11</v>
      </c>
      <c r="AK918" s="39"/>
      <c r="AL918" s="54" t="s">
        <v>16</v>
      </c>
      <c r="AM918" s="36"/>
      <c r="AN918" s="54" t="s">
        <v>11</v>
      </c>
      <c r="AO918" s="39"/>
      <c r="AP918" s="56" t="s">
        <v>16</v>
      </c>
      <c r="AQ918" s="48"/>
      <c r="AR918" s="36"/>
      <c r="AS918" s="54" t="s">
        <v>11</v>
      </c>
      <c r="AT918" s="39"/>
      <c r="AU918" s="54" t="s">
        <v>16</v>
      </c>
      <c r="AV918" s="36"/>
      <c r="AW918" s="54" t="s">
        <v>11</v>
      </c>
      <c r="AX918" s="39"/>
      <c r="AY918" s="56" t="s">
        <v>16</v>
      </c>
      <c r="AZ918" s="48"/>
      <c r="BA918" s="36"/>
      <c r="BB918" s="54" t="s">
        <v>11</v>
      </c>
      <c r="BC918" s="39"/>
      <c r="BD918" s="54" t="s">
        <v>16</v>
      </c>
      <c r="BE918" s="36"/>
      <c r="BF918" s="54" t="s">
        <v>11</v>
      </c>
      <c r="BG918" s="39"/>
      <c r="BH918" s="56" t="s">
        <v>16</v>
      </c>
      <c r="BI918" s="48"/>
      <c r="BJ918" s="36"/>
      <c r="BK918" s="54" t="s">
        <v>11</v>
      </c>
      <c r="BL918" s="39"/>
      <c r="BM918" s="54" t="s">
        <v>16</v>
      </c>
      <c r="BN918" s="36"/>
      <c r="BO918" s="54" t="s">
        <v>11</v>
      </c>
      <c r="BP918" s="39"/>
      <c r="BQ918" s="56" t="s">
        <v>16</v>
      </c>
      <c r="BR918" s="48"/>
      <c r="BS918" s="36"/>
      <c r="BT918" s="54" t="s">
        <v>11</v>
      </c>
      <c r="BU918" s="39"/>
      <c r="BV918" s="54" t="s">
        <v>16</v>
      </c>
      <c r="BW918" s="36"/>
      <c r="BX918" s="54" t="s">
        <v>11</v>
      </c>
      <c r="BY918" s="39"/>
      <c r="BZ918" s="56" t="s">
        <v>16</v>
      </c>
      <c r="CA918" s="51"/>
      <c r="CB918" s="17" t="str">
        <f t="shared" si="29"/>
        <v/>
      </c>
      <c r="CC918" s="17" t="str">
        <f>IF(CB918="","",INDEX('99_職種リスト'!$A:$A,MATCH($E918,'99_職種リスト'!$B:$B,0)))</f>
        <v/>
      </c>
      <c r="CD918" s="18" t="str">
        <f>IF(CB918="","",IF(F918="○",'01_勤務時間入力'!$B$7*60,IF(SUM(H918,J918,L918,N918)&gt;0,MIN(SUM(VALUE(H918)*60,J918,VALUE(L918)*60/2,N918/2),'01_勤務時間入力'!$B$7*60,10080),MIN(SUM(MIN(SUM(VALUE(Q918)*60,S918,VALUE(U918)*60/2,W918/2),1440)*IF(OR(Y918="",Y918="　"),1,VALUE(MID(Y918,2,1)/4)),MIN(SUM(VALUE(Z918)*60,AB918,VALUE(AD918)*60/2,AF918/2),1440)*IF(OR(AH918="",AH918="　"),1,VALUE(MID(AH918,2,1)/4)),MIN(SUM(VALUE(AI918)*60,AK918,VALUE(AM918)*60/2,AO918/2),1440)*IF(OR(AQ918="",AQ918="　"),1,VALUE(MID(AQ918,2,1)/4)),MIN(SUM(VALUE(AR918)*60,AT918,VALUE(AV918)*60/2,AX918/2),1440)*IF(OR(AZ918="",AZ918="　"),1,VALUE(MID(AZ918,2,1)/4)),MIN(SUM(VALUE(BA918)*60,BC918,VALUE(BE918)*60/2,BG918/2),1440)*IF(OR(BI918="",BI918="　"),1,VALUE(MID(BI918,2,1)/4)),MIN(SUM(VALUE(BJ918)*60,BL918,VALUE(BN918)*60/2,BP918/2),1440)*IF(OR(BR918="",BR918="　"),1,VALUE(MID(BR918,2,1)/4)),MIN(SUM(VALUE(BS918)*60,BU918,VALUE(BW918)*60/2,BY918/2),1440)*IF(OR(CA918="",CA918="　"),1,VALUE(MID(CA918,2,1)/4))),'01_勤務時間入力'!$B$7*60,10080))))</f>
        <v/>
      </c>
      <c r="CE918" s="17" t="str">
        <f>IF(CB918="","",IF('01_勤務時間入力'!$I$7*60&lt;='01_勤務時間入力'!CD918,"常勤","非常勤"))</f>
        <v/>
      </c>
    </row>
    <row r="919" spans="2:83" ht="27.95" customHeight="1" x14ac:dyDescent="0.4">
      <c r="B919" s="131" t="str">
        <f t="shared" si="28"/>
        <v>903人目</v>
      </c>
      <c r="C919" s="29"/>
      <c r="D919" s="69" t="s">
        <v>14</v>
      </c>
      <c r="E919" s="31"/>
      <c r="F919" s="32"/>
      <c r="H919" s="36"/>
      <c r="I919" s="54" t="s">
        <v>11</v>
      </c>
      <c r="J919" s="39"/>
      <c r="K919" s="56" t="s">
        <v>16</v>
      </c>
      <c r="L919" s="36"/>
      <c r="M919" s="54" t="s">
        <v>11</v>
      </c>
      <c r="N919" s="39"/>
      <c r="O919" s="56" t="s">
        <v>16</v>
      </c>
      <c r="P919" s="11"/>
      <c r="Q919" s="36"/>
      <c r="R919" s="54" t="s">
        <v>11</v>
      </c>
      <c r="S919" s="39"/>
      <c r="T919" s="54" t="s">
        <v>16</v>
      </c>
      <c r="U919" s="36"/>
      <c r="V919" s="54" t="s">
        <v>11</v>
      </c>
      <c r="W919" s="39"/>
      <c r="X919" s="56" t="s">
        <v>16</v>
      </c>
      <c r="Y919" s="48"/>
      <c r="Z919" s="36"/>
      <c r="AA919" s="54" t="s">
        <v>11</v>
      </c>
      <c r="AB919" s="39"/>
      <c r="AC919" s="54" t="s">
        <v>16</v>
      </c>
      <c r="AD919" s="36"/>
      <c r="AE919" s="54" t="s">
        <v>11</v>
      </c>
      <c r="AF919" s="39"/>
      <c r="AG919" s="56" t="s">
        <v>16</v>
      </c>
      <c r="AH919" s="48"/>
      <c r="AI919" s="36"/>
      <c r="AJ919" s="54" t="s">
        <v>11</v>
      </c>
      <c r="AK919" s="39"/>
      <c r="AL919" s="54" t="s">
        <v>16</v>
      </c>
      <c r="AM919" s="36"/>
      <c r="AN919" s="54" t="s">
        <v>11</v>
      </c>
      <c r="AO919" s="39"/>
      <c r="AP919" s="56" t="s">
        <v>16</v>
      </c>
      <c r="AQ919" s="48"/>
      <c r="AR919" s="36"/>
      <c r="AS919" s="54" t="s">
        <v>11</v>
      </c>
      <c r="AT919" s="39"/>
      <c r="AU919" s="54" t="s">
        <v>16</v>
      </c>
      <c r="AV919" s="36"/>
      <c r="AW919" s="54" t="s">
        <v>11</v>
      </c>
      <c r="AX919" s="39"/>
      <c r="AY919" s="56" t="s">
        <v>16</v>
      </c>
      <c r="AZ919" s="48"/>
      <c r="BA919" s="36"/>
      <c r="BB919" s="54" t="s">
        <v>11</v>
      </c>
      <c r="BC919" s="39"/>
      <c r="BD919" s="54" t="s">
        <v>16</v>
      </c>
      <c r="BE919" s="36"/>
      <c r="BF919" s="54" t="s">
        <v>11</v>
      </c>
      <c r="BG919" s="39"/>
      <c r="BH919" s="56" t="s">
        <v>16</v>
      </c>
      <c r="BI919" s="48"/>
      <c r="BJ919" s="36"/>
      <c r="BK919" s="54" t="s">
        <v>11</v>
      </c>
      <c r="BL919" s="39"/>
      <c r="BM919" s="54" t="s">
        <v>16</v>
      </c>
      <c r="BN919" s="36"/>
      <c r="BO919" s="54" t="s">
        <v>11</v>
      </c>
      <c r="BP919" s="39"/>
      <c r="BQ919" s="56" t="s">
        <v>16</v>
      </c>
      <c r="BR919" s="48"/>
      <c r="BS919" s="36"/>
      <c r="BT919" s="54" t="s">
        <v>11</v>
      </c>
      <c r="BU919" s="39"/>
      <c r="BV919" s="54" t="s">
        <v>16</v>
      </c>
      <c r="BW919" s="36"/>
      <c r="BX919" s="54" t="s">
        <v>11</v>
      </c>
      <c r="BY919" s="39"/>
      <c r="BZ919" s="56" t="s">
        <v>16</v>
      </c>
      <c r="CA919" s="51"/>
      <c r="CB919" s="17" t="str">
        <f t="shared" si="29"/>
        <v/>
      </c>
      <c r="CC919" s="17" t="str">
        <f>IF(CB919="","",INDEX('99_職種リスト'!$A:$A,MATCH($E919,'99_職種リスト'!$B:$B,0)))</f>
        <v/>
      </c>
      <c r="CD919" s="18" t="str">
        <f>IF(CB919="","",IF(F919="○",'01_勤務時間入力'!$B$7*60,IF(SUM(H919,J919,L919,N919)&gt;0,MIN(SUM(VALUE(H919)*60,J919,VALUE(L919)*60/2,N919/2),'01_勤務時間入力'!$B$7*60,10080),MIN(SUM(MIN(SUM(VALUE(Q919)*60,S919,VALUE(U919)*60/2,W919/2),1440)*IF(OR(Y919="",Y919="　"),1,VALUE(MID(Y919,2,1)/4)),MIN(SUM(VALUE(Z919)*60,AB919,VALUE(AD919)*60/2,AF919/2),1440)*IF(OR(AH919="",AH919="　"),1,VALUE(MID(AH919,2,1)/4)),MIN(SUM(VALUE(AI919)*60,AK919,VALUE(AM919)*60/2,AO919/2),1440)*IF(OR(AQ919="",AQ919="　"),1,VALUE(MID(AQ919,2,1)/4)),MIN(SUM(VALUE(AR919)*60,AT919,VALUE(AV919)*60/2,AX919/2),1440)*IF(OR(AZ919="",AZ919="　"),1,VALUE(MID(AZ919,2,1)/4)),MIN(SUM(VALUE(BA919)*60,BC919,VALUE(BE919)*60/2,BG919/2),1440)*IF(OR(BI919="",BI919="　"),1,VALUE(MID(BI919,2,1)/4)),MIN(SUM(VALUE(BJ919)*60,BL919,VALUE(BN919)*60/2,BP919/2),1440)*IF(OR(BR919="",BR919="　"),1,VALUE(MID(BR919,2,1)/4)),MIN(SUM(VALUE(BS919)*60,BU919,VALUE(BW919)*60/2,BY919/2),1440)*IF(OR(CA919="",CA919="　"),1,VALUE(MID(CA919,2,1)/4))),'01_勤務時間入力'!$B$7*60,10080))))</f>
        <v/>
      </c>
      <c r="CE919" s="17" t="str">
        <f>IF(CB919="","",IF('01_勤務時間入力'!$I$7*60&lt;='01_勤務時間入力'!CD919,"常勤","非常勤"))</f>
        <v/>
      </c>
    </row>
    <row r="920" spans="2:83" ht="27.95" customHeight="1" x14ac:dyDescent="0.4">
      <c r="B920" s="131" t="str">
        <f t="shared" si="28"/>
        <v>904人目</v>
      </c>
      <c r="C920" s="29"/>
      <c r="D920" s="69" t="s">
        <v>14</v>
      </c>
      <c r="E920" s="31"/>
      <c r="F920" s="32"/>
      <c r="H920" s="36"/>
      <c r="I920" s="54" t="s">
        <v>11</v>
      </c>
      <c r="J920" s="39"/>
      <c r="K920" s="56" t="s">
        <v>16</v>
      </c>
      <c r="L920" s="36"/>
      <c r="M920" s="54" t="s">
        <v>11</v>
      </c>
      <c r="N920" s="39"/>
      <c r="O920" s="56" t="s">
        <v>16</v>
      </c>
      <c r="P920" s="11"/>
      <c r="Q920" s="36"/>
      <c r="R920" s="54" t="s">
        <v>11</v>
      </c>
      <c r="S920" s="39"/>
      <c r="T920" s="54" t="s">
        <v>16</v>
      </c>
      <c r="U920" s="36"/>
      <c r="V920" s="54" t="s">
        <v>11</v>
      </c>
      <c r="W920" s="39"/>
      <c r="X920" s="56" t="s">
        <v>16</v>
      </c>
      <c r="Y920" s="48"/>
      <c r="Z920" s="36"/>
      <c r="AA920" s="54" t="s">
        <v>11</v>
      </c>
      <c r="AB920" s="39"/>
      <c r="AC920" s="54" t="s">
        <v>16</v>
      </c>
      <c r="AD920" s="36"/>
      <c r="AE920" s="54" t="s">
        <v>11</v>
      </c>
      <c r="AF920" s="39"/>
      <c r="AG920" s="56" t="s">
        <v>16</v>
      </c>
      <c r="AH920" s="48"/>
      <c r="AI920" s="36"/>
      <c r="AJ920" s="54" t="s">
        <v>11</v>
      </c>
      <c r="AK920" s="39"/>
      <c r="AL920" s="54" t="s">
        <v>16</v>
      </c>
      <c r="AM920" s="36"/>
      <c r="AN920" s="54" t="s">
        <v>11</v>
      </c>
      <c r="AO920" s="39"/>
      <c r="AP920" s="56" t="s">
        <v>16</v>
      </c>
      <c r="AQ920" s="48"/>
      <c r="AR920" s="36"/>
      <c r="AS920" s="54" t="s">
        <v>11</v>
      </c>
      <c r="AT920" s="39"/>
      <c r="AU920" s="54" t="s">
        <v>16</v>
      </c>
      <c r="AV920" s="36"/>
      <c r="AW920" s="54" t="s">
        <v>11</v>
      </c>
      <c r="AX920" s="39"/>
      <c r="AY920" s="56" t="s">
        <v>16</v>
      </c>
      <c r="AZ920" s="48"/>
      <c r="BA920" s="36"/>
      <c r="BB920" s="54" t="s">
        <v>11</v>
      </c>
      <c r="BC920" s="39"/>
      <c r="BD920" s="54" t="s">
        <v>16</v>
      </c>
      <c r="BE920" s="36"/>
      <c r="BF920" s="54" t="s">
        <v>11</v>
      </c>
      <c r="BG920" s="39"/>
      <c r="BH920" s="56" t="s">
        <v>16</v>
      </c>
      <c r="BI920" s="48"/>
      <c r="BJ920" s="36"/>
      <c r="BK920" s="54" t="s">
        <v>11</v>
      </c>
      <c r="BL920" s="39"/>
      <c r="BM920" s="54" t="s">
        <v>16</v>
      </c>
      <c r="BN920" s="36"/>
      <c r="BO920" s="54" t="s">
        <v>11</v>
      </c>
      <c r="BP920" s="39"/>
      <c r="BQ920" s="56" t="s">
        <v>16</v>
      </c>
      <c r="BR920" s="48"/>
      <c r="BS920" s="36"/>
      <c r="BT920" s="54" t="s">
        <v>11</v>
      </c>
      <c r="BU920" s="39"/>
      <c r="BV920" s="54" t="s">
        <v>16</v>
      </c>
      <c r="BW920" s="36"/>
      <c r="BX920" s="54" t="s">
        <v>11</v>
      </c>
      <c r="BY920" s="39"/>
      <c r="BZ920" s="56" t="s">
        <v>16</v>
      </c>
      <c r="CA920" s="51"/>
      <c r="CB920" s="17" t="str">
        <f t="shared" si="29"/>
        <v/>
      </c>
      <c r="CC920" s="17" t="str">
        <f>IF(CB920="","",INDEX('99_職種リスト'!$A:$A,MATCH($E920,'99_職種リスト'!$B:$B,0)))</f>
        <v/>
      </c>
      <c r="CD920" s="18" t="str">
        <f>IF(CB920="","",IF(F920="○",'01_勤務時間入力'!$B$7*60,IF(SUM(H920,J920,L920,N920)&gt;0,MIN(SUM(VALUE(H920)*60,J920,VALUE(L920)*60/2,N920/2),'01_勤務時間入力'!$B$7*60,10080),MIN(SUM(MIN(SUM(VALUE(Q920)*60,S920,VALUE(U920)*60/2,W920/2),1440)*IF(OR(Y920="",Y920="　"),1,VALUE(MID(Y920,2,1)/4)),MIN(SUM(VALUE(Z920)*60,AB920,VALUE(AD920)*60/2,AF920/2),1440)*IF(OR(AH920="",AH920="　"),1,VALUE(MID(AH920,2,1)/4)),MIN(SUM(VALUE(AI920)*60,AK920,VALUE(AM920)*60/2,AO920/2),1440)*IF(OR(AQ920="",AQ920="　"),1,VALUE(MID(AQ920,2,1)/4)),MIN(SUM(VALUE(AR920)*60,AT920,VALUE(AV920)*60/2,AX920/2),1440)*IF(OR(AZ920="",AZ920="　"),1,VALUE(MID(AZ920,2,1)/4)),MIN(SUM(VALUE(BA920)*60,BC920,VALUE(BE920)*60/2,BG920/2),1440)*IF(OR(BI920="",BI920="　"),1,VALUE(MID(BI920,2,1)/4)),MIN(SUM(VALUE(BJ920)*60,BL920,VALUE(BN920)*60/2,BP920/2),1440)*IF(OR(BR920="",BR920="　"),1,VALUE(MID(BR920,2,1)/4)),MIN(SUM(VALUE(BS920)*60,BU920,VALUE(BW920)*60/2,BY920/2),1440)*IF(OR(CA920="",CA920="　"),1,VALUE(MID(CA920,2,1)/4))),'01_勤務時間入力'!$B$7*60,10080))))</f>
        <v/>
      </c>
      <c r="CE920" s="17" t="str">
        <f>IF(CB920="","",IF('01_勤務時間入力'!$I$7*60&lt;='01_勤務時間入力'!CD920,"常勤","非常勤"))</f>
        <v/>
      </c>
    </row>
    <row r="921" spans="2:83" ht="27.95" customHeight="1" x14ac:dyDescent="0.4">
      <c r="B921" s="131" t="str">
        <f t="shared" si="28"/>
        <v>905人目</v>
      </c>
      <c r="C921" s="29"/>
      <c r="D921" s="69" t="s">
        <v>14</v>
      </c>
      <c r="E921" s="31"/>
      <c r="F921" s="32"/>
      <c r="H921" s="36"/>
      <c r="I921" s="54" t="s">
        <v>11</v>
      </c>
      <c r="J921" s="39"/>
      <c r="K921" s="56" t="s">
        <v>16</v>
      </c>
      <c r="L921" s="36"/>
      <c r="M921" s="54" t="s">
        <v>11</v>
      </c>
      <c r="N921" s="39"/>
      <c r="O921" s="56" t="s">
        <v>16</v>
      </c>
      <c r="P921" s="11"/>
      <c r="Q921" s="36"/>
      <c r="R921" s="54" t="s">
        <v>11</v>
      </c>
      <c r="S921" s="39"/>
      <c r="T921" s="54" t="s">
        <v>16</v>
      </c>
      <c r="U921" s="36"/>
      <c r="V921" s="54" t="s">
        <v>11</v>
      </c>
      <c r="W921" s="39"/>
      <c r="X921" s="56" t="s">
        <v>16</v>
      </c>
      <c r="Y921" s="48"/>
      <c r="Z921" s="36"/>
      <c r="AA921" s="54" t="s">
        <v>11</v>
      </c>
      <c r="AB921" s="39"/>
      <c r="AC921" s="54" t="s">
        <v>16</v>
      </c>
      <c r="AD921" s="36"/>
      <c r="AE921" s="54" t="s">
        <v>11</v>
      </c>
      <c r="AF921" s="39"/>
      <c r="AG921" s="56" t="s">
        <v>16</v>
      </c>
      <c r="AH921" s="48"/>
      <c r="AI921" s="36"/>
      <c r="AJ921" s="54" t="s">
        <v>11</v>
      </c>
      <c r="AK921" s="39"/>
      <c r="AL921" s="54" t="s">
        <v>16</v>
      </c>
      <c r="AM921" s="36"/>
      <c r="AN921" s="54" t="s">
        <v>11</v>
      </c>
      <c r="AO921" s="39"/>
      <c r="AP921" s="56" t="s">
        <v>16</v>
      </c>
      <c r="AQ921" s="48"/>
      <c r="AR921" s="36"/>
      <c r="AS921" s="54" t="s">
        <v>11</v>
      </c>
      <c r="AT921" s="39"/>
      <c r="AU921" s="54" t="s">
        <v>16</v>
      </c>
      <c r="AV921" s="36"/>
      <c r="AW921" s="54" t="s">
        <v>11</v>
      </c>
      <c r="AX921" s="39"/>
      <c r="AY921" s="56" t="s">
        <v>16</v>
      </c>
      <c r="AZ921" s="48"/>
      <c r="BA921" s="36"/>
      <c r="BB921" s="54" t="s">
        <v>11</v>
      </c>
      <c r="BC921" s="39"/>
      <c r="BD921" s="54" t="s">
        <v>16</v>
      </c>
      <c r="BE921" s="36"/>
      <c r="BF921" s="54" t="s">
        <v>11</v>
      </c>
      <c r="BG921" s="39"/>
      <c r="BH921" s="56" t="s">
        <v>16</v>
      </c>
      <c r="BI921" s="48"/>
      <c r="BJ921" s="36"/>
      <c r="BK921" s="54" t="s">
        <v>11</v>
      </c>
      <c r="BL921" s="39"/>
      <c r="BM921" s="54" t="s">
        <v>16</v>
      </c>
      <c r="BN921" s="36"/>
      <c r="BO921" s="54" t="s">
        <v>11</v>
      </c>
      <c r="BP921" s="39"/>
      <c r="BQ921" s="56" t="s">
        <v>16</v>
      </c>
      <c r="BR921" s="48"/>
      <c r="BS921" s="36"/>
      <c r="BT921" s="54" t="s">
        <v>11</v>
      </c>
      <c r="BU921" s="39"/>
      <c r="BV921" s="54" t="s">
        <v>16</v>
      </c>
      <c r="BW921" s="36"/>
      <c r="BX921" s="54" t="s">
        <v>11</v>
      </c>
      <c r="BY921" s="39"/>
      <c r="BZ921" s="56" t="s">
        <v>16</v>
      </c>
      <c r="CA921" s="51"/>
      <c r="CB921" s="17" t="str">
        <f t="shared" si="29"/>
        <v/>
      </c>
      <c r="CC921" s="17" t="str">
        <f>IF(CB921="","",INDEX('99_職種リスト'!$A:$A,MATCH($E921,'99_職種リスト'!$B:$B,0)))</f>
        <v/>
      </c>
      <c r="CD921" s="18" t="str">
        <f>IF(CB921="","",IF(F921="○",'01_勤務時間入力'!$B$7*60,IF(SUM(H921,J921,L921,N921)&gt;0,MIN(SUM(VALUE(H921)*60,J921,VALUE(L921)*60/2,N921/2),'01_勤務時間入力'!$B$7*60,10080),MIN(SUM(MIN(SUM(VALUE(Q921)*60,S921,VALUE(U921)*60/2,W921/2),1440)*IF(OR(Y921="",Y921="　"),1,VALUE(MID(Y921,2,1)/4)),MIN(SUM(VALUE(Z921)*60,AB921,VALUE(AD921)*60/2,AF921/2),1440)*IF(OR(AH921="",AH921="　"),1,VALUE(MID(AH921,2,1)/4)),MIN(SUM(VALUE(AI921)*60,AK921,VALUE(AM921)*60/2,AO921/2),1440)*IF(OR(AQ921="",AQ921="　"),1,VALUE(MID(AQ921,2,1)/4)),MIN(SUM(VALUE(AR921)*60,AT921,VALUE(AV921)*60/2,AX921/2),1440)*IF(OR(AZ921="",AZ921="　"),1,VALUE(MID(AZ921,2,1)/4)),MIN(SUM(VALUE(BA921)*60,BC921,VALUE(BE921)*60/2,BG921/2),1440)*IF(OR(BI921="",BI921="　"),1,VALUE(MID(BI921,2,1)/4)),MIN(SUM(VALUE(BJ921)*60,BL921,VALUE(BN921)*60/2,BP921/2),1440)*IF(OR(BR921="",BR921="　"),1,VALUE(MID(BR921,2,1)/4)),MIN(SUM(VALUE(BS921)*60,BU921,VALUE(BW921)*60/2,BY921/2),1440)*IF(OR(CA921="",CA921="　"),1,VALUE(MID(CA921,2,1)/4))),'01_勤務時間入力'!$B$7*60,10080))))</f>
        <v/>
      </c>
      <c r="CE921" s="17" t="str">
        <f>IF(CB921="","",IF('01_勤務時間入力'!$I$7*60&lt;='01_勤務時間入力'!CD921,"常勤","非常勤"))</f>
        <v/>
      </c>
    </row>
    <row r="922" spans="2:83" ht="27.95" customHeight="1" x14ac:dyDescent="0.4">
      <c r="B922" s="131" t="str">
        <f t="shared" si="28"/>
        <v>906人目</v>
      </c>
      <c r="C922" s="29"/>
      <c r="D922" s="69" t="s">
        <v>14</v>
      </c>
      <c r="E922" s="31"/>
      <c r="F922" s="32"/>
      <c r="H922" s="36"/>
      <c r="I922" s="54" t="s">
        <v>11</v>
      </c>
      <c r="J922" s="39"/>
      <c r="K922" s="56" t="s">
        <v>16</v>
      </c>
      <c r="L922" s="36"/>
      <c r="M922" s="54" t="s">
        <v>11</v>
      </c>
      <c r="N922" s="39"/>
      <c r="O922" s="56" t="s">
        <v>16</v>
      </c>
      <c r="P922" s="11"/>
      <c r="Q922" s="36"/>
      <c r="R922" s="54" t="s">
        <v>11</v>
      </c>
      <c r="S922" s="39"/>
      <c r="T922" s="54" t="s">
        <v>16</v>
      </c>
      <c r="U922" s="36"/>
      <c r="V922" s="54" t="s">
        <v>11</v>
      </c>
      <c r="W922" s="39"/>
      <c r="X922" s="56" t="s">
        <v>16</v>
      </c>
      <c r="Y922" s="48"/>
      <c r="Z922" s="36"/>
      <c r="AA922" s="54" t="s">
        <v>11</v>
      </c>
      <c r="AB922" s="39"/>
      <c r="AC922" s="54" t="s">
        <v>16</v>
      </c>
      <c r="AD922" s="36"/>
      <c r="AE922" s="54" t="s">
        <v>11</v>
      </c>
      <c r="AF922" s="39"/>
      <c r="AG922" s="56" t="s">
        <v>16</v>
      </c>
      <c r="AH922" s="48"/>
      <c r="AI922" s="36"/>
      <c r="AJ922" s="54" t="s">
        <v>11</v>
      </c>
      <c r="AK922" s="39"/>
      <c r="AL922" s="54" t="s">
        <v>16</v>
      </c>
      <c r="AM922" s="36"/>
      <c r="AN922" s="54" t="s">
        <v>11</v>
      </c>
      <c r="AO922" s="39"/>
      <c r="AP922" s="56" t="s">
        <v>16</v>
      </c>
      <c r="AQ922" s="48"/>
      <c r="AR922" s="36"/>
      <c r="AS922" s="54" t="s">
        <v>11</v>
      </c>
      <c r="AT922" s="39"/>
      <c r="AU922" s="54" t="s">
        <v>16</v>
      </c>
      <c r="AV922" s="36"/>
      <c r="AW922" s="54" t="s">
        <v>11</v>
      </c>
      <c r="AX922" s="39"/>
      <c r="AY922" s="56" t="s">
        <v>16</v>
      </c>
      <c r="AZ922" s="48"/>
      <c r="BA922" s="36"/>
      <c r="BB922" s="54" t="s">
        <v>11</v>
      </c>
      <c r="BC922" s="39"/>
      <c r="BD922" s="54" t="s">
        <v>16</v>
      </c>
      <c r="BE922" s="36"/>
      <c r="BF922" s="54" t="s">
        <v>11</v>
      </c>
      <c r="BG922" s="39"/>
      <c r="BH922" s="56" t="s">
        <v>16</v>
      </c>
      <c r="BI922" s="48"/>
      <c r="BJ922" s="36"/>
      <c r="BK922" s="54" t="s">
        <v>11</v>
      </c>
      <c r="BL922" s="39"/>
      <c r="BM922" s="54" t="s">
        <v>16</v>
      </c>
      <c r="BN922" s="36"/>
      <c r="BO922" s="54" t="s">
        <v>11</v>
      </c>
      <c r="BP922" s="39"/>
      <c r="BQ922" s="56" t="s">
        <v>16</v>
      </c>
      <c r="BR922" s="48"/>
      <c r="BS922" s="36"/>
      <c r="BT922" s="54" t="s">
        <v>11</v>
      </c>
      <c r="BU922" s="39"/>
      <c r="BV922" s="54" t="s">
        <v>16</v>
      </c>
      <c r="BW922" s="36"/>
      <c r="BX922" s="54" t="s">
        <v>11</v>
      </c>
      <c r="BY922" s="39"/>
      <c r="BZ922" s="56" t="s">
        <v>16</v>
      </c>
      <c r="CA922" s="51"/>
      <c r="CB922" s="17" t="str">
        <f t="shared" si="29"/>
        <v/>
      </c>
      <c r="CC922" s="17" t="str">
        <f>IF(CB922="","",INDEX('99_職種リスト'!$A:$A,MATCH($E922,'99_職種リスト'!$B:$B,0)))</f>
        <v/>
      </c>
      <c r="CD922" s="18" t="str">
        <f>IF(CB922="","",IF(F922="○",'01_勤務時間入力'!$B$7*60,IF(SUM(H922,J922,L922,N922)&gt;0,MIN(SUM(VALUE(H922)*60,J922,VALUE(L922)*60/2,N922/2),'01_勤務時間入力'!$B$7*60,10080),MIN(SUM(MIN(SUM(VALUE(Q922)*60,S922,VALUE(U922)*60/2,W922/2),1440)*IF(OR(Y922="",Y922="　"),1,VALUE(MID(Y922,2,1)/4)),MIN(SUM(VALUE(Z922)*60,AB922,VALUE(AD922)*60/2,AF922/2),1440)*IF(OR(AH922="",AH922="　"),1,VALUE(MID(AH922,2,1)/4)),MIN(SUM(VALUE(AI922)*60,AK922,VALUE(AM922)*60/2,AO922/2),1440)*IF(OR(AQ922="",AQ922="　"),1,VALUE(MID(AQ922,2,1)/4)),MIN(SUM(VALUE(AR922)*60,AT922,VALUE(AV922)*60/2,AX922/2),1440)*IF(OR(AZ922="",AZ922="　"),1,VALUE(MID(AZ922,2,1)/4)),MIN(SUM(VALUE(BA922)*60,BC922,VALUE(BE922)*60/2,BG922/2),1440)*IF(OR(BI922="",BI922="　"),1,VALUE(MID(BI922,2,1)/4)),MIN(SUM(VALUE(BJ922)*60,BL922,VALUE(BN922)*60/2,BP922/2),1440)*IF(OR(BR922="",BR922="　"),1,VALUE(MID(BR922,2,1)/4)),MIN(SUM(VALUE(BS922)*60,BU922,VALUE(BW922)*60/2,BY922/2),1440)*IF(OR(CA922="",CA922="　"),1,VALUE(MID(CA922,2,1)/4))),'01_勤務時間入力'!$B$7*60,10080))))</f>
        <v/>
      </c>
      <c r="CE922" s="17" t="str">
        <f>IF(CB922="","",IF('01_勤務時間入力'!$I$7*60&lt;='01_勤務時間入力'!CD922,"常勤","非常勤"))</f>
        <v/>
      </c>
    </row>
    <row r="923" spans="2:83" ht="27.95" customHeight="1" x14ac:dyDescent="0.4">
      <c r="B923" s="131" t="str">
        <f t="shared" si="28"/>
        <v>907人目</v>
      </c>
      <c r="C923" s="29"/>
      <c r="D923" s="69" t="s">
        <v>14</v>
      </c>
      <c r="E923" s="31"/>
      <c r="F923" s="32"/>
      <c r="H923" s="36"/>
      <c r="I923" s="54" t="s">
        <v>11</v>
      </c>
      <c r="J923" s="39"/>
      <c r="K923" s="56" t="s">
        <v>16</v>
      </c>
      <c r="L923" s="36"/>
      <c r="M923" s="54" t="s">
        <v>11</v>
      </c>
      <c r="N923" s="39"/>
      <c r="O923" s="56" t="s">
        <v>16</v>
      </c>
      <c r="P923" s="11"/>
      <c r="Q923" s="36"/>
      <c r="R923" s="54" t="s">
        <v>11</v>
      </c>
      <c r="S923" s="39"/>
      <c r="T923" s="54" t="s">
        <v>16</v>
      </c>
      <c r="U923" s="36"/>
      <c r="V923" s="54" t="s">
        <v>11</v>
      </c>
      <c r="W923" s="39"/>
      <c r="X923" s="56" t="s">
        <v>16</v>
      </c>
      <c r="Y923" s="48"/>
      <c r="Z923" s="36"/>
      <c r="AA923" s="54" t="s">
        <v>11</v>
      </c>
      <c r="AB923" s="39"/>
      <c r="AC923" s="54" t="s">
        <v>16</v>
      </c>
      <c r="AD923" s="36"/>
      <c r="AE923" s="54" t="s">
        <v>11</v>
      </c>
      <c r="AF923" s="39"/>
      <c r="AG923" s="56" t="s">
        <v>16</v>
      </c>
      <c r="AH923" s="48"/>
      <c r="AI923" s="36"/>
      <c r="AJ923" s="54" t="s">
        <v>11</v>
      </c>
      <c r="AK923" s="39"/>
      <c r="AL923" s="54" t="s">
        <v>16</v>
      </c>
      <c r="AM923" s="36"/>
      <c r="AN923" s="54" t="s">
        <v>11</v>
      </c>
      <c r="AO923" s="39"/>
      <c r="AP923" s="56" t="s">
        <v>16</v>
      </c>
      <c r="AQ923" s="48"/>
      <c r="AR923" s="36"/>
      <c r="AS923" s="54" t="s">
        <v>11</v>
      </c>
      <c r="AT923" s="39"/>
      <c r="AU923" s="54" t="s">
        <v>16</v>
      </c>
      <c r="AV923" s="36"/>
      <c r="AW923" s="54" t="s">
        <v>11</v>
      </c>
      <c r="AX923" s="39"/>
      <c r="AY923" s="56" t="s">
        <v>16</v>
      </c>
      <c r="AZ923" s="48"/>
      <c r="BA923" s="36"/>
      <c r="BB923" s="54" t="s">
        <v>11</v>
      </c>
      <c r="BC923" s="39"/>
      <c r="BD923" s="54" t="s">
        <v>16</v>
      </c>
      <c r="BE923" s="36"/>
      <c r="BF923" s="54" t="s">
        <v>11</v>
      </c>
      <c r="BG923" s="39"/>
      <c r="BH923" s="56" t="s">
        <v>16</v>
      </c>
      <c r="BI923" s="48"/>
      <c r="BJ923" s="36"/>
      <c r="BK923" s="54" t="s">
        <v>11</v>
      </c>
      <c r="BL923" s="39"/>
      <c r="BM923" s="54" t="s">
        <v>16</v>
      </c>
      <c r="BN923" s="36"/>
      <c r="BO923" s="54" t="s">
        <v>11</v>
      </c>
      <c r="BP923" s="39"/>
      <c r="BQ923" s="56" t="s">
        <v>16</v>
      </c>
      <c r="BR923" s="48"/>
      <c r="BS923" s="36"/>
      <c r="BT923" s="54" t="s">
        <v>11</v>
      </c>
      <c r="BU923" s="39"/>
      <c r="BV923" s="54" t="s">
        <v>16</v>
      </c>
      <c r="BW923" s="36"/>
      <c r="BX923" s="54" t="s">
        <v>11</v>
      </c>
      <c r="BY923" s="39"/>
      <c r="BZ923" s="56" t="s">
        <v>16</v>
      </c>
      <c r="CA923" s="51"/>
      <c r="CB923" s="17" t="str">
        <f t="shared" si="29"/>
        <v/>
      </c>
      <c r="CC923" s="17" t="str">
        <f>IF(CB923="","",INDEX('99_職種リスト'!$A:$A,MATCH($E923,'99_職種リスト'!$B:$B,0)))</f>
        <v/>
      </c>
      <c r="CD923" s="18" t="str">
        <f>IF(CB923="","",IF(F923="○",'01_勤務時間入力'!$B$7*60,IF(SUM(H923,J923,L923,N923)&gt;0,MIN(SUM(VALUE(H923)*60,J923,VALUE(L923)*60/2,N923/2),'01_勤務時間入力'!$B$7*60,10080),MIN(SUM(MIN(SUM(VALUE(Q923)*60,S923,VALUE(U923)*60/2,W923/2),1440)*IF(OR(Y923="",Y923="　"),1,VALUE(MID(Y923,2,1)/4)),MIN(SUM(VALUE(Z923)*60,AB923,VALUE(AD923)*60/2,AF923/2),1440)*IF(OR(AH923="",AH923="　"),1,VALUE(MID(AH923,2,1)/4)),MIN(SUM(VALUE(AI923)*60,AK923,VALUE(AM923)*60/2,AO923/2),1440)*IF(OR(AQ923="",AQ923="　"),1,VALUE(MID(AQ923,2,1)/4)),MIN(SUM(VALUE(AR923)*60,AT923,VALUE(AV923)*60/2,AX923/2),1440)*IF(OR(AZ923="",AZ923="　"),1,VALUE(MID(AZ923,2,1)/4)),MIN(SUM(VALUE(BA923)*60,BC923,VALUE(BE923)*60/2,BG923/2),1440)*IF(OR(BI923="",BI923="　"),1,VALUE(MID(BI923,2,1)/4)),MIN(SUM(VALUE(BJ923)*60,BL923,VALUE(BN923)*60/2,BP923/2),1440)*IF(OR(BR923="",BR923="　"),1,VALUE(MID(BR923,2,1)/4)),MIN(SUM(VALUE(BS923)*60,BU923,VALUE(BW923)*60/2,BY923/2),1440)*IF(OR(CA923="",CA923="　"),1,VALUE(MID(CA923,2,1)/4))),'01_勤務時間入力'!$B$7*60,10080))))</f>
        <v/>
      </c>
      <c r="CE923" s="17" t="str">
        <f>IF(CB923="","",IF('01_勤務時間入力'!$I$7*60&lt;='01_勤務時間入力'!CD923,"常勤","非常勤"))</f>
        <v/>
      </c>
    </row>
    <row r="924" spans="2:83" ht="27.95" customHeight="1" x14ac:dyDescent="0.4">
      <c r="B924" s="131" t="str">
        <f t="shared" si="28"/>
        <v>908人目</v>
      </c>
      <c r="C924" s="29"/>
      <c r="D924" s="69" t="s">
        <v>14</v>
      </c>
      <c r="E924" s="31"/>
      <c r="F924" s="32"/>
      <c r="H924" s="36"/>
      <c r="I924" s="54" t="s">
        <v>11</v>
      </c>
      <c r="J924" s="39"/>
      <c r="K924" s="56" t="s">
        <v>16</v>
      </c>
      <c r="L924" s="36"/>
      <c r="M924" s="54" t="s">
        <v>11</v>
      </c>
      <c r="N924" s="39"/>
      <c r="O924" s="56" t="s">
        <v>16</v>
      </c>
      <c r="P924" s="11"/>
      <c r="Q924" s="36"/>
      <c r="R924" s="54" t="s">
        <v>11</v>
      </c>
      <c r="S924" s="39"/>
      <c r="T924" s="54" t="s">
        <v>16</v>
      </c>
      <c r="U924" s="36"/>
      <c r="V924" s="54" t="s">
        <v>11</v>
      </c>
      <c r="W924" s="39"/>
      <c r="X924" s="56" t="s">
        <v>16</v>
      </c>
      <c r="Y924" s="48"/>
      <c r="Z924" s="36"/>
      <c r="AA924" s="54" t="s">
        <v>11</v>
      </c>
      <c r="AB924" s="39"/>
      <c r="AC924" s="54" t="s">
        <v>16</v>
      </c>
      <c r="AD924" s="36"/>
      <c r="AE924" s="54" t="s">
        <v>11</v>
      </c>
      <c r="AF924" s="39"/>
      <c r="AG924" s="56" t="s">
        <v>16</v>
      </c>
      <c r="AH924" s="48"/>
      <c r="AI924" s="36"/>
      <c r="AJ924" s="54" t="s">
        <v>11</v>
      </c>
      <c r="AK924" s="39"/>
      <c r="AL924" s="54" t="s">
        <v>16</v>
      </c>
      <c r="AM924" s="36"/>
      <c r="AN924" s="54" t="s">
        <v>11</v>
      </c>
      <c r="AO924" s="39"/>
      <c r="AP924" s="56" t="s">
        <v>16</v>
      </c>
      <c r="AQ924" s="48"/>
      <c r="AR924" s="36"/>
      <c r="AS924" s="54" t="s">
        <v>11</v>
      </c>
      <c r="AT924" s="39"/>
      <c r="AU924" s="54" t="s">
        <v>16</v>
      </c>
      <c r="AV924" s="36"/>
      <c r="AW924" s="54" t="s">
        <v>11</v>
      </c>
      <c r="AX924" s="39"/>
      <c r="AY924" s="56" t="s">
        <v>16</v>
      </c>
      <c r="AZ924" s="48"/>
      <c r="BA924" s="36"/>
      <c r="BB924" s="54" t="s">
        <v>11</v>
      </c>
      <c r="BC924" s="39"/>
      <c r="BD924" s="54" t="s">
        <v>16</v>
      </c>
      <c r="BE924" s="36"/>
      <c r="BF924" s="54" t="s">
        <v>11</v>
      </c>
      <c r="BG924" s="39"/>
      <c r="BH924" s="56" t="s">
        <v>16</v>
      </c>
      <c r="BI924" s="48"/>
      <c r="BJ924" s="36"/>
      <c r="BK924" s="54" t="s">
        <v>11</v>
      </c>
      <c r="BL924" s="39"/>
      <c r="BM924" s="54" t="s">
        <v>16</v>
      </c>
      <c r="BN924" s="36"/>
      <c r="BO924" s="54" t="s">
        <v>11</v>
      </c>
      <c r="BP924" s="39"/>
      <c r="BQ924" s="56" t="s">
        <v>16</v>
      </c>
      <c r="BR924" s="48"/>
      <c r="BS924" s="36"/>
      <c r="BT924" s="54" t="s">
        <v>11</v>
      </c>
      <c r="BU924" s="39"/>
      <c r="BV924" s="54" t="s">
        <v>16</v>
      </c>
      <c r="BW924" s="36"/>
      <c r="BX924" s="54" t="s">
        <v>11</v>
      </c>
      <c r="BY924" s="39"/>
      <c r="BZ924" s="56" t="s">
        <v>16</v>
      </c>
      <c r="CA924" s="51"/>
      <c r="CB924" s="17" t="str">
        <f t="shared" si="29"/>
        <v/>
      </c>
      <c r="CC924" s="17" t="str">
        <f>IF(CB924="","",INDEX('99_職種リスト'!$A:$A,MATCH($E924,'99_職種リスト'!$B:$B,0)))</f>
        <v/>
      </c>
      <c r="CD924" s="18" t="str">
        <f>IF(CB924="","",IF(F924="○",'01_勤務時間入力'!$B$7*60,IF(SUM(H924,J924,L924,N924)&gt;0,MIN(SUM(VALUE(H924)*60,J924,VALUE(L924)*60/2,N924/2),'01_勤務時間入力'!$B$7*60,10080),MIN(SUM(MIN(SUM(VALUE(Q924)*60,S924,VALUE(U924)*60/2,W924/2),1440)*IF(OR(Y924="",Y924="　"),1,VALUE(MID(Y924,2,1)/4)),MIN(SUM(VALUE(Z924)*60,AB924,VALUE(AD924)*60/2,AF924/2),1440)*IF(OR(AH924="",AH924="　"),1,VALUE(MID(AH924,2,1)/4)),MIN(SUM(VALUE(AI924)*60,AK924,VALUE(AM924)*60/2,AO924/2),1440)*IF(OR(AQ924="",AQ924="　"),1,VALUE(MID(AQ924,2,1)/4)),MIN(SUM(VALUE(AR924)*60,AT924,VALUE(AV924)*60/2,AX924/2),1440)*IF(OR(AZ924="",AZ924="　"),1,VALUE(MID(AZ924,2,1)/4)),MIN(SUM(VALUE(BA924)*60,BC924,VALUE(BE924)*60/2,BG924/2),1440)*IF(OR(BI924="",BI924="　"),1,VALUE(MID(BI924,2,1)/4)),MIN(SUM(VALUE(BJ924)*60,BL924,VALUE(BN924)*60/2,BP924/2),1440)*IF(OR(BR924="",BR924="　"),1,VALUE(MID(BR924,2,1)/4)),MIN(SUM(VALUE(BS924)*60,BU924,VALUE(BW924)*60/2,BY924/2),1440)*IF(OR(CA924="",CA924="　"),1,VALUE(MID(CA924,2,1)/4))),'01_勤務時間入力'!$B$7*60,10080))))</f>
        <v/>
      </c>
      <c r="CE924" s="17" t="str">
        <f>IF(CB924="","",IF('01_勤務時間入力'!$I$7*60&lt;='01_勤務時間入力'!CD924,"常勤","非常勤"))</f>
        <v/>
      </c>
    </row>
    <row r="925" spans="2:83" ht="27.95" customHeight="1" x14ac:dyDescent="0.4">
      <c r="B925" s="131" t="str">
        <f t="shared" si="28"/>
        <v>909人目</v>
      </c>
      <c r="C925" s="29"/>
      <c r="D925" s="69" t="s">
        <v>14</v>
      </c>
      <c r="E925" s="31"/>
      <c r="F925" s="32"/>
      <c r="H925" s="36"/>
      <c r="I925" s="54" t="s">
        <v>11</v>
      </c>
      <c r="J925" s="39"/>
      <c r="K925" s="56" t="s">
        <v>16</v>
      </c>
      <c r="L925" s="36"/>
      <c r="M925" s="54" t="s">
        <v>11</v>
      </c>
      <c r="N925" s="39"/>
      <c r="O925" s="56" t="s">
        <v>16</v>
      </c>
      <c r="P925" s="11"/>
      <c r="Q925" s="36"/>
      <c r="R925" s="54" t="s">
        <v>11</v>
      </c>
      <c r="S925" s="39"/>
      <c r="T925" s="54" t="s">
        <v>16</v>
      </c>
      <c r="U925" s="36"/>
      <c r="V925" s="54" t="s">
        <v>11</v>
      </c>
      <c r="W925" s="39"/>
      <c r="X925" s="56" t="s">
        <v>16</v>
      </c>
      <c r="Y925" s="48"/>
      <c r="Z925" s="36"/>
      <c r="AA925" s="54" t="s">
        <v>11</v>
      </c>
      <c r="AB925" s="39"/>
      <c r="AC925" s="54" t="s">
        <v>16</v>
      </c>
      <c r="AD925" s="36"/>
      <c r="AE925" s="54" t="s">
        <v>11</v>
      </c>
      <c r="AF925" s="39"/>
      <c r="AG925" s="56" t="s">
        <v>16</v>
      </c>
      <c r="AH925" s="48"/>
      <c r="AI925" s="36"/>
      <c r="AJ925" s="54" t="s">
        <v>11</v>
      </c>
      <c r="AK925" s="39"/>
      <c r="AL925" s="54" t="s">
        <v>16</v>
      </c>
      <c r="AM925" s="36"/>
      <c r="AN925" s="54" t="s">
        <v>11</v>
      </c>
      <c r="AO925" s="39"/>
      <c r="AP925" s="56" t="s">
        <v>16</v>
      </c>
      <c r="AQ925" s="48"/>
      <c r="AR925" s="36"/>
      <c r="AS925" s="54" t="s">
        <v>11</v>
      </c>
      <c r="AT925" s="39"/>
      <c r="AU925" s="54" t="s">
        <v>16</v>
      </c>
      <c r="AV925" s="36"/>
      <c r="AW925" s="54" t="s">
        <v>11</v>
      </c>
      <c r="AX925" s="39"/>
      <c r="AY925" s="56" t="s">
        <v>16</v>
      </c>
      <c r="AZ925" s="48"/>
      <c r="BA925" s="36"/>
      <c r="BB925" s="54" t="s">
        <v>11</v>
      </c>
      <c r="BC925" s="39"/>
      <c r="BD925" s="54" t="s">
        <v>16</v>
      </c>
      <c r="BE925" s="36"/>
      <c r="BF925" s="54" t="s">
        <v>11</v>
      </c>
      <c r="BG925" s="39"/>
      <c r="BH925" s="56" t="s">
        <v>16</v>
      </c>
      <c r="BI925" s="48"/>
      <c r="BJ925" s="36"/>
      <c r="BK925" s="54" t="s">
        <v>11</v>
      </c>
      <c r="BL925" s="39"/>
      <c r="BM925" s="54" t="s">
        <v>16</v>
      </c>
      <c r="BN925" s="36"/>
      <c r="BO925" s="54" t="s">
        <v>11</v>
      </c>
      <c r="BP925" s="39"/>
      <c r="BQ925" s="56" t="s">
        <v>16</v>
      </c>
      <c r="BR925" s="48"/>
      <c r="BS925" s="36"/>
      <c r="BT925" s="54" t="s">
        <v>11</v>
      </c>
      <c r="BU925" s="39"/>
      <c r="BV925" s="54" t="s">
        <v>16</v>
      </c>
      <c r="BW925" s="36"/>
      <c r="BX925" s="54" t="s">
        <v>11</v>
      </c>
      <c r="BY925" s="39"/>
      <c r="BZ925" s="56" t="s">
        <v>16</v>
      </c>
      <c r="CA925" s="51"/>
      <c r="CB925" s="17" t="str">
        <f t="shared" si="29"/>
        <v/>
      </c>
      <c r="CC925" s="17" t="str">
        <f>IF(CB925="","",INDEX('99_職種リスト'!$A:$A,MATCH($E925,'99_職種リスト'!$B:$B,0)))</f>
        <v/>
      </c>
      <c r="CD925" s="18" t="str">
        <f>IF(CB925="","",IF(F925="○",'01_勤務時間入力'!$B$7*60,IF(SUM(H925,J925,L925,N925)&gt;0,MIN(SUM(VALUE(H925)*60,J925,VALUE(L925)*60/2,N925/2),'01_勤務時間入力'!$B$7*60,10080),MIN(SUM(MIN(SUM(VALUE(Q925)*60,S925,VALUE(U925)*60/2,W925/2),1440)*IF(OR(Y925="",Y925="　"),1,VALUE(MID(Y925,2,1)/4)),MIN(SUM(VALUE(Z925)*60,AB925,VALUE(AD925)*60/2,AF925/2),1440)*IF(OR(AH925="",AH925="　"),1,VALUE(MID(AH925,2,1)/4)),MIN(SUM(VALUE(AI925)*60,AK925,VALUE(AM925)*60/2,AO925/2),1440)*IF(OR(AQ925="",AQ925="　"),1,VALUE(MID(AQ925,2,1)/4)),MIN(SUM(VALUE(AR925)*60,AT925,VALUE(AV925)*60/2,AX925/2),1440)*IF(OR(AZ925="",AZ925="　"),1,VALUE(MID(AZ925,2,1)/4)),MIN(SUM(VALUE(BA925)*60,BC925,VALUE(BE925)*60/2,BG925/2),1440)*IF(OR(BI925="",BI925="　"),1,VALUE(MID(BI925,2,1)/4)),MIN(SUM(VALUE(BJ925)*60,BL925,VALUE(BN925)*60/2,BP925/2),1440)*IF(OR(BR925="",BR925="　"),1,VALUE(MID(BR925,2,1)/4)),MIN(SUM(VALUE(BS925)*60,BU925,VALUE(BW925)*60/2,BY925/2),1440)*IF(OR(CA925="",CA925="　"),1,VALUE(MID(CA925,2,1)/4))),'01_勤務時間入力'!$B$7*60,10080))))</f>
        <v/>
      </c>
      <c r="CE925" s="17" t="str">
        <f>IF(CB925="","",IF('01_勤務時間入力'!$I$7*60&lt;='01_勤務時間入力'!CD925,"常勤","非常勤"))</f>
        <v/>
      </c>
    </row>
    <row r="926" spans="2:83" ht="27.95" customHeight="1" x14ac:dyDescent="0.4">
      <c r="B926" s="131" t="str">
        <f t="shared" si="28"/>
        <v>910人目</v>
      </c>
      <c r="C926" s="29"/>
      <c r="D926" s="69" t="s">
        <v>14</v>
      </c>
      <c r="E926" s="31"/>
      <c r="F926" s="32"/>
      <c r="H926" s="36"/>
      <c r="I926" s="54" t="s">
        <v>11</v>
      </c>
      <c r="J926" s="39"/>
      <c r="K926" s="56" t="s">
        <v>16</v>
      </c>
      <c r="L926" s="36"/>
      <c r="M926" s="54" t="s">
        <v>11</v>
      </c>
      <c r="N926" s="39"/>
      <c r="O926" s="56" t="s">
        <v>16</v>
      </c>
      <c r="P926" s="11"/>
      <c r="Q926" s="36"/>
      <c r="R926" s="54" t="s">
        <v>11</v>
      </c>
      <c r="S926" s="39"/>
      <c r="T926" s="54" t="s">
        <v>16</v>
      </c>
      <c r="U926" s="36"/>
      <c r="V926" s="54" t="s">
        <v>11</v>
      </c>
      <c r="W926" s="39"/>
      <c r="X926" s="56" t="s">
        <v>16</v>
      </c>
      <c r="Y926" s="48"/>
      <c r="Z926" s="36"/>
      <c r="AA926" s="54" t="s">
        <v>11</v>
      </c>
      <c r="AB926" s="39"/>
      <c r="AC926" s="54" t="s">
        <v>16</v>
      </c>
      <c r="AD926" s="36"/>
      <c r="AE926" s="54" t="s">
        <v>11</v>
      </c>
      <c r="AF926" s="39"/>
      <c r="AG926" s="56" t="s">
        <v>16</v>
      </c>
      <c r="AH926" s="48"/>
      <c r="AI926" s="36"/>
      <c r="AJ926" s="54" t="s">
        <v>11</v>
      </c>
      <c r="AK926" s="39"/>
      <c r="AL926" s="54" t="s">
        <v>16</v>
      </c>
      <c r="AM926" s="36"/>
      <c r="AN926" s="54" t="s">
        <v>11</v>
      </c>
      <c r="AO926" s="39"/>
      <c r="AP926" s="56" t="s">
        <v>16</v>
      </c>
      <c r="AQ926" s="48"/>
      <c r="AR926" s="36"/>
      <c r="AS926" s="54" t="s">
        <v>11</v>
      </c>
      <c r="AT926" s="39"/>
      <c r="AU926" s="54" t="s">
        <v>16</v>
      </c>
      <c r="AV926" s="36"/>
      <c r="AW926" s="54" t="s">
        <v>11</v>
      </c>
      <c r="AX926" s="39"/>
      <c r="AY926" s="56" t="s">
        <v>16</v>
      </c>
      <c r="AZ926" s="48"/>
      <c r="BA926" s="36"/>
      <c r="BB926" s="54" t="s">
        <v>11</v>
      </c>
      <c r="BC926" s="39"/>
      <c r="BD926" s="54" t="s">
        <v>16</v>
      </c>
      <c r="BE926" s="36"/>
      <c r="BF926" s="54" t="s">
        <v>11</v>
      </c>
      <c r="BG926" s="39"/>
      <c r="BH926" s="56" t="s">
        <v>16</v>
      </c>
      <c r="BI926" s="48"/>
      <c r="BJ926" s="36"/>
      <c r="BK926" s="54" t="s">
        <v>11</v>
      </c>
      <c r="BL926" s="39"/>
      <c r="BM926" s="54" t="s">
        <v>16</v>
      </c>
      <c r="BN926" s="36"/>
      <c r="BO926" s="54" t="s">
        <v>11</v>
      </c>
      <c r="BP926" s="39"/>
      <c r="BQ926" s="56" t="s">
        <v>16</v>
      </c>
      <c r="BR926" s="48"/>
      <c r="BS926" s="36"/>
      <c r="BT926" s="54" t="s">
        <v>11</v>
      </c>
      <c r="BU926" s="39"/>
      <c r="BV926" s="54" t="s">
        <v>16</v>
      </c>
      <c r="BW926" s="36"/>
      <c r="BX926" s="54" t="s">
        <v>11</v>
      </c>
      <c r="BY926" s="39"/>
      <c r="BZ926" s="56" t="s">
        <v>16</v>
      </c>
      <c r="CA926" s="51"/>
      <c r="CB926" s="17" t="str">
        <f t="shared" si="29"/>
        <v/>
      </c>
      <c r="CC926" s="17" t="str">
        <f>IF(CB926="","",INDEX('99_職種リスト'!$A:$A,MATCH($E926,'99_職種リスト'!$B:$B,0)))</f>
        <v/>
      </c>
      <c r="CD926" s="18" t="str">
        <f>IF(CB926="","",IF(F926="○",'01_勤務時間入力'!$B$7*60,IF(SUM(H926,J926,L926,N926)&gt;0,MIN(SUM(VALUE(H926)*60,J926,VALUE(L926)*60/2,N926/2),'01_勤務時間入力'!$B$7*60,10080),MIN(SUM(MIN(SUM(VALUE(Q926)*60,S926,VALUE(U926)*60/2,W926/2),1440)*IF(OR(Y926="",Y926="　"),1,VALUE(MID(Y926,2,1)/4)),MIN(SUM(VALUE(Z926)*60,AB926,VALUE(AD926)*60/2,AF926/2),1440)*IF(OR(AH926="",AH926="　"),1,VALUE(MID(AH926,2,1)/4)),MIN(SUM(VALUE(AI926)*60,AK926,VALUE(AM926)*60/2,AO926/2),1440)*IF(OR(AQ926="",AQ926="　"),1,VALUE(MID(AQ926,2,1)/4)),MIN(SUM(VALUE(AR926)*60,AT926,VALUE(AV926)*60/2,AX926/2),1440)*IF(OR(AZ926="",AZ926="　"),1,VALUE(MID(AZ926,2,1)/4)),MIN(SUM(VALUE(BA926)*60,BC926,VALUE(BE926)*60/2,BG926/2),1440)*IF(OR(BI926="",BI926="　"),1,VALUE(MID(BI926,2,1)/4)),MIN(SUM(VALUE(BJ926)*60,BL926,VALUE(BN926)*60/2,BP926/2),1440)*IF(OR(BR926="",BR926="　"),1,VALUE(MID(BR926,2,1)/4)),MIN(SUM(VALUE(BS926)*60,BU926,VALUE(BW926)*60/2,BY926/2),1440)*IF(OR(CA926="",CA926="　"),1,VALUE(MID(CA926,2,1)/4))),'01_勤務時間入力'!$B$7*60,10080))))</f>
        <v/>
      </c>
      <c r="CE926" s="17" t="str">
        <f>IF(CB926="","",IF('01_勤務時間入力'!$I$7*60&lt;='01_勤務時間入力'!CD926,"常勤","非常勤"))</f>
        <v/>
      </c>
    </row>
    <row r="927" spans="2:83" ht="27.95" customHeight="1" x14ac:dyDescent="0.4">
      <c r="B927" s="131" t="str">
        <f t="shared" si="28"/>
        <v>911人目</v>
      </c>
      <c r="C927" s="29"/>
      <c r="D927" s="69" t="s">
        <v>14</v>
      </c>
      <c r="E927" s="31"/>
      <c r="F927" s="32"/>
      <c r="H927" s="36"/>
      <c r="I927" s="54" t="s">
        <v>11</v>
      </c>
      <c r="J927" s="39"/>
      <c r="K927" s="56" t="s">
        <v>16</v>
      </c>
      <c r="L927" s="36"/>
      <c r="M927" s="54" t="s">
        <v>11</v>
      </c>
      <c r="N927" s="39"/>
      <c r="O927" s="56" t="s">
        <v>16</v>
      </c>
      <c r="P927" s="11"/>
      <c r="Q927" s="36"/>
      <c r="R927" s="54" t="s">
        <v>11</v>
      </c>
      <c r="S927" s="39"/>
      <c r="T927" s="54" t="s">
        <v>16</v>
      </c>
      <c r="U927" s="36"/>
      <c r="V927" s="54" t="s">
        <v>11</v>
      </c>
      <c r="W927" s="39"/>
      <c r="X927" s="56" t="s">
        <v>16</v>
      </c>
      <c r="Y927" s="48"/>
      <c r="Z927" s="36"/>
      <c r="AA927" s="54" t="s">
        <v>11</v>
      </c>
      <c r="AB927" s="39"/>
      <c r="AC927" s="54" t="s">
        <v>16</v>
      </c>
      <c r="AD927" s="36"/>
      <c r="AE927" s="54" t="s">
        <v>11</v>
      </c>
      <c r="AF927" s="39"/>
      <c r="AG927" s="56" t="s">
        <v>16</v>
      </c>
      <c r="AH927" s="48"/>
      <c r="AI927" s="36"/>
      <c r="AJ927" s="54" t="s">
        <v>11</v>
      </c>
      <c r="AK927" s="39"/>
      <c r="AL927" s="54" t="s">
        <v>16</v>
      </c>
      <c r="AM927" s="36"/>
      <c r="AN927" s="54" t="s">
        <v>11</v>
      </c>
      <c r="AO927" s="39"/>
      <c r="AP927" s="56" t="s">
        <v>16</v>
      </c>
      <c r="AQ927" s="48"/>
      <c r="AR927" s="36"/>
      <c r="AS927" s="54" t="s">
        <v>11</v>
      </c>
      <c r="AT927" s="39"/>
      <c r="AU927" s="54" t="s">
        <v>16</v>
      </c>
      <c r="AV927" s="36"/>
      <c r="AW927" s="54" t="s">
        <v>11</v>
      </c>
      <c r="AX927" s="39"/>
      <c r="AY927" s="56" t="s">
        <v>16</v>
      </c>
      <c r="AZ927" s="48"/>
      <c r="BA927" s="36"/>
      <c r="BB927" s="54" t="s">
        <v>11</v>
      </c>
      <c r="BC927" s="39"/>
      <c r="BD927" s="54" t="s">
        <v>16</v>
      </c>
      <c r="BE927" s="36"/>
      <c r="BF927" s="54" t="s">
        <v>11</v>
      </c>
      <c r="BG927" s="39"/>
      <c r="BH927" s="56" t="s">
        <v>16</v>
      </c>
      <c r="BI927" s="48"/>
      <c r="BJ927" s="36"/>
      <c r="BK927" s="54" t="s">
        <v>11</v>
      </c>
      <c r="BL927" s="39"/>
      <c r="BM927" s="54" t="s">
        <v>16</v>
      </c>
      <c r="BN927" s="36"/>
      <c r="BO927" s="54" t="s">
        <v>11</v>
      </c>
      <c r="BP927" s="39"/>
      <c r="BQ927" s="56" t="s">
        <v>16</v>
      </c>
      <c r="BR927" s="48"/>
      <c r="BS927" s="36"/>
      <c r="BT927" s="54" t="s">
        <v>11</v>
      </c>
      <c r="BU927" s="39"/>
      <c r="BV927" s="54" t="s">
        <v>16</v>
      </c>
      <c r="BW927" s="36"/>
      <c r="BX927" s="54" t="s">
        <v>11</v>
      </c>
      <c r="BY927" s="39"/>
      <c r="BZ927" s="56" t="s">
        <v>16</v>
      </c>
      <c r="CA927" s="51"/>
      <c r="CB927" s="17" t="str">
        <f t="shared" si="29"/>
        <v/>
      </c>
      <c r="CC927" s="17" t="str">
        <f>IF(CB927="","",INDEX('99_職種リスト'!$A:$A,MATCH($E927,'99_職種リスト'!$B:$B,0)))</f>
        <v/>
      </c>
      <c r="CD927" s="18" t="str">
        <f>IF(CB927="","",IF(F927="○",'01_勤務時間入力'!$B$7*60,IF(SUM(H927,J927,L927,N927)&gt;0,MIN(SUM(VALUE(H927)*60,J927,VALUE(L927)*60/2,N927/2),'01_勤務時間入力'!$B$7*60,10080),MIN(SUM(MIN(SUM(VALUE(Q927)*60,S927,VALUE(U927)*60/2,W927/2),1440)*IF(OR(Y927="",Y927="　"),1,VALUE(MID(Y927,2,1)/4)),MIN(SUM(VALUE(Z927)*60,AB927,VALUE(AD927)*60/2,AF927/2),1440)*IF(OR(AH927="",AH927="　"),1,VALUE(MID(AH927,2,1)/4)),MIN(SUM(VALUE(AI927)*60,AK927,VALUE(AM927)*60/2,AO927/2),1440)*IF(OR(AQ927="",AQ927="　"),1,VALUE(MID(AQ927,2,1)/4)),MIN(SUM(VALUE(AR927)*60,AT927,VALUE(AV927)*60/2,AX927/2),1440)*IF(OR(AZ927="",AZ927="　"),1,VALUE(MID(AZ927,2,1)/4)),MIN(SUM(VALUE(BA927)*60,BC927,VALUE(BE927)*60/2,BG927/2),1440)*IF(OR(BI927="",BI927="　"),1,VALUE(MID(BI927,2,1)/4)),MIN(SUM(VALUE(BJ927)*60,BL927,VALUE(BN927)*60/2,BP927/2),1440)*IF(OR(BR927="",BR927="　"),1,VALUE(MID(BR927,2,1)/4)),MIN(SUM(VALUE(BS927)*60,BU927,VALUE(BW927)*60/2,BY927/2),1440)*IF(OR(CA927="",CA927="　"),1,VALUE(MID(CA927,2,1)/4))),'01_勤務時間入力'!$B$7*60,10080))))</f>
        <v/>
      </c>
      <c r="CE927" s="17" t="str">
        <f>IF(CB927="","",IF('01_勤務時間入力'!$I$7*60&lt;='01_勤務時間入力'!CD927,"常勤","非常勤"))</f>
        <v/>
      </c>
    </row>
    <row r="928" spans="2:83" ht="27.95" customHeight="1" x14ac:dyDescent="0.4">
      <c r="B928" s="131" t="str">
        <f t="shared" si="28"/>
        <v>912人目</v>
      </c>
      <c r="C928" s="29"/>
      <c r="D928" s="69" t="s">
        <v>14</v>
      </c>
      <c r="E928" s="31"/>
      <c r="F928" s="32"/>
      <c r="H928" s="36"/>
      <c r="I928" s="54" t="s">
        <v>11</v>
      </c>
      <c r="J928" s="39"/>
      <c r="K928" s="56" t="s">
        <v>16</v>
      </c>
      <c r="L928" s="36"/>
      <c r="M928" s="54" t="s">
        <v>11</v>
      </c>
      <c r="N928" s="39"/>
      <c r="O928" s="56" t="s">
        <v>16</v>
      </c>
      <c r="P928" s="11"/>
      <c r="Q928" s="36"/>
      <c r="R928" s="54" t="s">
        <v>11</v>
      </c>
      <c r="S928" s="39"/>
      <c r="T928" s="54" t="s">
        <v>16</v>
      </c>
      <c r="U928" s="36"/>
      <c r="V928" s="54" t="s">
        <v>11</v>
      </c>
      <c r="W928" s="39"/>
      <c r="X928" s="56" t="s">
        <v>16</v>
      </c>
      <c r="Y928" s="48"/>
      <c r="Z928" s="36"/>
      <c r="AA928" s="54" t="s">
        <v>11</v>
      </c>
      <c r="AB928" s="39"/>
      <c r="AC928" s="54" t="s">
        <v>16</v>
      </c>
      <c r="AD928" s="36"/>
      <c r="AE928" s="54" t="s">
        <v>11</v>
      </c>
      <c r="AF928" s="39"/>
      <c r="AG928" s="56" t="s">
        <v>16</v>
      </c>
      <c r="AH928" s="48"/>
      <c r="AI928" s="36"/>
      <c r="AJ928" s="54" t="s">
        <v>11</v>
      </c>
      <c r="AK928" s="39"/>
      <c r="AL928" s="54" t="s">
        <v>16</v>
      </c>
      <c r="AM928" s="36"/>
      <c r="AN928" s="54" t="s">
        <v>11</v>
      </c>
      <c r="AO928" s="39"/>
      <c r="AP928" s="56" t="s">
        <v>16</v>
      </c>
      <c r="AQ928" s="48"/>
      <c r="AR928" s="36"/>
      <c r="AS928" s="54" t="s">
        <v>11</v>
      </c>
      <c r="AT928" s="39"/>
      <c r="AU928" s="54" t="s">
        <v>16</v>
      </c>
      <c r="AV928" s="36"/>
      <c r="AW928" s="54" t="s">
        <v>11</v>
      </c>
      <c r="AX928" s="39"/>
      <c r="AY928" s="56" t="s">
        <v>16</v>
      </c>
      <c r="AZ928" s="48"/>
      <c r="BA928" s="36"/>
      <c r="BB928" s="54" t="s">
        <v>11</v>
      </c>
      <c r="BC928" s="39"/>
      <c r="BD928" s="54" t="s">
        <v>16</v>
      </c>
      <c r="BE928" s="36"/>
      <c r="BF928" s="54" t="s">
        <v>11</v>
      </c>
      <c r="BG928" s="39"/>
      <c r="BH928" s="56" t="s">
        <v>16</v>
      </c>
      <c r="BI928" s="48"/>
      <c r="BJ928" s="36"/>
      <c r="BK928" s="54" t="s">
        <v>11</v>
      </c>
      <c r="BL928" s="39"/>
      <c r="BM928" s="54" t="s">
        <v>16</v>
      </c>
      <c r="BN928" s="36"/>
      <c r="BO928" s="54" t="s">
        <v>11</v>
      </c>
      <c r="BP928" s="39"/>
      <c r="BQ928" s="56" t="s">
        <v>16</v>
      </c>
      <c r="BR928" s="48"/>
      <c r="BS928" s="36"/>
      <c r="BT928" s="54" t="s">
        <v>11</v>
      </c>
      <c r="BU928" s="39"/>
      <c r="BV928" s="54" t="s">
        <v>16</v>
      </c>
      <c r="BW928" s="36"/>
      <c r="BX928" s="54" t="s">
        <v>11</v>
      </c>
      <c r="BY928" s="39"/>
      <c r="BZ928" s="56" t="s">
        <v>16</v>
      </c>
      <c r="CA928" s="51"/>
      <c r="CB928" s="17" t="str">
        <f t="shared" si="29"/>
        <v/>
      </c>
      <c r="CC928" s="17" t="str">
        <f>IF(CB928="","",INDEX('99_職種リスト'!$A:$A,MATCH($E928,'99_職種リスト'!$B:$B,0)))</f>
        <v/>
      </c>
      <c r="CD928" s="18" t="str">
        <f>IF(CB928="","",IF(F928="○",'01_勤務時間入力'!$B$7*60,IF(SUM(H928,J928,L928,N928)&gt;0,MIN(SUM(VALUE(H928)*60,J928,VALUE(L928)*60/2,N928/2),'01_勤務時間入力'!$B$7*60,10080),MIN(SUM(MIN(SUM(VALUE(Q928)*60,S928,VALUE(U928)*60/2,W928/2),1440)*IF(OR(Y928="",Y928="　"),1,VALUE(MID(Y928,2,1)/4)),MIN(SUM(VALUE(Z928)*60,AB928,VALUE(AD928)*60/2,AF928/2),1440)*IF(OR(AH928="",AH928="　"),1,VALUE(MID(AH928,2,1)/4)),MIN(SUM(VALUE(AI928)*60,AK928,VALUE(AM928)*60/2,AO928/2),1440)*IF(OR(AQ928="",AQ928="　"),1,VALUE(MID(AQ928,2,1)/4)),MIN(SUM(VALUE(AR928)*60,AT928,VALUE(AV928)*60/2,AX928/2),1440)*IF(OR(AZ928="",AZ928="　"),1,VALUE(MID(AZ928,2,1)/4)),MIN(SUM(VALUE(BA928)*60,BC928,VALUE(BE928)*60/2,BG928/2),1440)*IF(OR(BI928="",BI928="　"),1,VALUE(MID(BI928,2,1)/4)),MIN(SUM(VALUE(BJ928)*60,BL928,VALUE(BN928)*60/2,BP928/2),1440)*IF(OR(BR928="",BR928="　"),1,VALUE(MID(BR928,2,1)/4)),MIN(SUM(VALUE(BS928)*60,BU928,VALUE(BW928)*60/2,BY928/2),1440)*IF(OR(CA928="",CA928="　"),1,VALUE(MID(CA928,2,1)/4))),'01_勤務時間入力'!$B$7*60,10080))))</f>
        <v/>
      </c>
      <c r="CE928" s="17" t="str">
        <f>IF(CB928="","",IF('01_勤務時間入力'!$I$7*60&lt;='01_勤務時間入力'!CD928,"常勤","非常勤"))</f>
        <v/>
      </c>
    </row>
    <row r="929" spans="2:83" ht="27.95" customHeight="1" x14ac:dyDescent="0.4">
      <c r="B929" s="131" t="str">
        <f t="shared" si="28"/>
        <v>913人目</v>
      </c>
      <c r="C929" s="29"/>
      <c r="D929" s="69" t="s">
        <v>14</v>
      </c>
      <c r="E929" s="31"/>
      <c r="F929" s="32"/>
      <c r="H929" s="36"/>
      <c r="I929" s="54" t="s">
        <v>11</v>
      </c>
      <c r="J929" s="39"/>
      <c r="K929" s="56" t="s">
        <v>16</v>
      </c>
      <c r="L929" s="36"/>
      <c r="M929" s="54" t="s">
        <v>11</v>
      </c>
      <c r="N929" s="39"/>
      <c r="O929" s="56" t="s">
        <v>16</v>
      </c>
      <c r="P929" s="11"/>
      <c r="Q929" s="36"/>
      <c r="R929" s="54" t="s">
        <v>11</v>
      </c>
      <c r="S929" s="39"/>
      <c r="T929" s="54" t="s">
        <v>16</v>
      </c>
      <c r="U929" s="36"/>
      <c r="V929" s="54" t="s">
        <v>11</v>
      </c>
      <c r="W929" s="39"/>
      <c r="X929" s="56" t="s">
        <v>16</v>
      </c>
      <c r="Y929" s="48"/>
      <c r="Z929" s="36"/>
      <c r="AA929" s="54" t="s">
        <v>11</v>
      </c>
      <c r="AB929" s="39"/>
      <c r="AC929" s="54" t="s">
        <v>16</v>
      </c>
      <c r="AD929" s="36"/>
      <c r="AE929" s="54" t="s">
        <v>11</v>
      </c>
      <c r="AF929" s="39"/>
      <c r="AG929" s="56" t="s">
        <v>16</v>
      </c>
      <c r="AH929" s="48"/>
      <c r="AI929" s="36"/>
      <c r="AJ929" s="54" t="s">
        <v>11</v>
      </c>
      <c r="AK929" s="39"/>
      <c r="AL929" s="54" t="s">
        <v>16</v>
      </c>
      <c r="AM929" s="36"/>
      <c r="AN929" s="54" t="s">
        <v>11</v>
      </c>
      <c r="AO929" s="39"/>
      <c r="AP929" s="56" t="s">
        <v>16</v>
      </c>
      <c r="AQ929" s="48"/>
      <c r="AR929" s="36"/>
      <c r="AS929" s="54" t="s">
        <v>11</v>
      </c>
      <c r="AT929" s="39"/>
      <c r="AU929" s="54" t="s">
        <v>16</v>
      </c>
      <c r="AV929" s="36"/>
      <c r="AW929" s="54" t="s">
        <v>11</v>
      </c>
      <c r="AX929" s="39"/>
      <c r="AY929" s="56" t="s">
        <v>16</v>
      </c>
      <c r="AZ929" s="48"/>
      <c r="BA929" s="36"/>
      <c r="BB929" s="54" t="s">
        <v>11</v>
      </c>
      <c r="BC929" s="39"/>
      <c r="BD929" s="54" t="s">
        <v>16</v>
      </c>
      <c r="BE929" s="36"/>
      <c r="BF929" s="54" t="s">
        <v>11</v>
      </c>
      <c r="BG929" s="39"/>
      <c r="BH929" s="56" t="s">
        <v>16</v>
      </c>
      <c r="BI929" s="48"/>
      <c r="BJ929" s="36"/>
      <c r="BK929" s="54" t="s">
        <v>11</v>
      </c>
      <c r="BL929" s="39"/>
      <c r="BM929" s="54" t="s">
        <v>16</v>
      </c>
      <c r="BN929" s="36"/>
      <c r="BO929" s="54" t="s">
        <v>11</v>
      </c>
      <c r="BP929" s="39"/>
      <c r="BQ929" s="56" t="s">
        <v>16</v>
      </c>
      <c r="BR929" s="48"/>
      <c r="BS929" s="36"/>
      <c r="BT929" s="54" t="s">
        <v>11</v>
      </c>
      <c r="BU929" s="39"/>
      <c r="BV929" s="54" t="s">
        <v>16</v>
      </c>
      <c r="BW929" s="36"/>
      <c r="BX929" s="54" t="s">
        <v>11</v>
      </c>
      <c r="BY929" s="39"/>
      <c r="BZ929" s="56" t="s">
        <v>16</v>
      </c>
      <c r="CA929" s="51"/>
      <c r="CB929" s="17" t="str">
        <f t="shared" si="29"/>
        <v/>
      </c>
      <c r="CC929" s="17" t="str">
        <f>IF(CB929="","",INDEX('99_職種リスト'!$A:$A,MATCH($E929,'99_職種リスト'!$B:$B,0)))</f>
        <v/>
      </c>
      <c r="CD929" s="18" t="str">
        <f>IF(CB929="","",IF(F929="○",'01_勤務時間入力'!$B$7*60,IF(SUM(H929,J929,L929,N929)&gt;0,MIN(SUM(VALUE(H929)*60,J929,VALUE(L929)*60/2,N929/2),'01_勤務時間入力'!$B$7*60,10080),MIN(SUM(MIN(SUM(VALUE(Q929)*60,S929,VALUE(U929)*60/2,W929/2),1440)*IF(OR(Y929="",Y929="　"),1,VALUE(MID(Y929,2,1)/4)),MIN(SUM(VALUE(Z929)*60,AB929,VALUE(AD929)*60/2,AF929/2),1440)*IF(OR(AH929="",AH929="　"),1,VALUE(MID(AH929,2,1)/4)),MIN(SUM(VALUE(AI929)*60,AK929,VALUE(AM929)*60/2,AO929/2),1440)*IF(OR(AQ929="",AQ929="　"),1,VALUE(MID(AQ929,2,1)/4)),MIN(SUM(VALUE(AR929)*60,AT929,VALUE(AV929)*60/2,AX929/2),1440)*IF(OR(AZ929="",AZ929="　"),1,VALUE(MID(AZ929,2,1)/4)),MIN(SUM(VALUE(BA929)*60,BC929,VALUE(BE929)*60/2,BG929/2),1440)*IF(OR(BI929="",BI929="　"),1,VALUE(MID(BI929,2,1)/4)),MIN(SUM(VALUE(BJ929)*60,BL929,VALUE(BN929)*60/2,BP929/2),1440)*IF(OR(BR929="",BR929="　"),1,VALUE(MID(BR929,2,1)/4)),MIN(SUM(VALUE(BS929)*60,BU929,VALUE(BW929)*60/2,BY929/2),1440)*IF(OR(CA929="",CA929="　"),1,VALUE(MID(CA929,2,1)/4))),'01_勤務時間入力'!$B$7*60,10080))))</f>
        <v/>
      </c>
      <c r="CE929" s="17" t="str">
        <f>IF(CB929="","",IF('01_勤務時間入力'!$I$7*60&lt;='01_勤務時間入力'!CD929,"常勤","非常勤"))</f>
        <v/>
      </c>
    </row>
    <row r="930" spans="2:83" ht="27.95" customHeight="1" x14ac:dyDescent="0.4">
      <c r="B930" s="131" t="str">
        <f t="shared" si="28"/>
        <v>914人目</v>
      </c>
      <c r="C930" s="29"/>
      <c r="D930" s="69" t="s">
        <v>14</v>
      </c>
      <c r="E930" s="31"/>
      <c r="F930" s="32"/>
      <c r="H930" s="36"/>
      <c r="I930" s="54" t="s">
        <v>11</v>
      </c>
      <c r="J930" s="39"/>
      <c r="K930" s="56" t="s">
        <v>16</v>
      </c>
      <c r="L930" s="36"/>
      <c r="M930" s="54" t="s">
        <v>11</v>
      </c>
      <c r="N930" s="39"/>
      <c r="O930" s="56" t="s">
        <v>16</v>
      </c>
      <c r="P930" s="11"/>
      <c r="Q930" s="36"/>
      <c r="R930" s="54" t="s">
        <v>11</v>
      </c>
      <c r="S930" s="39"/>
      <c r="T930" s="54" t="s">
        <v>16</v>
      </c>
      <c r="U930" s="36"/>
      <c r="V930" s="54" t="s">
        <v>11</v>
      </c>
      <c r="W930" s="39"/>
      <c r="X930" s="56" t="s">
        <v>16</v>
      </c>
      <c r="Y930" s="48"/>
      <c r="Z930" s="36"/>
      <c r="AA930" s="54" t="s">
        <v>11</v>
      </c>
      <c r="AB930" s="39"/>
      <c r="AC930" s="54" t="s">
        <v>16</v>
      </c>
      <c r="AD930" s="36"/>
      <c r="AE930" s="54" t="s">
        <v>11</v>
      </c>
      <c r="AF930" s="39"/>
      <c r="AG930" s="56" t="s">
        <v>16</v>
      </c>
      <c r="AH930" s="48"/>
      <c r="AI930" s="36"/>
      <c r="AJ930" s="54" t="s">
        <v>11</v>
      </c>
      <c r="AK930" s="39"/>
      <c r="AL930" s="54" t="s">
        <v>16</v>
      </c>
      <c r="AM930" s="36"/>
      <c r="AN930" s="54" t="s">
        <v>11</v>
      </c>
      <c r="AO930" s="39"/>
      <c r="AP930" s="56" t="s">
        <v>16</v>
      </c>
      <c r="AQ930" s="48"/>
      <c r="AR930" s="36"/>
      <c r="AS930" s="54" t="s">
        <v>11</v>
      </c>
      <c r="AT930" s="39"/>
      <c r="AU930" s="54" t="s">
        <v>16</v>
      </c>
      <c r="AV930" s="36"/>
      <c r="AW930" s="54" t="s">
        <v>11</v>
      </c>
      <c r="AX930" s="39"/>
      <c r="AY930" s="56" t="s">
        <v>16</v>
      </c>
      <c r="AZ930" s="48"/>
      <c r="BA930" s="36"/>
      <c r="BB930" s="54" t="s">
        <v>11</v>
      </c>
      <c r="BC930" s="39"/>
      <c r="BD930" s="54" t="s">
        <v>16</v>
      </c>
      <c r="BE930" s="36"/>
      <c r="BF930" s="54" t="s">
        <v>11</v>
      </c>
      <c r="BG930" s="39"/>
      <c r="BH930" s="56" t="s">
        <v>16</v>
      </c>
      <c r="BI930" s="48"/>
      <c r="BJ930" s="36"/>
      <c r="BK930" s="54" t="s">
        <v>11</v>
      </c>
      <c r="BL930" s="39"/>
      <c r="BM930" s="54" t="s">
        <v>16</v>
      </c>
      <c r="BN930" s="36"/>
      <c r="BO930" s="54" t="s">
        <v>11</v>
      </c>
      <c r="BP930" s="39"/>
      <c r="BQ930" s="56" t="s">
        <v>16</v>
      </c>
      <c r="BR930" s="48"/>
      <c r="BS930" s="36"/>
      <c r="BT930" s="54" t="s">
        <v>11</v>
      </c>
      <c r="BU930" s="39"/>
      <c r="BV930" s="54" t="s">
        <v>16</v>
      </c>
      <c r="BW930" s="36"/>
      <c r="BX930" s="54" t="s">
        <v>11</v>
      </c>
      <c r="BY930" s="39"/>
      <c r="BZ930" s="56" t="s">
        <v>16</v>
      </c>
      <c r="CA930" s="51"/>
      <c r="CB930" s="17" t="str">
        <f t="shared" si="29"/>
        <v/>
      </c>
      <c r="CC930" s="17" t="str">
        <f>IF(CB930="","",INDEX('99_職種リスト'!$A:$A,MATCH($E930,'99_職種リスト'!$B:$B,0)))</f>
        <v/>
      </c>
      <c r="CD930" s="18" t="str">
        <f>IF(CB930="","",IF(F930="○",'01_勤務時間入力'!$B$7*60,IF(SUM(H930,J930,L930,N930)&gt;0,MIN(SUM(VALUE(H930)*60,J930,VALUE(L930)*60/2,N930/2),'01_勤務時間入力'!$B$7*60,10080),MIN(SUM(MIN(SUM(VALUE(Q930)*60,S930,VALUE(U930)*60/2,W930/2),1440)*IF(OR(Y930="",Y930="　"),1,VALUE(MID(Y930,2,1)/4)),MIN(SUM(VALUE(Z930)*60,AB930,VALUE(AD930)*60/2,AF930/2),1440)*IF(OR(AH930="",AH930="　"),1,VALUE(MID(AH930,2,1)/4)),MIN(SUM(VALUE(AI930)*60,AK930,VALUE(AM930)*60/2,AO930/2),1440)*IF(OR(AQ930="",AQ930="　"),1,VALUE(MID(AQ930,2,1)/4)),MIN(SUM(VALUE(AR930)*60,AT930,VALUE(AV930)*60/2,AX930/2),1440)*IF(OR(AZ930="",AZ930="　"),1,VALUE(MID(AZ930,2,1)/4)),MIN(SUM(VALUE(BA930)*60,BC930,VALUE(BE930)*60/2,BG930/2),1440)*IF(OR(BI930="",BI930="　"),1,VALUE(MID(BI930,2,1)/4)),MIN(SUM(VALUE(BJ930)*60,BL930,VALUE(BN930)*60/2,BP930/2),1440)*IF(OR(BR930="",BR930="　"),1,VALUE(MID(BR930,2,1)/4)),MIN(SUM(VALUE(BS930)*60,BU930,VALUE(BW930)*60/2,BY930/2),1440)*IF(OR(CA930="",CA930="　"),1,VALUE(MID(CA930,2,1)/4))),'01_勤務時間入力'!$B$7*60,10080))))</f>
        <v/>
      </c>
      <c r="CE930" s="17" t="str">
        <f>IF(CB930="","",IF('01_勤務時間入力'!$I$7*60&lt;='01_勤務時間入力'!CD930,"常勤","非常勤"))</f>
        <v/>
      </c>
    </row>
    <row r="931" spans="2:83" ht="27.95" customHeight="1" x14ac:dyDescent="0.4">
      <c r="B931" s="131" t="str">
        <f t="shared" si="28"/>
        <v>915人目</v>
      </c>
      <c r="C931" s="29"/>
      <c r="D931" s="69" t="s">
        <v>14</v>
      </c>
      <c r="E931" s="31"/>
      <c r="F931" s="32"/>
      <c r="H931" s="36"/>
      <c r="I931" s="54" t="s">
        <v>11</v>
      </c>
      <c r="J931" s="39"/>
      <c r="K931" s="56" t="s">
        <v>16</v>
      </c>
      <c r="L931" s="36"/>
      <c r="M931" s="54" t="s">
        <v>11</v>
      </c>
      <c r="N931" s="39"/>
      <c r="O931" s="56" t="s">
        <v>16</v>
      </c>
      <c r="P931" s="11"/>
      <c r="Q931" s="36"/>
      <c r="R931" s="54" t="s">
        <v>11</v>
      </c>
      <c r="S931" s="39"/>
      <c r="T931" s="54" t="s">
        <v>16</v>
      </c>
      <c r="U931" s="36"/>
      <c r="V931" s="54" t="s">
        <v>11</v>
      </c>
      <c r="W931" s="39"/>
      <c r="X931" s="56" t="s">
        <v>16</v>
      </c>
      <c r="Y931" s="48"/>
      <c r="Z931" s="36"/>
      <c r="AA931" s="54" t="s">
        <v>11</v>
      </c>
      <c r="AB931" s="39"/>
      <c r="AC931" s="54" t="s">
        <v>16</v>
      </c>
      <c r="AD931" s="36"/>
      <c r="AE931" s="54" t="s">
        <v>11</v>
      </c>
      <c r="AF931" s="39"/>
      <c r="AG931" s="56" t="s">
        <v>16</v>
      </c>
      <c r="AH931" s="48"/>
      <c r="AI931" s="36"/>
      <c r="AJ931" s="54" t="s">
        <v>11</v>
      </c>
      <c r="AK931" s="39"/>
      <c r="AL931" s="54" t="s">
        <v>16</v>
      </c>
      <c r="AM931" s="36"/>
      <c r="AN931" s="54" t="s">
        <v>11</v>
      </c>
      <c r="AO931" s="39"/>
      <c r="AP931" s="56" t="s">
        <v>16</v>
      </c>
      <c r="AQ931" s="48"/>
      <c r="AR931" s="36"/>
      <c r="AS931" s="54" t="s">
        <v>11</v>
      </c>
      <c r="AT931" s="39"/>
      <c r="AU931" s="54" t="s">
        <v>16</v>
      </c>
      <c r="AV931" s="36"/>
      <c r="AW931" s="54" t="s">
        <v>11</v>
      </c>
      <c r="AX931" s="39"/>
      <c r="AY931" s="56" t="s">
        <v>16</v>
      </c>
      <c r="AZ931" s="48"/>
      <c r="BA931" s="36"/>
      <c r="BB931" s="54" t="s">
        <v>11</v>
      </c>
      <c r="BC931" s="39"/>
      <c r="BD931" s="54" t="s">
        <v>16</v>
      </c>
      <c r="BE931" s="36"/>
      <c r="BF931" s="54" t="s">
        <v>11</v>
      </c>
      <c r="BG931" s="39"/>
      <c r="BH931" s="56" t="s">
        <v>16</v>
      </c>
      <c r="BI931" s="48"/>
      <c r="BJ931" s="36"/>
      <c r="BK931" s="54" t="s">
        <v>11</v>
      </c>
      <c r="BL931" s="39"/>
      <c r="BM931" s="54" t="s">
        <v>16</v>
      </c>
      <c r="BN931" s="36"/>
      <c r="BO931" s="54" t="s">
        <v>11</v>
      </c>
      <c r="BP931" s="39"/>
      <c r="BQ931" s="56" t="s">
        <v>16</v>
      </c>
      <c r="BR931" s="48"/>
      <c r="BS931" s="36"/>
      <c r="BT931" s="54" t="s">
        <v>11</v>
      </c>
      <c r="BU931" s="39"/>
      <c r="BV931" s="54" t="s">
        <v>16</v>
      </c>
      <c r="BW931" s="36"/>
      <c r="BX931" s="54" t="s">
        <v>11</v>
      </c>
      <c r="BY931" s="39"/>
      <c r="BZ931" s="56" t="s">
        <v>16</v>
      </c>
      <c r="CA931" s="51"/>
      <c r="CB931" s="17" t="str">
        <f t="shared" si="29"/>
        <v/>
      </c>
      <c r="CC931" s="17" t="str">
        <f>IF(CB931="","",INDEX('99_職種リスト'!$A:$A,MATCH($E931,'99_職種リスト'!$B:$B,0)))</f>
        <v/>
      </c>
      <c r="CD931" s="18" t="str">
        <f>IF(CB931="","",IF(F931="○",'01_勤務時間入力'!$B$7*60,IF(SUM(H931,J931,L931,N931)&gt;0,MIN(SUM(VALUE(H931)*60,J931,VALUE(L931)*60/2,N931/2),'01_勤務時間入力'!$B$7*60,10080),MIN(SUM(MIN(SUM(VALUE(Q931)*60,S931,VALUE(U931)*60/2,W931/2),1440)*IF(OR(Y931="",Y931="　"),1,VALUE(MID(Y931,2,1)/4)),MIN(SUM(VALUE(Z931)*60,AB931,VALUE(AD931)*60/2,AF931/2),1440)*IF(OR(AH931="",AH931="　"),1,VALUE(MID(AH931,2,1)/4)),MIN(SUM(VALUE(AI931)*60,AK931,VALUE(AM931)*60/2,AO931/2),1440)*IF(OR(AQ931="",AQ931="　"),1,VALUE(MID(AQ931,2,1)/4)),MIN(SUM(VALUE(AR931)*60,AT931,VALUE(AV931)*60/2,AX931/2),1440)*IF(OR(AZ931="",AZ931="　"),1,VALUE(MID(AZ931,2,1)/4)),MIN(SUM(VALUE(BA931)*60,BC931,VALUE(BE931)*60/2,BG931/2),1440)*IF(OR(BI931="",BI931="　"),1,VALUE(MID(BI931,2,1)/4)),MIN(SUM(VALUE(BJ931)*60,BL931,VALUE(BN931)*60/2,BP931/2),1440)*IF(OR(BR931="",BR931="　"),1,VALUE(MID(BR931,2,1)/4)),MIN(SUM(VALUE(BS931)*60,BU931,VALUE(BW931)*60/2,BY931/2),1440)*IF(OR(CA931="",CA931="　"),1,VALUE(MID(CA931,2,1)/4))),'01_勤務時間入力'!$B$7*60,10080))))</f>
        <v/>
      </c>
      <c r="CE931" s="17" t="str">
        <f>IF(CB931="","",IF('01_勤務時間入力'!$I$7*60&lt;='01_勤務時間入力'!CD931,"常勤","非常勤"))</f>
        <v/>
      </c>
    </row>
    <row r="932" spans="2:83" ht="27.95" customHeight="1" x14ac:dyDescent="0.4">
      <c r="B932" s="131" t="str">
        <f t="shared" si="28"/>
        <v>916人目</v>
      </c>
      <c r="C932" s="29"/>
      <c r="D932" s="69" t="s">
        <v>14</v>
      </c>
      <c r="E932" s="31"/>
      <c r="F932" s="32"/>
      <c r="H932" s="36"/>
      <c r="I932" s="54" t="s">
        <v>11</v>
      </c>
      <c r="J932" s="39"/>
      <c r="K932" s="56" t="s">
        <v>16</v>
      </c>
      <c r="L932" s="36"/>
      <c r="M932" s="54" t="s">
        <v>11</v>
      </c>
      <c r="N932" s="39"/>
      <c r="O932" s="56" t="s">
        <v>16</v>
      </c>
      <c r="P932" s="11"/>
      <c r="Q932" s="36"/>
      <c r="R932" s="54" t="s">
        <v>11</v>
      </c>
      <c r="S932" s="39"/>
      <c r="T932" s="54" t="s">
        <v>16</v>
      </c>
      <c r="U932" s="36"/>
      <c r="V932" s="54" t="s">
        <v>11</v>
      </c>
      <c r="W932" s="39"/>
      <c r="X932" s="56" t="s">
        <v>16</v>
      </c>
      <c r="Y932" s="48"/>
      <c r="Z932" s="36"/>
      <c r="AA932" s="54" t="s">
        <v>11</v>
      </c>
      <c r="AB932" s="39"/>
      <c r="AC932" s="54" t="s">
        <v>16</v>
      </c>
      <c r="AD932" s="36"/>
      <c r="AE932" s="54" t="s">
        <v>11</v>
      </c>
      <c r="AF932" s="39"/>
      <c r="AG932" s="56" t="s">
        <v>16</v>
      </c>
      <c r="AH932" s="48"/>
      <c r="AI932" s="36"/>
      <c r="AJ932" s="54" t="s">
        <v>11</v>
      </c>
      <c r="AK932" s="39"/>
      <c r="AL932" s="54" t="s">
        <v>16</v>
      </c>
      <c r="AM932" s="36"/>
      <c r="AN932" s="54" t="s">
        <v>11</v>
      </c>
      <c r="AO932" s="39"/>
      <c r="AP932" s="56" t="s">
        <v>16</v>
      </c>
      <c r="AQ932" s="48"/>
      <c r="AR932" s="36"/>
      <c r="AS932" s="54" t="s">
        <v>11</v>
      </c>
      <c r="AT932" s="39"/>
      <c r="AU932" s="54" t="s">
        <v>16</v>
      </c>
      <c r="AV932" s="36"/>
      <c r="AW932" s="54" t="s">
        <v>11</v>
      </c>
      <c r="AX932" s="39"/>
      <c r="AY932" s="56" t="s">
        <v>16</v>
      </c>
      <c r="AZ932" s="48"/>
      <c r="BA932" s="36"/>
      <c r="BB932" s="54" t="s">
        <v>11</v>
      </c>
      <c r="BC932" s="39"/>
      <c r="BD932" s="54" t="s">
        <v>16</v>
      </c>
      <c r="BE932" s="36"/>
      <c r="BF932" s="54" t="s">
        <v>11</v>
      </c>
      <c r="BG932" s="39"/>
      <c r="BH932" s="56" t="s">
        <v>16</v>
      </c>
      <c r="BI932" s="48"/>
      <c r="BJ932" s="36"/>
      <c r="BK932" s="54" t="s">
        <v>11</v>
      </c>
      <c r="BL932" s="39"/>
      <c r="BM932" s="54" t="s">
        <v>16</v>
      </c>
      <c r="BN932" s="36"/>
      <c r="BO932" s="54" t="s">
        <v>11</v>
      </c>
      <c r="BP932" s="39"/>
      <c r="BQ932" s="56" t="s">
        <v>16</v>
      </c>
      <c r="BR932" s="48"/>
      <c r="BS932" s="36"/>
      <c r="BT932" s="54" t="s">
        <v>11</v>
      </c>
      <c r="BU932" s="39"/>
      <c r="BV932" s="54" t="s">
        <v>16</v>
      </c>
      <c r="BW932" s="36"/>
      <c r="BX932" s="54" t="s">
        <v>11</v>
      </c>
      <c r="BY932" s="39"/>
      <c r="BZ932" s="56" t="s">
        <v>16</v>
      </c>
      <c r="CA932" s="51"/>
      <c r="CB932" s="17" t="str">
        <f t="shared" si="29"/>
        <v/>
      </c>
      <c r="CC932" s="17" t="str">
        <f>IF(CB932="","",INDEX('99_職種リスト'!$A:$A,MATCH($E932,'99_職種リスト'!$B:$B,0)))</f>
        <v/>
      </c>
      <c r="CD932" s="18" t="str">
        <f>IF(CB932="","",IF(F932="○",'01_勤務時間入力'!$B$7*60,IF(SUM(H932,J932,L932,N932)&gt;0,MIN(SUM(VALUE(H932)*60,J932,VALUE(L932)*60/2,N932/2),'01_勤務時間入力'!$B$7*60,10080),MIN(SUM(MIN(SUM(VALUE(Q932)*60,S932,VALUE(U932)*60/2,W932/2),1440)*IF(OR(Y932="",Y932="　"),1,VALUE(MID(Y932,2,1)/4)),MIN(SUM(VALUE(Z932)*60,AB932,VALUE(AD932)*60/2,AF932/2),1440)*IF(OR(AH932="",AH932="　"),1,VALUE(MID(AH932,2,1)/4)),MIN(SUM(VALUE(AI932)*60,AK932,VALUE(AM932)*60/2,AO932/2),1440)*IF(OR(AQ932="",AQ932="　"),1,VALUE(MID(AQ932,2,1)/4)),MIN(SUM(VALUE(AR932)*60,AT932,VALUE(AV932)*60/2,AX932/2),1440)*IF(OR(AZ932="",AZ932="　"),1,VALUE(MID(AZ932,2,1)/4)),MIN(SUM(VALUE(BA932)*60,BC932,VALUE(BE932)*60/2,BG932/2),1440)*IF(OR(BI932="",BI932="　"),1,VALUE(MID(BI932,2,1)/4)),MIN(SUM(VALUE(BJ932)*60,BL932,VALUE(BN932)*60/2,BP932/2),1440)*IF(OR(BR932="",BR932="　"),1,VALUE(MID(BR932,2,1)/4)),MIN(SUM(VALUE(BS932)*60,BU932,VALUE(BW932)*60/2,BY932/2),1440)*IF(OR(CA932="",CA932="　"),1,VALUE(MID(CA932,2,1)/4))),'01_勤務時間入力'!$B$7*60,10080))))</f>
        <v/>
      </c>
      <c r="CE932" s="17" t="str">
        <f>IF(CB932="","",IF('01_勤務時間入力'!$I$7*60&lt;='01_勤務時間入力'!CD932,"常勤","非常勤"))</f>
        <v/>
      </c>
    </row>
    <row r="933" spans="2:83" ht="27.95" customHeight="1" x14ac:dyDescent="0.4">
      <c r="B933" s="131" t="str">
        <f t="shared" si="28"/>
        <v>917人目</v>
      </c>
      <c r="C933" s="29"/>
      <c r="D933" s="69" t="s">
        <v>14</v>
      </c>
      <c r="E933" s="31"/>
      <c r="F933" s="32"/>
      <c r="H933" s="36"/>
      <c r="I933" s="54" t="s">
        <v>11</v>
      </c>
      <c r="J933" s="39"/>
      <c r="K933" s="56" t="s">
        <v>16</v>
      </c>
      <c r="L933" s="36"/>
      <c r="M933" s="54" t="s">
        <v>11</v>
      </c>
      <c r="N933" s="39"/>
      <c r="O933" s="56" t="s">
        <v>16</v>
      </c>
      <c r="P933" s="11"/>
      <c r="Q933" s="36"/>
      <c r="R933" s="54" t="s">
        <v>11</v>
      </c>
      <c r="S933" s="39"/>
      <c r="T933" s="54" t="s">
        <v>16</v>
      </c>
      <c r="U933" s="36"/>
      <c r="V933" s="54" t="s">
        <v>11</v>
      </c>
      <c r="W933" s="39"/>
      <c r="X933" s="56" t="s">
        <v>16</v>
      </c>
      <c r="Y933" s="48"/>
      <c r="Z933" s="36"/>
      <c r="AA933" s="54" t="s">
        <v>11</v>
      </c>
      <c r="AB933" s="39"/>
      <c r="AC933" s="54" t="s">
        <v>16</v>
      </c>
      <c r="AD933" s="36"/>
      <c r="AE933" s="54" t="s">
        <v>11</v>
      </c>
      <c r="AF933" s="39"/>
      <c r="AG933" s="56" t="s">
        <v>16</v>
      </c>
      <c r="AH933" s="48"/>
      <c r="AI933" s="36"/>
      <c r="AJ933" s="54" t="s">
        <v>11</v>
      </c>
      <c r="AK933" s="39"/>
      <c r="AL933" s="54" t="s">
        <v>16</v>
      </c>
      <c r="AM933" s="36"/>
      <c r="AN933" s="54" t="s">
        <v>11</v>
      </c>
      <c r="AO933" s="39"/>
      <c r="AP933" s="56" t="s">
        <v>16</v>
      </c>
      <c r="AQ933" s="48"/>
      <c r="AR933" s="36"/>
      <c r="AS933" s="54" t="s">
        <v>11</v>
      </c>
      <c r="AT933" s="39"/>
      <c r="AU933" s="54" t="s">
        <v>16</v>
      </c>
      <c r="AV933" s="36"/>
      <c r="AW933" s="54" t="s">
        <v>11</v>
      </c>
      <c r="AX933" s="39"/>
      <c r="AY933" s="56" t="s">
        <v>16</v>
      </c>
      <c r="AZ933" s="48"/>
      <c r="BA933" s="36"/>
      <c r="BB933" s="54" t="s">
        <v>11</v>
      </c>
      <c r="BC933" s="39"/>
      <c r="BD933" s="54" t="s">
        <v>16</v>
      </c>
      <c r="BE933" s="36"/>
      <c r="BF933" s="54" t="s">
        <v>11</v>
      </c>
      <c r="BG933" s="39"/>
      <c r="BH933" s="56" t="s">
        <v>16</v>
      </c>
      <c r="BI933" s="48"/>
      <c r="BJ933" s="36"/>
      <c r="BK933" s="54" t="s">
        <v>11</v>
      </c>
      <c r="BL933" s="39"/>
      <c r="BM933" s="54" t="s">
        <v>16</v>
      </c>
      <c r="BN933" s="36"/>
      <c r="BO933" s="54" t="s">
        <v>11</v>
      </c>
      <c r="BP933" s="39"/>
      <c r="BQ933" s="56" t="s">
        <v>16</v>
      </c>
      <c r="BR933" s="48"/>
      <c r="BS933" s="36"/>
      <c r="BT933" s="54" t="s">
        <v>11</v>
      </c>
      <c r="BU933" s="39"/>
      <c r="BV933" s="54" t="s">
        <v>16</v>
      </c>
      <c r="BW933" s="36"/>
      <c r="BX933" s="54" t="s">
        <v>11</v>
      </c>
      <c r="BY933" s="39"/>
      <c r="BZ933" s="56" t="s">
        <v>16</v>
      </c>
      <c r="CA933" s="51"/>
      <c r="CB933" s="17" t="str">
        <f t="shared" si="29"/>
        <v/>
      </c>
      <c r="CC933" s="17" t="str">
        <f>IF(CB933="","",INDEX('99_職種リスト'!$A:$A,MATCH($E933,'99_職種リスト'!$B:$B,0)))</f>
        <v/>
      </c>
      <c r="CD933" s="18" t="str">
        <f>IF(CB933="","",IF(F933="○",'01_勤務時間入力'!$B$7*60,IF(SUM(H933,J933,L933,N933)&gt;0,MIN(SUM(VALUE(H933)*60,J933,VALUE(L933)*60/2,N933/2),'01_勤務時間入力'!$B$7*60,10080),MIN(SUM(MIN(SUM(VALUE(Q933)*60,S933,VALUE(U933)*60/2,W933/2),1440)*IF(OR(Y933="",Y933="　"),1,VALUE(MID(Y933,2,1)/4)),MIN(SUM(VALUE(Z933)*60,AB933,VALUE(AD933)*60/2,AF933/2),1440)*IF(OR(AH933="",AH933="　"),1,VALUE(MID(AH933,2,1)/4)),MIN(SUM(VALUE(AI933)*60,AK933,VALUE(AM933)*60/2,AO933/2),1440)*IF(OR(AQ933="",AQ933="　"),1,VALUE(MID(AQ933,2,1)/4)),MIN(SUM(VALUE(AR933)*60,AT933,VALUE(AV933)*60/2,AX933/2),1440)*IF(OR(AZ933="",AZ933="　"),1,VALUE(MID(AZ933,2,1)/4)),MIN(SUM(VALUE(BA933)*60,BC933,VALUE(BE933)*60/2,BG933/2),1440)*IF(OR(BI933="",BI933="　"),1,VALUE(MID(BI933,2,1)/4)),MIN(SUM(VALUE(BJ933)*60,BL933,VALUE(BN933)*60/2,BP933/2),1440)*IF(OR(BR933="",BR933="　"),1,VALUE(MID(BR933,2,1)/4)),MIN(SUM(VALUE(BS933)*60,BU933,VALUE(BW933)*60/2,BY933/2),1440)*IF(OR(CA933="",CA933="　"),1,VALUE(MID(CA933,2,1)/4))),'01_勤務時間入力'!$B$7*60,10080))))</f>
        <v/>
      </c>
      <c r="CE933" s="17" t="str">
        <f>IF(CB933="","",IF('01_勤務時間入力'!$I$7*60&lt;='01_勤務時間入力'!CD933,"常勤","非常勤"))</f>
        <v/>
      </c>
    </row>
    <row r="934" spans="2:83" ht="27.95" customHeight="1" x14ac:dyDescent="0.4">
      <c r="B934" s="131" t="str">
        <f t="shared" si="28"/>
        <v>918人目</v>
      </c>
      <c r="C934" s="29"/>
      <c r="D934" s="69" t="s">
        <v>14</v>
      </c>
      <c r="E934" s="31"/>
      <c r="F934" s="32"/>
      <c r="H934" s="36"/>
      <c r="I934" s="54" t="s">
        <v>11</v>
      </c>
      <c r="J934" s="39"/>
      <c r="K934" s="56" t="s">
        <v>16</v>
      </c>
      <c r="L934" s="36"/>
      <c r="M934" s="54" t="s">
        <v>11</v>
      </c>
      <c r="N934" s="39"/>
      <c r="O934" s="56" t="s">
        <v>16</v>
      </c>
      <c r="P934" s="11"/>
      <c r="Q934" s="36"/>
      <c r="R934" s="54" t="s">
        <v>11</v>
      </c>
      <c r="S934" s="39"/>
      <c r="T934" s="54" t="s">
        <v>16</v>
      </c>
      <c r="U934" s="36"/>
      <c r="V934" s="54" t="s">
        <v>11</v>
      </c>
      <c r="W934" s="39"/>
      <c r="X934" s="56" t="s">
        <v>16</v>
      </c>
      <c r="Y934" s="48"/>
      <c r="Z934" s="36"/>
      <c r="AA934" s="54" t="s">
        <v>11</v>
      </c>
      <c r="AB934" s="39"/>
      <c r="AC934" s="54" t="s">
        <v>16</v>
      </c>
      <c r="AD934" s="36"/>
      <c r="AE934" s="54" t="s">
        <v>11</v>
      </c>
      <c r="AF934" s="39"/>
      <c r="AG934" s="56" t="s">
        <v>16</v>
      </c>
      <c r="AH934" s="48"/>
      <c r="AI934" s="36"/>
      <c r="AJ934" s="54" t="s">
        <v>11</v>
      </c>
      <c r="AK934" s="39"/>
      <c r="AL934" s="54" t="s">
        <v>16</v>
      </c>
      <c r="AM934" s="36"/>
      <c r="AN934" s="54" t="s">
        <v>11</v>
      </c>
      <c r="AO934" s="39"/>
      <c r="AP934" s="56" t="s">
        <v>16</v>
      </c>
      <c r="AQ934" s="48"/>
      <c r="AR934" s="36"/>
      <c r="AS934" s="54" t="s">
        <v>11</v>
      </c>
      <c r="AT934" s="39"/>
      <c r="AU934" s="54" t="s">
        <v>16</v>
      </c>
      <c r="AV934" s="36"/>
      <c r="AW934" s="54" t="s">
        <v>11</v>
      </c>
      <c r="AX934" s="39"/>
      <c r="AY934" s="56" t="s">
        <v>16</v>
      </c>
      <c r="AZ934" s="48"/>
      <c r="BA934" s="36"/>
      <c r="BB934" s="54" t="s">
        <v>11</v>
      </c>
      <c r="BC934" s="39"/>
      <c r="BD934" s="54" t="s">
        <v>16</v>
      </c>
      <c r="BE934" s="36"/>
      <c r="BF934" s="54" t="s">
        <v>11</v>
      </c>
      <c r="BG934" s="39"/>
      <c r="BH934" s="56" t="s">
        <v>16</v>
      </c>
      <c r="BI934" s="48"/>
      <c r="BJ934" s="36"/>
      <c r="BK934" s="54" t="s">
        <v>11</v>
      </c>
      <c r="BL934" s="39"/>
      <c r="BM934" s="54" t="s">
        <v>16</v>
      </c>
      <c r="BN934" s="36"/>
      <c r="BO934" s="54" t="s">
        <v>11</v>
      </c>
      <c r="BP934" s="39"/>
      <c r="BQ934" s="56" t="s">
        <v>16</v>
      </c>
      <c r="BR934" s="48"/>
      <c r="BS934" s="36"/>
      <c r="BT934" s="54" t="s">
        <v>11</v>
      </c>
      <c r="BU934" s="39"/>
      <c r="BV934" s="54" t="s">
        <v>16</v>
      </c>
      <c r="BW934" s="36"/>
      <c r="BX934" s="54" t="s">
        <v>11</v>
      </c>
      <c r="BY934" s="39"/>
      <c r="BZ934" s="56" t="s">
        <v>16</v>
      </c>
      <c r="CA934" s="51"/>
      <c r="CB934" s="17" t="str">
        <f t="shared" si="29"/>
        <v/>
      </c>
      <c r="CC934" s="17" t="str">
        <f>IF(CB934="","",INDEX('99_職種リスト'!$A:$A,MATCH($E934,'99_職種リスト'!$B:$B,0)))</f>
        <v/>
      </c>
      <c r="CD934" s="18" t="str">
        <f>IF(CB934="","",IF(F934="○",'01_勤務時間入力'!$B$7*60,IF(SUM(H934,J934,L934,N934)&gt;0,MIN(SUM(VALUE(H934)*60,J934,VALUE(L934)*60/2,N934/2),'01_勤務時間入力'!$B$7*60,10080),MIN(SUM(MIN(SUM(VALUE(Q934)*60,S934,VALUE(U934)*60/2,W934/2),1440)*IF(OR(Y934="",Y934="　"),1,VALUE(MID(Y934,2,1)/4)),MIN(SUM(VALUE(Z934)*60,AB934,VALUE(AD934)*60/2,AF934/2),1440)*IF(OR(AH934="",AH934="　"),1,VALUE(MID(AH934,2,1)/4)),MIN(SUM(VALUE(AI934)*60,AK934,VALUE(AM934)*60/2,AO934/2),1440)*IF(OR(AQ934="",AQ934="　"),1,VALUE(MID(AQ934,2,1)/4)),MIN(SUM(VALUE(AR934)*60,AT934,VALUE(AV934)*60/2,AX934/2),1440)*IF(OR(AZ934="",AZ934="　"),1,VALUE(MID(AZ934,2,1)/4)),MIN(SUM(VALUE(BA934)*60,BC934,VALUE(BE934)*60/2,BG934/2),1440)*IF(OR(BI934="",BI934="　"),1,VALUE(MID(BI934,2,1)/4)),MIN(SUM(VALUE(BJ934)*60,BL934,VALUE(BN934)*60/2,BP934/2),1440)*IF(OR(BR934="",BR934="　"),1,VALUE(MID(BR934,2,1)/4)),MIN(SUM(VALUE(BS934)*60,BU934,VALUE(BW934)*60/2,BY934/2),1440)*IF(OR(CA934="",CA934="　"),1,VALUE(MID(CA934,2,1)/4))),'01_勤務時間入力'!$B$7*60,10080))))</f>
        <v/>
      </c>
      <c r="CE934" s="17" t="str">
        <f>IF(CB934="","",IF('01_勤務時間入力'!$I$7*60&lt;='01_勤務時間入力'!CD934,"常勤","非常勤"))</f>
        <v/>
      </c>
    </row>
    <row r="935" spans="2:83" ht="27.95" customHeight="1" x14ac:dyDescent="0.4">
      <c r="B935" s="131" t="str">
        <f t="shared" si="28"/>
        <v>919人目</v>
      </c>
      <c r="C935" s="29"/>
      <c r="D935" s="69" t="s">
        <v>14</v>
      </c>
      <c r="E935" s="31"/>
      <c r="F935" s="32"/>
      <c r="H935" s="36"/>
      <c r="I935" s="54" t="s">
        <v>11</v>
      </c>
      <c r="J935" s="39"/>
      <c r="K935" s="56" t="s">
        <v>16</v>
      </c>
      <c r="L935" s="36"/>
      <c r="M935" s="54" t="s">
        <v>11</v>
      </c>
      <c r="N935" s="39"/>
      <c r="O935" s="56" t="s">
        <v>16</v>
      </c>
      <c r="P935" s="11"/>
      <c r="Q935" s="36"/>
      <c r="R935" s="54" t="s">
        <v>11</v>
      </c>
      <c r="S935" s="39"/>
      <c r="T935" s="54" t="s">
        <v>16</v>
      </c>
      <c r="U935" s="36"/>
      <c r="V935" s="54" t="s">
        <v>11</v>
      </c>
      <c r="W935" s="39"/>
      <c r="X935" s="56" t="s">
        <v>16</v>
      </c>
      <c r="Y935" s="48"/>
      <c r="Z935" s="36"/>
      <c r="AA935" s="54" t="s">
        <v>11</v>
      </c>
      <c r="AB935" s="39"/>
      <c r="AC935" s="54" t="s">
        <v>16</v>
      </c>
      <c r="AD935" s="36"/>
      <c r="AE935" s="54" t="s">
        <v>11</v>
      </c>
      <c r="AF935" s="39"/>
      <c r="AG935" s="56" t="s">
        <v>16</v>
      </c>
      <c r="AH935" s="48"/>
      <c r="AI935" s="36"/>
      <c r="AJ935" s="54" t="s">
        <v>11</v>
      </c>
      <c r="AK935" s="39"/>
      <c r="AL935" s="54" t="s">
        <v>16</v>
      </c>
      <c r="AM935" s="36"/>
      <c r="AN935" s="54" t="s">
        <v>11</v>
      </c>
      <c r="AO935" s="39"/>
      <c r="AP935" s="56" t="s">
        <v>16</v>
      </c>
      <c r="AQ935" s="48"/>
      <c r="AR935" s="36"/>
      <c r="AS935" s="54" t="s">
        <v>11</v>
      </c>
      <c r="AT935" s="39"/>
      <c r="AU935" s="54" t="s">
        <v>16</v>
      </c>
      <c r="AV935" s="36"/>
      <c r="AW935" s="54" t="s">
        <v>11</v>
      </c>
      <c r="AX935" s="39"/>
      <c r="AY935" s="56" t="s">
        <v>16</v>
      </c>
      <c r="AZ935" s="48"/>
      <c r="BA935" s="36"/>
      <c r="BB935" s="54" t="s">
        <v>11</v>
      </c>
      <c r="BC935" s="39"/>
      <c r="BD935" s="54" t="s">
        <v>16</v>
      </c>
      <c r="BE935" s="36"/>
      <c r="BF935" s="54" t="s">
        <v>11</v>
      </c>
      <c r="BG935" s="39"/>
      <c r="BH935" s="56" t="s">
        <v>16</v>
      </c>
      <c r="BI935" s="48"/>
      <c r="BJ935" s="36"/>
      <c r="BK935" s="54" t="s">
        <v>11</v>
      </c>
      <c r="BL935" s="39"/>
      <c r="BM935" s="54" t="s">
        <v>16</v>
      </c>
      <c r="BN935" s="36"/>
      <c r="BO935" s="54" t="s">
        <v>11</v>
      </c>
      <c r="BP935" s="39"/>
      <c r="BQ935" s="56" t="s">
        <v>16</v>
      </c>
      <c r="BR935" s="48"/>
      <c r="BS935" s="36"/>
      <c r="BT935" s="54" t="s">
        <v>11</v>
      </c>
      <c r="BU935" s="39"/>
      <c r="BV935" s="54" t="s">
        <v>16</v>
      </c>
      <c r="BW935" s="36"/>
      <c r="BX935" s="54" t="s">
        <v>11</v>
      </c>
      <c r="BY935" s="39"/>
      <c r="BZ935" s="56" t="s">
        <v>16</v>
      </c>
      <c r="CA935" s="51"/>
      <c r="CB935" s="17" t="str">
        <f t="shared" si="29"/>
        <v/>
      </c>
      <c r="CC935" s="17" t="str">
        <f>IF(CB935="","",INDEX('99_職種リスト'!$A:$A,MATCH($E935,'99_職種リスト'!$B:$B,0)))</f>
        <v/>
      </c>
      <c r="CD935" s="18" t="str">
        <f>IF(CB935="","",IF(F935="○",'01_勤務時間入力'!$B$7*60,IF(SUM(H935,J935,L935,N935)&gt;0,MIN(SUM(VALUE(H935)*60,J935,VALUE(L935)*60/2,N935/2),'01_勤務時間入力'!$B$7*60,10080),MIN(SUM(MIN(SUM(VALUE(Q935)*60,S935,VALUE(U935)*60/2,W935/2),1440)*IF(OR(Y935="",Y935="　"),1,VALUE(MID(Y935,2,1)/4)),MIN(SUM(VALUE(Z935)*60,AB935,VALUE(AD935)*60/2,AF935/2),1440)*IF(OR(AH935="",AH935="　"),1,VALUE(MID(AH935,2,1)/4)),MIN(SUM(VALUE(AI935)*60,AK935,VALUE(AM935)*60/2,AO935/2),1440)*IF(OR(AQ935="",AQ935="　"),1,VALUE(MID(AQ935,2,1)/4)),MIN(SUM(VALUE(AR935)*60,AT935,VALUE(AV935)*60/2,AX935/2),1440)*IF(OR(AZ935="",AZ935="　"),1,VALUE(MID(AZ935,2,1)/4)),MIN(SUM(VALUE(BA935)*60,BC935,VALUE(BE935)*60/2,BG935/2),1440)*IF(OR(BI935="",BI935="　"),1,VALUE(MID(BI935,2,1)/4)),MIN(SUM(VALUE(BJ935)*60,BL935,VALUE(BN935)*60/2,BP935/2),1440)*IF(OR(BR935="",BR935="　"),1,VALUE(MID(BR935,2,1)/4)),MIN(SUM(VALUE(BS935)*60,BU935,VALUE(BW935)*60/2,BY935/2),1440)*IF(OR(CA935="",CA935="　"),1,VALUE(MID(CA935,2,1)/4))),'01_勤務時間入力'!$B$7*60,10080))))</f>
        <v/>
      </c>
      <c r="CE935" s="17" t="str">
        <f>IF(CB935="","",IF('01_勤務時間入力'!$I$7*60&lt;='01_勤務時間入力'!CD935,"常勤","非常勤"))</f>
        <v/>
      </c>
    </row>
    <row r="936" spans="2:83" ht="27.95" customHeight="1" x14ac:dyDescent="0.4">
      <c r="B936" s="131" t="str">
        <f t="shared" si="28"/>
        <v>920人目</v>
      </c>
      <c r="C936" s="29"/>
      <c r="D936" s="69" t="s">
        <v>14</v>
      </c>
      <c r="E936" s="31"/>
      <c r="F936" s="32"/>
      <c r="H936" s="36"/>
      <c r="I936" s="54" t="s">
        <v>11</v>
      </c>
      <c r="J936" s="39"/>
      <c r="K936" s="56" t="s">
        <v>16</v>
      </c>
      <c r="L936" s="36"/>
      <c r="M936" s="54" t="s">
        <v>11</v>
      </c>
      <c r="N936" s="39"/>
      <c r="O936" s="56" t="s">
        <v>16</v>
      </c>
      <c r="P936" s="11"/>
      <c r="Q936" s="36"/>
      <c r="R936" s="54" t="s">
        <v>11</v>
      </c>
      <c r="S936" s="39"/>
      <c r="T936" s="54" t="s">
        <v>16</v>
      </c>
      <c r="U936" s="36"/>
      <c r="V936" s="54" t="s">
        <v>11</v>
      </c>
      <c r="W936" s="39"/>
      <c r="X936" s="56" t="s">
        <v>16</v>
      </c>
      <c r="Y936" s="48"/>
      <c r="Z936" s="36"/>
      <c r="AA936" s="54" t="s">
        <v>11</v>
      </c>
      <c r="AB936" s="39"/>
      <c r="AC936" s="54" t="s">
        <v>16</v>
      </c>
      <c r="AD936" s="36"/>
      <c r="AE936" s="54" t="s">
        <v>11</v>
      </c>
      <c r="AF936" s="39"/>
      <c r="AG936" s="56" t="s">
        <v>16</v>
      </c>
      <c r="AH936" s="48"/>
      <c r="AI936" s="36"/>
      <c r="AJ936" s="54" t="s">
        <v>11</v>
      </c>
      <c r="AK936" s="39"/>
      <c r="AL936" s="54" t="s">
        <v>16</v>
      </c>
      <c r="AM936" s="36"/>
      <c r="AN936" s="54" t="s">
        <v>11</v>
      </c>
      <c r="AO936" s="39"/>
      <c r="AP936" s="56" t="s">
        <v>16</v>
      </c>
      <c r="AQ936" s="48"/>
      <c r="AR936" s="36"/>
      <c r="AS936" s="54" t="s">
        <v>11</v>
      </c>
      <c r="AT936" s="39"/>
      <c r="AU936" s="54" t="s">
        <v>16</v>
      </c>
      <c r="AV936" s="36"/>
      <c r="AW936" s="54" t="s">
        <v>11</v>
      </c>
      <c r="AX936" s="39"/>
      <c r="AY936" s="56" t="s">
        <v>16</v>
      </c>
      <c r="AZ936" s="48"/>
      <c r="BA936" s="36"/>
      <c r="BB936" s="54" t="s">
        <v>11</v>
      </c>
      <c r="BC936" s="39"/>
      <c r="BD936" s="54" t="s">
        <v>16</v>
      </c>
      <c r="BE936" s="36"/>
      <c r="BF936" s="54" t="s">
        <v>11</v>
      </c>
      <c r="BG936" s="39"/>
      <c r="BH936" s="56" t="s">
        <v>16</v>
      </c>
      <c r="BI936" s="48"/>
      <c r="BJ936" s="36"/>
      <c r="BK936" s="54" t="s">
        <v>11</v>
      </c>
      <c r="BL936" s="39"/>
      <c r="BM936" s="54" t="s">
        <v>16</v>
      </c>
      <c r="BN936" s="36"/>
      <c r="BO936" s="54" t="s">
        <v>11</v>
      </c>
      <c r="BP936" s="39"/>
      <c r="BQ936" s="56" t="s">
        <v>16</v>
      </c>
      <c r="BR936" s="48"/>
      <c r="BS936" s="36"/>
      <c r="BT936" s="54" t="s">
        <v>11</v>
      </c>
      <c r="BU936" s="39"/>
      <c r="BV936" s="54" t="s">
        <v>16</v>
      </c>
      <c r="BW936" s="36"/>
      <c r="BX936" s="54" t="s">
        <v>11</v>
      </c>
      <c r="BY936" s="39"/>
      <c r="BZ936" s="56" t="s">
        <v>16</v>
      </c>
      <c r="CA936" s="51"/>
      <c r="CB936" s="17" t="str">
        <f t="shared" si="29"/>
        <v/>
      </c>
      <c r="CC936" s="17" t="str">
        <f>IF(CB936="","",INDEX('99_職種リスト'!$A:$A,MATCH($E936,'99_職種リスト'!$B:$B,0)))</f>
        <v/>
      </c>
      <c r="CD936" s="18" t="str">
        <f>IF(CB936="","",IF(F936="○",'01_勤務時間入力'!$B$7*60,IF(SUM(H936,J936,L936,N936)&gt;0,MIN(SUM(VALUE(H936)*60,J936,VALUE(L936)*60/2,N936/2),'01_勤務時間入力'!$B$7*60,10080),MIN(SUM(MIN(SUM(VALUE(Q936)*60,S936,VALUE(U936)*60/2,W936/2),1440)*IF(OR(Y936="",Y936="　"),1,VALUE(MID(Y936,2,1)/4)),MIN(SUM(VALUE(Z936)*60,AB936,VALUE(AD936)*60/2,AF936/2),1440)*IF(OR(AH936="",AH936="　"),1,VALUE(MID(AH936,2,1)/4)),MIN(SUM(VALUE(AI936)*60,AK936,VALUE(AM936)*60/2,AO936/2),1440)*IF(OR(AQ936="",AQ936="　"),1,VALUE(MID(AQ936,2,1)/4)),MIN(SUM(VALUE(AR936)*60,AT936,VALUE(AV936)*60/2,AX936/2),1440)*IF(OR(AZ936="",AZ936="　"),1,VALUE(MID(AZ936,2,1)/4)),MIN(SUM(VALUE(BA936)*60,BC936,VALUE(BE936)*60/2,BG936/2),1440)*IF(OR(BI936="",BI936="　"),1,VALUE(MID(BI936,2,1)/4)),MIN(SUM(VALUE(BJ936)*60,BL936,VALUE(BN936)*60/2,BP936/2),1440)*IF(OR(BR936="",BR936="　"),1,VALUE(MID(BR936,2,1)/4)),MIN(SUM(VALUE(BS936)*60,BU936,VALUE(BW936)*60/2,BY936/2),1440)*IF(OR(CA936="",CA936="　"),1,VALUE(MID(CA936,2,1)/4))),'01_勤務時間入力'!$B$7*60,10080))))</f>
        <v/>
      </c>
      <c r="CE936" s="17" t="str">
        <f>IF(CB936="","",IF('01_勤務時間入力'!$I$7*60&lt;='01_勤務時間入力'!CD936,"常勤","非常勤"))</f>
        <v/>
      </c>
    </row>
    <row r="937" spans="2:83" ht="27.95" customHeight="1" x14ac:dyDescent="0.4">
      <c r="B937" s="131" t="str">
        <f t="shared" si="28"/>
        <v>921人目</v>
      </c>
      <c r="C937" s="29"/>
      <c r="D937" s="69" t="s">
        <v>14</v>
      </c>
      <c r="E937" s="31"/>
      <c r="F937" s="32"/>
      <c r="H937" s="36"/>
      <c r="I937" s="54" t="s">
        <v>11</v>
      </c>
      <c r="J937" s="39"/>
      <c r="K937" s="56" t="s">
        <v>16</v>
      </c>
      <c r="L937" s="36"/>
      <c r="M937" s="54" t="s">
        <v>11</v>
      </c>
      <c r="N937" s="39"/>
      <c r="O937" s="56" t="s">
        <v>16</v>
      </c>
      <c r="P937" s="11"/>
      <c r="Q937" s="36"/>
      <c r="R937" s="54" t="s">
        <v>11</v>
      </c>
      <c r="S937" s="39"/>
      <c r="T937" s="54" t="s">
        <v>16</v>
      </c>
      <c r="U937" s="36"/>
      <c r="V937" s="54" t="s">
        <v>11</v>
      </c>
      <c r="W937" s="39"/>
      <c r="X937" s="56" t="s">
        <v>16</v>
      </c>
      <c r="Y937" s="48"/>
      <c r="Z937" s="36"/>
      <c r="AA937" s="54" t="s">
        <v>11</v>
      </c>
      <c r="AB937" s="39"/>
      <c r="AC937" s="54" t="s">
        <v>16</v>
      </c>
      <c r="AD937" s="36"/>
      <c r="AE937" s="54" t="s">
        <v>11</v>
      </c>
      <c r="AF937" s="39"/>
      <c r="AG937" s="56" t="s">
        <v>16</v>
      </c>
      <c r="AH937" s="48"/>
      <c r="AI937" s="36"/>
      <c r="AJ937" s="54" t="s">
        <v>11</v>
      </c>
      <c r="AK937" s="39"/>
      <c r="AL937" s="54" t="s">
        <v>16</v>
      </c>
      <c r="AM937" s="36"/>
      <c r="AN937" s="54" t="s">
        <v>11</v>
      </c>
      <c r="AO937" s="39"/>
      <c r="AP937" s="56" t="s">
        <v>16</v>
      </c>
      <c r="AQ937" s="48"/>
      <c r="AR937" s="36"/>
      <c r="AS937" s="54" t="s">
        <v>11</v>
      </c>
      <c r="AT937" s="39"/>
      <c r="AU937" s="54" t="s">
        <v>16</v>
      </c>
      <c r="AV937" s="36"/>
      <c r="AW937" s="54" t="s">
        <v>11</v>
      </c>
      <c r="AX937" s="39"/>
      <c r="AY937" s="56" t="s">
        <v>16</v>
      </c>
      <c r="AZ937" s="48"/>
      <c r="BA937" s="36"/>
      <c r="BB937" s="54" t="s">
        <v>11</v>
      </c>
      <c r="BC937" s="39"/>
      <c r="BD937" s="54" t="s">
        <v>16</v>
      </c>
      <c r="BE937" s="36"/>
      <c r="BF937" s="54" t="s">
        <v>11</v>
      </c>
      <c r="BG937" s="39"/>
      <c r="BH937" s="56" t="s">
        <v>16</v>
      </c>
      <c r="BI937" s="48"/>
      <c r="BJ937" s="36"/>
      <c r="BK937" s="54" t="s">
        <v>11</v>
      </c>
      <c r="BL937" s="39"/>
      <c r="BM937" s="54" t="s">
        <v>16</v>
      </c>
      <c r="BN937" s="36"/>
      <c r="BO937" s="54" t="s">
        <v>11</v>
      </c>
      <c r="BP937" s="39"/>
      <c r="BQ937" s="56" t="s">
        <v>16</v>
      </c>
      <c r="BR937" s="48"/>
      <c r="BS937" s="36"/>
      <c r="BT937" s="54" t="s">
        <v>11</v>
      </c>
      <c r="BU937" s="39"/>
      <c r="BV937" s="54" t="s">
        <v>16</v>
      </c>
      <c r="BW937" s="36"/>
      <c r="BX937" s="54" t="s">
        <v>11</v>
      </c>
      <c r="BY937" s="39"/>
      <c r="BZ937" s="56" t="s">
        <v>16</v>
      </c>
      <c r="CA937" s="51"/>
      <c r="CB937" s="17" t="str">
        <f t="shared" si="29"/>
        <v/>
      </c>
      <c r="CC937" s="17" t="str">
        <f>IF(CB937="","",INDEX('99_職種リスト'!$A:$A,MATCH($E937,'99_職種リスト'!$B:$B,0)))</f>
        <v/>
      </c>
      <c r="CD937" s="18" t="str">
        <f>IF(CB937="","",IF(F937="○",'01_勤務時間入力'!$B$7*60,IF(SUM(H937,J937,L937,N937)&gt;0,MIN(SUM(VALUE(H937)*60,J937,VALUE(L937)*60/2,N937/2),'01_勤務時間入力'!$B$7*60,10080),MIN(SUM(MIN(SUM(VALUE(Q937)*60,S937,VALUE(U937)*60/2,W937/2),1440)*IF(OR(Y937="",Y937="　"),1,VALUE(MID(Y937,2,1)/4)),MIN(SUM(VALUE(Z937)*60,AB937,VALUE(AD937)*60/2,AF937/2),1440)*IF(OR(AH937="",AH937="　"),1,VALUE(MID(AH937,2,1)/4)),MIN(SUM(VALUE(AI937)*60,AK937,VALUE(AM937)*60/2,AO937/2),1440)*IF(OR(AQ937="",AQ937="　"),1,VALUE(MID(AQ937,2,1)/4)),MIN(SUM(VALUE(AR937)*60,AT937,VALUE(AV937)*60/2,AX937/2),1440)*IF(OR(AZ937="",AZ937="　"),1,VALUE(MID(AZ937,2,1)/4)),MIN(SUM(VALUE(BA937)*60,BC937,VALUE(BE937)*60/2,BG937/2),1440)*IF(OR(BI937="",BI937="　"),1,VALUE(MID(BI937,2,1)/4)),MIN(SUM(VALUE(BJ937)*60,BL937,VALUE(BN937)*60/2,BP937/2),1440)*IF(OR(BR937="",BR937="　"),1,VALUE(MID(BR937,2,1)/4)),MIN(SUM(VALUE(BS937)*60,BU937,VALUE(BW937)*60/2,BY937/2),1440)*IF(OR(CA937="",CA937="　"),1,VALUE(MID(CA937,2,1)/4))),'01_勤務時間入力'!$B$7*60,10080))))</f>
        <v/>
      </c>
      <c r="CE937" s="17" t="str">
        <f>IF(CB937="","",IF('01_勤務時間入力'!$I$7*60&lt;='01_勤務時間入力'!CD937,"常勤","非常勤"))</f>
        <v/>
      </c>
    </row>
    <row r="938" spans="2:83" ht="27.95" customHeight="1" x14ac:dyDescent="0.4">
      <c r="B938" s="131" t="str">
        <f t="shared" si="28"/>
        <v>922人目</v>
      </c>
      <c r="C938" s="29"/>
      <c r="D938" s="69" t="s">
        <v>14</v>
      </c>
      <c r="E938" s="31"/>
      <c r="F938" s="32"/>
      <c r="H938" s="36"/>
      <c r="I938" s="54" t="s">
        <v>11</v>
      </c>
      <c r="J938" s="39"/>
      <c r="K938" s="56" t="s">
        <v>16</v>
      </c>
      <c r="L938" s="36"/>
      <c r="M938" s="54" t="s">
        <v>11</v>
      </c>
      <c r="N938" s="39"/>
      <c r="O938" s="56" t="s">
        <v>16</v>
      </c>
      <c r="P938" s="11"/>
      <c r="Q938" s="36"/>
      <c r="R938" s="54" t="s">
        <v>11</v>
      </c>
      <c r="S938" s="39"/>
      <c r="T938" s="54" t="s">
        <v>16</v>
      </c>
      <c r="U938" s="36"/>
      <c r="V938" s="54" t="s">
        <v>11</v>
      </c>
      <c r="W938" s="39"/>
      <c r="X938" s="56" t="s">
        <v>16</v>
      </c>
      <c r="Y938" s="48"/>
      <c r="Z938" s="36"/>
      <c r="AA938" s="54" t="s">
        <v>11</v>
      </c>
      <c r="AB938" s="39"/>
      <c r="AC938" s="54" t="s">
        <v>16</v>
      </c>
      <c r="AD938" s="36"/>
      <c r="AE938" s="54" t="s">
        <v>11</v>
      </c>
      <c r="AF938" s="39"/>
      <c r="AG938" s="56" t="s">
        <v>16</v>
      </c>
      <c r="AH938" s="48"/>
      <c r="AI938" s="36"/>
      <c r="AJ938" s="54" t="s">
        <v>11</v>
      </c>
      <c r="AK938" s="39"/>
      <c r="AL938" s="54" t="s">
        <v>16</v>
      </c>
      <c r="AM938" s="36"/>
      <c r="AN938" s="54" t="s">
        <v>11</v>
      </c>
      <c r="AO938" s="39"/>
      <c r="AP938" s="56" t="s">
        <v>16</v>
      </c>
      <c r="AQ938" s="48"/>
      <c r="AR938" s="36"/>
      <c r="AS938" s="54" t="s">
        <v>11</v>
      </c>
      <c r="AT938" s="39"/>
      <c r="AU938" s="54" t="s">
        <v>16</v>
      </c>
      <c r="AV938" s="36"/>
      <c r="AW938" s="54" t="s">
        <v>11</v>
      </c>
      <c r="AX938" s="39"/>
      <c r="AY938" s="56" t="s">
        <v>16</v>
      </c>
      <c r="AZ938" s="48"/>
      <c r="BA938" s="36"/>
      <c r="BB938" s="54" t="s">
        <v>11</v>
      </c>
      <c r="BC938" s="39"/>
      <c r="BD938" s="54" t="s">
        <v>16</v>
      </c>
      <c r="BE938" s="36"/>
      <c r="BF938" s="54" t="s">
        <v>11</v>
      </c>
      <c r="BG938" s="39"/>
      <c r="BH938" s="56" t="s">
        <v>16</v>
      </c>
      <c r="BI938" s="48"/>
      <c r="BJ938" s="36"/>
      <c r="BK938" s="54" t="s">
        <v>11</v>
      </c>
      <c r="BL938" s="39"/>
      <c r="BM938" s="54" t="s">
        <v>16</v>
      </c>
      <c r="BN938" s="36"/>
      <c r="BO938" s="54" t="s">
        <v>11</v>
      </c>
      <c r="BP938" s="39"/>
      <c r="BQ938" s="56" t="s">
        <v>16</v>
      </c>
      <c r="BR938" s="48"/>
      <c r="BS938" s="36"/>
      <c r="BT938" s="54" t="s">
        <v>11</v>
      </c>
      <c r="BU938" s="39"/>
      <c r="BV938" s="54" t="s">
        <v>16</v>
      </c>
      <c r="BW938" s="36"/>
      <c r="BX938" s="54" t="s">
        <v>11</v>
      </c>
      <c r="BY938" s="39"/>
      <c r="BZ938" s="56" t="s">
        <v>16</v>
      </c>
      <c r="CA938" s="51"/>
      <c r="CB938" s="17" t="str">
        <f t="shared" si="29"/>
        <v/>
      </c>
      <c r="CC938" s="17" t="str">
        <f>IF(CB938="","",INDEX('99_職種リスト'!$A:$A,MATCH($E938,'99_職種リスト'!$B:$B,0)))</f>
        <v/>
      </c>
      <c r="CD938" s="18" t="str">
        <f>IF(CB938="","",IF(F938="○",'01_勤務時間入力'!$B$7*60,IF(SUM(H938,J938,L938,N938)&gt;0,MIN(SUM(VALUE(H938)*60,J938,VALUE(L938)*60/2,N938/2),'01_勤務時間入力'!$B$7*60,10080),MIN(SUM(MIN(SUM(VALUE(Q938)*60,S938,VALUE(U938)*60/2,W938/2),1440)*IF(OR(Y938="",Y938="　"),1,VALUE(MID(Y938,2,1)/4)),MIN(SUM(VALUE(Z938)*60,AB938,VALUE(AD938)*60/2,AF938/2),1440)*IF(OR(AH938="",AH938="　"),1,VALUE(MID(AH938,2,1)/4)),MIN(SUM(VALUE(AI938)*60,AK938,VALUE(AM938)*60/2,AO938/2),1440)*IF(OR(AQ938="",AQ938="　"),1,VALUE(MID(AQ938,2,1)/4)),MIN(SUM(VALUE(AR938)*60,AT938,VALUE(AV938)*60/2,AX938/2),1440)*IF(OR(AZ938="",AZ938="　"),1,VALUE(MID(AZ938,2,1)/4)),MIN(SUM(VALUE(BA938)*60,BC938,VALUE(BE938)*60/2,BG938/2),1440)*IF(OR(BI938="",BI938="　"),1,VALUE(MID(BI938,2,1)/4)),MIN(SUM(VALUE(BJ938)*60,BL938,VALUE(BN938)*60/2,BP938/2),1440)*IF(OR(BR938="",BR938="　"),1,VALUE(MID(BR938,2,1)/4)),MIN(SUM(VALUE(BS938)*60,BU938,VALUE(BW938)*60/2,BY938/2),1440)*IF(OR(CA938="",CA938="　"),1,VALUE(MID(CA938,2,1)/4))),'01_勤務時間入力'!$B$7*60,10080))))</f>
        <v/>
      </c>
      <c r="CE938" s="17" t="str">
        <f>IF(CB938="","",IF('01_勤務時間入力'!$I$7*60&lt;='01_勤務時間入力'!CD938,"常勤","非常勤"))</f>
        <v/>
      </c>
    </row>
    <row r="939" spans="2:83" ht="27.95" customHeight="1" x14ac:dyDescent="0.4">
      <c r="B939" s="131" t="str">
        <f t="shared" si="28"/>
        <v>923人目</v>
      </c>
      <c r="C939" s="29"/>
      <c r="D939" s="69" t="s">
        <v>14</v>
      </c>
      <c r="E939" s="31"/>
      <c r="F939" s="32"/>
      <c r="H939" s="36"/>
      <c r="I939" s="54" t="s">
        <v>11</v>
      </c>
      <c r="J939" s="39"/>
      <c r="K939" s="56" t="s">
        <v>16</v>
      </c>
      <c r="L939" s="36"/>
      <c r="M939" s="54" t="s">
        <v>11</v>
      </c>
      <c r="N939" s="39"/>
      <c r="O939" s="56" t="s">
        <v>16</v>
      </c>
      <c r="P939" s="11"/>
      <c r="Q939" s="36"/>
      <c r="R939" s="54" t="s">
        <v>11</v>
      </c>
      <c r="S939" s="39"/>
      <c r="T939" s="54" t="s">
        <v>16</v>
      </c>
      <c r="U939" s="36"/>
      <c r="V939" s="54" t="s">
        <v>11</v>
      </c>
      <c r="W939" s="39"/>
      <c r="X939" s="56" t="s">
        <v>16</v>
      </c>
      <c r="Y939" s="48"/>
      <c r="Z939" s="36"/>
      <c r="AA939" s="54" t="s">
        <v>11</v>
      </c>
      <c r="AB939" s="39"/>
      <c r="AC939" s="54" t="s">
        <v>16</v>
      </c>
      <c r="AD939" s="36"/>
      <c r="AE939" s="54" t="s">
        <v>11</v>
      </c>
      <c r="AF939" s="39"/>
      <c r="AG939" s="56" t="s">
        <v>16</v>
      </c>
      <c r="AH939" s="48"/>
      <c r="AI939" s="36"/>
      <c r="AJ939" s="54" t="s">
        <v>11</v>
      </c>
      <c r="AK939" s="39"/>
      <c r="AL939" s="54" t="s">
        <v>16</v>
      </c>
      <c r="AM939" s="36"/>
      <c r="AN939" s="54" t="s">
        <v>11</v>
      </c>
      <c r="AO939" s="39"/>
      <c r="AP939" s="56" t="s">
        <v>16</v>
      </c>
      <c r="AQ939" s="48"/>
      <c r="AR939" s="36"/>
      <c r="AS939" s="54" t="s">
        <v>11</v>
      </c>
      <c r="AT939" s="39"/>
      <c r="AU939" s="54" t="s">
        <v>16</v>
      </c>
      <c r="AV939" s="36"/>
      <c r="AW939" s="54" t="s">
        <v>11</v>
      </c>
      <c r="AX939" s="39"/>
      <c r="AY939" s="56" t="s">
        <v>16</v>
      </c>
      <c r="AZ939" s="48"/>
      <c r="BA939" s="36"/>
      <c r="BB939" s="54" t="s">
        <v>11</v>
      </c>
      <c r="BC939" s="39"/>
      <c r="BD939" s="54" t="s">
        <v>16</v>
      </c>
      <c r="BE939" s="36"/>
      <c r="BF939" s="54" t="s">
        <v>11</v>
      </c>
      <c r="BG939" s="39"/>
      <c r="BH939" s="56" t="s">
        <v>16</v>
      </c>
      <c r="BI939" s="48"/>
      <c r="BJ939" s="36"/>
      <c r="BK939" s="54" t="s">
        <v>11</v>
      </c>
      <c r="BL939" s="39"/>
      <c r="BM939" s="54" t="s">
        <v>16</v>
      </c>
      <c r="BN939" s="36"/>
      <c r="BO939" s="54" t="s">
        <v>11</v>
      </c>
      <c r="BP939" s="39"/>
      <c r="BQ939" s="56" t="s">
        <v>16</v>
      </c>
      <c r="BR939" s="48"/>
      <c r="BS939" s="36"/>
      <c r="BT939" s="54" t="s">
        <v>11</v>
      </c>
      <c r="BU939" s="39"/>
      <c r="BV939" s="54" t="s">
        <v>16</v>
      </c>
      <c r="BW939" s="36"/>
      <c r="BX939" s="54" t="s">
        <v>11</v>
      </c>
      <c r="BY939" s="39"/>
      <c r="BZ939" s="56" t="s">
        <v>16</v>
      </c>
      <c r="CA939" s="51"/>
      <c r="CB939" s="17" t="str">
        <f t="shared" si="29"/>
        <v/>
      </c>
      <c r="CC939" s="17" t="str">
        <f>IF(CB939="","",INDEX('99_職種リスト'!$A:$A,MATCH($E939,'99_職種リスト'!$B:$B,0)))</f>
        <v/>
      </c>
      <c r="CD939" s="18" t="str">
        <f>IF(CB939="","",IF(F939="○",'01_勤務時間入力'!$B$7*60,IF(SUM(H939,J939,L939,N939)&gt;0,MIN(SUM(VALUE(H939)*60,J939,VALUE(L939)*60/2,N939/2),'01_勤務時間入力'!$B$7*60,10080),MIN(SUM(MIN(SUM(VALUE(Q939)*60,S939,VALUE(U939)*60/2,W939/2),1440)*IF(OR(Y939="",Y939="　"),1,VALUE(MID(Y939,2,1)/4)),MIN(SUM(VALUE(Z939)*60,AB939,VALUE(AD939)*60/2,AF939/2),1440)*IF(OR(AH939="",AH939="　"),1,VALUE(MID(AH939,2,1)/4)),MIN(SUM(VALUE(AI939)*60,AK939,VALUE(AM939)*60/2,AO939/2),1440)*IF(OR(AQ939="",AQ939="　"),1,VALUE(MID(AQ939,2,1)/4)),MIN(SUM(VALUE(AR939)*60,AT939,VALUE(AV939)*60/2,AX939/2),1440)*IF(OR(AZ939="",AZ939="　"),1,VALUE(MID(AZ939,2,1)/4)),MIN(SUM(VALUE(BA939)*60,BC939,VALUE(BE939)*60/2,BG939/2),1440)*IF(OR(BI939="",BI939="　"),1,VALUE(MID(BI939,2,1)/4)),MIN(SUM(VALUE(BJ939)*60,BL939,VALUE(BN939)*60/2,BP939/2),1440)*IF(OR(BR939="",BR939="　"),1,VALUE(MID(BR939,2,1)/4)),MIN(SUM(VALUE(BS939)*60,BU939,VALUE(BW939)*60/2,BY939/2),1440)*IF(OR(CA939="",CA939="　"),1,VALUE(MID(CA939,2,1)/4))),'01_勤務時間入力'!$B$7*60,10080))))</f>
        <v/>
      </c>
      <c r="CE939" s="17" t="str">
        <f>IF(CB939="","",IF('01_勤務時間入力'!$I$7*60&lt;='01_勤務時間入力'!CD939,"常勤","非常勤"))</f>
        <v/>
      </c>
    </row>
    <row r="940" spans="2:83" ht="27.95" customHeight="1" x14ac:dyDescent="0.4">
      <c r="B940" s="131" t="str">
        <f t="shared" si="28"/>
        <v>924人目</v>
      </c>
      <c r="C940" s="29"/>
      <c r="D940" s="69" t="s">
        <v>14</v>
      </c>
      <c r="E940" s="31"/>
      <c r="F940" s="32"/>
      <c r="H940" s="36"/>
      <c r="I940" s="54" t="s">
        <v>11</v>
      </c>
      <c r="J940" s="39"/>
      <c r="K940" s="56" t="s">
        <v>16</v>
      </c>
      <c r="L940" s="36"/>
      <c r="M940" s="54" t="s">
        <v>11</v>
      </c>
      <c r="N940" s="39"/>
      <c r="O940" s="56" t="s">
        <v>16</v>
      </c>
      <c r="P940" s="11"/>
      <c r="Q940" s="36"/>
      <c r="R940" s="54" t="s">
        <v>11</v>
      </c>
      <c r="S940" s="39"/>
      <c r="T940" s="54" t="s">
        <v>16</v>
      </c>
      <c r="U940" s="36"/>
      <c r="V940" s="54" t="s">
        <v>11</v>
      </c>
      <c r="W940" s="39"/>
      <c r="X940" s="56" t="s">
        <v>16</v>
      </c>
      <c r="Y940" s="48"/>
      <c r="Z940" s="36"/>
      <c r="AA940" s="54" t="s">
        <v>11</v>
      </c>
      <c r="AB940" s="39"/>
      <c r="AC940" s="54" t="s">
        <v>16</v>
      </c>
      <c r="AD940" s="36"/>
      <c r="AE940" s="54" t="s">
        <v>11</v>
      </c>
      <c r="AF940" s="39"/>
      <c r="AG940" s="56" t="s">
        <v>16</v>
      </c>
      <c r="AH940" s="48"/>
      <c r="AI940" s="36"/>
      <c r="AJ940" s="54" t="s">
        <v>11</v>
      </c>
      <c r="AK940" s="39"/>
      <c r="AL940" s="54" t="s">
        <v>16</v>
      </c>
      <c r="AM940" s="36"/>
      <c r="AN940" s="54" t="s">
        <v>11</v>
      </c>
      <c r="AO940" s="39"/>
      <c r="AP940" s="56" t="s">
        <v>16</v>
      </c>
      <c r="AQ940" s="48"/>
      <c r="AR940" s="36"/>
      <c r="AS940" s="54" t="s">
        <v>11</v>
      </c>
      <c r="AT940" s="39"/>
      <c r="AU940" s="54" t="s">
        <v>16</v>
      </c>
      <c r="AV940" s="36"/>
      <c r="AW940" s="54" t="s">
        <v>11</v>
      </c>
      <c r="AX940" s="39"/>
      <c r="AY940" s="56" t="s">
        <v>16</v>
      </c>
      <c r="AZ940" s="48"/>
      <c r="BA940" s="36"/>
      <c r="BB940" s="54" t="s">
        <v>11</v>
      </c>
      <c r="BC940" s="39"/>
      <c r="BD940" s="54" t="s">
        <v>16</v>
      </c>
      <c r="BE940" s="36"/>
      <c r="BF940" s="54" t="s">
        <v>11</v>
      </c>
      <c r="BG940" s="39"/>
      <c r="BH940" s="56" t="s">
        <v>16</v>
      </c>
      <c r="BI940" s="48"/>
      <c r="BJ940" s="36"/>
      <c r="BK940" s="54" t="s">
        <v>11</v>
      </c>
      <c r="BL940" s="39"/>
      <c r="BM940" s="54" t="s">
        <v>16</v>
      </c>
      <c r="BN940" s="36"/>
      <c r="BO940" s="54" t="s">
        <v>11</v>
      </c>
      <c r="BP940" s="39"/>
      <c r="BQ940" s="56" t="s">
        <v>16</v>
      </c>
      <c r="BR940" s="48"/>
      <c r="BS940" s="36"/>
      <c r="BT940" s="54" t="s">
        <v>11</v>
      </c>
      <c r="BU940" s="39"/>
      <c r="BV940" s="54" t="s">
        <v>16</v>
      </c>
      <c r="BW940" s="36"/>
      <c r="BX940" s="54" t="s">
        <v>11</v>
      </c>
      <c r="BY940" s="39"/>
      <c r="BZ940" s="56" t="s">
        <v>16</v>
      </c>
      <c r="CA940" s="51"/>
      <c r="CB940" s="17" t="str">
        <f t="shared" si="29"/>
        <v/>
      </c>
      <c r="CC940" s="17" t="str">
        <f>IF(CB940="","",INDEX('99_職種リスト'!$A:$A,MATCH($E940,'99_職種リスト'!$B:$B,0)))</f>
        <v/>
      </c>
      <c r="CD940" s="18" t="str">
        <f>IF(CB940="","",IF(F940="○",'01_勤務時間入力'!$B$7*60,IF(SUM(H940,J940,L940,N940)&gt;0,MIN(SUM(VALUE(H940)*60,J940,VALUE(L940)*60/2,N940/2),'01_勤務時間入力'!$B$7*60,10080),MIN(SUM(MIN(SUM(VALUE(Q940)*60,S940,VALUE(U940)*60/2,W940/2),1440)*IF(OR(Y940="",Y940="　"),1,VALUE(MID(Y940,2,1)/4)),MIN(SUM(VALUE(Z940)*60,AB940,VALUE(AD940)*60/2,AF940/2),1440)*IF(OR(AH940="",AH940="　"),1,VALUE(MID(AH940,2,1)/4)),MIN(SUM(VALUE(AI940)*60,AK940,VALUE(AM940)*60/2,AO940/2),1440)*IF(OR(AQ940="",AQ940="　"),1,VALUE(MID(AQ940,2,1)/4)),MIN(SUM(VALUE(AR940)*60,AT940,VALUE(AV940)*60/2,AX940/2),1440)*IF(OR(AZ940="",AZ940="　"),1,VALUE(MID(AZ940,2,1)/4)),MIN(SUM(VALUE(BA940)*60,BC940,VALUE(BE940)*60/2,BG940/2),1440)*IF(OR(BI940="",BI940="　"),1,VALUE(MID(BI940,2,1)/4)),MIN(SUM(VALUE(BJ940)*60,BL940,VALUE(BN940)*60/2,BP940/2),1440)*IF(OR(BR940="",BR940="　"),1,VALUE(MID(BR940,2,1)/4)),MIN(SUM(VALUE(BS940)*60,BU940,VALUE(BW940)*60/2,BY940/2),1440)*IF(OR(CA940="",CA940="　"),1,VALUE(MID(CA940,2,1)/4))),'01_勤務時間入力'!$B$7*60,10080))))</f>
        <v/>
      </c>
      <c r="CE940" s="17" t="str">
        <f>IF(CB940="","",IF('01_勤務時間入力'!$I$7*60&lt;='01_勤務時間入力'!CD940,"常勤","非常勤"))</f>
        <v/>
      </c>
    </row>
    <row r="941" spans="2:83" ht="27.95" customHeight="1" x14ac:dyDescent="0.4">
      <c r="B941" s="131" t="str">
        <f t="shared" si="28"/>
        <v>925人目</v>
      </c>
      <c r="C941" s="29"/>
      <c r="D941" s="69" t="s">
        <v>14</v>
      </c>
      <c r="E941" s="31"/>
      <c r="F941" s="32"/>
      <c r="H941" s="36"/>
      <c r="I941" s="54" t="s">
        <v>11</v>
      </c>
      <c r="J941" s="39"/>
      <c r="K941" s="56" t="s">
        <v>16</v>
      </c>
      <c r="L941" s="36"/>
      <c r="M941" s="54" t="s">
        <v>11</v>
      </c>
      <c r="N941" s="39"/>
      <c r="O941" s="56" t="s">
        <v>16</v>
      </c>
      <c r="P941" s="11"/>
      <c r="Q941" s="36"/>
      <c r="R941" s="54" t="s">
        <v>11</v>
      </c>
      <c r="S941" s="39"/>
      <c r="T941" s="54" t="s">
        <v>16</v>
      </c>
      <c r="U941" s="36"/>
      <c r="V941" s="54" t="s">
        <v>11</v>
      </c>
      <c r="W941" s="39"/>
      <c r="X941" s="56" t="s">
        <v>16</v>
      </c>
      <c r="Y941" s="48"/>
      <c r="Z941" s="36"/>
      <c r="AA941" s="54" t="s">
        <v>11</v>
      </c>
      <c r="AB941" s="39"/>
      <c r="AC941" s="54" t="s">
        <v>16</v>
      </c>
      <c r="AD941" s="36"/>
      <c r="AE941" s="54" t="s">
        <v>11</v>
      </c>
      <c r="AF941" s="39"/>
      <c r="AG941" s="56" t="s">
        <v>16</v>
      </c>
      <c r="AH941" s="48"/>
      <c r="AI941" s="36"/>
      <c r="AJ941" s="54" t="s">
        <v>11</v>
      </c>
      <c r="AK941" s="39"/>
      <c r="AL941" s="54" t="s">
        <v>16</v>
      </c>
      <c r="AM941" s="36"/>
      <c r="AN941" s="54" t="s">
        <v>11</v>
      </c>
      <c r="AO941" s="39"/>
      <c r="AP941" s="56" t="s">
        <v>16</v>
      </c>
      <c r="AQ941" s="48"/>
      <c r="AR941" s="36"/>
      <c r="AS941" s="54" t="s">
        <v>11</v>
      </c>
      <c r="AT941" s="39"/>
      <c r="AU941" s="54" t="s">
        <v>16</v>
      </c>
      <c r="AV941" s="36"/>
      <c r="AW941" s="54" t="s">
        <v>11</v>
      </c>
      <c r="AX941" s="39"/>
      <c r="AY941" s="56" t="s">
        <v>16</v>
      </c>
      <c r="AZ941" s="48"/>
      <c r="BA941" s="36"/>
      <c r="BB941" s="54" t="s">
        <v>11</v>
      </c>
      <c r="BC941" s="39"/>
      <c r="BD941" s="54" t="s">
        <v>16</v>
      </c>
      <c r="BE941" s="36"/>
      <c r="BF941" s="54" t="s">
        <v>11</v>
      </c>
      <c r="BG941" s="39"/>
      <c r="BH941" s="56" t="s">
        <v>16</v>
      </c>
      <c r="BI941" s="48"/>
      <c r="BJ941" s="36"/>
      <c r="BK941" s="54" t="s">
        <v>11</v>
      </c>
      <c r="BL941" s="39"/>
      <c r="BM941" s="54" t="s">
        <v>16</v>
      </c>
      <c r="BN941" s="36"/>
      <c r="BO941" s="54" t="s">
        <v>11</v>
      </c>
      <c r="BP941" s="39"/>
      <c r="BQ941" s="56" t="s">
        <v>16</v>
      </c>
      <c r="BR941" s="48"/>
      <c r="BS941" s="36"/>
      <c r="BT941" s="54" t="s">
        <v>11</v>
      </c>
      <c r="BU941" s="39"/>
      <c r="BV941" s="54" t="s">
        <v>16</v>
      </c>
      <c r="BW941" s="36"/>
      <c r="BX941" s="54" t="s">
        <v>11</v>
      </c>
      <c r="BY941" s="39"/>
      <c r="BZ941" s="56" t="s">
        <v>16</v>
      </c>
      <c r="CA941" s="51"/>
      <c r="CB941" s="17" t="str">
        <f t="shared" si="29"/>
        <v/>
      </c>
      <c r="CC941" s="17" t="str">
        <f>IF(CB941="","",INDEX('99_職種リスト'!$A:$A,MATCH($E941,'99_職種リスト'!$B:$B,0)))</f>
        <v/>
      </c>
      <c r="CD941" s="18" t="str">
        <f>IF(CB941="","",IF(F941="○",'01_勤務時間入力'!$B$7*60,IF(SUM(H941,J941,L941,N941)&gt;0,MIN(SUM(VALUE(H941)*60,J941,VALUE(L941)*60/2,N941/2),'01_勤務時間入力'!$B$7*60,10080),MIN(SUM(MIN(SUM(VALUE(Q941)*60,S941,VALUE(U941)*60/2,W941/2),1440)*IF(OR(Y941="",Y941="　"),1,VALUE(MID(Y941,2,1)/4)),MIN(SUM(VALUE(Z941)*60,AB941,VALUE(AD941)*60/2,AF941/2),1440)*IF(OR(AH941="",AH941="　"),1,VALUE(MID(AH941,2,1)/4)),MIN(SUM(VALUE(AI941)*60,AK941,VALUE(AM941)*60/2,AO941/2),1440)*IF(OR(AQ941="",AQ941="　"),1,VALUE(MID(AQ941,2,1)/4)),MIN(SUM(VALUE(AR941)*60,AT941,VALUE(AV941)*60/2,AX941/2),1440)*IF(OR(AZ941="",AZ941="　"),1,VALUE(MID(AZ941,2,1)/4)),MIN(SUM(VALUE(BA941)*60,BC941,VALUE(BE941)*60/2,BG941/2),1440)*IF(OR(BI941="",BI941="　"),1,VALUE(MID(BI941,2,1)/4)),MIN(SUM(VALUE(BJ941)*60,BL941,VALUE(BN941)*60/2,BP941/2),1440)*IF(OR(BR941="",BR941="　"),1,VALUE(MID(BR941,2,1)/4)),MIN(SUM(VALUE(BS941)*60,BU941,VALUE(BW941)*60/2,BY941/2),1440)*IF(OR(CA941="",CA941="　"),1,VALUE(MID(CA941,2,1)/4))),'01_勤務時間入力'!$B$7*60,10080))))</f>
        <v/>
      </c>
      <c r="CE941" s="17" t="str">
        <f>IF(CB941="","",IF('01_勤務時間入力'!$I$7*60&lt;='01_勤務時間入力'!CD941,"常勤","非常勤"))</f>
        <v/>
      </c>
    </row>
    <row r="942" spans="2:83" ht="27.95" customHeight="1" x14ac:dyDescent="0.4">
      <c r="B942" s="131" t="str">
        <f t="shared" si="28"/>
        <v>926人目</v>
      </c>
      <c r="C942" s="29"/>
      <c r="D942" s="69" t="s">
        <v>14</v>
      </c>
      <c r="E942" s="31"/>
      <c r="F942" s="32"/>
      <c r="H942" s="36"/>
      <c r="I942" s="54" t="s">
        <v>11</v>
      </c>
      <c r="J942" s="39"/>
      <c r="K942" s="56" t="s">
        <v>16</v>
      </c>
      <c r="L942" s="36"/>
      <c r="M942" s="54" t="s">
        <v>11</v>
      </c>
      <c r="N942" s="39"/>
      <c r="O942" s="56" t="s">
        <v>16</v>
      </c>
      <c r="P942" s="11"/>
      <c r="Q942" s="36"/>
      <c r="R942" s="54" t="s">
        <v>11</v>
      </c>
      <c r="S942" s="39"/>
      <c r="T942" s="54" t="s">
        <v>16</v>
      </c>
      <c r="U942" s="36"/>
      <c r="V942" s="54" t="s">
        <v>11</v>
      </c>
      <c r="W942" s="39"/>
      <c r="X942" s="56" t="s">
        <v>16</v>
      </c>
      <c r="Y942" s="48"/>
      <c r="Z942" s="36"/>
      <c r="AA942" s="54" t="s">
        <v>11</v>
      </c>
      <c r="AB942" s="39"/>
      <c r="AC942" s="54" t="s">
        <v>16</v>
      </c>
      <c r="AD942" s="36"/>
      <c r="AE942" s="54" t="s">
        <v>11</v>
      </c>
      <c r="AF942" s="39"/>
      <c r="AG942" s="56" t="s">
        <v>16</v>
      </c>
      <c r="AH942" s="48"/>
      <c r="AI942" s="36"/>
      <c r="AJ942" s="54" t="s">
        <v>11</v>
      </c>
      <c r="AK942" s="39"/>
      <c r="AL942" s="54" t="s">
        <v>16</v>
      </c>
      <c r="AM942" s="36"/>
      <c r="AN942" s="54" t="s">
        <v>11</v>
      </c>
      <c r="AO942" s="39"/>
      <c r="AP942" s="56" t="s">
        <v>16</v>
      </c>
      <c r="AQ942" s="48"/>
      <c r="AR942" s="36"/>
      <c r="AS942" s="54" t="s">
        <v>11</v>
      </c>
      <c r="AT942" s="39"/>
      <c r="AU942" s="54" t="s">
        <v>16</v>
      </c>
      <c r="AV942" s="36"/>
      <c r="AW942" s="54" t="s">
        <v>11</v>
      </c>
      <c r="AX942" s="39"/>
      <c r="AY942" s="56" t="s">
        <v>16</v>
      </c>
      <c r="AZ942" s="48"/>
      <c r="BA942" s="36"/>
      <c r="BB942" s="54" t="s">
        <v>11</v>
      </c>
      <c r="BC942" s="39"/>
      <c r="BD942" s="54" t="s">
        <v>16</v>
      </c>
      <c r="BE942" s="36"/>
      <c r="BF942" s="54" t="s">
        <v>11</v>
      </c>
      <c r="BG942" s="39"/>
      <c r="BH942" s="56" t="s">
        <v>16</v>
      </c>
      <c r="BI942" s="48"/>
      <c r="BJ942" s="36"/>
      <c r="BK942" s="54" t="s">
        <v>11</v>
      </c>
      <c r="BL942" s="39"/>
      <c r="BM942" s="54" t="s">
        <v>16</v>
      </c>
      <c r="BN942" s="36"/>
      <c r="BO942" s="54" t="s">
        <v>11</v>
      </c>
      <c r="BP942" s="39"/>
      <c r="BQ942" s="56" t="s">
        <v>16</v>
      </c>
      <c r="BR942" s="48"/>
      <c r="BS942" s="36"/>
      <c r="BT942" s="54" t="s">
        <v>11</v>
      </c>
      <c r="BU942" s="39"/>
      <c r="BV942" s="54" t="s">
        <v>16</v>
      </c>
      <c r="BW942" s="36"/>
      <c r="BX942" s="54" t="s">
        <v>11</v>
      </c>
      <c r="BY942" s="39"/>
      <c r="BZ942" s="56" t="s">
        <v>16</v>
      </c>
      <c r="CA942" s="51"/>
      <c r="CB942" s="17" t="str">
        <f t="shared" si="29"/>
        <v/>
      </c>
      <c r="CC942" s="17" t="str">
        <f>IF(CB942="","",INDEX('99_職種リスト'!$A:$A,MATCH($E942,'99_職種リスト'!$B:$B,0)))</f>
        <v/>
      </c>
      <c r="CD942" s="18" t="str">
        <f>IF(CB942="","",IF(F942="○",'01_勤務時間入力'!$B$7*60,IF(SUM(H942,J942,L942,N942)&gt;0,MIN(SUM(VALUE(H942)*60,J942,VALUE(L942)*60/2,N942/2),'01_勤務時間入力'!$B$7*60,10080),MIN(SUM(MIN(SUM(VALUE(Q942)*60,S942,VALUE(U942)*60/2,W942/2),1440)*IF(OR(Y942="",Y942="　"),1,VALUE(MID(Y942,2,1)/4)),MIN(SUM(VALUE(Z942)*60,AB942,VALUE(AD942)*60/2,AF942/2),1440)*IF(OR(AH942="",AH942="　"),1,VALUE(MID(AH942,2,1)/4)),MIN(SUM(VALUE(AI942)*60,AK942,VALUE(AM942)*60/2,AO942/2),1440)*IF(OR(AQ942="",AQ942="　"),1,VALUE(MID(AQ942,2,1)/4)),MIN(SUM(VALUE(AR942)*60,AT942,VALUE(AV942)*60/2,AX942/2),1440)*IF(OR(AZ942="",AZ942="　"),1,VALUE(MID(AZ942,2,1)/4)),MIN(SUM(VALUE(BA942)*60,BC942,VALUE(BE942)*60/2,BG942/2),1440)*IF(OR(BI942="",BI942="　"),1,VALUE(MID(BI942,2,1)/4)),MIN(SUM(VALUE(BJ942)*60,BL942,VALUE(BN942)*60/2,BP942/2),1440)*IF(OR(BR942="",BR942="　"),1,VALUE(MID(BR942,2,1)/4)),MIN(SUM(VALUE(BS942)*60,BU942,VALUE(BW942)*60/2,BY942/2),1440)*IF(OR(CA942="",CA942="　"),1,VALUE(MID(CA942,2,1)/4))),'01_勤務時間入力'!$B$7*60,10080))))</f>
        <v/>
      </c>
      <c r="CE942" s="17" t="str">
        <f>IF(CB942="","",IF('01_勤務時間入力'!$I$7*60&lt;='01_勤務時間入力'!CD942,"常勤","非常勤"))</f>
        <v/>
      </c>
    </row>
    <row r="943" spans="2:83" ht="27.95" customHeight="1" x14ac:dyDescent="0.4">
      <c r="B943" s="131" t="str">
        <f t="shared" si="28"/>
        <v>927人目</v>
      </c>
      <c r="C943" s="29"/>
      <c r="D943" s="69" t="s">
        <v>14</v>
      </c>
      <c r="E943" s="31"/>
      <c r="F943" s="32"/>
      <c r="H943" s="36"/>
      <c r="I943" s="54" t="s">
        <v>11</v>
      </c>
      <c r="J943" s="39"/>
      <c r="K943" s="56" t="s">
        <v>16</v>
      </c>
      <c r="L943" s="36"/>
      <c r="M943" s="54" t="s">
        <v>11</v>
      </c>
      <c r="N943" s="39"/>
      <c r="O943" s="56" t="s">
        <v>16</v>
      </c>
      <c r="P943" s="11"/>
      <c r="Q943" s="36"/>
      <c r="R943" s="54" t="s">
        <v>11</v>
      </c>
      <c r="S943" s="39"/>
      <c r="T943" s="54" t="s">
        <v>16</v>
      </c>
      <c r="U943" s="36"/>
      <c r="V943" s="54" t="s">
        <v>11</v>
      </c>
      <c r="W943" s="39"/>
      <c r="X943" s="56" t="s">
        <v>16</v>
      </c>
      <c r="Y943" s="48"/>
      <c r="Z943" s="36"/>
      <c r="AA943" s="54" t="s">
        <v>11</v>
      </c>
      <c r="AB943" s="39"/>
      <c r="AC943" s="54" t="s">
        <v>16</v>
      </c>
      <c r="AD943" s="36"/>
      <c r="AE943" s="54" t="s">
        <v>11</v>
      </c>
      <c r="AF943" s="39"/>
      <c r="AG943" s="56" t="s">
        <v>16</v>
      </c>
      <c r="AH943" s="48"/>
      <c r="AI943" s="36"/>
      <c r="AJ943" s="54" t="s">
        <v>11</v>
      </c>
      <c r="AK943" s="39"/>
      <c r="AL943" s="54" t="s">
        <v>16</v>
      </c>
      <c r="AM943" s="36"/>
      <c r="AN943" s="54" t="s">
        <v>11</v>
      </c>
      <c r="AO943" s="39"/>
      <c r="AP943" s="56" t="s">
        <v>16</v>
      </c>
      <c r="AQ943" s="48"/>
      <c r="AR943" s="36"/>
      <c r="AS943" s="54" t="s">
        <v>11</v>
      </c>
      <c r="AT943" s="39"/>
      <c r="AU943" s="54" t="s">
        <v>16</v>
      </c>
      <c r="AV943" s="36"/>
      <c r="AW943" s="54" t="s">
        <v>11</v>
      </c>
      <c r="AX943" s="39"/>
      <c r="AY943" s="56" t="s">
        <v>16</v>
      </c>
      <c r="AZ943" s="48"/>
      <c r="BA943" s="36"/>
      <c r="BB943" s="54" t="s">
        <v>11</v>
      </c>
      <c r="BC943" s="39"/>
      <c r="BD943" s="54" t="s">
        <v>16</v>
      </c>
      <c r="BE943" s="36"/>
      <c r="BF943" s="54" t="s">
        <v>11</v>
      </c>
      <c r="BG943" s="39"/>
      <c r="BH943" s="56" t="s">
        <v>16</v>
      </c>
      <c r="BI943" s="48"/>
      <c r="BJ943" s="36"/>
      <c r="BK943" s="54" t="s">
        <v>11</v>
      </c>
      <c r="BL943" s="39"/>
      <c r="BM943" s="54" t="s">
        <v>16</v>
      </c>
      <c r="BN943" s="36"/>
      <c r="BO943" s="54" t="s">
        <v>11</v>
      </c>
      <c r="BP943" s="39"/>
      <c r="BQ943" s="56" t="s">
        <v>16</v>
      </c>
      <c r="BR943" s="48"/>
      <c r="BS943" s="36"/>
      <c r="BT943" s="54" t="s">
        <v>11</v>
      </c>
      <c r="BU943" s="39"/>
      <c r="BV943" s="54" t="s">
        <v>16</v>
      </c>
      <c r="BW943" s="36"/>
      <c r="BX943" s="54" t="s">
        <v>11</v>
      </c>
      <c r="BY943" s="39"/>
      <c r="BZ943" s="56" t="s">
        <v>16</v>
      </c>
      <c r="CA943" s="51"/>
      <c r="CB943" s="17" t="str">
        <f t="shared" si="29"/>
        <v/>
      </c>
      <c r="CC943" s="17" t="str">
        <f>IF(CB943="","",INDEX('99_職種リスト'!$A:$A,MATCH($E943,'99_職種リスト'!$B:$B,0)))</f>
        <v/>
      </c>
      <c r="CD943" s="18" t="str">
        <f>IF(CB943="","",IF(F943="○",'01_勤務時間入力'!$B$7*60,IF(SUM(H943,J943,L943,N943)&gt;0,MIN(SUM(VALUE(H943)*60,J943,VALUE(L943)*60/2,N943/2),'01_勤務時間入力'!$B$7*60,10080),MIN(SUM(MIN(SUM(VALUE(Q943)*60,S943,VALUE(U943)*60/2,W943/2),1440)*IF(OR(Y943="",Y943="　"),1,VALUE(MID(Y943,2,1)/4)),MIN(SUM(VALUE(Z943)*60,AB943,VALUE(AD943)*60/2,AF943/2),1440)*IF(OR(AH943="",AH943="　"),1,VALUE(MID(AH943,2,1)/4)),MIN(SUM(VALUE(AI943)*60,AK943,VALUE(AM943)*60/2,AO943/2),1440)*IF(OR(AQ943="",AQ943="　"),1,VALUE(MID(AQ943,2,1)/4)),MIN(SUM(VALUE(AR943)*60,AT943,VALUE(AV943)*60/2,AX943/2),1440)*IF(OR(AZ943="",AZ943="　"),1,VALUE(MID(AZ943,2,1)/4)),MIN(SUM(VALUE(BA943)*60,BC943,VALUE(BE943)*60/2,BG943/2),1440)*IF(OR(BI943="",BI943="　"),1,VALUE(MID(BI943,2,1)/4)),MIN(SUM(VALUE(BJ943)*60,BL943,VALUE(BN943)*60/2,BP943/2),1440)*IF(OR(BR943="",BR943="　"),1,VALUE(MID(BR943,2,1)/4)),MIN(SUM(VALUE(BS943)*60,BU943,VALUE(BW943)*60/2,BY943/2),1440)*IF(OR(CA943="",CA943="　"),1,VALUE(MID(CA943,2,1)/4))),'01_勤務時間入力'!$B$7*60,10080))))</f>
        <v/>
      </c>
      <c r="CE943" s="17" t="str">
        <f>IF(CB943="","",IF('01_勤務時間入力'!$I$7*60&lt;='01_勤務時間入力'!CD943,"常勤","非常勤"))</f>
        <v/>
      </c>
    </row>
    <row r="944" spans="2:83" ht="27.95" customHeight="1" x14ac:dyDescent="0.4">
      <c r="B944" s="131" t="str">
        <f t="shared" si="28"/>
        <v>928人目</v>
      </c>
      <c r="C944" s="29"/>
      <c r="D944" s="69" t="s">
        <v>14</v>
      </c>
      <c r="E944" s="31"/>
      <c r="F944" s="32"/>
      <c r="H944" s="36"/>
      <c r="I944" s="54" t="s">
        <v>11</v>
      </c>
      <c r="J944" s="39"/>
      <c r="K944" s="56" t="s">
        <v>16</v>
      </c>
      <c r="L944" s="36"/>
      <c r="M944" s="54" t="s">
        <v>11</v>
      </c>
      <c r="N944" s="39"/>
      <c r="O944" s="56" t="s">
        <v>16</v>
      </c>
      <c r="P944" s="11"/>
      <c r="Q944" s="36"/>
      <c r="R944" s="54" t="s">
        <v>11</v>
      </c>
      <c r="S944" s="39"/>
      <c r="T944" s="54" t="s">
        <v>16</v>
      </c>
      <c r="U944" s="36"/>
      <c r="V944" s="54" t="s">
        <v>11</v>
      </c>
      <c r="W944" s="39"/>
      <c r="X944" s="56" t="s">
        <v>16</v>
      </c>
      <c r="Y944" s="48"/>
      <c r="Z944" s="36"/>
      <c r="AA944" s="54" t="s">
        <v>11</v>
      </c>
      <c r="AB944" s="39"/>
      <c r="AC944" s="54" t="s">
        <v>16</v>
      </c>
      <c r="AD944" s="36"/>
      <c r="AE944" s="54" t="s">
        <v>11</v>
      </c>
      <c r="AF944" s="39"/>
      <c r="AG944" s="56" t="s">
        <v>16</v>
      </c>
      <c r="AH944" s="48"/>
      <c r="AI944" s="36"/>
      <c r="AJ944" s="54" t="s">
        <v>11</v>
      </c>
      <c r="AK944" s="39"/>
      <c r="AL944" s="54" t="s">
        <v>16</v>
      </c>
      <c r="AM944" s="36"/>
      <c r="AN944" s="54" t="s">
        <v>11</v>
      </c>
      <c r="AO944" s="39"/>
      <c r="AP944" s="56" t="s">
        <v>16</v>
      </c>
      <c r="AQ944" s="48"/>
      <c r="AR944" s="36"/>
      <c r="AS944" s="54" t="s">
        <v>11</v>
      </c>
      <c r="AT944" s="39"/>
      <c r="AU944" s="54" t="s">
        <v>16</v>
      </c>
      <c r="AV944" s="36"/>
      <c r="AW944" s="54" t="s">
        <v>11</v>
      </c>
      <c r="AX944" s="39"/>
      <c r="AY944" s="56" t="s">
        <v>16</v>
      </c>
      <c r="AZ944" s="48"/>
      <c r="BA944" s="36"/>
      <c r="BB944" s="54" t="s">
        <v>11</v>
      </c>
      <c r="BC944" s="39"/>
      <c r="BD944" s="54" t="s">
        <v>16</v>
      </c>
      <c r="BE944" s="36"/>
      <c r="BF944" s="54" t="s">
        <v>11</v>
      </c>
      <c r="BG944" s="39"/>
      <c r="BH944" s="56" t="s">
        <v>16</v>
      </c>
      <c r="BI944" s="48"/>
      <c r="BJ944" s="36"/>
      <c r="BK944" s="54" t="s">
        <v>11</v>
      </c>
      <c r="BL944" s="39"/>
      <c r="BM944" s="54" t="s">
        <v>16</v>
      </c>
      <c r="BN944" s="36"/>
      <c r="BO944" s="54" t="s">
        <v>11</v>
      </c>
      <c r="BP944" s="39"/>
      <c r="BQ944" s="56" t="s">
        <v>16</v>
      </c>
      <c r="BR944" s="48"/>
      <c r="BS944" s="36"/>
      <c r="BT944" s="54" t="s">
        <v>11</v>
      </c>
      <c r="BU944" s="39"/>
      <c r="BV944" s="54" t="s">
        <v>16</v>
      </c>
      <c r="BW944" s="36"/>
      <c r="BX944" s="54" t="s">
        <v>11</v>
      </c>
      <c r="BY944" s="39"/>
      <c r="BZ944" s="56" t="s">
        <v>16</v>
      </c>
      <c r="CA944" s="51"/>
      <c r="CB944" s="17" t="str">
        <f t="shared" si="29"/>
        <v/>
      </c>
      <c r="CC944" s="17" t="str">
        <f>IF(CB944="","",INDEX('99_職種リスト'!$A:$A,MATCH($E944,'99_職種リスト'!$B:$B,0)))</f>
        <v/>
      </c>
      <c r="CD944" s="18" t="str">
        <f>IF(CB944="","",IF(F944="○",'01_勤務時間入力'!$B$7*60,IF(SUM(H944,J944,L944,N944)&gt;0,MIN(SUM(VALUE(H944)*60,J944,VALUE(L944)*60/2,N944/2),'01_勤務時間入力'!$B$7*60,10080),MIN(SUM(MIN(SUM(VALUE(Q944)*60,S944,VALUE(U944)*60/2,W944/2),1440)*IF(OR(Y944="",Y944="　"),1,VALUE(MID(Y944,2,1)/4)),MIN(SUM(VALUE(Z944)*60,AB944,VALUE(AD944)*60/2,AF944/2),1440)*IF(OR(AH944="",AH944="　"),1,VALUE(MID(AH944,2,1)/4)),MIN(SUM(VALUE(AI944)*60,AK944,VALUE(AM944)*60/2,AO944/2),1440)*IF(OR(AQ944="",AQ944="　"),1,VALUE(MID(AQ944,2,1)/4)),MIN(SUM(VALUE(AR944)*60,AT944,VALUE(AV944)*60/2,AX944/2),1440)*IF(OR(AZ944="",AZ944="　"),1,VALUE(MID(AZ944,2,1)/4)),MIN(SUM(VALUE(BA944)*60,BC944,VALUE(BE944)*60/2,BG944/2),1440)*IF(OR(BI944="",BI944="　"),1,VALUE(MID(BI944,2,1)/4)),MIN(SUM(VALUE(BJ944)*60,BL944,VALUE(BN944)*60/2,BP944/2),1440)*IF(OR(BR944="",BR944="　"),1,VALUE(MID(BR944,2,1)/4)),MIN(SUM(VALUE(BS944)*60,BU944,VALUE(BW944)*60/2,BY944/2),1440)*IF(OR(CA944="",CA944="　"),1,VALUE(MID(CA944,2,1)/4))),'01_勤務時間入力'!$B$7*60,10080))))</f>
        <v/>
      </c>
      <c r="CE944" s="17" t="str">
        <f>IF(CB944="","",IF('01_勤務時間入力'!$I$7*60&lt;='01_勤務時間入力'!CD944,"常勤","非常勤"))</f>
        <v/>
      </c>
    </row>
    <row r="945" spans="2:83" ht="27.95" customHeight="1" x14ac:dyDescent="0.4">
      <c r="B945" s="131" t="str">
        <f t="shared" si="28"/>
        <v>929人目</v>
      </c>
      <c r="C945" s="29"/>
      <c r="D945" s="69" t="s">
        <v>14</v>
      </c>
      <c r="E945" s="31"/>
      <c r="F945" s="32"/>
      <c r="H945" s="36"/>
      <c r="I945" s="54" t="s">
        <v>11</v>
      </c>
      <c r="J945" s="39"/>
      <c r="K945" s="56" t="s">
        <v>16</v>
      </c>
      <c r="L945" s="36"/>
      <c r="M945" s="54" t="s">
        <v>11</v>
      </c>
      <c r="N945" s="39"/>
      <c r="O945" s="56" t="s">
        <v>16</v>
      </c>
      <c r="P945" s="11"/>
      <c r="Q945" s="36"/>
      <c r="R945" s="54" t="s">
        <v>11</v>
      </c>
      <c r="S945" s="39"/>
      <c r="T945" s="54" t="s">
        <v>16</v>
      </c>
      <c r="U945" s="36"/>
      <c r="V945" s="54" t="s">
        <v>11</v>
      </c>
      <c r="W945" s="39"/>
      <c r="X945" s="56" t="s">
        <v>16</v>
      </c>
      <c r="Y945" s="48"/>
      <c r="Z945" s="36"/>
      <c r="AA945" s="54" t="s">
        <v>11</v>
      </c>
      <c r="AB945" s="39"/>
      <c r="AC945" s="54" t="s">
        <v>16</v>
      </c>
      <c r="AD945" s="36"/>
      <c r="AE945" s="54" t="s">
        <v>11</v>
      </c>
      <c r="AF945" s="39"/>
      <c r="AG945" s="56" t="s">
        <v>16</v>
      </c>
      <c r="AH945" s="48"/>
      <c r="AI945" s="36"/>
      <c r="AJ945" s="54" t="s">
        <v>11</v>
      </c>
      <c r="AK945" s="39"/>
      <c r="AL945" s="54" t="s">
        <v>16</v>
      </c>
      <c r="AM945" s="36"/>
      <c r="AN945" s="54" t="s">
        <v>11</v>
      </c>
      <c r="AO945" s="39"/>
      <c r="AP945" s="56" t="s">
        <v>16</v>
      </c>
      <c r="AQ945" s="48"/>
      <c r="AR945" s="36"/>
      <c r="AS945" s="54" t="s">
        <v>11</v>
      </c>
      <c r="AT945" s="39"/>
      <c r="AU945" s="54" t="s">
        <v>16</v>
      </c>
      <c r="AV945" s="36"/>
      <c r="AW945" s="54" t="s">
        <v>11</v>
      </c>
      <c r="AX945" s="39"/>
      <c r="AY945" s="56" t="s">
        <v>16</v>
      </c>
      <c r="AZ945" s="48"/>
      <c r="BA945" s="36"/>
      <c r="BB945" s="54" t="s">
        <v>11</v>
      </c>
      <c r="BC945" s="39"/>
      <c r="BD945" s="54" t="s">
        <v>16</v>
      </c>
      <c r="BE945" s="36"/>
      <c r="BF945" s="54" t="s">
        <v>11</v>
      </c>
      <c r="BG945" s="39"/>
      <c r="BH945" s="56" t="s">
        <v>16</v>
      </c>
      <c r="BI945" s="48"/>
      <c r="BJ945" s="36"/>
      <c r="BK945" s="54" t="s">
        <v>11</v>
      </c>
      <c r="BL945" s="39"/>
      <c r="BM945" s="54" t="s">
        <v>16</v>
      </c>
      <c r="BN945" s="36"/>
      <c r="BO945" s="54" t="s">
        <v>11</v>
      </c>
      <c r="BP945" s="39"/>
      <c r="BQ945" s="56" t="s">
        <v>16</v>
      </c>
      <c r="BR945" s="48"/>
      <c r="BS945" s="36"/>
      <c r="BT945" s="54" t="s">
        <v>11</v>
      </c>
      <c r="BU945" s="39"/>
      <c r="BV945" s="54" t="s">
        <v>16</v>
      </c>
      <c r="BW945" s="36"/>
      <c r="BX945" s="54" t="s">
        <v>11</v>
      </c>
      <c r="BY945" s="39"/>
      <c r="BZ945" s="56" t="s">
        <v>16</v>
      </c>
      <c r="CA945" s="51"/>
      <c r="CB945" s="17" t="str">
        <f t="shared" si="29"/>
        <v/>
      </c>
      <c r="CC945" s="17" t="str">
        <f>IF(CB945="","",INDEX('99_職種リスト'!$A:$A,MATCH($E945,'99_職種リスト'!$B:$B,0)))</f>
        <v/>
      </c>
      <c r="CD945" s="18" t="str">
        <f>IF(CB945="","",IF(F945="○",'01_勤務時間入力'!$B$7*60,IF(SUM(H945,J945,L945,N945)&gt;0,MIN(SUM(VALUE(H945)*60,J945,VALUE(L945)*60/2,N945/2),'01_勤務時間入力'!$B$7*60,10080),MIN(SUM(MIN(SUM(VALUE(Q945)*60,S945,VALUE(U945)*60/2,W945/2),1440)*IF(OR(Y945="",Y945="　"),1,VALUE(MID(Y945,2,1)/4)),MIN(SUM(VALUE(Z945)*60,AB945,VALUE(AD945)*60/2,AF945/2),1440)*IF(OR(AH945="",AH945="　"),1,VALUE(MID(AH945,2,1)/4)),MIN(SUM(VALUE(AI945)*60,AK945,VALUE(AM945)*60/2,AO945/2),1440)*IF(OR(AQ945="",AQ945="　"),1,VALUE(MID(AQ945,2,1)/4)),MIN(SUM(VALUE(AR945)*60,AT945,VALUE(AV945)*60/2,AX945/2),1440)*IF(OR(AZ945="",AZ945="　"),1,VALUE(MID(AZ945,2,1)/4)),MIN(SUM(VALUE(BA945)*60,BC945,VALUE(BE945)*60/2,BG945/2),1440)*IF(OR(BI945="",BI945="　"),1,VALUE(MID(BI945,2,1)/4)),MIN(SUM(VALUE(BJ945)*60,BL945,VALUE(BN945)*60/2,BP945/2),1440)*IF(OR(BR945="",BR945="　"),1,VALUE(MID(BR945,2,1)/4)),MIN(SUM(VALUE(BS945)*60,BU945,VALUE(BW945)*60/2,BY945/2),1440)*IF(OR(CA945="",CA945="　"),1,VALUE(MID(CA945,2,1)/4))),'01_勤務時間入力'!$B$7*60,10080))))</f>
        <v/>
      </c>
      <c r="CE945" s="17" t="str">
        <f>IF(CB945="","",IF('01_勤務時間入力'!$I$7*60&lt;='01_勤務時間入力'!CD945,"常勤","非常勤"))</f>
        <v/>
      </c>
    </row>
    <row r="946" spans="2:83" ht="27.95" customHeight="1" x14ac:dyDescent="0.4">
      <c r="B946" s="131" t="str">
        <f t="shared" si="28"/>
        <v>930人目</v>
      </c>
      <c r="C946" s="29"/>
      <c r="D946" s="69" t="s">
        <v>14</v>
      </c>
      <c r="E946" s="31"/>
      <c r="F946" s="32"/>
      <c r="H946" s="36"/>
      <c r="I946" s="54" t="s">
        <v>11</v>
      </c>
      <c r="J946" s="39"/>
      <c r="K946" s="56" t="s">
        <v>16</v>
      </c>
      <c r="L946" s="36"/>
      <c r="M946" s="54" t="s">
        <v>11</v>
      </c>
      <c r="N946" s="39"/>
      <c r="O946" s="56" t="s">
        <v>16</v>
      </c>
      <c r="P946" s="11"/>
      <c r="Q946" s="36"/>
      <c r="R946" s="54" t="s">
        <v>11</v>
      </c>
      <c r="S946" s="39"/>
      <c r="T946" s="54" t="s">
        <v>16</v>
      </c>
      <c r="U946" s="36"/>
      <c r="V946" s="54" t="s">
        <v>11</v>
      </c>
      <c r="W946" s="39"/>
      <c r="X946" s="56" t="s">
        <v>16</v>
      </c>
      <c r="Y946" s="48"/>
      <c r="Z946" s="36"/>
      <c r="AA946" s="54" t="s">
        <v>11</v>
      </c>
      <c r="AB946" s="39"/>
      <c r="AC946" s="54" t="s">
        <v>16</v>
      </c>
      <c r="AD946" s="36"/>
      <c r="AE946" s="54" t="s">
        <v>11</v>
      </c>
      <c r="AF946" s="39"/>
      <c r="AG946" s="56" t="s">
        <v>16</v>
      </c>
      <c r="AH946" s="48"/>
      <c r="AI946" s="36"/>
      <c r="AJ946" s="54" t="s">
        <v>11</v>
      </c>
      <c r="AK946" s="39"/>
      <c r="AL946" s="54" t="s">
        <v>16</v>
      </c>
      <c r="AM946" s="36"/>
      <c r="AN946" s="54" t="s">
        <v>11</v>
      </c>
      <c r="AO946" s="39"/>
      <c r="AP946" s="56" t="s">
        <v>16</v>
      </c>
      <c r="AQ946" s="48"/>
      <c r="AR946" s="36"/>
      <c r="AS946" s="54" t="s">
        <v>11</v>
      </c>
      <c r="AT946" s="39"/>
      <c r="AU946" s="54" t="s">
        <v>16</v>
      </c>
      <c r="AV946" s="36"/>
      <c r="AW946" s="54" t="s">
        <v>11</v>
      </c>
      <c r="AX946" s="39"/>
      <c r="AY946" s="56" t="s">
        <v>16</v>
      </c>
      <c r="AZ946" s="48"/>
      <c r="BA946" s="36"/>
      <c r="BB946" s="54" t="s">
        <v>11</v>
      </c>
      <c r="BC946" s="39"/>
      <c r="BD946" s="54" t="s">
        <v>16</v>
      </c>
      <c r="BE946" s="36"/>
      <c r="BF946" s="54" t="s">
        <v>11</v>
      </c>
      <c r="BG946" s="39"/>
      <c r="BH946" s="56" t="s">
        <v>16</v>
      </c>
      <c r="BI946" s="48"/>
      <c r="BJ946" s="36"/>
      <c r="BK946" s="54" t="s">
        <v>11</v>
      </c>
      <c r="BL946" s="39"/>
      <c r="BM946" s="54" t="s">
        <v>16</v>
      </c>
      <c r="BN946" s="36"/>
      <c r="BO946" s="54" t="s">
        <v>11</v>
      </c>
      <c r="BP946" s="39"/>
      <c r="BQ946" s="56" t="s">
        <v>16</v>
      </c>
      <c r="BR946" s="48"/>
      <c r="BS946" s="36"/>
      <c r="BT946" s="54" t="s">
        <v>11</v>
      </c>
      <c r="BU946" s="39"/>
      <c r="BV946" s="54" t="s">
        <v>16</v>
      </c>
      <c r="BW946" s="36"/>
      <c r="BX946" s="54" t="s">
        <v>11</v>
      </c>
      <c r="BY946" s="39"/>
      <c r="BZ946" s="56" t="s">
        <v>16</v>
      </c>
      <c r="CA946" s="51"/>
      <c r="CB946" s="17" t="str">
        <f t="shared" si="29"/>
        <v/>
      </c>
      <c r="CC946" s="17" t="str">
        <f>IF(CB946="","",INDEX('99_職種リスト'!$A:$A,MATCH($E946,'99_職種リスト'!$B:$B,0)))</f>
        <v/>
      </c>
      <c r="CD946" s="18" t="str">
        <f>IF(CB946="","",IF(F946="○",'01_勤務時間入力'!$B$7*60,IF(SUM(H946,J946,L946,N946)&gt;0,MIN(SUM(VALUE(H946)*60,J946,VALUE(L946)*60/2,N946/2),'01_勤務時間入力'!$B$7*60,10080),MIN(SUM(MIN(SUM(VALUE(Q946)*60,S946,VALUE(U946)*60/2,W946/2),1440)*IF(OR(Y946="",Y946="　"),1,VALUE(MID(Y946,2,1)/4)),MIN(SUM(VALUE(Z946)*60,AB946,VALUE(AD946)*60/2,AF946/2),1440)*IF(OR(AH946="",AH946="　"),1,VALUE(MID(AH946,2,1)/4)),MIN(SUM(VALUE(AI946)*60,AK946,VALUE(AM946)*60/2,AO946/2),1440)*IF(OR(AQ946="",AQ946="　"),1,VALUE(MID(AQ946,2,1)/4)),MIN(SUM(VALUE(AR946)*60,AT946,VALUE(AV946)*60/2,AX946/2),1440)*IF(OR(AZ946="",AZ946="　"),1,VALUE(MID(AZ946,2,1)/4)),MIN(SUM(VALUE(BA946)*60,BC946,VALUE(BE946)*60/2,BG946/2),1440)*IF(OR(BI946="",BI946="　"),1,VALUE(MID(BI946,2,1)/4)),MIN(SUM(VALUE(BJ946)*60,BL946,VALUE(BN946)*60/2,BP946/2),1440)*IF(OR(BR946="",BR946="　"),1,VALUE(MID(BR946,2,1)/4)),MIN(SUM(VALUE(BS946)*60,BU946,VALUE(BW946)*60/2,BY946/2),1440)*IF(OR(CA946="",CA946="　"),1,VALUE(MID(CA946,2,1)/4))),'01_勤務時間入力'!$B$7*60,10080))))</f>
        <v/>
      </c>
      <c r="CE946" s="17" t="str">
        <f>IF(CB946="","",IF('01_勤務時間入力'!$I$7*60&lt;='01_勤務時間入力'!CD946,"常勤","非常勤"))</f>
        <v/>
      </c>
    </row>
    <row r="947" spans="2:83" ht="27.95" customHeight="1" x14ac:dyDescent="0.4">
      <c r="B947" s="131" t="str">
        <f t="shared" si="28"/>
        <v>931人目</v>
      </c>
      <c r="C947" s="29"/>
      <c r="D947" s="69" t="s">
        <v>14</v>
      </c>
      <c r="E947" s="31"/>
      <c r="F947" s="32"/>
      <c r="H947" s="36"/>
      <c r="I947" s="54" t="s">
        <v>11</v>
      </c>
      <c r="J947" s="39"/>
      <c r="K947" s="56" t="s">
        <v>16</v>
      </c>
      <c r="L947" s="36"/>
      <c r="M947" s="54" t="s">
        <v>11</v>
      </c>
      <c r="N947" s="39"/>
      <c r="O947" s="56" t="s">
        <v>16</v>
      </c>
      <c r="P947" s="11"/>
      <c r="Q947" s="36"/>
      <c r="R947" s="54" t="s">
        <v>11</v>
      </c>
      <c r="S947" s="39"/>
      <c r="T947" s="54" t="s">
        <v>16</v>
      </c>
      <c r="U947" s="36"/>
      <c r="V947" s="54" t="s">
        <v>11</v>
      </c>
      <c r="W947" s="39"/>
      <c r="X947" s="56" t="s">
        <v>16</v>
      </c>
      <c r="Y947" s="48"/>
      <c r="Z947" s="36"/>
      <c r="AA947" s="54" t="s">
        <v>11</v>
      </c>
      <c r="AB947" s="39"/>
      <c r="AC947" s="54" t="s">
        <v>16</v>
      </c>
      <c r="AD947" s="36"/>
      <c r="AE947" s="54" t="s">
        <v>11</v>
      </c>
      <c r="AF947" s="39"/>
      <c r="AG947" s="56" t="s">
        <v>16</v>
      </c>
      <c r="AH947" s="48"/>
      <c r="AI947" s="36"/>
      <c r="AJ947" s="54" t="s">
        <v>11</v>
      </c>
      <c r="AK947" s="39"/>
      <c r="AL947" s="54" t="s">
        <v>16</v>
      </c>
      <c r="AM947" s="36"/>
      <c r="AN947" s="54" t="s">
        <v>11</v>
      </c>
      <c r="AO947" s="39"/>
      <c r="AP947" s="56" t="s">
        <v>16</v>
      </c>
      <c r="AQ947" s="48"/>
      <c r="AR947" s="36"/>
      <c r="AS947" s="54" t="s">
        <v>11</v>
      </c>
      <c r="AT947" s="39"/>
      <c r="AU947" s="54" t="s">
        <v>16</v>
      </c>
      <c r="AV947" s="36"/>
      <c r="AW947" s="54" t="s">
        <v>11</v>
      </c>
      <c r="AX947" s="39"/>
      <c r="AY947" s="56" t="s">
        <v>16</v>
      </c>
      <c r="AZ947" s="48"/>
      <c r="BA947" s="36"/>
      <c r="BB947" s="54" t="s">
        <v>11</v>
      </c>
      <c r="BC947" s="39"/>
      <c r="BD947" s="54" t="s">
        <v>16</v>
      </c>
      <c r="BE947" s="36"/>
      <c r="BF947" s="54" t="s">
        <v>11</v>
      </c>
      <c r="BG947" s="39"/>
      <c r="BH947" s="56" t="s">
        <v>16</v>
      </c>
      <c r="BI947" s="48"/>
      <c r="BJ947" s="36"/>
      <c r="BK947" s="54" t="s">
        <v>11</v>
      </c>
      <c r="BL947" s="39"/>
      <c r="BM947" s="54" t="s">
        <v>16</v>
      </c>
      <c r="BN947" s="36"/>
      <c r="BO947" s="54" t="s">
        <v>11</v>
      </c>
      <c r="BP947" s="39"/>
      <c r="BQ947" s="56" t="s">
        <v>16</v>
      </c>
      <c r="BR947" s="48"/>
      <c r="BS947" s="36"/>
      <c r="BT947" s="54" t="s">
        <v>11</v>
      </c>
      <c r="BU947" s="39"/>
      <c r="BV947" s="54" t="s">
        <v>16</v>
      </c>
      <c r="BW947" s="36"/>
      <c r="BX947" s="54" t="s">
        <v>11</v>
      </c>
      <c r="BY947" s="39"/>
      <c r="BZ947" s="56" t="s">
        <v>16</v>
      </c>
      <c r="CA947" s="51"/>
      <c r="CB947" s="17" t="str">
        <f t="shared" si="29"/>
        <v/>
      </c>
      <c r="CC947" s="17" t="str">
        <f>IF(CB947="","",INDEX('99_職種リスト'!$A:$A,MATCH($E947,'99_職種リスト'!$B:$B,0)))</f>
        <v/>
      </c>
      <c r="CD947" s="18" t="str">
        <f>IF(CB947="","",IF(F947="○",'01_勤務時間入力'!$B$7*60,IF(SUM(H947,J947,L947,N947)&gt;0,MIN(SUM(VALUE(H947)*60,J947,VALUE(L947)*60/2,N947/2),'01_勤務時間入力'!$B$7*60,10080),MIN(SUM(MIN(SUM(VALUE(Q947)*60,S947,VALUE(U947)*60/2,W947/2),1440)*IF(OR(Y947="",Y947="　"),1,VALUE(MID(Y947,2,1)/4)),MIN(SUM(VALUE(Z947)*60,AB947,VALUE(AD947)*60/2,AF947/2),1440)*IF(OR(AH947="",AH947="　"),1,VALUE(MID(AH947,2,1)/4)),MIN(SUM(VALUE(AI947)*60,AK947,VALUE(AM947)*60/2,AO947/2),1440)*IF(OR(AQ947="",AQ947="　"),1,VALUE(MID(AQ947,2,1)/4)),MIN(SUM(VALUE(AR947)*60,AT947,VALUE(AV947)*60/2,AX947/2),1440)*IF(OR(AZ947="",AZ947="　"),1,VALUE(MID(AZ947,2,1)/4)),MIN(SUM(VALUE(BA947)*60,BC947,VALUE(BE947)*60/2,BG947/2),1440)*IF(OR(BI947="",BI947="　"),1,VALUE(MID(BI947,2,1)/4)),MIN(SUM(VALUE(BJ947)*60,BL947,VALUE(BN947)*60/2,BP947/2),1440)*IF(OR(BR947="",BR947="　"),1,VALUE(MID(BR947,2,1)/4)),MIN(SUM(VALUE(BS947)*60,BU947,VALUE(BW947)*60/2,BY947/2),1440)*IF(OR(CA947="",CA947="　"),1,VALUE(MID(CA947,2,1)/4))),'01_勤務時間入力'!$B$7*60,10080))))</f>
        <v/>
      </c>
      <c r="CE947" s="17" t="str">
        <f>IF(CB947="","",IF('01_勤務時間入力'!$I$7*60&lt;='01_勤務時間入力'!CD947,"常勤","非常勤"))</f>
        <v/>
      </c>
    </row>
    <row r="948" spans="2:83" ht="27.95" customHeight="1" x14ac:dyDescent="0.4">
      <c r="B948" s="131" t="str">
        <f t="shared" si="28"/>
        <v>932人目</v>
      </c>
      <c r="C948" s="29"/>
      <c r="D948" s="69" t="s">
        <v>14</v>
      </c>
      <c r="E948" s="31"/>
      <c r="F948" s="32"/>
      <c r="H948" s="36"/>
      <c r="I948" s="54" t="s">
        <v>11</v>
      </c>
      <c r="J948" s="39"/>
      <c r="K948" s="56" t="s">
        <v>16</v>
      </c>
      <c r="L948" s="36"/>
      <c r="M948" s="54" t="s">
        <v>11</v>
      </c>
      <c r="N948" s="39"/>
      <c r="O948" s="56" t="s">
        <v>16</v>
      </c>
      <c r="P948" s="11"/>
      <c r="Q948" s="36"/>
      <c r="R948" s="54" t="s">
        <v>11</v>
      </c>
      <c r="S948" s="39"/>
      <c r="T948" s="54" t="s">
        <v>16</v>
      </c>
      <c r="U948" s="36"/>
      <c r="V948" s="54" t="s">
        <v>11</v>
      </c>
      <c r="W948" s="39"/>
      <c r="X948" s="56" t="s">
        <v>16</v>
      </c>
      <c r="Y948" s="48"/>
      <c r="Z948" s="36"/>
      <c r="AA948" s="54" t="s">
        <v>11</v>
      </c>
      <c r="AB948" s="39"/>
      <c r="AC948" s="54" t="s">
        <v>16</v>
      </c>
      <c r="AD948" s="36"/>
      <c r="AE948" s="54" t="s">
        <v>11</v>
      </c>
      <c r="AF948" s="39"/>
      <c r="AG948" s="56" t="s">
        <v>16</v>
      </c>
      <c r="AH948" s="48"/>
      <c r="AI948" s="36"/>
      <c r="AJ948" s="54" t="s">
        <v>11</v>
      </c>
      <c r="AK948" s="39"/>
      <c r="AL948" s="54" t="s">
        <v>16</v>
      </c>
      <c r="AM948" s="36"/>
      <c r="AN948" s="54" t="s">
        <v>11</v>
      </c>
      <c r="AO948" s="39"/>
      <c r="AP948" s="56" t="s">
        <v>16</v>
      </c>
      <c r="AQ948" s="48"/>
      <c r="AR948" s="36"/>
      <c r="AS948" s="54" t="s">
        <v>11</v>
      </c>
      <c r="AT948" s="39"/>
      <c r="AU948" s="54" t="s">
        <v>16</v>
      </c>
      <c r="AV948" s="36"/>
      <c r="AW948" s="54" t="s">
        <v>11</v>
      </c>
      <c r="AX948" s="39"/>
      <c r="AY948" s="56" t="s">
        <v>16</v>
      </c>
      <c r="AZ948" s="48"/>
      <c r="BA948" s="36"/>
      <c r="BB948" s="54" t="s">
        <v>11</v>
      </c>
      <c r="BC948" s="39"/>
      <c r="BD948" s="54" t="s">
        <v>16</v>
      </c>
      <c r="BE948" s="36"/>
      <c r="BF948" s="54" t="s">
        <v>11</v>
      </c>
      <c r="BG948" s="39"/>
      <c r="BH948" s="56" t="s">
        <v>16</v>
      </c>
      <c r="BI948" s="48"/>
      <c r="BJ948" s="36"/>
      <c r="BK948" s="54" t="s">
        <v>11</v>
      </c>
      <c r="BL948" s="39"/>
      <c r="BM948" s="54" t="s">
        <v>16</v>
      </c>
      <c r="BN948" s="36"/>
      <c r="BO948" s="54" t="s">
        <v>11</v>
      </c>
      <c r="BP948" s="39"/>
      <c r="BQ948" s="56" t="s">
        <v>16</v>
      </c>
      <c r="BR948" s="48"/>
      <c r="BS948" s="36"/>
      <c r="BT948" s="54" t="s">
        <v>11</v>
      </c>
      <c r="BU948" s="39"/>
      <c r="BV948" s="54" t="s">
        <v>16</v>
      </c>
      <c r="BW948" s="36"/>
      <c r="BX948" s="54" t="s">
        <v>11</v>
      </c>
      <c r="BY948" s="39"/>
      <c r="BZ948" s="56" t="s">
        <v>16</v>
      </c>
      <c r="CA948" s="51"/>
      <c r="CB948" s="17" t="str">
        <f t="shared" si="29"/>
        <v/>
      </c>
      <c r="CC948" s="17" t="str">
        <f>IF(CB948="","",INDEX('99_職種リスト'!$A:$A,MATCH($E948,'99_職種リスト'!$B:$B,0)))</f>
        <v/>
      </c>
      <c r="CD948" s="18" t="str">
        <f>IF(CB948="","",IF(F948="○",'01_勤務時間入力'!$B$7*60,IF(SUM(H948,J948,L948,N948)&gt;0,MIN(SUM(VALUE(H948)*60,J948,VALUE(L948)*60/2,N948/2),'01_勤務時間入力'!$B$7*60,10080),MIN(SUM(MIN(SUM(VALUE(Q948)*60,S948,VALUE(U948)*60/2,W948/2),1440)*IF(OR(Y948="",Y948="　"),1,VALUE(MID(Y948,2,1)/4)),MIN(SUM(VALUE(Z948)*60,AB948,VALUE(AD948)*60/2,AF948/2),1440)*IF(OR(AH948="",AH948="　"),1,VALUE(MID(AH948,2,1)/4)),MIN(SUM(VALUE(AI948)*60,AK948,VALUE(AM948)*60/2,AO948/2),1440)*IF(OR(AQ948="",AQ948="　"),1,VALUE(MID(AQ948,2,1)/4)),MIN(SUM(VALUE(AR948)*60,AT948,VALUE(AV948)*60/2,AX948/2),1440)*IF(OR(AZ948="",AZ948="　"),1,VALUE(MID(AZ948,2,1)/4)),MIN(SUM(VALUE(BA948)*60,BC948,VALUE(BE948)*60/2,BG948/2),1440)*IF(OR(BI948="",BI948="　"),1,VALUE(MID(BI948,2,1)/4)),MIN(SUM(VALUE(BJ948)*60,BL948,VALUE(BN948)*60/2,BP948/2),1440)*IF(OR(BR948="",BR948="　"),1,VALUE(MID(BR948,2,1)/4)),MIN(SUM(VALUE(BS948)*60,BU948,VALUE(BW948)*60/2,BY948/2),1440)*IF(OR(CA948="",CA948="　"),1,VALUE(MID(CA948,2,1)/4))),'01_勤務時間入力'!$B$7*60,10080))))</f>
        <v/>
      </c>
      <c r="CE948" s="17" t="str">
        <f>IF(CB948="","",IF('01_勤務時間入力'!$I$7*60&lt;='01_勤務時間入力'!CD948,"常勤","非常勤"))</f>
        <v/>
      </c>
    </row>
    <row r="949" spans="2:83" ht="27.95" customHeight="1" x14ac:dyDescent="0.4">
      <c r="B949" s="131" t="str">
        <f t="shared" si="28"/>
        <v>933人目</v>
      </c>
      <c r="C949" s="29"/>
      <c r="D949" s="69" t="s">
        <v>14</v>
      </c>
      <c r="E949" s="31"/>
      <c r="F949" s="32"/>
      <c r="H949" s="36"/>
      <c r="I949" s="54" t="s">
        <v>11</v>
      </c>
      <c r="J949" s="39"/>
      <c r="K949" s="56" t="s">
        <v>16</v>
      </c>
      <c r="L949" s="36"/>
      <c r="M949" s="54" t="s">
        <v>11</v>
      </c>
      <c r="N949" s="39"/>
      <c r="O949" s="56" t="s">
        <v>16</v>
      </c>
      <c r="P949" s="11"/>
      <c r="Q949" s="36"/>
      <c r="R949" s="54" t="s">
        <v>11</v>
      </c>
      <c r="S949" s="39"/>
      <c r="T949" s="54" t="s">
        <v>16</v>
      </c>
      <c r="U949" s="36"/>
      <c r="V949" s="54" t="s">
        <v>11</v>
      </c>
      <c r="W949" s="39"/>
      <c r="X949" s="56" t="s">
        <v>16</v>
      </c>
      <c r="Y949" s="48"/>
      <c r="Z949" s="36"/>
      <c r="AA949" s="54" t="s">
        <v>11</v>
      </c>
      <c r="AB949" s="39"/>
      <c r="AC949" s="54" t="s">
        <v>16</v>
      </c>
      <c r="AD949" s="36"/>
      <c r="AE949" s="54" t="s">
        <v>11</v>
      </c>
      <c r="AF949" s="39"/>
      <c r="AG949" s="56" t="s">
        <v>16</v>
      </c>
      <c r="AH949" s="48"/>
      <c r="AI949" s="36"/>
      <c r="AJ949" s="54" t="s">
        <v>11</v>
      </c>
      <c r="AK949" s="39"/>
      <c r="AL949" s="54" t="s">
        <v>16</v>
      </c>
      <c r="AM949" s="36"/>
      <c r="AN949" s="54" t="s">
        <v>11</v>
      </c>
      <c r="AO949" s="39"/>
      <c r="AP949" s="56" t="s">
        <v>16</v>
      </c>
      <c r="AQ949" s="48"/>
      <c r="AR949" s="36"/>
      <c r="AS949" s="54" t="s">
        <v>11</v>
      </c>
      <c r="AT949" s="39"/>
      <c r="AU949" s="54" t="s">
        <v>16</v>
      </c>
      <c r="AV949" s="36"/>
      <c r="AW949" s="54" t="s">
        <v>11</v>
      </c>
      <c r="AX949" s="39"/>
      <c r="AY949" s="56" t="s">
        <v>16</v>
      </c>
      <c r="AZ949" s="48"/>
      <c r="BA949" s="36"/>
      <c r="BB949" s="54" t="s">
        <v>11</v>
      </c>
      <c r="BC949" s="39"/>
      <c r="BD949" s="54" t="s">
        <v>16</v>
      </c>
      <c r="BE949" s="36"/>
      <c r="BF949" s="54" t="s">
        <v>11</v>
      </c>
      <c r="BG949" s="39"/>
      <c r="BH949" s="56" t="s">
        <v>16</v>
      </c>
      <c r="BI949" s="48"/>
      <c r="BJ949" s="36"/>
      <c r="BK949" s="54" t="s">
        <v>11</v>
      </c>
      <c r="BL949" s="39"/>
      <c r="BM949" s="54" t="s">
        <v>16</v>
      </c>
      <c r="BN949" s="36"/>
      <c r="BO949" s="54" t="s">
        <v>11</v>
      </c>
      <c r="BP949" s="39"/>
      <c r="BQ949" s="56" t="s">
        <v>16</v>
      </c>
      <c r="BR949" s="48"/>
      <c r="BS949" s="36"/>
      <c r="BT949" s="54" t="s">
        <v>11</v>
      </c>
      <c r="BU949" s="39"/>
      <c r="BV949" s="54" t="s">
        <v>16</v>
      </c>
      <c r="BW949" s="36"/>
      <c r="BX949" s="54" t="s">
        <v>11</v>
      </c>
      <c r="BY949" s="39"/>
      <c r="BZ949" s="56" t="s">
        <v>16</v>
      </c>
      <c r="CA949" s="51"/>
      <c r="CB949" s="17" t="str">
        <f t="shared" si="29"/>
        <v/>
      </c>
      <c r="CC949" s="17" t="str">
        <f>IF(CB949="","",INDEX('99_職種リスト'!$A:$A,MATCH($E949,'99_職種リスト'!$B:$B,0)))</f>
        <v/>
      </c>
      <c r="CD949" s="18" t="str">
        <f>IF(CB949="","",IF(F949="○",'01_勤務時間入力'!$B$7*60,IF(SUM(H949,J949,L949,N949)&gt;0,MIN(SUM(VALUE(H949)*60,J949,VALUE(L949)*60/2,N949/2),'01_勤務時間入力'!$B$7*60,10080),MIN(SUM(MIN(SUM(VALUE(Q949)*60,S949,VALUE(U949)*60/2,W949/2),1440)*IF(OR(Y949="",Y949="　"),1,VALUE(MID(Y949,2,1)/4)),MIN(SUM(VALUE(Z949)*60,AB949,VALUE(AD949)*60/2,AF949/2),1440)*IF(OR(AH949="",AH949="　"),1,VALUE(MID(AH949,2,1)/4)),MIN(SUM(VALUE(AI949)*60,AK949,VALUE(AM949)*60/2,AO949/2),1440)*IF(OR(AQ949="",AQ949="　"),1,VALUE(MID(AQ949,2,1)/4)),MIN(SUM(VALUE(AR949)*60,AT949,VALUE(AV949)*60/2,AX949/2),1440)*IF(OR(AZ949="",AZ949="　"),1,VALUE(MID(AZ949,2,1)/4)),MIN(SUM(VALUE(BA949)*60,BC949,VALUE(BE949)*60/2,BG949/2),1440)*IF(OR(BI949="",BI949="　"),1,VALUE(MID(BI949,2,1)/4)),MIN(SUM(VALUE(BJ949)*60,BL949,VALUE(BN949)*60/2,BP949/2),1440)*IF(OR(BR949="",BR949="　"),1,VALUE(MID(BR949,2,1)/4)),MIN(SUM(VALUE(BS949)*60,BU949,VALUE(BW949)*60/2,BY949/2),1440)*IF(OR(CA949="",CA949="　"),1,VALUE(MID(CA949,2,1)/4))),'01_勤務時間入力'!$B$7*60,10080))))</f>
        <v/>
      </c>
      <c r="CE949" s="17" t="str">
        <f>IF(CB949="","",IF('01_勤務時間入力'!$I$7*60&lt;='01_勤務時間入力'!CD949,"常勤","非常勤"))</f>
        <v/>
      </c>
    </row>
    <row r="950" spans="2:83" ht="27.95" customHeight="1" x14ac:dyDescent="0.4">
      <c r="B950" s="131" t="str">
        <f t="shared" si="28"/>
        <v>934人目</v>
      </c>
      <c r="C950" s="29"/>
      <c r="D950" s="69" t="s">
        <v>14</v>
      </c>
      <c r="E950" s="31"/>
      <c r="F950" s="32"/>
      <c r="H950" s="36"/>
      <c r="I950" s="54" t="s">
        <v>11</v>
      </c>
      <c r="J950" s="39"/>
      <c r="K950" s="56" t="s">
        <v>16</v>
      </c>
      <c r="L950" s="36"/>
      <c r="M950" s="54" t="s">
        <v>11</v>
      </c>
      <c r="N950" s="39"/>
      <c r="O950" s="56" t="s">
        <v>16</v>
      </c>
      <c r="P950" s="11"/>
      <c r="Q950" s="36"/>
      <c r="R950" s="54" t="s">
        <v>11</v>
      </c>
      <c r="S950" s="39"/>
      <c r="T950" s="54" t="s">
        <v>16</v>
      </c>
      <c r="U950" s="36"/>
      <c r="V950" s="54" t="s">
        <v>11</v>
      </c>
      <c r="W950" s="39"/>
      <c r="X950" s="56" t="s">
        <v>16</v>
      </c>
      <c r="Y950" s="48"/>
      <c r="Z950" s="36"/>
      <c r="AA950" s="54" t="s">
        <v>11</v>
      </c>
      <c r="AB950" s="39"/>
      <c r="AC950" s="54" t="s">
        <v>16</v>
      </c>
      <c r="AD950" s="36"/>
      <c r="AE950" s="54" t="s">
        <v>11</v>
      </c>
      <c r="AF950" s="39"/>
      <c r="AG950" s="56" t="s">
        <v>16</v>
      </c>
      <c r="AH950" s="48"/>
      <c r="AI950" s="36"/>
      <c r="AJ950" s="54" t="s">
        <v>11</v>
      </c>
      <c r="AK950" s="39"/>
      <c r="AL950" s="54" t="s">
        <v>16</v>
      </c>
      <c r="AM950" s="36"/>
      <c r="AN950" s="54" t="s">
        <v>11</v>
      </c>
      <c r="AO950" s="39"/>
      <c r="AP950" s="56" t="s">
        <v>16</v>
      </c>
      <c r="AQ950" s="48"/>
      <c r="AR950" s="36"/>
      <c r="AS950" s="54" t="s">
        <v>11</v>
      </c>
      <c r="AT950" s="39"/>
      <c r="AU950" s="54" t="s">
        <v>16</v>
      </c>
      <c r="AV950" s="36"/>
      <c r="AW950" s="54" t="s">
        <v>11</v>
      </c>
      <c r="AX950" s="39"/>
      <c r="AY950" s="56" t="s">
        <v>16</v>
      </c>
      <c r="AZ950" s="48"/>
      <c r="BA950" s="36"/>
      <c r="BB950" s="54" t="s">
        <v>11</v>
      </c>
      <c r="BC950" s="39"/>
      <c r="BD950" s="54" t="s">
        <v>16</v>
      </c>
      <c r="BE950" s="36"/>
      <c r="BF950" s="54" t="s">
        <v>11</v>
      </c>
      <c r="BG950" s="39"/>
      <c r="BH950" s="56" t="s">
        <v>16</v>
      </c>
      <c r="BI950" s="48"/>
      <c r="BJ950" s="36"/>
      <c r="BK950" s="54" t="s">
        <v>11</v>
      </c>
      <c r="BL950" s="39"/>
      <c r="BM950" s="54" t="s">
        <v>16</v>
      </c>
      <c r="BN950" s="36"/>
      <c r="BO950" s="54" t="s">
        <v>11</v>
      </c>
      <c r="BP950" s="39"/>
      <c r="BQ950" s="56" t="s">
        <v>16</v>
      </c>
      <c r="BR950" s="48"/>
      <c r="BS950" s="36"/>
      <c r="BT950" s="54" t="s">
        <v>11</v>
      </c>
      <c r="BU950" s="39"/>
      <c r="BV950" s="54" t="s">
        <v>16</v>
      </c>
      <c r="BW950" s="36"/>
      <c r="BX950" s="54" t="s">
        <v>11</v>
      </c>
      <c r="BY950" s="39"/>
      <c r="BZ950" s="56" t="s">
        <v>16</v>
      </c>
      <c r="CA950" s="51"/>
      <c r="CB950" s="17" t="str">
        <f t="shared" si="29"/>
        <v/>
      </c>
      <c r="CC950" s="17" t="str">
        <f>IF(CB950="","",INDEX('99_職種リスト'!$A:$A,MATCH($E950,'99_職種リスト'!$B:$B,0)))</f>
        <v/>
      </c>
      <c r="CD950" s="18" t="str">
        <f>IF(CB950="","",IF(F950="○",'01_勤務時間入力'!$B$7*60,IF(SUM(H950,J950,L950,N950)&gt;0,MIN(SUM(VALUE(H950)*60,J950,VALUE(L950)*60/2,N950/2),'01_勤務時間入力'!$B$7*60,10080),MIN(SUM(MIN(SUM(VALUE(Q950)*60,S950,VALUE(U950)*60/2,W950/2),1440)*IF(OR(Y950="",Y950="　"),1,VALUE(MID(Y950,2,1)/4)),MIN(SUM(VALUE(Z950)*60,AB950,VALUE(AD950)*60/2,AF950/2),1440)*IF(OR(AH950="",AH950="　"),1,VALUE(MID(AH950,2,1)/4)),MIN(SUM(VALUE(AI950)*60,AK950,VALUE(AM950)*60/2,AO950/2),1440)*IF(OR(AQ950="",AQ950="　"),1,VALUE(MID(AQ950,2,1)/4)),MIN(SUM(VALUE(AR950)*60,AT950,VALUE(AV950)*60/2,AX950/2),1440)*IF(OR(AZ950="",AZ950="　"),1,VALUE(MID(AZ950,2,1)/4)),MIN(SUM(VALUE(BA950)*60,BC950,VALUE(BE950)*60/2,BG950/2),1440)*IF(OR(BI950="",BI950="　"),1,VALUE(MID(BI950,2,1)/4)),MIN(SUM(VALUE(BJ950)*60,BL950,VALUE(BN950)*60/2,BP950/2),1440)*IF(OR(BR950="",BR950="　"),1,VALUE(MID(BR950,2,1)/4)),MIN(SUM(VALUE(BS950)*60,BU950,VALUE(BW950)*60/2,BY950/2),1440)*IF(OR(CA950="",CA950="　"),1,VALUE(MID(CA950,2,1)/4))),'01_勤務時間入力'!$B$7*60,10080))))</f>
        <v/>
      </c>
      <c r="CE950" s="17" t="str">
        <f>IF(CB950="","",IF('01_勤務時間入力'!$I$7*60&lt;='01_勤務時間入力'!CD950,"常勤","非常勤"))</f>
        <v/>
      </c>
    </row>
    <row r="951" spans="2:83" ht="27.95" customHeight="1" x14ac:dyDescent="0.4">
      <c r="B951" s="131" t="str">
        <f t="shared" si="28"/>
        <v>935人目</v>
      </c>
      <c r="C951" s="29"/>
      <c r="D951" s="69" t="s">
        <v>14</v>
      </c>
      <c r="E951" s="31"/>
      <c r="F951" s="32"/>
      <c r="H951" s="36"/>
      <c r="I951" s="54" t="s">
        <v>11</v>
      </c>
      <c r="J951" s="39"/>
      <c r="K951" s="56" t="s">
        <v>16</v>
      </c>
      <c r="L951" s="36"/>
      <c r="M951" s="54" t="s">
        <v>11</v>
      </c>
      <c r="N951" s="39"/>
      <c r="O951" s="56" t="s">
        <v>16</v>
      </c>
      <c r="P951" s="11"/>
      <c r="Q951" s="36"/>
      <c r="R951" s="54" t="s">
        <v>11</v>
      </c>
      <c r="S951" s="39"/>
      <c r="T951" s="54" t="s">
        <v>16</v>
      </c>
      <c r="U951" s="36"/>
      <c r="V951" s="54" t="s">
        <v>11</v>
      </c>
      <c r="W951" s="39"/>
      <c r="X951" s="56" t="s">
        <v>16</v>
      </c>
      <c r="Y951" s="48"/>
      <c r="Z951" s="36"/>
      <c r="AA951" s="54" t="s">
        <v>11</v>
      </c>
      <c r="AB951" s="39"/>
      <c r="AC951" s="54" t="s">
        <v>16</v>
      </c>
      <c r="AD951" s="36"/>
      <c r="AE951" s="54" t="s">
        <v>11</v>
      </c>
      <c r="AF951" s="39"/>
      <c r="AG951" s="56" t="s">
        <v>16</v>
      </c>
      <c r="AH951" s="48"/>
      <c r="AI951" s="36"/>
      <c r="AJ951" s="54" t="s">
        <v>11</v>
      </c>
      <c r="AK951" s="39"/>
      <c r="AL951" s="54" t="s">
        <v>16</v>
      </c>
      <c r="AM951" s="36"/>
      <c r="AN951" s="54" t="s">
        <v>11</v>
      </c>
      <c r="AO951" s="39"/>
      <c r="AP951" s="56" t="s">
        <v>16</v>
      </c>
      <c r="AQ951" s="48"/>
      <c r="AR951" s="36"/>
      <c r="AS951" s="54" t="s">
        <v>11</v>
      </c>
      <c r="AT951" s="39"/>
      <c r="AU951" s="54" t="s">
        <v>16</v>
      </c>
      <c r="AV951" s="36"/>
      <c r="AW951" s="54" t="s">
        <v>11</v>
      </c>
      <c r="AX951" s="39"/>
      <c r="AY951" s="56" t="s">
        <v>16</v>
      </c>
      <c r="AZ951" s="48"/>
      <c r="BA951" s="36"/>
      <c r="BB951" s="54" t="s">
        <v>11</v>
      </c>
      <c r="BC951" s="39"/>
      <c r="BD951" s="54" t="s">
        <v>16</v>
      </c>
      <c r="BE951" s="36"/>
      <c r="BF951" s="54" t="s">
        <v>11</v>
      </c>
      <c r="BG951" s="39"/>
      <c r="BH951" s="56" t="s">
        <v>16</v>
      </c>
      <c r="BI951" s="48"/>
      <c r="BJ951" s="36"/>
      <c r="BK951" s="54" t="s">
        <v>11</v>
      </c>
      <c r="BL951" s="39"/>
      <c r="BM951" s="54" t="s">
        <v>16</v>
      </c>
      <c r="BN951" s="36"/>
      <c r="BO951" s="54" t="s">
        <v>11</v>
      </c>
      <c r="BP951" s="39"/>
      <c r="BQ951" s="56" t="s">
        <v>16</v>
      </c>
      <c r="BR951" s="48"/>
      <c r="BS951" s="36"/>
      <c r="BT951" s="54" t="s">
        <v>11</v>
      </c>
      <c r="BU951" s="39"/>
      <c r="BV951" s="54" t="s">
        <v>16</v>
      </c>
      <c r="BW951" s="36"/>
      <c r="BX951" s="54" t="s">
        <v>11</v>
      </c>
      <c r="BY951" s="39"/>
      <c r="BZ951" s="56" t="s">
        <v>16</v>
      </c>
      <c r="CA951" s="51"/>
      <c r="CB951" s="17" t="str">
        <f t="shared" si="29"/>
        <v/>
      </c>
      <c r="CC951" s="17" t="str">
        <f>IF(CB951="","",INDEX('99_職種リスト'!$A:$A,MATCH($E951,'99_職種リスト'!$B:$B,0)))</f>
        <v/>
      </c>
      <c r="CD951" s="18" t="str">
        <f>IF(CB951="","",IF(F951="○",'01_勤務時間入力'!$B$7*60,IF(SUM(H951,J951,L951,N951)&gt;0,MIN(SUM(VALUE(H951)*60,J951,VALUE(L951)*60/2,N951/2),'01_勤務時間入力'!$B$7*60,10080),MIN(SUM(MIN(SUM(VALUE(Q951)*60,S951,VALUE(U951)*60/2,W951/2),1440)*IF(OR(Y951="",Y951="　"),1,VALUE(MID(Y951,2,1)/4)),MIN(SUM(VALUE(Z951)*60,AB951,VALUE(AD951)*60/2,AF951/2),1440)*IF(OR(AH951="",AH951="　"),1,VALUE(MID(AH951,2,1)/4)),MIN(SUM(VALUE(AI951)*60,AK951,VALUE(AM951)*60/2,AO951/2),1440)*IF(OR(AQ951="",AQ951="　"),1,VALUE(MID(AQ951,2,1)/4)),MIN(SUM(VALUE(AR951)*60,AT951,VALUE(AV951)*60/2,AX951/2),1440)*IF(OR(AZ951="",AZ951="　"),1,VALUE(MID(AZ951,2,1)/4)),MIN(SUM(VALUE(BA951)*60,BC951,VALUE(BE951)*60/2,BG951/2),1440)*IF(OR(BI951="",BI951="　"),1,VALUE(MID(BI951,2,1)/4)),MIN(SUM(VALUE(BJ951)*60,BL951,VALUE(BN951)*60/2,BP951/2),1440)*IF(OR(BR951="",BR951="　"),1,VALUE(MID(BR951,2,1)/4)),MIN(SUM(VALUE(BS951)*60,BU951,VALUE(BW951)*60/2,BY951/2),1440)*IF(OR(CA951="",CA951="　"),1,VALUE(MID(CA951,2,1)/4))),'01_勤務時間入力'!$B$7*60,10080))))</f>
        <v/>
      </c>
      <c r="CE951" s="17" t="str">
        <f>IF(CB951="","",IF('01_勤務時間入力'!$I$7*60&lt;='01_勤務時間入力'!CD951,"常勤","非常勤"))</f>
        <v/>
      </c>
    </row>
    <row r="952" spans="2:83" ht="27.95" customHeight="1" x14ac:dyDescent="0.4">
      <c r="B952" s="131" t="str">
        <f t="shared" si="28"/>
        <v>936人目</v>
      </c>
      <c r="C952" s="29"/>
      <c r="D952" s="69" t="s">
        <v>14</v>
      </c>
      <c r="E952" s="31"/>
      <c r="F952" s="32"/>
      <c r="H952" s="36"/>
      <c r="I952" s="54" t="s">
        <v>11</v>
      </c>
      <c r="J952" s="39"/>
      <c r="K952" s="56" t="s">
        <v>16</v>
      </c>
      <c r="L952" s="36"/>
      <c r="M952" s="54" t="s">
        <v>11</v>
      </c>
      <c r="N952" s="39"/>
      <c r="O952" s="56" t="s">
        <v>16</v>
      </c>
      <c r="P952" s="11"/>
      <c r="Q952" s="36"/>
      <c r="R952" s="54" t="s">
        <v>11</v>
      </c>
      <c r="S952" s="39"/>
      <c r="T952" s="54" t="s">
        <v>16</v>
      </c>
      <c r="U952" s="36"/>
      <c r="V952" s="54" t="s">
        <v>11</v>
      </c>
      <c r="W952" s="39"/>
      <c r="X952" s="56" t="s">
        <v>16</v>
      </c>
      <c r="Y952" s="48"/>
      <c r="Z952" s="36"/>
      <c r="AA952" s="54" t="s">
        <v>11</v>
      </c>
      <c r="AB952" s="39"/>
      <c r="AC952" s="54" t="s">
        <v>16</v>
      </c>
      <c r="AD952" s="36"/>
      <c r="AE952" s="54" t="s">
        <v>11</v>
      </c>
      <c r="AF952" s="39"/>
      <c r="AG952" s="56" t="s">
        <v>16</v>
      </c>
      <c r="AH952" s="48"/>
      <c r="AI952" s="36"/>
      <c r="AJ952" s="54" t="s">
        <v>11</v>
      </c>
      <c r="AK952" s="39"/>
      <c r="AL952" s="54" t="s">
        <v>16</v>
      </c>
      <c r="AM952" s="36"/>
      <c r="AN952" s="54" t="s">
        <v>11</v>
      </c>
      <c r="AO952" s="39"/>
      <c r="AP952" s="56" t="s">
        <v>16</v>
      </c>
      <c r="AQ952" s="48"/>
      <c r="AR952" s="36"/>
      <c r="AS952" s="54" t="s">
        <v>11</v>
      </c>
      <c r="AT952" s="39"/>
      <c r="AU952" s="54" t="s">
        <v>16</v>
      </c>
      <c r="AV952" s="36"/>
      <c r="AW952" s="54" t="s">
        <v>11</v>
      </c>
      <c r="AX952" s="39"/>
      <c r="AY952" s="56" t="s">
        <v>16</v>
      </c>
      <c r="AZ952" s="48"/>
      <c r="BA952" s="36"/>
      <c r="BB952" s="54" t="s">
        <v>11</v>
      </c>
      <c r="BC952" s="39"/>
      <c r="BD952" s="54" t="s">
        <v>16</v>
      </c>
      <c r="BE952" s="36"/>
      <c r="BF952" s="54" t="s">
        <v>11</v>
      </c>
      <c r="BG952" s="39"/>
      <c r="BH952" s="56" t="s">
        <v>16</v>
      </c>
      <c r="BI952" s="48"/>
      <c r="BJ952" s="36"/>
      <c r="BK952" s="54" t="s">
        <v>11</v>
      </c>
      <c r="BL952" s="39"/>
      <c r="BM952" s="54" t="s">
        <v>16</v>
      </c>
      <c r="BN952" s="36"/>
      <c r="BO952" s="54" t="s">
        <v>11</v>
      </c>
      <c r="BP952" s="39"/>
      <c r="BQ952" s="56" t="s">
        <v>16</v>
      </c>
      <c r="BR952" s="48"/>
      <c r="BS952" s="36"/>
      <c r="BT952" s="54" t="s">
        <v>11</v>
      </c>
      <c r="BU952" s="39"/>
      <c r="BV952" s="54" t="s">
        <v>16</v>
      </c>
      <c r="BW952" s="36"/>
      <c r="BX952" s="54" t="s">
        <v>11</v>
      </c>
      <c r="BY952" s="39"/>
      <c r="BZ952" s="56" t="s">
        <v>16</v>
      </c>
      <c r="CA952" s="51"/>
      <c r="CB952" s="17" t="str">
        <f t="shared" si="29"/>
        <v/>
      </c>
      <c r="CC952" s="17" t="str">
        <f>IF(CB952="","",INDEX('99_職種リスト'!$A:$A,MATCH($E952,'99_職種リスト'!$B:$B,0)))</f>
        <v/>
      </c>
      <c r="CD952" s="18" t="str">
        <f>IF(CB952="","",IF(F952="○",'01_勤務時間入力'!$B$7*60,IF(SUM(H952,J952,L952,N952)&gt;0,MIN(SUM(VALUE(H952)*60,J952,VALUE(L952)*60/2,N952/2),'01_勤務時間入力'!$B$7*60,10080),MIN(SUM(MIN(SUM(VALUE(Q952)*60,S952,VALUE(U952)*60/2,W952/2),1440)*IF(OR(Y952="",Y952="　"),1,VALUE(MID(Y952,2,1)/4)),MIN(SUM(VALUE(Z952)*60,AB952,VALUE(AD952)*60/2,AF952/2),1440)*IF(OR(AH952="",AH952="　"),1,VALUE(MID(AH952,2,1)/4)),MIN(SUM(VALUE(AI952)*60,AK952,VALUE(AM952)*60/2,AO952/2),1440)*IF(OR(AQ952="",AQ952="　"),1,VALUE(MID(AQ952,2,1)/4)),MIN(SUM(VALUE(AR952)*60,AT952,VALUE(AV952)*60/2,AX952/2),1440)*IF(OR(AZ952="",AZ952="　"),1,VALUE(MID(AZ952,2,1)/4)),MIN(SUM(VALUE(BA952)*60,BC952,VALUE(BE952)*60/2,BG952/2),1440)*IF(OR(BI952="",BI952="　"),1,VALUE(MID(BI952,2,1)/4)),MIN(SUM(VALUE(BJ952)*60,BL952,VALUE(BN952)*60/2,BP952/2),1440)*IF(OR(BR952="",BR952="　"),1,VALUE(MID(BR952,2,1)/4)),MIN(SUM(VALUE(BS952)*60,BU952,VALUE(BW952)*60/2,BY952/2),1440)*IF(OR(CA952="",CA952="　"),1,VALUE(MID(CA952,2,1)/4))),'01_勤務時間入力'!$B$7*60,10080))))</f>
        <v/>
      </c>
      <c r="CE952" s="17" t="str">
        <f>IF(CB952="","",IF('01_勤務時間入力'!$I$7*60&lt;='01_勤務時間入力'!CD952,"常勤","非常勤"))</f>
        <v/>
      </c>
    </row>
    <row r="953" spans="2:83" ht="27.95" customHeight="1" x14ac:dyDescent="0.4">
      <c r="B953" s="131" t="str">
        <f t="shared" si="28"/>
        <v>937人目</v>
      </c>
      <c r="C953" s="29"/>
      <c r="D953" s="69" t="s">
        <v>14</v>
      </c>
      <c r="E953" s="31"/>
      <c r="F953" s="32"/>
      <c r="H953" s="36"/>
      <c r="I953" s="54" t="s">
        <v>11</v>
      </c>
      <c r="J953" s="39"/>
      <c r="K953" s="56" t="s">
        <v>16</v>
      </c>
      <c r="L953" s="36"/>
      <c r="M953" s="54" t="s">
        <v>11</v>
      </c>
      <c r="N953" s="39"/>
      <c r="O953" s="56" t="s">
        <v>16</v>
      </c>
      <c r="P953" s="11"/>
      <c r="Q953" s="36"/>
      <c r="R953" s="54" t="s">
        <v>11</v>
      </c>
      <c r="S953" s="39"/>
      <c r="T953" s="54" t="s">
        <v>16</v>
      </c>
      <c r="U953" s="36"/>
      <c r="V953" s="54" t="s">
        <v>11</v>
      </c>
      <c r="W953" s="39"/>
      <c r="X953" s="56" t="s">
        <v>16</v>
      </c>
      <c r="Y953" s="48"/>
      <c r="Z953" s="36"/>
      <c r="AA953" s="54" t="s">
        <v>11</v>
      </c>
      <c r="AB953" s="39"/>
      <c r="AC953" s="54" t="s">
        <v>16</v>
      </c>
      <c r="AD953" s="36"/>
      <c r="AE953" s="54" t="s">
        <v>11</v>
      </c>
      <c r="AF953" s="39"/>
      <c r="AG953" s="56" t="s">
        <v>16</v>
      </c>
      <c r="AH953" s="48"/>
      <c r="AI953" s="36"/>
      <c r="AJ953" s="54" t="s">
        <v>11</v>
      </c>
      <c r="AK953" s="39"/>
      <c r="AL953" s="54" t="s">
        <v>16</v>
      </c>
      <c r="AM953" s="36"/>
      <c r="AN953" s="54" t="s">
        <v>11</v>
      </c>
      <c r="AO953" s="39"/>
      <c r="AP953" s="56" t="s">
        <v>16</v>
      </c>
      <c r="AQ953" s="48"/>
      <c r="AR953" s="36"/>
      <c r="AS953" s="54" t="s">
        <v>11</v>
      </c>
      <c r="AT953" s="39"/>
      <c r="AU953" s="54" t="s">
        <v>16</v>
      </c>
      <c r="AV953" s="36"/>
      <c r="AW953" s="54" t="s">
        <v>11</v>
      </c>
      <c r="AX953" s="39"/>
      <c r="AY953" s="56" t="s">
        <v>16</v>
      </c>
      <c r="AZ953" s="48"/>
      <c r="BA953" s="36"/>
      <c r="BB953" s="54" t="s">
        <v>11</v>
      </c>
      <c r="BC953" s="39"/>
      <c r="BD953" s="54" t="s">
        <v>16</v>
      </c>
      <c r="BE953" s="36"/>
      <c r="BF953" s="54" t="s">
        <v>11</v>
      </c>
      <c r="BG953" s="39"/>
      <c r="BH953" s="56" t="s">
        <v>16</v>
      </c>
      <c r="BI953" s="48"/>
      <c r="BJ953" s="36"/>
      <c r="BK953" s="54" t="s">
        <v>11</v>
      </c>
      <c r="BL953" s="39"/>
      <c r="BM953" s="54" t="s">
        <v>16</v>
      </c>
      <c r="BN953" s="36"/>
      <c r="BO953" s="54" t="s">
        <v>11</v>
      </c>
      <c r="BP953" s="39"/>
      <c r="BQ953" s="56" t="s">
        <v>16</v>
      </c>
      <c r="BR953" s="48"/>
      <c r="BS953" s="36"/>
      <c r="BT953" s="54" t="s">
        <v>11</v>
      </c>
      <c r="BU953" s="39"/>
      <c r="BV953" s="54" t="s">
        <v>16</v>
      </c>
      <c r="BW953" s="36"/>
      <c r="BX953" s="54" t="s">
        <v>11</v>
      </c>
      <c r="BY953" s="39"/>
      <c r="BZ953" s="56" t="s">
        <v>16</v>
      </c>
      <c r="CA953" s="51"/>
      <c r="CB953" s="17" t="str">
        <f t="shared" si="29"/>
        <v/>
      </c>
      <c r="CC953" s="17" t="str">
        <f>IF(CB953="","",INDEX('99_職種リスト'!$A:$A,MATCH($E953,'99_職種リスト'!$B:$B,0)))</f>
        <v/>
      </c>
      <c r="CD953" s="18" t="str">
        <f>IF(CB953="","",IF(F953="○",'01_勤務時間入力'!$B$7*60,IF(SUM(H953,J953,L953,N953)&gt;0,MIN(SUM(VALUE(H953)*60,J953,VALUE(L953)*60/2,N953/2),'01_勤務時間入力'!$B$7*60,10080),MIN(SUM(MIN(SUM(VALUE(Q953)*60,S953,VALUE(U953)*60/2,W953/2),1440)*IF(OR(Y953="",Y953="　"),1,VALUE(MID(Y953,2,1)/4)),MIN(SUM(VALUE(Z953)*60,AB953,VALUE(AD953)*60/2,AF953/2),1440)*IF(OR(AH953="",AH953="　"),1,VALUE(MID(AH953,2,1)/4)),MIN(SUM(VALUE(AI953)*60,AK953,VALUE(AM953)*60/2,AO953/2),1440)*IF(OR(AQ953="",AQ953="　"),1,VALUE(MID(AQ953,2,1)/4)),MIN(SUM(VALUE(AR953)*60,AT953,VALUE(AV953)*60/2,AX953/2),1440)*IF(OR(AZ953="",AZ953="　"),1,VALUE(MID(AZ953,2,1)/4)),MIN(SUM(VALUE(BA953)*60,BC953,VALUE(BE953)*60/2,BG953/2),1440)*IF(OR(BI953="",BI953="　"),1,VALUE(MID(BI953,2,1)/4)),MIN(SUM(VALUE(BJ953)*60,BL953,VALUE(BN953)*60/2,BP953/2),1440)*IF(OR(BR953="",BR953="　"),1,VALUE(MID(BR953,2,1)/4)),MIN(SUM(VALUE(BS953)*60,BU953,VALUE(BW953)*60/2,BY953/2),1440)*IF(OR(CA953="",CA953="　"),1,VALUE(MID(CA953,2,1)/4))),'01_勤務時間入力'!$B$7*60,10080))))</f>
        <v/>
      </c>
      <c r="CE953" s="17" t="str">
        <f>IF(CB953="","",IF('01_勤務時間入力'!$I$7*60&lt;='01_勤務時間入力'!CD953,"常勤","非常勤"))</f>
        <v/>
      </c>
    </row>
    <row r="954" spans="2:83" ht="27.95" customHeight="1" x14ac:dyDescent="0.4">
      <c r="B954" s="131" t="str">
        <f t="shared" si="28"/>
        <v>938人目</v>
      </c>
      <c r="C954" s="29"/>
      <c r="D954" s="69" t="s">
        <v>14</v>
      </c>
      <c r="E954" s="31"/>
      <c r="F954" s="32"/>
      <c r="H954" s="36"/>
      <c r="I954" s="54" t="s">
        <v>11</v>
      </c>
      <c r="J954" s="39"/>
      <c r="K954" s="56" t="s">
        <v>16</v>
      </c>
      <c r="L954" s="36"/>
      <c r="M954" s="54" t="s">
        <v>11</v>
      </c>
      <c r="N954" s="39"/>
      <c r="O954" s="56" t="s">
        <v>16</v>
      </c>
      <c r="P954" s="11"/>
      <c r="Q954" s="36"/>
      <c r="R954" s="54" t="s">
        <v>11</v>
      </c>
      <c r="S954" s="39"/>
      <c r="T954" s="54" t="s">
        <v>16</v>
      </c>
      <c r="U954" s="36"/>
      <c r="V954" s="54" t="s">
        <v>11</v>
      </c>
      <c r="W954" s="39"/>
      <c r="X954" s="56" t="s">
        <v>16</v>
      </c>
      <c r="Y954" s="48"/>
      <c r="Z954" s="36"/>
      <c r="AA954" s="54" t="s">
        <v>11</v>
      </c>
      <c r="AB954" s="39"/>
      <c r="AC954" s="54" t="s">
        <v>16</v>
      </c>
      <c r="AD954" s="36"/>
      <c r="AE954" s="54" t="s">
        <v>11</v>
      </c>
      <c r="AF954" s="39"/>
      <c r="AG954" s="56" t="s">
        <v>16</v>
      </c>
      <c r="AH954" s="48"/>
      <c r="AI954" s="36"/>
      <c r="AJ954" s="54" t="s">
        <v>11</v>
      </c>
      <c r="AK954" s="39"/>
      <c r="AL954" s="54" t="s">
        <v>16</v>
      </c>
      <c r="AM954" s="36"/>
      <c r="AN954" s="54" t="s">
        <v>11</v>
      </c>
      <c r="AO954" s="39"/>
      <c r="AP954" s="56" t="s">
        <v>16</v>
      </c>
      <c r="AQ954" s="48"/>
      <c r="AR954" s="36"/>
      <c r="AS954" s="54" t="s">
        <v>11</v>
      </c>
      <c r="AT954" s="39"/>
      <c r="AU954" s="54" t="s">
        <v>16</v>
      </c>
      <c r="AV954" s="36"/>
      <c r="AW954" s="54" t="s">
        <v>11</v>
      </c>
      <c r="AX954" s="39"/>
      <c r="AY954" s="56" t="s">
        <v>16</v>
      </c>
      <c r="AZ954" s="48"/>
      <c r="BA954" s="36"/>
      <c r="BB954" s="54" t="s">
        <v>11</v>
      </c>
      <c r="BC954" s="39"/>
      <c r="BD954" s="54" t="s">
        <v>16</v>
      </c>
      <c r="BE954" s="36"/>
      <c r="BF954" s="54" t="s">
        <v>11</v>
      </c>
      <c r="BG954" s="39"/>
      <c r="BH954" s="56" t="s">
        <v>16</v>
      </c>
      <c r="BI954" s="48"/>
      <c r="BJ954" s="36"/>
      <c r="BK954" s="54" t="s">
        <v>11</v>
      </c>
      <c r="BL954" s="39"/>
      <c r="BM954" s="54" t="s">
        <v>16</v>
      </c>
      <c r="BN954" s="36"/>
      <c r="BO954" s="54" t="s">
        <v>11</v>
      </c>
      <c r="BP954" s="39"/>
      <c r="BQ954" s="56" t="s">
        <v>16</v>
      </c>
      <c r="BR954" s="48"/>
      <c r="BS954" s="36"/>
      <c r="BT954" s="54" t="s">
        <v>11</v>
      </c>
      <c r="BU954" s="39"/>
      <c r="BV954" s="54" t="s">
        <v>16</v>
      </c>
      <c r="BW954" s="36"/>
      <c r="BX954" s="54" t="s">
        <v>11</v>
      </c>
      <c r="BY954" s="39"/>
      <c r="BZ954" s="56" t="s">
        <v>16</v>
      </c>
      <c r="CA954" s="51"/>
      <c r="CB954" s="17" t="str">
        <f t="shared" si="29"/>
        <v/>
      </c>
      <c r="CC954" s="17" t="str">
        <f>IF(CB954="","",INDEX('99_職種リスト'!$A:$A,MATCH($E954,'99_職種リスト'!$B:$B,0)))</f>
        <v/>
      </c>
      <c r="CD954" s="18" t="str">
        <f>IF(CB954="","",IF(F954="○",'01_勤務時間入力'!$B$7*60,IF(SUM(H954,J954,L954,N954)&gt;0,MIN(SUM(VALUE(H954)*60,J954,VALUE(L954)*60/2,N954/2),'01_勤務時間入力'!$B$7*60,10080),MIN(SUM(MIN(SUM(VALUE(Q954)*60,S954,VALUE(U954)*60/2,W954/2),1440)*IF(OR(Y954="",Y954="　"),1,VALUE(MID(Y954,2,1)/4)),MIN(SUM(VALUE(Z954)*60,AB954,VALUE(AD954)*60/2,AF954/2),1440)*IF(OR(AH954="",AH954="　"),1,VALUE(MID(AH954,2,1)/4)),MIN(SUM(VALUE(AI954)*60,AK954,VALUE(AM954)*60/2,AO954/2),1440)*IF(OR(AQ954="",AQ954="　"),1,VALUE(MID(AQ954,2,1)/4)),MIN(SUM(VALUE(AR954)*60,AT954,VALUE(AV954)*60/2,AX954/2),1440)*IF(OR(AZ954="",AZ954="　"),1,VALUE(MID(AZ954,2,1)/4)),MIN(SUM(VALUE(BA954)*60,BC954,VALUE(BE954)*60/2,BG954/2),1440)*IF(OR(BI954="",BI954="　"),1,VALUE(MID(BI954,2,1)/4)),MIN(SUM(VALUE(BJ954)*60,BL954,VALUE(BN954)*60/2,BP954/2),1440)*IF(OR(BR954="",BR954="　"),1,VALUE(MID(BR954,2,1)/4)),MIN(SUM(VALUE(BS954)*60,BU954,VALUE(BW954)*60/2,BY954/2),1440)*IF(OR(CA954="",CA954="　"),1,VALUE(MID(CA954,2,1)/4))),'01_勤務時間入力'!$B$7*60,10080))))</f>
        <v/>
      </c>
      <c r="CE954" s="17" t="str">
        <f>IF(CB954="","",IF('01_勤務時間入力'!$I$7*60&lt;='01_勤務時間入力'!CD954,"常勤","非常勤"))</f>
        <v/>
      </c>
    </row>
    <row r="955" spans="2:83" ht="27.95" customHeight="1" x14ac:dyDescent="0.4">
      <c r="B955" s="131" t="str">
        <f t="shared" si="28"/>
        <v>939人目</v>
      </c>
      <c r="C955" s="29"/>
      <c r="D955" s="69" t="s">
        <v>14</v>
      </c>
      <c r="E955" s="31"/>
      <c r="F955" s="32"/>
      <c r="H955" s="36"/>
      <c r="I955" s="54" t="s">
        <v>11</v>
      </c>
      <c r="J955" s="39"/>
      <c r="K955" s="56" t="s">
        <v>16</v>
      </c>
      <c r="L955" s="36"/>
      <c r="M955" s="54" t="s">
        <v>11</v>
      </c>
      <c r="N955" s="39"/>
      <c r="O955" s="56" t="s">
        <v>16</v>
      </c>
      <c r="P955" s="11"/>
      <c r="Q955" s="36"/>
      <c r="R955" s="54" t="s">
        <v>11</v>
      </c>
      <c r="S955" s="39"/>
      <c r="T955" s="54" t="s">
        <v>16</v>
      </c>
      <c r="U955" s="36"/>
      <c r="V955" s="54" t="s">
        <v>11</v>
      </c>
      <c r="W955" s="39"/>
      <c r="X955" s="56" t="s">
        <v>16</v>
      </c>
      <c r="Y955" s="48"/>
      <c r="Z955" s="36"/>
      <c r="AA955" s="54" t="s">
        <v>11</v>
      </c>
      <c r="AB955" s="39"/>
      <c r="AC955" s="54" t="s">
        <v>16</v>
      </c>
      <c r="AD955" s="36"/>
      <c r="AE955" s="54" t="s">
        <v>11</v>
      </c>
      <c r="AF955" s="39"/>
      <c r="AG955" s="56" t="s">
        <v>16</v>
      </c>
      <c r="AH955" s="48"/>
      <c r="AI955" s="36"/>
      <c r="AJ955" s="54" t="s">
        <v>11</v>
      </c>
      <c r="AK955" s="39"/>
      <c r="AL955" s="54" t="s">
        <v>16</v>
      </c>
      <c r="AM955" s="36"/>
      <c r="AN955" s="54" t="s">
        <v>11</v>
      </c>
      <c r="AO955" s="39"/>
      <c r="AP955" s="56" t="s">
        <v>16</v>
      </c>
      <c r="AQ955" s="48"/>
      <c r="AR955" s="36"/>
      <c r="AS955" s="54" t="s">
        <v>11</v>
      </c>
      <c r="AT955" s="39"/>
      <c r="AU955" s="54" t="s">
        <v>16</v>
      </c>
      <c r="AV955" s="36"/>
      <c r="AW955" s="54" t="s">
        <v>11</v>
      </c>
      <c r="AX955" s="39"/>
      <c r="AY955" s="56" t="s">
        <v>16</v>
      </c>
      <c r="AZ955" s="48"/>
      <c r="BA955" s="36"/>
      <c r="BB955" s="54" t="s">
        <v>11</v>
      </c>
      <c r="BC955" s="39"/>
      <c r="BD955" s="54" t="s">
        <v>16</v>
      </c>
      <c r="BE955" s="36"/>
      <c r="BF955" s="54" t="s">
        <v>11</v>
      </c>
      <c r="BG955" s="39"/>
      <c r="BH955" s="56" t="s">
        <v>16</v>
      </c>
      <c r="BI955" s="48"/>
      <c r="BJ955" s="36"/>
      <c r="BK955" s="54" t="s">
        <v>11</v>
      </c>
      <c r="BL955" s="39"/>
      <c r="BM955" s="54" t="s">
        <v>16</v>
      </c>
      <c r="BN955" s="36"/>
      <c r="BO955" s="54" t="s">
        <v>11</v>
      </c>
      <c r="BP955" s="39"/>
      <c r="BQ955" s="56" t="s">
        <v>16</v>
      </c>
      <c r="BR955" s="48"/>
      <c r="BS955" s="36"/>
      <c r="BT955" s="54" t="s">
        <v>11</v>
      </c>
      <c r="BU955" s="39"/>
      <c r="BV955" s="54" t="s">
        <v>16</v>
      </c>
      <c r="BW955" s="36"/>
      <c r="BX955" s="54" t="s">
        <v>11</v>
      </c>
      <c r="BY955" s="39"/>
      <c r="BZ955" s="56" t="s">
        <v>16</v>
      </c>
      <c r="CA955" s="51"/>
      <c r="CB955" s="17" t="str">
        <f t="shared" si="29"/>
        <v/>
      </c>
      <c r="CC955" s="17" t="str">
        <f>IF(CB955="","",INDEX('99_職種リスト'!$A:$A,MATCH($E955,'99_職種リスト'!$B:$B,0)))</f>
        <v/>
      </c>
      <c r="CD955" s="18" t="str">
        <f>IF(CB955="","",IF(F955="○",'01_勤務時間入力'!$B$7*60,IF(SUM(H955,J955,L955,N955)&gt;0,MIN(SUM(VALUE(H955)*60,J955,VALUE(L955)*60/2,N955/2),'01_勤務時間入力'!$B$7*60,10080),MIN(SUM(MIN(SUM(VALUE(Q955)*60,S955,VALUE(U955)*60/2,W955/2),1440)*IF(OR(Y955="",Y955="　"),1,VALUE(MID(Y955,2,1)/4)),MIN(SUM(VALUE(Z955)*60,AB955,VALUE(AD955)*60/2,AF955/2),1440)*IF(OR(AH955="",AH955="　"),1,VALUE(MID(AH955,2,1)/4)),MIN(SUM(VALUE(AI955)*60,AK955,VALUE(AM955)*60/2,AO955/2),1440)*IF(OR(AQ955="",AQ955="　"),1,VALUE(MID(AQ955,2,1)/4)),MIN(SUM(VALUE(AR955)*60,AT955,VALUE(AV955)*60/2,AX955/2),1440)*IF(OR(AZ955="",AZ955="　"),1,VALUE(MID(AZ955,2,1)/4)),MIN(SUM(VALUE(BA955)*60,BC955,VALUE(BE955)*60/2,BG955/2),1440)*IF(OR(BI955="",BI955="　"),1,VALUE(MID(BI955,2,1)/4)),MIN(SUM(VALUE(BJ955)*60,BL955,VALUE(BN955)*60/2,BP955/2),1440)*IF(OR(BR955="",BR955="　"),1,VALUE(MID(BR955,2,1)/4)),MIN(SUM(VALUE(BS955)*60,BU955,VALUE(BW955)*60/2,BY955/2),1440)*IF(OR(CA955="",CA955="　"),1,VALUE(MID(CA955,2,1)/4))),'01_勤務時間入力'!$B$7*60,10080))))</f>
        <v/>
      </c>
      <c r="CE955" s="17" t="str">
        <f>IF(CB955="","",IF('01_勤務時間入力'!$I$7*60&lt;='01_勤務時間入力'!CD955,"常勤","非常勤"))</f>
        <v/>
      </c>
    </row>
    <row r="956" spans="2:83" ht="27.95" customHeight="1" x14ac:dyDescent="0.4">
      <c r="B956" s="131" t="str">
        <f t="shared" si="28"/>
        <v>940人目</v>
      </c>
      <c r="C956" s="29"/>
      <c r="D956" s="69" t="s">
        <v>14</v>
      </c>
      <c r="E956" s="31"/>
      <c r="F956" s="32"/>
      <c r="H956" s="36"/>
      <c r="I956" s="54" t="s">
        <v>11</v>
      </c>
      <c r="J956" s="39"/>
      <c r="K956" s="56" t="s">
        <v>16</v>
      </c>
      <c r="L956" s="36"/>
      <c r="M956" s="54" t="s">
        <v>11</v>
      </c>
      <c r="N956" s="39"/>
      <c r="O956" s="56" t="s">
        <v>16</v>
      </c>
      <c r="P956" s="11"/>
      <c r="Q956" s="36"/>
      <c r="R956" s="54" t="s">
        <v>11</v>
      </c>
      <c r="S956" s="39"/>
      <c r="T956" s="54" t="s">
        <v>16</v>
      </c>
      <c r="U956" s="36"/>
      <c r="V956" s="54" t="s">
        <v>11</v>
      </c>
      <c r="W956" s="39"/>
      <c r="X956" s="56" t="s">
        <v>16</v>
      </c>
      <c r="Y956" s="48"/>
      <c r="Z956" s="36"/>
      <c r="AA956" s="54" t="s">
        <v>11</v>
      </c>
      <c r="AB956" s="39"/>
      <c r="AC956" s="54" t="s">
        <v>16</v>
      </c>
      <c r="AD956" s="36"/>
      <c r="AE956" s="54" t="s">
        <v>11</v>
      </c>
      <c r="AF956" s="39"/>
      <c r="AG956" s="56" t="s">
        <v>16</v>
      </c>
      <c r="AH956" s="48"/>
      <c r="AI956" s="36"/>
      <c r="AJ956" s="54" t="s">
        <v>11</v>
      </c>
      <c r="AK956" s="39"/>
      <c r="AL956" s="54" t="s">
        <v>16</v>
      </c>
      <c r="AM956" s="36"/>
      <c r="AN956" s="54" t="s">
        <v>11</v>
      </c>
      <c r="AO956" s="39"/>
      <c r="AP956" s="56" t="s">
        <v>16</v>
      </c>
      <c r="AQ956" s="48"/>
      <c r="AR956" s="36"/>
      <c r="AS956" s="54" t="s">
        <v>11</v>
      </c>
      <c r="AT956" s="39"/>
      <c r="AU956" s="54" t="s">
        <v>16</v>
      </c>
      <c r="AV956" s="36"/>
      <c r="AW956" s="54" t="s">
        <v>11</v>
      </c>
      <c r="AX956" s="39"/>
      <c r="AY956" s="56" t="s">
        <v>16</v>
      </c>
      <c r="AZ956" s="48"/>
      <c r="BA956" s="36"/>
      <c r="BB956" s="54" t="s">
        <v>11</v>
      </c>
      <c r="BC956" s="39"/>
      <c r="BD956" s="54" t="s">
        <v>16</v>
      </c>
      <c r="BE956" s="36"/>
      <c r="BF956" s="54" t="s">
        <v>11</v>
      </c>
      <c r="BG956" s="39"/>
      <c r="BH956" s="56" t="s">
        <v>16</v>
      </c>
      <c r="BI956" s="48"/>
      <c r="BJ956" s="36"/>
      <c r="BK956" s="54" t="s">
        <v>11</v>
      </c>
      <c r="BL956" s="39"/>
      <c r="BM956" s="54" t="s">
        <v>16</v>
      </c>
      <c r="BN956" s="36"/>
      <c r="BO956" s="54" t="s">
        <v>11</v>
      </c>
      <c r="BP956" s="39"/>
      <c r="BQ956" s="56" t="s">
        <v>16</v>
      </c>
      <c r="BR956" s="48"/>
      <c r="BS956" s="36"/>
      <c r="BT956" s="54" t="s">
        <v>11</v>
      </c>
      <c r="BU956" s="39"/>
      <c r="BV956" s="54" t="s">
        <v>16</v>
      </c>
      <c r="BW956" s="36"/>
      <c r="BX956" s="54" t="s">
        <v>11</v>
      </c>
      <c r="BY956" s="39"/>
      <c r="BZ956" s="56" t="s">
        <v>16</v>
      </c>
      <c r="CA956" s="51"/>
      <c r="CB956" s="17" t="str">
        <f t="shared" si="29"/>
        <v/>
      </c>
      <c r="CC956" s="17" t="str">
        <f>IF(CB956="","",INDEX('99_職種リスト'!$A:$A,MATCH($E956,'99_職種リスト'!$B:$B,0)))</f>
        <v/>
      </c>
      <c r="CD956" s="18" t="str">
        <f>IF(CB956="","",IF(F956="○",'01_勤務時間入力'!$B$7*60,IF(SUM(H956,J956,L956,N956)&gt;0,MIN(SUM(VALUE(H956)*60,J956,VALUE(L956)*60/2,N956/2),'01_勤務時間入力'!$B$7*60,10080),MIN(SUM(MIN(SUM(VALUE(Q956)*60,S956,VALUE(U956)*60/2,W956/2),1440)*IF(OR(Y956="",Y956="　"),1,VALUE(MID(Y956,2,1)/4)),MIN(SUM(VALUE(Z956)*60,AB956,VALUE(AD956)*60/2,AF956/2),1440)*IF(OR(AH956="",AH956="　"),1,VALUE(MID(AH956,2,1)/4)),MIN(SUM(VALUE(AI956)*60,AK956,VALUE(AM956)*60/2,AO956/2),1440)*IF(OR(AQ956="",AQ956="　"),1,VALUE(MID(AQ956,2,1)/4)),MIN(SUM(VALUE(AR956)*60,AT956,VALUE(AV956)*60/2,AX956/2),1440)*IF(OR(AZ956="",AZ956="　"),1,VALUE(MID(AZ956,2,1)/4)),MIN(SUM(VALUE(BA956)*60,BC956,VALUE(BE956)*60/2,BG956/2),1440)*IF(OR(BI956="",BI956="　"),1,VALUE(MID(BI956,2,1)/4)),MIN(SUM(VALUE(BJ956)*60,BL956,VALUE(BN956)*60/2,BP956/2),1440)*IF(OR(BR956="",BR956="　"),1,VALUE(MID(BR956,2,1)/4)),MIN(SUM(VALUE(BS956)*60,BU956,VALUE(BW956)*60/2,BY956/2),1440)*IF(OR(CA956="",CA956="　"),1,VALUE(MID(CA956,2,1)/4))),'01_勤務時間入力'!$B$7*60,10080))))</f>
        <v/>
      </c>
      <c r="CE956" s="17" t="str">
        <f>IF(CB956="","",IF('01_勤務時間入力'!$I$7*60&lt;='01_勤務時間入力'!CD956,"常勤","非常勤"))</f>
        <v/>
      </c>
    </row>
    <row r="957" spans="2:83" ht="27.95" customHeight="1" x14ac:dyDescent="0.4">
      <c r="B957" s="131" t="str">
        <f t="shared" si="28"/>
        <v>941人目</v>
      </c>
      <c r="C957" s="29"/>
      <c r="D957" s="69" t="s">
        <v>14</v>
      </c>
      <c r="E957" s="31"/>
      <c r="F957" s="32"/>
      <c r="H957" s="36"/>
      <c r="I957" s="54" t="s">
        <v>11</v>
      </c>
      <c r="J957" s="39"/>
      <c r="K957" s="56" t="s">
        <v>16</v>
      </c>
      <c r="L957" s="36"/>
      <c r="M957" s="54" t="s">
        <v>11</v>
      </c>
      <c r="N957" s="39"/>
      <c r="O957" s="56" t="s">
        <v>16</v>
      </c>
      <c r="P957" s="11"/>
      <c r="Q957" s="36"/>
      <c r="R957" s="54" t="s">
        <v>11</v>
      </c>
      <c r="S957" s="39"/>
      <c r="T957" s="54" t="s">
        <v>16</v>
      </c>
      <c r="U957" s="36"/>
      <c r="V957" s="54" t="s">
        <v>11</v>
      </c>
      <c r="W957" s="39"/>
      <c r="X957" s="56" t="s">
        <v>16</v>
      </c>
      <c r="Y957" s="48"/>
      <c r="Z957" s="36"/>
      <c r="AA957" s="54" t="s">
        <v>11</v>
      </c>
      <c r="AB957" s="39"/>
      <c r="AC957" s="54" t="s">
        <v>16</v>
      </c>
      <c r="AD957" s="36"/>
      <c r="AE957" s="54" t="s">
        <v>11</v>
      </c>
      <c r="AF957" s="39"/>
      <c r="AG957" s="56" t="s">
        <v>16</v>
      </c>
      <c r="AH957" s="48"/>
      <c r="AI957" s="36"/>
      <c r="AJ957" s="54" t="s">
        <v>11</v>
      </c>
      <c r="AK957" s="39"/>
      <c r="AL957" s="54" t="s">
        <v>16</v>
      </c>
      <c r="AM957" s="36"/>
      <c r="AN957" s="54" t="s">
        <v>11</v>
      </c>
      <c r="AO957" s="39"/>
      <c r="AP957" s="56" t="s">
        <v>16</v>
      </c>
      <c r="AQ957" s="48"/>
      <c r="AR957" s="36"/>
      <c r="AS957" s="54" t="s">
        <v>11</v>
      </c>
      <c r="AT957" s="39"/>
      <c r="AU957" s="54" t="s">
        <v>16</v>
      </c>
      <c r="AV957" s="36"/>
      <c r="AW957" s="54" t="s">
        <v>11</v>
      </c>
      <c r="AX957" s="39"/>
      <c r="AY957" s="56" t="s">
        <v>16</v>
      </c>
      <c r="AZ957" s="48"/>
      <c r="BA957" s="36"/>
      <c r="BB957" s="54" t="s">
        <v>11</v>
      </c>
      <c r="BC957" s="39"/>
      <c r="BD957" s="54" t="s">
        <v>16</v>
      </c>
      <c r="BE957" s="36"/>
      <c r="BF957" s="54" t="s">
        <v>11</v>
      </c>
      <c r="BG957" s="39"/>
      <c r="BH957" s="56" t="s">
        <v>16</v>
      </c>
      <c r="BI957" s="48"/>
      <c r="BJ957" s="36"/>
      <c r="BK957" s="54" t="s">
        <v>11</v>
      </c>
      <c r="BL957" s="39"/>
      <c r="BM957" s="54" t="s">
        <v>16</v>
      </c>
      <c r="BN957" s="36"/>
      <c r="BO957" s="54" t="s">
        <v>11</v>
      </c>
      <c r="BP957" s="39"/>
      <c r="BQ957" s="56" t="s">
        <v>16</v>
      </c>
      <c r="BR957" s="48"/>
      <c r="BS957" s="36"/>
      <c r="BT957" s="54" t="s">
        <v>11</v>
      </c>
      <c r="BU957" s="39"/>
      <c r="BV957" s="54" t="s">
        <v>16</v>
      </c>
      <c r="BW957" s="36"/>
      <c r="BX957" s="54" t="s">
        <v>11</v>
      </c>
      <c r="BY957" s="39"/>
      <c r="BZ957" s="56" t="s">
        <v>16</v>
      </c>
      <c r="CA957" s="51"/>
      <c r="CB957" s="17" t="str">
        <f t="shared" si="29"/>
        <v/>
      </c>
      <c r="CC957" s="17" t="str">
        <f>IF(CB957="","",INDEX('99_職種リスト'!$A:$A,MATCH($E957,'99_職種リスト'!$B:$B,0)))</f>
        <v/>
      </c>
      <c r="CD957" s="18" t="str">
        <f>IF(CB957="","",IF(F957="○",'01_勤務時間入力'!$B$7*60,IF(SUM(H957,J957,L957,N957)&gt;0,MIN(SUM(VALUE(H957)*60,J957,VALUE(L957)*60/2,N957/2),'01_勤務時間入力'!$B$7*60,10080),MIN(SUM(MIN(SUM(VALUE(Q957)*60,S957,VALUE(U957)*60/2,W957/2),1440)*IF(OR(Y957="",Y957="　"),1,VALUE(MID(Y957,2,1)/4)),MIN(SUM(VALUE(Z957)*60,AB957,VALUE(AD957)*60/2,AF957/2),1440)*IF(OR(AH957="",AH957="　"),1,VALUE(MID(AH957,2,1)/4)),MIN(SUM(VALUE(AI957)*60,AK957,VALUE(AM957)*60/2,AO957/2),1440)*IF(OR(AQ957="",AQ957="　"),1,VALUE(MID(AQ957,2,1)/4)),MIN(SUM(VALUE(AR957)*60,AT957,VALUE(AV957)*60/2,AX957/2),1440)*IF(OR(AZ957="",AZ957="　"),1,VALUE(MID(AZ957,2,1)/4)),MIN(SUM(VALUE(BA957)*60,BC957,VALUE(BE957)*60/2,BG957/2),1440)*IF(OR(BI957="",BI957="　"),1,VALUE(MID(BI957,2,1)/4)),MIN(SUM(VALUE(BJ957)*60,BL957,VALUE(BN957)*60/2,BP957/2),1440)*IF(OR(BR957="",BR957="　"),1,VALUE(MID(BR957,2,1)/4)),MIN(SUM(VALUE(BS957)*60,BU957,VALUE(BW957)*60/2,BY957/2),1440)*IF(OR(CA957="",CA957="　"),1,VALUE(MID(CA957,2,1)/4))),'01_勤務時間入力'!$B$7*60,10080))))</f>
        <v/>
      </c>
      <c r="CE957" s="17" t="str">
        <f>IF(CB957="","",IF('01_勤務時間入力'!$I$7*60&lt;='01_勤務時間入力'!CD957,"常勤","非常勤"))</f>
        <v/>
      </c>
    </row>
    <row r="958" spans="2:83" ht="27.95" customHeight="1" x14ac:dyDescent="0.4">
      <c r="B958" s="131" t="str">
        <f t="shared" si="28"/>
        <v>942人目</v>
      </c>
      <c r="C958" s="29"/>
      <c r="D958" s="69" t="s">
        <v>14</v>
      </c>
      <c r="E958" s="31"/>
      <c r="F958" s="32"/>
      <c r="H958" s="36"/>
      <c r="I958" s="54" t="s">
        <v>11</v>
      </c>
      <c r="J958" s="39"/>
      <c r="K958" s="56" t="s">
        <v>16</v>
      </c>
      <c r="L958" s="36"/>
      <c r="M958" s="54" t="s">
        <v>11</v>
      </c>
      <c r="N958" s="39"/>
      <c r="O958" s="56" t="s">
        <v>16</v>
      </c>
      <c r="P958" s="11"/>
      <c r="Q958" s="36"/>
      <c r="R958" s="54" t="s">
        <v>11</v>
      </c>
      <c r="S958" s="39"/>
      <c r="T958" s="54" t="s">
        <v>16</v>
      </c>
      <c r="U958" s="36"/>
      <c r="V958" s="54" t="s">
        <v>11</v>
      </c>
      <c r="W958" s="39"/>
      <c r="X958" s="56" t="s">
        <v>16</v>
      </c>
      <c r="Y958" s="48"/>
      <c r="Z958" s="36"/>
      <c r="AA958" s="54" t="s">
        <v>11</v>
      </c>
      <c r="AB958" s="39"/>
      <c r="AC958" s="54" t="s">
        <v>16</v>
      </c>
      <c r="AD958" s="36"/>
      <c r="AE958" s="54" t="s">
        <v>11</v>
      </c>
      <c r="AF958" s="39"/>
      <c r="AG958" s="56" t="s">
        <v>16</v>
      </c>
      <c r="AH958" s="48"/>
      <c r="AI958" s="36"/>
      <c r="AJ958" s="54" t="s">
        <v>11</v>
      </c>
      <c r="AK958" s="39"/>
      <c r="AL958" s="54" t="s">
        <v>16</v>
      </c>
      <c r="AM958" s="36"/>
      <c r="AN958" s="54" t="s">
        <v>11</v>
      </c>
      <c r="AO958" s="39"/>
      <c r="AP958" s="56" t="s">
        <v>16</v>
      </c>
      <c r="AQ958" s="48"/>
      <c r="AR958" s="36"/>
      <c r="AS958" s="54" t="s">
        <v>11</v>
      </c>
      <c r="AT958" s="39"/>
      <c r="AU958" s="54" t="s">
        <v>16</v>
      </c>
      <c r="AV958" s="36"/>
      <c r="AW958" s="54" t="s">
        <v>11</v>
      </c>
      <c r="AX958" s="39"/>
      <c r="AY958" s="56" t="s">
        <v>16</v>
      </c>
      <c r="AZ958" s="48"/>
      <c r="BA958" s="36"/>
      <c r="BB958" s="54" t="s">
        <v>11</v>
      </c>
      <c r="BC958" s="39"/>
      <c r="BD958" s="54" t="s">
        <v>16</v>
      </c>
      <c r="BE958" s="36"/>
      <c r="BF958" s="54" t="s">
        <v>11</v>
      </c>
      <c r="BG958" s="39"/>
      <c r="BH958" s="56" t="s">
        <v>16</v>
      </c>
      <c r="BI958" s="48"/>
      <c r="BJ958" s="36"/>
      <c r="BK958" s="54" t="s">
        <v>11</v>
      </c>
      <c r="BL958" s="39"/>
      <c r="BM958" s="54" t="s">
        <v>16</v>
      </c>
      <c r="BN958" s="36"/>
      <c r="BO958" s="54" t="s">
        <v>11</v>
      </c>
      <c r="BP958" s="39"/>
      <c r="BQ958" s="56" t="s">
        <v>16</v>
      </c>
      <c r="BR958" s="48"/>
      <c r="BS958" s="36"/>
      <c r="BT958" s="54" t="s">
        <v>11</v>
      </c>
      <c r="BU958" s="39"/>
      <c r="BV958" s="54" t="s">
        <v>16</v>
      </c>
      <c r="BW958" s="36"/>
      <c r="BX958" s="54" t="s">
        <v>11</v>
      </c>
      <c r="BY958" s="39"/>
      <c r="BZ958" s="56" t="s">
        <v>16</v>
      </c>
      <c r="CA958" s="51"/>
      <c r="CB958" s="17" t="str">
        <f t="shared" si="29"/>
        <v/>
      </c>
      <c r="CC958" s="17" t="str">
        <f>IF(CB958="","",INDEX('99_職種リスト'!$A:$A,MATCH($E958,'99_職種リスト'!$B:$B,0)))</f>
        <v/>
      </c>
      <c r="CD958" s="18" t="str">
        <f>IF(CB958="","",IF(F958="○",'01_勤務時間入力'!$B$7*60,IF(SUM(H958,J958,L958,N958)&gt;0,MIN(SUM(VALUE(H958)*60,J958,VALUE(L958)*60/2,N958/2),'01_勤務時間入力'!$B$7*60,10080),MIN(SUM(MIN(SUM(VALUE(Q958)*60,S958,VALUE(U958)*60/2,W958/2),1440)*IF(OR(Y958="",Y958="　"),1,VALUE(MID(Y958,2,1)/4)),MIN(SUM(VALUE(Z958)*60,AB958,VALUE(AD958)*60/2,AF958/2),1440)*IF(OR(AH958="",AH958="　"),1,VALUE(MID(AH958,2,1)/4)),MIN(SUM(VALUE(AI958)*60,AK958,VALUE(AM958)*60/2,AO958/2),1440)*IF(OR(AQ958="",AQ958="　"),1,VALUE(MID(AQ958,2,1)/4)),MIN(SUM(VALUE(AR958)*60,AT958,VALUE(AV958)*60/2,AX958/2),1440)*IF(OR(AZ958="",AZ958="　"),1,VALUE(MID(AZ958,2,1)/4)),MIN(SUM(VALUE(BA958)*60,BC958,VALUE(BE958)*60/2,BG958/2),1440)*IF(OR(BI958="",BI958="　"),1,VALUE(MID(BI958,2,1)/4)),MIN(SUM(VALUE(BJ958)*60,BL958,VALUE(BN958)*60/2,BP958/2),1440)*IF(OR(BR958="",BR958="　"),1,VALUE(MID(BR958,2,1)/4)),MIN(SUM(VALUE(BS958)*60,BU958,VALUE(BW958)*60/2,BY958/2),1440)*IF(OR(CA958="",CA958="　"),1,VALUE(MID(CA958,2,1)/4))),'01_勤務時間入力'!$B$7*60,10080))))</f>
        <v/>
      </c>
      <c r="CE958" s="17" t="str">
        <f>IF(CB958="","",IF('01_勤務時間入力'!$I$7*60&lt;='01_勤務時間入力'!CD958,"常勤","非常勤"))</f>
        <v/>
      </c>
    </row>
    <row r="959" spans="2:83" ht="27.95" customHeight="1" x14ac:dyDescent="0.4">
      <c r="B959" s="131" t="str">
        <f t="shared" si="28"/>
        <v>943人目</v>
      </c>
      <c r="C959" s="29"/>
      <c r="D959" s="69" t="s">
        <v>14</v>
      </c>
      <c r="E959" s="31"/>
      <c r="F959" s="32"/>
      <c r="H959" s="36"/>
      <c r="I959" s="54" t="s">
        <v>11</v>
      </c>
      <c r="J959" s="39"/>
      <c r="K959" s="56" t="s">
        <v>16</v>
      </c>
      <c r="L959" s="36"/>
      <c r="M959" s="54" t="s">
        <v>11</v>
      </c>
      <c r="N959" s="39"/>
      <c r="O959" s="56" t="s">
        <v>16</v>
      </c>
      <c r="P959" s="11"/>
      <c r="Q959" s="36"/>
      <c r="R959" s="54" t="s">
        <v>11</v>
      </c>
      <c r="S959" s="39"/>
      <c r="T959" s="54" t="s">
        <v>16</v>
      </c>
      <c r="U959" s="36"/>
      <c r="V959" s="54" t="s">
        <v>11</v>
      </c>
      <c r="W959" s="39"/>
      <c r="X959" s="56" t="s">
        <v>16</v>
      </c>
      <c r="Y959" s="48"/>
      <c r="Z959" s="36"/>
      <c r="AA959" s="54" t="s">
        <v>11</v>
      </c>
      <c r="AB959" s="39"/>
      <c r="AC959" s="54" t="s">
        <v>16</v>
      </c>
      <c r="AD959" s="36"/>
      <c r="AE959" s="54" t="s">
        <v>11</v>
      </c>
      <c r="AF959" s="39"/>
      <c r="AG959" s="56" t="s">
        <v>16</v>
      </c>
      <c r="AH959" s="48"/>
      <c r="AI959" s="36"/>
      <c r="AJ959" s="54" t="s">
        <v>11</v>
      </c>
      <c r="AK959" s="39"/>
      <c r="AL959" s="54" t="s">
        <v>16</v>
      </c>
      <c r="AM959" s="36"/>
      <c r="AN959" s="54" t="s">
        <v>11</v>
      </c>
      <c r="AO959" s="39"/>
      <c r="AP959" s="56" t="s">
        <v>16</v>
      </c>
      <c r="AQ959" s="48"/>
      <c r="AR959" s="36"/>
      <c r="AS959" s="54" t="s">
        <v>11</v>
      </c>
      <c r="AT959" s="39"/>
      <c r="AU959" s="54" t="s">
        <v>16</v>
      </c>
      <c r="AV959" s="36"/>
      <c r="AW959" s="54" t="s">
        <v>11</v>
      </c>
      <c r="AX959" s="39"/>
      <c r="AY959" s="56" t="s">
        <v>16</v>
      </c>
      <c r="AZ959" s="48"/>
      <c r="BA959" s="36"/>
      <c r="BB959" s="54" t="s">
        <v>11</v>
      </c>
      <c r="BC959" s="39"/>
      <c r="BD959" s="54" t="s">
        <v>16</v>
      </c>
      <c r="BE959" s="36"/>
      <c r="BF959" s="54" t="s">
        <v>11</v>
      </c>
      <c r="BG959" s="39"/>
      <c r="BH959" s="56" t="s">
        <v>16</v>
      </c>
      <c r="BI959" s="48"/>
      <c r="BJ959" s="36"/>
      <c r="BK959" s="54" t="s">
        <v>11</v>
      </c>
      <c r="BL959" s="39"/>
      <c r="BM959" s="54" t="s">
        <v>16</v>
      </c>
      <c r="BN959" s="36"/>
      <c r="BO959" s="54" t="s">
        <v>11</v>
      </c>
      <c r="BP959" s="39"/>
      <c r="BQ959" s="56" t="s">
        <v>16</v>
      </c>
      <c r="BR959" s="48"/>
      <c r="BS959" s="36"/>
      <c r="BT959" s="54" t="s">
        <v>11</v>
      </c>
      <c r="BU959" s="39"/>
      <c r="BV959" s="54" t="s">
        <v>16</v>
      </c>
      <c r="BW959" s="36"/>
      <c r="BX959" s="54" t="s">
        <v>11</v>
      </c>
      <c r="BY959" s="39"/>
      <c r="BZ959" s="56" t="s">
        <v>16</v>
      </c>
      <c r="CA959" s="51"/>
      <c r="CB959" s="17" t="str">
        <f t="shared" si="29"/>
        <v/>
      </c>
      <c r="CC959" s="17" t="str">
        <f>IF(CB959="","",INDEX('99_職種リスト'!$A:$A,MATCH($E959,'99_職種リスト'!$B:$B,0)))</f>
        <v/>
      </c>
      <c r="CD959" s="18" t="str">
        <f>IF(CB959="","",IF(F959="○",'01_勤務時間入力'!$B$7*60,IF(SUM(H959,J959,L959,N959)&gt;0,MIN(SUM(VALUE(H959)*60,J959,VALUE(L959)*60/2,N959/2),'01_勤務時間入力'!$B$7*60,10080),MIN(SUM(MIN(SUM(VALUE(Q959)*60,S959,VALUE(U959)*60/2,W959/2),1440)*IF(OR(Y959="",Y959="　"),1,VALUE(MID(Y959,2,1)/4)),MIN(SUM(VALUE(Z959)*60,AB959,VALUE(AD959)*60/2,AF959/2),1440)*IF(OR(AH959="",AH959="　"),1,VALUE(MID(AH959,2,1)/4)),MIN(SUM(VALUE(AI959)*60,AK959,VALUE(AM959)*60/2,AO959/2),1440)*IF(OR(AQ959="",AQ959="　"),1,VALUE(MID(AQ959,2,1)/4)),MIN(SUM(VALUE(AR959)*60,AT959,VALUE(AV959)*60/2,AX959/2),1440)*IF(OR(AZ959="",AZ959="　"),1,VALUE(MID(AZ959,2,1)/4)),MIN(SUM(VALUE(BA959)*60,BC959,VALUE(BE959)*60/2,BG959/2),1440)*IF(OR(BI959="",BI959="　"),1,VALUE(MID(BI959,2,1)/4)),MIN(SUM(VALUE(BJ959)*60,BL959,VALUE(BN959)*60/2,BP959/2),1440)*IF(OR(BR959="",BR959="　"),1,VALUE(MID(BR959,2,1)/4)),MIN(SUM(VALUE(BS959)*60,BU959,VALUE(BW959)*60/2,BY959/2),1440)*IF(OR(CA959="",CA959="　"),1,VALUE(MID(CA959,2,1)/4))),'01_勤務時間入力'!$B$7*60,10080))))</f>
        <v/>
      </c>
      <c r="CE959" s="17" t="str">
        <f>IF(CB959="","",IF('01_勤務時間入力'!$I$7*60&lt;='01_勤務時間入力'!CD959,"常勤","非常勤"))</f>
        <v/>
      </c>
    </row>
    <row r="960" spans="2:83" ht="27.95" customHeight="1" x14ac:dyDescent="0.4">
      <c r="B960" s="131" t="str">
        <f t="shared" si="28"/>
        <v>944人目</v>
      </c>
      <c r="C960" s="29"/>
      <c r="D960" s="69" t="s">
        <v>14</v>
      </c>
      <c r="E960" s="31"/>
      <c r="F960" s="32"/>
      <c r="H960" s="36"/>
      <c r="I960" s="54" t="s">
        <v>11</v>
      </c>
      <c r="J960" s="39"/>
      <c r="K960" s="56" t="s">
        <v>16</v>
      </c>
      <c r="L960" s="36"/>
      <c r="M960" s="54" t="s">
        <v>11</v>
      </c>
      <c r="N960" s="39"/>
      <c r="O960" s="56" t="s">
        <v>16</v>
      </c>
      <c r="P960" s="11"/>
      <c r="Q960" s="36"/>
      <c r="R960" s="54" t="s">
        <v>11</v>
      </c>
      <c r="S960" s="39"/>
      <c r="T960" s="54" t="s">
        <v>16</v>
      </c>
      <c r="U960" s="36"/>
      <c r="V960" s="54" t="s">
        <v>11</v>
      </c>
      <c r="W960" s="39"/>
      <c r="X960" s="56" t="s">
        <v>16</v>
      </c>
      <c r="Y960" s="48"/>
      <c r="Z960" s="36"/>
      <c r="AA960" s="54" t="s">
        <v>11</v>
      </c>
      <c r="AB960" s="39"/>
      <c r="AC960" s="54" t="s">
        <v>16</v>
      </c>
      <c r="AD960" s="36"/>
      <c r="AE960" s="54" t="s">
        <v>11</v>
      </c>
      <c r="AF960" s="39"/>
      <c r="AG960" s="56" t="s">
        <v>16</v>
      </c>
      <c r="AH960" s="48"/>
      <c r="AI960" s="36"/>
      <c r="AJ960" s="54" t="s">
        <v>11</v>
      </c>
      <c r="AK960" s="39"/>
      <c r="AL960" s="54" t="s">
        <v>16</v>
      </c>
      <c r="AM960" s="36"/>
      <c r="AN960" s="54" t="s">
        <v>11</v>
      </c>
      <c r="AO960" s="39"/>
      <c r="AP960" s="56" t="s">
        <v>16</v>
      </c>
      <c r="AQ960" s="48"/>
      <c r="AR960" s="36"/>
      <c r="AS960" s="54" t="s">
        <v>11</v>
      </c>
      <c r="AT960" s="39"/>
      <c r="AU960" s="54" t="s">
        <v>16</v>
      </c>
      <c r="AV960" s="36"/>
      <c r="AW960" s="54" t="s">
        <v>11</v>
      </c>
      <c r="AX960" s="39"/>
      <c r="AY960" s="56" t="s">
        <v>16</v>
      </c>
      <c r="AZ960" s="48"/>
      <c r="BA960" s="36"/>
      <c r="BB960" s="54" t="s">
        <v>11</v>
      </c>
      <c r="BC960" s="39"/>
      <c r="BD960" s="54" t="s">
        <v>16</v>
      </c>
      <c r="BE960" s="36"/>
      <c r="BF960" s="54" t="s">
        <v>11</v>
      </c>
      <c r="BG960" s="39"/>
      <c r="BH960" s="56" t="s">
        <v>16</v>
      </c>
      <c r="BI960" s="48"/>
      <c r="BJ960" s="36"/>
      <c r="BK960" s="54" t="s">
        <v>11</v>
      </c>
      <c r="BL960" s="39"/>
      <c r="BM960" s="54" t="s">
        <v>16</v>
      </c>
      <c r="BN960" s="36"/>
      <c r="BO960" s="54" t="s">
        <v>11</v>
      </c>
      <c r="BP960" s="39"/>
      <c r="BQ960" s="56" t="s">
        <v>16</v>
      </c>
      <c r="BR960" s="48"/>
      <c r="BS960" s="36"/>
      <c r="BT960" s="54" t="s">
        <v>11</v>
      </c>
      <c r="BU960" s="39"/>
      <c r="BV960" s="54" t="s">
        <v>16</v>
      </c>
      <c r="BW960" s="36"/>
      <c r="BX960" s="54" t="s">
        <v>11</v>
      </c>
      <c r="BY960" s="39"/>
      <c r="BZ960" s="56" t="s">
        <v>16</v>
      </c>
      <c r="CA960" s="51"/>
      <c r="CB960" s="17" t="str">
        <f t="shared" si="29"/>
        <v/>
      </c>
      <c r="CC960" s="17" t="str">
        <f>IF(CB960="","",INDEX('99_職種リスト'!$A:$A,MATCH($E960,'99_職種リスト'!$B:$B,0)))</f>
        <v/>
      </c>
      <c r="CD960" s="18" t="str">
        <f>IF(CB960="","",IF(F960="○",'01_勤務時間入力'!$B$7*60,IF(SUM(H960,J960,L960,N960)&gt;0,MIN(SUM(VALUE(H960)*60,J960,VALUE(L960)*60/2,N960/2),'01_勤務時間入力'!$B$7*60,10080),MIN(SUM(MIN(SUM(VALUE(Q960)*60,S960,VALUE(U960)*60/2,W960/2),1440)*IF(OR(Y960="",Y960="　"),1,VALUE(MID(Y960,2,1)/4)),MIN(SUM(VALUE(Z960)*60,AB960,VALUE(AD960)*60/2,AF960/2),1440)*IF(OR(AH960="",AH960="　"),1,VALUE(MID(AH960,2,1)/4)),MIN(SUM(VALUE(AI960)*60,AK960,VALUE(AM960)*60/2,AO960/2),1440)*IF(OR(AQ960="",AQ960="　"),1,VALUE(MID(AQ960,2,1)/4)),MIN(SUM(VALUE(AR960)*60,AT960,VALUE(AV960)*60/2,AX960/2),1440)*IF(OR(AZ960="",AZ960="　"),1,VALUE(MID(AZ960,2,1)/4)),MIN(SUM(VALUE(BA960)*60,BC960,VALUE(BE960)*60/2,BG960/2),1440)*IF(OR(BI960="",BI960="　"),1,VALUE(MID(BI960,2,1)/4)),MIN(SUM(VALUE(BJ960)*60,BL960,VALUE(BN960)*60/2,BP960/2),1440)*IF(OR(BR960="",BR960="　"),1,VALUE(MID(BR960,2,1)/4)),MIN(SUM(VALUE(BS960)*60,BU960,VALUE(BW960)*60/2,BY960/2),1440)*IF(OR(CA960="",CA960="　"),1,VALUE(MID(CA960,2,1)/4))),'01_勤務時間入力'!$B$7*60,10080))))</f>
        <v/>
      </c>
      <c r="CE960" s="17" t="str">
        <f>IF(CB960="","",IF('01_勤務時間入力'!$I$7*60&lt;='01_勤務時間入力'!CD960,"常勤","非常勤"))</f>
        <v/>
      </c>
    </row>
    <row r="961" spans="2:83" ht="27.95" customHeight="1" x14ac:dyDescent="0.4">
      <c r="B961" s="131" t="str">
        <f t="shared" si="28"/>
        <v>945人目</v>
      </c>
      <c r="C961" s="29"/>
      <c r="D961" s="69" t="s">
        <v>14</v>
      </c>
      <c r="E961" s="31"/>
      <c r="F961" s="32"/>
      <c r="H961" s="36"/>
      <c r="I961" s="54" t="s">
        <v>11</v>
      </c>
      <c r="J961" s="39"/>
      <c r="K961" s="56" t="s">
        <v>16</v>
      </c>
      <c r="L961" s="36"/>
      <c r="M961" s="54" t="s">
        <v>11</v>
      </c>
      <c r="N961" s="39"/>
      <c r="O961" s="56" t="s">
        <v>16</v>
      </c>
      <c r="P961" s="11"/>
      <c r="Q961" s="36"/>
      <c r="R961" s="54" t="s">
        <v>11</v>
      </c>
      <c r="S961" s="39"/>
      <c r="T961" s="54" t="s">
        <v>16</v>
      </c>
      <c r="U961" s="36"/>
      <c r="V961" s="54" t="s">
        <v>11</v>
      </c>
      <c r="W961" s="39"/>
      <c r="X961" s="56" t="s">
        <v>16</v>
      </c>
      <c r="Y961" s="48"/>
      <c r="Z961" s="36"/>
      <c r="AA961" s="54" t="s">
        <v>11</v>
      </c>
      <c r="AB961" s="39"/>
      <c r="AC961" s="54" t="s">
        <v>16</v>
      </c>
      <c r="AD961" s="36"/>
      <c r="AE961" s="54" t="s">
        <v>11</v>
      </c>
      <c r="AF961" s="39"/>
      <c r="AG961" s="56" t="s">
        <v>16</v>
      </c>
      <c r="AH961" s="48"/>
      <c r="AI961" s="36"/>
      <c r="AJ961" s="54" t="s">
        <v>11</v>
      </c>
      <c r="AK961" s="39"/>
      <c r="AL961" s="54" t="s">
        <v>16</v>
      </c>
      <c r="AM961" s="36"/>
      <c r="AN961" s="54" t="s">
        <v>11</v>
      </c>
      <c r="AO961" s="39"/>
      <c r="AP961" s="56" t="s">
        <v>16</v>
      </c>
      <c r="AQ961" s="48"/>
      <c r="AR961" s="36"/>
      <c r="AS961" s="54" t="s">
        <v>11</v>
      </c>
      <c r="AT961" s="39"/>
      <c r="AU961" s="54" t="s">
        <v>16</v>
      </c>
      <c r="AV961" s="36"/>
      <c r="AW961" s="54" t="s">
        <v>11</v>
      </c>
      <c r="AX961" s="39"/>
      <c r="AY961" s="56" t="s">
        <v>16</v>
      </c>
      <c r="AZ961" s="48"/>
      <c r="BA961" s="36"/>
      <c r="BB961" s="54" t="s">
        <v>11</v>
      </c>
      <c r="BC961" s="39"/>
      <c r="BD961" s="54" t="s">
        <v>16</v>
      </c>
      <c r="BE961" s="36"/>
      <c r="BF961" s="54" t="s">
        <v>11</v>
      </c>
      <c r="BG961" s="39"/>
      <c r="BH961" s="56" t="s">
        <v>16</v>
      </c>
      <c r="BI961" s="48"/>
      <c r="BJ961" s="36"/>
      <c r="BK961" s="54" t="s">
        <v>11</v>
      </c>
      <c r="BL961" s="39"/>
      <c r="BM961" s="54" t="s">
        <v>16</v>
      </c>
      <c r="BN961" s="36"/>
      <c r="BO961" s="54" t="s">
        <v>11</v>
      </c>
      <c r="BP961" s="39"/>
      <c r="BQ961" s="56" t="s">
        <v>16</v>
      </c>
      <c r="BR961" s="48"/>
      <c r="BS961" s="36"/>
      <c r="BT961" s="54" t="s">
        <v>11</v>
      </c>
      <c r="BU961" s="39"/>
      <c r="BV961" s="54" t="s">
        <v>16</v>
      </c>
      <c r="BW961" s="36"/>
      <c r="BX961" s="54" t="s">
        <v>11</v>
      </c>
      <c r="BY961" s="39"/>
      <c r="BZ961" s="56" t="s">
        <v>16</v>
      </c>
      <c r="CA961" s="51"/>
      <c r="CB961" s="17" t="str">
        <f t="shared" si="29"/>
        <v/>
      </c>
      <c r="CC961" s="17" t="str">
        <f>IF(CB961="","",INDEX('99_職種リスト'!$A:$A,MATCH($E961,'99_職種リスト'!$B:$B,0)))</f>
        <v/>
      </c>
      <c r="CD961" s="18" t="str">
        <f>IF(CB961="","",IF(F961="○",'01_勤務時間入力'!$B$7*60,IF(SUM(H961,J961,L961,N961)&gt;0,MIN(SUM(VALUE(H961)*60,J961,VALUE(L961)*60/2,N961/2),'01_勤務時間入力'!$B$7*60,10080),MIN(SUM(MIN(SUM(VALUE(Q961)*60,S961,VALUE(U961)*60/2,W961/2),1440)*IF(OR(Y961="",Y961="　"),1,VALUE(MID(Y961,2,1)/4)),MIN(SUM(VALUE(Z961)*60,AB961,VALUE(AD961)*60/2,AF961/2),1440)*IF(OR(AH961="",AH961="　"),1,VALUE(MID(AH961,2,1)/4)),MIN(SUM(VALUE(AI961)*60,AK961,VALUE(AM961)*60/2,AO961/2),1440)*IF(OR(AQ961="",AQ961="　"),1,VALUE(MID(AQ961,2,1)/4)),MIN(SUM(VALUE(AR961)*60,AT961,VALUE(AV961)*60/2,AX961/2),1440)*IF(OR(AZ961="",AZ961="　"),1,VALUE(MID(AZ961,2,1)/4)),MIN(SUM(VALUE(BA961)*60,BC961,VALUE(BE961)*60/2,BG961/2),1440)*IF(OR(BI961="",BI961="　"),1,VALUE(MID(BI961,2,1)/4)),MIN(SUM(VALUE(BJ961)*60,BL961,VALUE(BN961)*60/2,BP961/2),1440)*IF(OR(BR961="",BR961="　"),1,VALUE(MID(BR961,2,1)/4)),MIN(SUM(VALUE(BS961)*60,BU961,VALUE(BW961)*60/2,BY961/2),1440)*IF(OR(CA961="",CA961="　"),1,VALUE(MID(CA961,2,1)/4))),'01_勤務時間入力'!$B$7*60,10080))))</f>
        <v/>
      </c>
      <c r="CE961" s="17" t="str">
        <f>IF(CB961="","",IF('01_勤務時間入力'!$I$7*60&lt;='01_勤務時間入力'!CD961,"常勤","非常勤"))</f>
        <v/>
      </c>
    </row>
    <row r="962" spans="2:83" ht="27.95" customHeight="1" x14ac:dyDescent="0.4">
      <c r="B962" s="131" t="str">
        <f t="shared" si="28"/>
        <v>946人目</v>
      </c>
      <c r="C962" s="29"/>
      <c r="D962" s="69" t="s">
        <v>14</v>
      </c>
      <c r="E962" s="31"/>
      <c r="F962" s="32"/>
      <c r="H962" s="36"/>
      <c r="I962" s="54" t="s">
        <v>11</v>
      </c>
      <c r="J962" s="39"/>
      <c r="K962" s="56" t="s">
        <v>16</v>
      </c>
      <c r="L962" s="36"/>
      <c r="M962" s="54" t="s">
        <v>11</v>
      </c>
      <c r="N962" s="39"/>
      <c r="O962" s="56" t="s">
        <v>16</v>
      </c>
      <c r="P962" s="11"/>
      <c r="Q962" s="36"/>
      <c r="R962" s="54" t="s">
        <v>11</v>
      </c>
      <c r="S962" s="39"/>
      <c r="T962" s="54" t="s">
        <v>16</v>
      </c>
      <c r="U962" s="36"/>
      <c r="V962" s="54" t="s">
        <v>11</v>
      </c>
      <c r="W962" s="39"/>
      <c r="X962" s="56" t="s">
        <v>16</v>
      </c>
      <c r="Y962" s="48"/>
      <c r="Z962" s="36"/>
      <c r="AA962" s="54" t="s">
        <v>11</v>
      </c>
      <c r="AB962" s="39"/>
      <c r="AC962" s="54" t="s">
        <v>16</v>
      </c>
      <c r="AD962" s="36"/>
      <c r="AE962" s="54" t="s">
        <v>11</v>
      </c>
      <c r="AF962" s="39"/>
      <c r="AG962" s="56" t="s">
        <v>16</v>
      </c>
      <c r="AH962" s="48"/>
      <c r="AI962" s="36"/>
      <c r="AJ962" s="54" t="s">
        <v>11</v>
      </c>
      <c r="AK962" s="39"/>
      <c r="AL962" s="54" t="s">
        <v>16</v>
      </c>
      <c r="AM962" s="36"/>
      <c r="AN962" s="54" t="s">
        <v>11</v>
      </c>
      <c r="AO962" s="39"/>
      <c r="AP962" s="56" t="s">
        <v>16</v>
      </c>
      <c r="AQ962" s="48"/>
      <c r="AR962" s="36"/>
      <c r="AS962" s="54" t="s">
        <v>11</v>
      </c>
      <c r="AT962" s="39"/>
      <c r="AU962" s="54" t="s">
        <v>16</v>
      </c>
      <c r="AV962" s="36"/>
      <c r="AW962" s="54" t="s">
        <v>11</v>
      </c>
      <c r="AX962" s="39"/>
      <c r="AY962" s="56" t="s">
        <v>16</v>
      </c>
      <c r="AZ962" s="48"/>
      <c r="BA962" s="36"/>
      <c r="BB962" s="54" t="s">
        <v>11</v>
      </c>
      <c r="BC962" s="39"/>
      <c r="BD962" s="54" t="s">
        <v>16</v>
      </c>
      <c r="BE962" s="36"/>
      <c r="BF962" s="54" t="s">
        <v>11</v>
      </c>
      <c r="BG962" s="39"/>
      <c r="BH962" s="56" t="s">
        <v>16</v>
      </c>
      <c r="BI962" s="48"/>
      <c r="BJ962" s="36"/>
      <c r="BK962" s="54" t="s">
        <v>11</v>
      </c>
      <c r="BL962" s="39"/>
      <c r="BM962" s="54" t="s">
        <v>16</v>
      </c>
      <c r="BN962" s="36"/>
      <c r="BO962" s="54" t="s">
        <v>11</v>
      </c>
      <c r="BP962" s="39"/>
      <c r="BQ962" s="56" t="s">
        <v>16</v>
      </c>
      <c r="BR962" s="48"/>
      <c r="BS962" s="36"/>
      <c r="BT962" s="54" t="s">
        <v>11</v>
      </c>
      <c r="BU962" s="39"/>
      <c r="BV962" s="54" t="s">
        <v>16</v>
      </c>
      <c r="BW962" s="36"/>
      <c r="BX962" s="54" t="s">
        <v>11</v>
      </c>
      <c r="BY962" s="39"/>
      <c r="BZ962" s="56" t="s">
        <v>16</v>
      </c>
      <c r="CA962" s="51"/>
      <c r="CB962" s="17" t="str">
        <f t="shared" si="29"/>
        <v/>
      </c>
      <c r="CC962" s="17" t="str">
        <f>IF(CB962="","",INDEX('99_職種リスト'!$A:$A,MATCH($E962,'99_職種リスト'!$B:$B,0)))</f>
        <v/>
      </c>
      <c r="CD962" s="18" t="str">
        <f>IF(CB962="","",IF(F962="○",'01_勤務時間入力'!$B$7*60,IF(SUM(H962,J962,L962,N962)&gt;0,MIN(SUM(VALUE(H962)*60,J962,VALUE(L962)*60/2,N962/2),'01_勤務時間入力'!$B$7*60,10080),MIN(SUM(MIN(SUM(VALUE(Q962)*60,S962,VALUE(U962)*60/2,W962/2),1440)*IF(OR(Y962="",Y962="　"),1,VALUE(MID(Y962,2,1)/4)),MIN(SUM(VALUE(Z962)*60,AB962,VALUE(AD962)*60/2,AF962/2),1440)*IF(OR(AH962="",AH962="　"),1,VALUE(MID(AH962,2,1)/4)),MIN(SUM(VALUE(AI962)*60,AK962,VALUE(AM962)*60/2,AO962/2),1440)*IF(OR(AQ962="",AQ962="　"),1,VALUE(MID(AQ962,2,1)/4)),MIN(SUM(VALUE(AR962)*60,AT962,VALUE(AV962)*60/2,AX962/2),1440)*IF(OR(AZ962="",AZ962="　"),1,VALUE(MID(AZ962,2,1)/4)),MIN(SUM(VALUE(BA962)*60,BC962,VALUE(BE962)*60/2,BG962/2),1440)*IF(OR(BI962="",BI962="　"),1,VALUE(MID(BI962,2,1)/4)),MIN(SUM(VALUE(BJ962)*60,BL962,VALUE(BN962)*60/2,BP962/2),1440)*IF(OR(BR962="",BR962="　"),1,VALUE(MID(BR962,2,1)/4)),MIN(SUM(VALUE(BS962)*60,BU962,VALUE(BW962)*60/2,BY962/2),1440)*IF(OR(CA962="",CA962="　"),1,VALUE(MID(CA962,2,1)/4))),'01_勤務時間入力'!$B$7*60,10080))))</f>
        <v/>
      </c>
      <c r="CE962" s="17" t="str">
        <f>IF(CB962="","",IF('01_勤務時間入力'!$I$7*60&lt;='01_勤務時間入力'!CD962,"常勤","非常勤"))</f>
        <v/>
      </c>
    </row>
    <row r="963" spans="2:83" ht="27.95" customHeight="1" x14ac:dyDescent="0.4">
      <c r="B963" s="131" t="str">
        <f t="shared" si="28"/>
        <v>947人目</v>
      </c>
      <c r="C963" s="29"/>
      <c r="D963" s="69" t="s">
        <v>14</v>
      </c>
      <c r="E963" s="31"/>
      <c r="F963" s="32"/>
      <c r="H963" s="36"/>
      <c r="I963" s="54" t="s">
        <v>11</v>
      </c>
      <c r="J963" s="39"/>
      <c r="K963" s="56" t="s">
        <v>16</v>
      </c>
      <c r="L963" s="36"/>
      <c r="M963" s="54" t="s">
        <v>11</v>
      </c>
      <c r="N963" s="39"/>
      <c r="O963" s="56" t="s">
        <v>16</v>
      </c>
      <c r="P963" s="11"/>
      <c r="Q963" s="36"/>
      <c r="R963" s="54" t="s">
        <v>11</v>
      </c>
      <c r="S963" s="39"/>
      <c r="T963" s="54" t="s">
        <v>16</v>
      </c>
      <c r="U963" s="36"/>
      <c r="V963" s="54" t="s">
        <v>11</v>
      </c>
      <c r="W963" s="39"/>
      <c r="X963" s="56" t="s">
        <v>16</v>
      </c>
      <c r="Y963" s="48"/>
      <c r="Z963" s="36"/>
      <c r="AA963" s="54" t="s">
        <v>11</v>
      </c>
      <c r="AB963" s="39"/>
      <c r="AC963" s="54" t="s">
        <v>16</v>
      </c>
      <c r="AD963" s="36"/>
      <c r="AE963" s="54" t="s">
        <v>11</v>
      </c>
      <c r="AF963" s="39"/>
      <c r="AG963" s="56" t="s">
        <v>16</v>
      </c>
      <c r="AH963" s="48"/>
      <c r="AI963" s="36"/>
      <c r="AJ963" s="54" t="s">
        <v>11</v>
      </c>
      <c r="AK963" s="39"/>
      <c r="AL963" s="54" t="s">
        <v>16</v>
      </c>
      <c r="AM963" s="36"/>
      <c r="AN963" s="54" t="s">
        <v>11</v>
      </c>
      <c r="AO963" s="39"/>
      <c r="AP963" s="56" t="s">
        <v>16</v>
      </c>
      <c r="AQ963" s="48"/>
      <c r="AR963" s="36"/>
      <c r="AS963" s="54" t="s">
        <v>11</v>
      </c>
      <c r="AT963" s="39"/>
      <c r="AU963" s="54" t="s">
        <v>16</v>
      </c>
      <c r="AV963" s="36"/>
      <c r="AW963" s="54" t="s">
        <v>11</v>
      </c>
      <c r="AX963" s="39"/>
      <c r="AY963" s="56" t="s">
        <v>16</v>
      </c>
      <c r="AZ963" s="48"/>
      <c r="BA963" s="36"/>
      <c r="BB963" s="54" t="s">
        <v>11</v>
      </c>
      <c r="BC963" s="39"/>
      <c r="BD963" s="54" t="s">
        <v>16</v>
      </c>
      <c r="BE963" s="36"/>
      <c r="BF963" s="54" t="s">
        <v>11</v>
      </c>
      <c r="BG963" s="39"/>
      <c r="BH963" s="56" t="s">
        <v>16</v>
      </c>
      <c r="BI963" s="48"/>
      <c r="BJ963" s="36"/>
      <c r="BK963" s="54" t="s">
        <v>11</v>
      </c>
      <c r="BL963" s="39"/>
      <c r="BM963" s="54" t="s">
        <v>16</v>
      </c>
      <c r="BN963" s="36"/>
      <c r="BO963" s="54" t="s">
        <v>11</v>
      </c>
      <c r="BP963" s="39"/>
      <c r="BQ963" s="56" t="s">
        <v>16</v>
      </c>
      <c r="BR963" s="48"/>
      <c r="BS963" s="36"/>
      <c r="BT963" s="54" t="s">
        <v>11</v>
      </c>
      <c r="BU963" s="39"/>
      <c r="BV963" s="54" t="s">
        <v>16</v>
      </c>
      <c r="BW963" s="36"/>
      <c r="BX963" s="54" t="s">
        <v>11</v>
      </c>
      <c r="BY963" s="39"/>
      <c r="BZ963" s="56" t="s">
        <v>16</v>
      </c>
      <c r="CA963" s="51"/>
      <c r="CB963" s="17" t="str">
        <f t="shared" si="29"/>
        <v/>
      </c>
      <c r="CC963" s="17" t="str">
        <f>IF(CB963="","",INDEX('99_職種リスト'!$A:$A,MATCH($E963,'99_職種リスト'!$B:$B,0)))</f>
        <v/>
      </c>
      <c r="CD963" s="18" t="str">
        <f>IF(CB963="","",IF(F963="○",'01_勤務時間入力'!$B$7*60,IF(SUM(H963,J963,L963,N963)&gt;0,MIN(SUM(VALUE(H963)*60,J963,VALUE(L963)*60/2,N963/2),'01_勤務時間入力'!$B$7*60,10080),MIN(SUM(MIN(SUM(VALUE(Q963)*60,S963,VALUE(U963)*60/2,W963/2),1440)*IF(OR(Y963="",Y963="　"),1,VALUE(MID(Y963,2,1)/4)),MIN(SUM(VALUE(Z963)*60,AB963,VALUE(AD963)*60/2,AF963/2),1440)*IF(OR(AH963="",AH963="　"),1,VALUE(MID(AH963,2,1)/4)),MIN(SUM(VALUE(AI963)*60,AK963,VALUE(AM963)*60/2,AO963/2),1440)*IF(OR(AQ963="",AQ963="　"),1,VALUE(MID(AQ963,2,1)/4)),MIN(SUM(VALUE(AR963)*60,AT963,VALUE(AV963)*60/2,AX963/2),1440)*IF(OR(AZ963="",AZ963="　"),1,VALUE(MID(AZ963,2,1)/4)),MIN(SUM(VALUE(BA963)*60,BC963,VALUE(BE963)*60/2,BG963/2),1440)*IF(OR(BI963="",BI963="　"),1,VALUE(MID(BI963,2,1)/4)),MIN(SUM(VALUE(BJ963)*60,BL963,VALUE(BN963)*60/2,BP963/2),1440)*IF(OR(BR963="",BR963="　"),1,VALUE(MID(BR963,2,1)/4)),MIN(SUM(VALUE(BS963)*60,BU963,VALUE(BW963)*60/2,BY963/2),1440)*IF(OR(CA963="",CA963="　"),1,VALUE(MID(CA963,2,1)/4))),'01_勤務時間入力'!$B$7*60,10080))))</f>
        <v/>
      </c>
      <c r="CE963" s="17" t="str">
        <f>IF(CB963="","",IF('01_勤務時間入力'!$I$7*60&lt;='01_勤務時間入力'!CD963,"常勤","非常勤"))</f>
        <v/>
      </c>
    </row>
    <row r="964" spans="2:83" ht="27.95" customHeight="1" x14ac:dyDescent="0.4">
      <c r="B964" s="131" t="str">
        <f t="shared" si="28"/>
        <v>948人目</v>
      </c>
      <c r="C964" s="29"/>
      <c r="D964" s="69" t="s">
        <v>14</v>
      </c>
      <c r="E964" s="31"/>
      <c r="F964" s="32"/>
      <c r="H964" s="36"/>
      <c r="I964" s="54" t="s">
        <v>11</v>
      </c>
      <c r="J964" s="39"/>
      <c r="K964" s="56" t="s">
        <v>16</v>
      </c>
      <c r="L964" s="36"/>
      <c r="M964" s="54" t="s">
        <v>11</v>
      </c>
      <c r="N964" s="39"/>
      <c r="O964" s="56" t="s">
        <v>16</v>
      </c>
      <c r="P964" s="11"/>
      <c r="Q964" s="36"/>
      <c r="R964" s="54" t="s">
        <v>11</v>
      </c>
      <c r="S964" s="39"/>
      <c r="T964" s="54" t="s">
        <v>16</v>
      </c>
      <c r="U964" s="36"/>
      <c r="V964" s="54" t="s">
        <v>11</v>
      </c>
      <c r="W964" s="39"/>
      <c r="X964" s="56" t="s">
        <v>16</v>
      </c>
      <c r="Y964" s="48"/>
      <c r="Z964" s="36"/>
      <c r="AA964" s="54" t="s">
        <v>11</v>
      </c>
      <c r="AB964" s="39"/>
      <c r="AC964" s="54" t="s">
        <v>16</v>
      </c>
      <c r="AD964" s="36"/>
      <c r="AE964" s="54" t="s">
        <v>11</v>
      </c>
      <c r="AF964" s="39"/>
      <c r="AG964" s="56" t="s">
        <v>16</v>
      </c>
      <c r="AH964" s="48"/>
      <c r="AI964" s="36"/>
      <c r="AJ964" s="54" t="s">
        <v>11</v>
      </c>
      <c r="AK964" s="39"/>
      <c r="AL964" s="54" t="s">
        <v>16</v>
      </c>
      <c r="AM964" s="36"/>
      <c r="AN964" s="54" t="s">
        <v>11</v>
      </c>
      <c r="AO964" s="39"/>
      <c r="AP964" s="56" t="s">
        <v>16</v>
      </c>
      <c r="AQ964" s="48"/>
      <c r="AR964" s="36"/>
      <c r="AS964" s="54" t="s">
        <v>11</v>
      </c>
      <c r="AT964" s="39"/>
      <c r="AU964" s="54" t="s">
        <v>16</v>
      </c>
      <c r="AV964" s="36"/>
      <c r="AW964" s="54" t="s">
        <v>11</v>
      </c>
      <c r="AX964" s="39"/>
      <c r="AY964" s="56" t="s">
        <v>16</v>
      </c>
      <c r="AZ964" s="48"/>
      <c r="BA964" s="36"/>
      <c r="BB964" s="54" t="s">
        <v>11</v>
      </c>
      <c r="BC964" s="39"/>
      <c r="BD964" s="54" t="s">
        <v>16</v>
      </c>
      <c r="BE964" s="36"/>
      <c r="BF964" s="54" t="s">
        <v>11</v>
      </c>
      <c r="BG964" s="39"/>
      <c r="BH964" s="56" t="s">
        <v>16</v>
      </c>
      <c r="BI964" s="48"/>
      <c r="BJ964" s="36"/>
      <c r="BK964" s="54" t="s">
        <v>11</v>
      </c>
      <c r="BL964" s="39"/>
      <c r="BM964" s="54" t="s">
        <v>16</v>
      </c>
      <c r="BN964" s="36"/>
      <c r="BO964" s="54" t="s">
        <v>11</v>
      </c>
      <c r="BP964" s="39"/>
      <c r="BQ964" s="56" t="s">
        <v>16</v>
      </c>
      <c r="BR964" s="48"/>
      <c r="BS964" s="36"/>
      <c r="BT964" s="54" t="s">
        <v>11</v>
      </c>
      <c r="BU964" s="39"/>
      <c r="BV964" s="54" t="s">
        <v>16</v>
      </c>
      <c r="BW964" s="36"/>
      <c r="BX964" s="54" t="s">
        <v>11</v>
      </c>
      <c r="BY964" s="39"/>
      <c r="BZ964" s="56" t="s">
        <v>16</v>
      </c>
      <c r="CA964" s="51"/>
      <c r="CB964" s="17" t="str">
        <f t="shared" si="29"/>
        <v/>
      </c>
      <c r="CC964" s="17" t="str">
        <f>IF(CB964="","",INDEX('99_職種リスト'!$A:$A,MATCH($E964,'99_職種リスト'!$B:$B,0)))</f>
        <v/>
      </c>
      <c r="CD964" s="18" t="str">
        <f>IF(CB964="","",IF(F964="○",'01_勤務時間入力'!$B$7*60,IF(SUM(H964,J964,L964,N964)&gt;0,MIN(SUM(VALUE(H964)*60,J964,VALUE(L964)*60/2,N964/2),'01_勤務時間入力'!$B$7*60,10080),MIN(SUM(MIN(SUM(VALUE(Q964)*60,S964,VALUE(U964)*60/2,W964/2),1440)*IF(OR(Y964="",Y964="　"),1,VALUE(MID(Y964,2,1)/4)),MIN(SUM(VALUE(Z964)*60,AB964,VALUE(AD964)*60/2,AF964/2),1440)*IF(OR(AH964="",AH964="　"),1,VALUE(MID(AH964,2,1)/4)),MIN(SUM(VALUE(AI964)*60,AK964,VALUE(AM964)*60/2,AO964/2),1440)*IF(OR(AQ964="",AQ964="　"),1,VALUE(MID(AQ964,2,1)/4)),MIN(SUM(VALUE(AR964)*60,AT964,VALUE(AV964)*60/2,AX964/2),1440)*IF(OR(AZ964="",AZ964="　"),1,VALUE(MID(AZ964,2,1)/4)),MIN(SUM(VALUE(BA964)*60,BC964,VALUE(BE964)*60/2,BG964/2),1440)*IF(OR(BI964="",BI964="　"),1,VALUE(MID(BI964,2,1)/4)),MIN(SUM(VALUE(BJ964)*60,BL964,VALUE(BN964)*60/2,BP964/2),1440)*IF(OR(BR964="",BR964="　"),1,VALUE(MID(BR964,2,1)/4)),MIN(SUM(VALUE(BS964)*60,BU964,VALUE(BW964)*60/2,BY964/2),1440)*IF(OR(CA964="",CA964="　"),1,VALUE(MID(CA964,2,1)/4))),'01_勤務時間入力'!$B$7*60,10080))))</f>
        <v/>
      </c>
      <c r="CE964" s="17" t="str">
        <f>IF(CB964="","",IF('01_勤務時間入力'!$I$7*60&lt;='01_勤務時間入力'!CD964,"常勤","非常勤"))</f>
        <v/>
      </c>
    </row>
    <row r="965" spans="2:83" ht="27.95" customHeight="1" x14ac:dyDescent="0.4">
      <c r="B965" s="131" t="str">
        <f t="shared" si="28"/>
        <v>949人目</v>
      </c>
      <c r="C965" s="29"/>
      <c r="D965" s="69" t="s">
        <v>14</v>
      </c>
      <c r="E965" s="31"/>
      <c r="F965" s="32"/>
      <c r="H965" s="36"/>
      <c r="I965" s="54" t="s">
        <v>11</v>
      </c>
      <c r="J965" s="39"/>
      <c r="K965" s="56" t="s">
        <v>16</v>
      </c>
      <c r="L965" s="36"/>
      <c r="M965" s="54" t="s">
        <v>11</v>
      </c>
      <c r="N965" s="39"/>
      <c r="O965" s="56" t="s">
        <v>16</v>
      </c>
      <c r="P965" s="11"/>
      <c r="Q965" s="36"/>
      <c r="R965" s="54" t="s">
        <v>11</v>
      </c>
      <c r="S965" s="39"/>
      <c r="T965" s="54" t="s">
        <v>16</v>
      </c>
      <c r="U965" s="36"/>
      <c r="V965" s="54" t="s">
        <v>11</v>
      </c>
      <c r="W965" s="39"/>
      <c r="X965" s="56" t="s">
        <v>16</v>
      </c>
      <c r="Y965" s="48"/>
      <c r="Z965" s="36"/>
      <c r="AA965" s="54" t="s">
        <v>11</v>
      </c>
      <c r="AB965" s="39"/>
      <c r="AC965" s="54" t="s">
        <v>16</v>
      </c>
      <c r="AD965" s="36"/>
      <c r="AE965" s="54" t="s">
        <v>11</v>
      </c>
      <c r="AF965" s="39"/>
      <c r="AG965" s="56" t="s">
        <v>16</v>
      </c>
      <c r="AH965" s="48"/>
      <c r="AI965" s="36"/>
      <c r="AJ965" s="54" t="s">
        <v>11</v>
      </c>
      <c r="AK965" s="39"/>
      <c r="AL965" s="54" t="s">
        <v>16</v>
      </c>
      <c r="AM965" s="36"/>
      <c r="AN965" s="54" t="s">
        <v>11</v>
      </c>
      <c r="AO965" s="39"/>
      <c r="AP965" s="56" t="s">
        <v>16</v>
      </c>
      <c r="AQ965" s="48"/>
      <c r="AR965" s="36"/>
      <c r="AS965" s="54" t="s">
        <v>11</v>
      </c>
      <c r="AT965" s="39"/>
      <c r="AU965" s="54" t="s">
        <v>16</v>
      </c>
      <c r="AV965" s="36"/>
      <c r="AW965" s="54" t="s">
        <v>11</v>
      </c>
      <c r="AX965" s="39"/>
      <c r="AY965" s="56" t="s">
        <v>16</v>
      </c>
      <c r="AZ965" s="48"/>
      <c r="BA965" s="36"/>
      <c r="BB965" s="54" t="s">
        <v>11</v>
      </c>
      <c r="BC965" s="39"/>
      <c r="BD965" s="54" t="s">
        <v>16</v>
      </c>
      <c r="BE965" s="36"/>
      <c r="BF965" s="54" t="s">
        <v>11</v>
      </c>
      <c r="BG965" s="39"/>
      <c r="BH965" s="56" t="s">
        <v>16</v>
      </c>
      <c r="BI965" s="48"/>
      <c r="BJ965" s="36"/>
      <c r="BK965" s="54" t="s">
        <v>11</v>
      </c>
      <c r="BL965" s="39"/>
      <c r="BM965" s="54" t="s">
        <v>16</v>
      </c>
      <c r="BN965" s="36"/>
      <c r="BO965" s="54" t="s">
        <v>11</v>
      </c>
      <c r="BP965" s="39"/>
      <c r="BQ965" s="56" t="s">
        <v>16</v>
      </c>
      <c r="BR965" s="48"/>
      <c r="BS965" s="36"/>
      <c r="BT965" s="54" t="s">
        <v>11</v>
      </c>
      <c r="BU965" s="39"/>
      <c r="BV965" s="54" t="s">
        <v>16</v>
      </c>
      <c r="BW965" s="36"/>
      <c r="BX965" s="54" t="s">
        <v>11</v>
      </c>
      <c r="BY965" s="39"/>
      <c r="BZ965" s="56" t="s">
        <v>16</v>
      </c>
      <c r="CA965" s="51"/>
      <c r="CB965" s="17" t="str">
        <f t="shared" si="29"/>
        <v/>
      </c>
      <c r="CC965" s="17" t="str">
        <f>IF(CB965="","",INDEX('99_職種リスト'!$A:$A,MATCH($E965,'99_職種リスト'!$B:$B,0)))</f>
        <v/>
      </c>
      <c r="CD965" s="18" t="str">
        <f>IF(CB965="","",IF(F965="○",'01_勤務時間入力'!$B$7*60,IF(SUM(H965,J965,L965,N965)&gt;0,MIN(SUM(VALUE(H965)*60,J965,VALUE(L965)*60/2,N965/2),'01_勤務時間入力'!$B$7*60,10080),MIN(SUM(MIN(SUM(VALUE(Q965)*60,S965,VALUE(U965)*60/2,W965/2),1440)*IF(OR(Y965="",Y965="　"),1,VALUE(MID(Y965,2,1)/4)),MIN(SUM(VALUE(Z965)*60,AB965,VALUE(AD965)*60/2,AF965/2),1440)*IF(OR(AH965="",AH965="　"),1,VALUE(MID(AH965,2,1)/4)),MIN(SUM(VALUE(AI965)*60,AK965,VALUE(AM965)*60/2,AO965/2),1440)*IF(OR(AQ965="",AQ965="　"),1,VALUE(MID(AQ965,2,1)/4)),MIN(SUM(VALUE(AR965)*60,AT965,VALUE(AV965)*60/2,AX965/2),1440)*IF(OR(AZ965="",AZ965="　"),1,VALUE(MID(AZ965,2,1)/4)),MIN(SUM(VALUE(BA965)*60,BC965,VALUE(BE965)*60/2,BG965/2),1440)*IF(OR(BI965="",BI965="　"),1,VALUE(MID(BI965,2,1)/4)),MIN(SUM(VALUE(BJ965)*60,BL965,VALUE(BN965)*60/2,BP965/2),1440)*IF(OR(BR965="",BR965="　"),1,VALUE(MID(BR965,2,1)/4)),MIN(SUM(VALUE(BS965)*60,BU965,VALUE(BW965)*60/2,BY965/2),1440)*IF(OR(CA965="",CA965="　"),1,VALUE(MID(CA965,2,1)/4))),'01_勤務時間入力'!$B$7*60,10080))))</f>
        <v/>
      </c>
      <c r="CE965" s="17" t="str">
        <f>IF(CB965="","",IF('01_勤務時間入力'!$I$7*60&lt;='01_勤務時間入力'!CD965,"常勤","非常勤"))</f>
        <v/>
      </c>
    </row>
    <row r="966" spans="2:83" ht="27.95" customHeight="1" x14ac:dyDescent="0.4">
      <c r="B966" s="131" t="str">
        <f t="shared" si="28"/>
        <v>950人目</v>
      </c>
      <c r="C966" s="29"/>
      <c r="D966" s="69" t="s">
        <v>14</v>
      </c>
      <c r="E966" s="31"/>
      <c r="F966" s="32"/>
      <c r="H966" s="36"/>
      <c r="I966" s="54" t="s">
        <v>11</v>
      </c>
      <c r="J966" s="39"/>
      <c r="K966" s="56" t="s">
        <v>16</v>
      </c>
      <c r="L966" s="36"/>
      <c r="M966" s="54" t="s">
        <v>11</v>
      </c>
      <c r="N966" s="39"/>
      <c r="O966" s="56" t="s">
        <v>16</v>
      </c>
      <c r="P966" s="11"/>
      <c r="Q966" s="36"/>
      <c r="R966" s="54" t="s">
        <v>11</v>
      </c>
      <c r="S966" s="39"/>
      <c r="T966" s="54" t="s">
        <v>16</v>
      </c>
      <c r="U966" s="36"/>
      <c r="V966" s="54" t="s">
        <v>11</v>
      </c>
      <c r="W966" s="39"/>
      <c r="X966" s="56" t="s">
        <v>16</v>
      </c>
      <c r="Y966" s="48"/>
      <c r="Z966" s="36"/>
      <c r="AA966" s="54" t="s">
        <v>11</v>
      </c>
      <c r="AB966" s="39"/>
      <c r="AC966" s="54" t="s">
        <v>16</v>
      </c>
      <c r="AD966" s="36"/>
      <c r="AE966" s="54" t="s">
        <v>11</v>
      </c>
      <c r="AF966" s="39"/>
      <c r="AG966" s="56" t="s">
        <v>16</v>
      </c>
      <c r="AH966" s="48"/>
      <c r="AI966" s="36"/>
      <c r="AJ966" s="54" t="s">
        <v>11</v>
      </c>
      <c r="AK966" s="39"/>
      <c r="AL966" s="54" t="s">
        <v>16</v>
      </c>
      <c r="AM966" s="36"/>
      <c r="AN966" s="54" t="s">
        <v>11</v>
      </c>
      <c r="AO966" s="39"/>
      <c r="AP966" s="56" t="s">
        <v>16</v>
      </c>
      <c r="AQ966" s="48"/>
      <c r="AR966" s="36"/>
      <c r="AS966" s="54" t="s">
        <v>11</v>
      </c>
      <c r="AT966" s="39"/>
      <c r="AU966" s="54" t="s">
        <v>16</v>
      </c>
      <c r="AV966" s="36"/>
      <c r="AW966" s="54" t="s">
        <v>11</v>
      </c>
      <c r="AX966" s="39"/>
      <c r="AY966" s="56" t="s">
        <v>16</v>
      </c>
      <c r="AZ966" s="48"/>
      <c r="BA966" s="36"/>
      <c r="BB966" s="54" t="s">
        <v>11</v>
      </c>
      <c r="BC966" s="39"/>
      <c r="BD966" s="54" t="s">
        <v>16</v>
      </c>
      <c r="BE966" s="36"/>
      <c r="BF966" s="54" t="s">
        <v>11</v>
      </c>
      <c r="BG966" s="39"/>
      <c r="BH966" s="56" t="s">
        <v>16</v>
      </c>
      <c r="BI966" s="48"/>
      <c r="BJ966" s="36"/>
      <c r="BK966" s="54" t="s">
        <v>11</v>
      </c>
      <c r="BL966" s="39"/>
      <c r="BM966" s="54" t="s">
        <v>16</v>
      </c>
      <c r="BN966" s="36"/>
      <c r="BO966" s="54" t="s">
        <v>11</v>
      </c>
      <c r="BP966" s="39"/>
      <c r="BQ966" s="56" t="s">
        <v>16</v>
      </c>
      <c r="BR966" s="48"/>
      <c r="BS966" s="36"/>
      <c r="BT966" s="54" t="s">
        <v>11</v>
      </c>
      <c r="BU966" s="39"/>
      <c r="BV966" s="54" t="s">
        <v>16</v>
      </c>
      <c r="BW966" s="36"/>
      <c r="BX966" s="54" t="s">
        <v>11</v>
      </c>
      <c r="BY966" s="39"/>
      <c r="BZ966" s="56" t="s">
        <v>16</v>
      </c>
      <c r="CA966" s="51"/>
      <c r="CB966" s="17" t="str">
        <f t="shared" si="29"/>
        <v/>
      </c>
      <c r="CC966" s="17" t="str">
        <f>IF(CB966="","",INDEX('99_職種リスト'!$A:$A,MATCH($E966,'99_職種リスト'!$B:$B,0)))</f>
        <v/>
      </c>
      <c r="CD966" s="18" t="str">
        <f>IF(CB966="","",IF(F966="○",'01_勤務時間入力'!$B$7*60,IF(SUM(H966,J966,L966,N966)&gt;0,MIN(SUM(VALUE(H966)*60,J966,VALUE(L966)*60/2,N966/2),'01_勤務時間入力'!$B$7*60,10080),MIN(SUM(MIN(SUM(VALUE(Q966)*60,S966,VALUE(U966)*60/2,W966/2),1440)*IF(OR(Y966="",Y966="　"),1,VALUE(MID(Y966,2,1)/4)),MIN(SUM(VALUE(Z966)*60,AB966,VALUE(AD966)*60/2,AF966/2),1440)*IF(OR(AH966="",AH966="　"),1,VALUE(MID(AH966,2,1)/4)),MIN(SUM(VALUE(AI966)*60,AK966,VALUE(AM966)*60/2,AO966/2),1440)*IF(OR(AQ966="",AQ966="　"),1,VALUE(MID(AQ966,2,1)/4)),MIN(SUM(VALUE(AR966)*60,AT966,VALUE(AV966)*60/2,AX966/2),1440)*IF(OR(AZ966="",AZ966="　"),1,VALUE(MID(AZ966,2,1)/4)),MIN(SUM(VALUE(BA966)*60,BC966,VALUE(BE966)*60/2,BG966/2),1440)*IF(OR(BI966="",BI966="　"),1,VALUE(MID(BI966,2,1)/4)),MIN(SUM(VALUE(BJ966)*60,BL966,VALUE(BN966)*60/2,BP966/2),1440)*IF(OR(BR966="",BR966="　"),1,VALUE(MID(BR966,2,1)/4)),MIN(SUM(VALUE(BS966)*60,BU966,VALUE(BW966)*60/2,BY966/2),1440)*IF(OR(CA966="",CA966="　"),1,VALUE(MID(CA966,2,1)/4))),'01_勤務時間入力'!$B$7*60,10080))))</f>
        <v/>
      </c>
      <c r="CE966" s="17" t="str">
        <f>IF(CB966="","",IF('01_勤務時間入力'!$I$7*60&lt;='01_勤務時間入力'!CD966,"常勤","非常勤"))</f>
        <v/>
      </c>
    </row>
    <row r="967" spans="2:83" ht="27.95" customHeight="1" x14ac:dyDescent="0.4">
      <c r="B967" s="131" t="str">
        <f t="shared" si="28"/>
        <v>951人目</v>
      </c>
      <c r="C967" s="29"/>
      <c r="D967" s="69" t="s">
        <v>14</v>
      </c>
      <c r="E967" s="31"/>
      <c r="F967" s="32"/>
      <c r="H967" s="36"/>
      <c r="I967" s="54" t="s">
        <v>11</v>
      </c>
      <c r="J967" s="39"/>
      <c r="K967" s="56" t="s">
        <v>16</v>
      </c>
      <c r="L967" s="36"/>
      <c r="M967" s="54" t="s">
        <v>11</v>
      </c>
      <c r="N967" s="39"/>
      <c r="O967" s="56" t="s">
        <v>16</v>
      </c>
      <c r="P967" s="11"/>
      <c r="Q967" s="36"/>
      <c r="R967" s="54" t="s">
        <v>11</v>
      </c>
      <c r="S967" s="39"/>
      <c r="T967" s="54" t="s">
        <v>16</v>
      </c>
      <c r="U967" s="36"/>
      <c r="V967" s="54" t="s">
        <v>11</v>
      </c>
      <c r="W967" s="39"/>
      <c r="X967" s="56" t="s">
        <v>16</v>
      </c>
      <c r="Y967" s="48"/>
      <c r="Z967" s="36"/>
      <c r="AA967" s="54" t="s">
        <v>11</v>
      </c>
      <c r="AB967" s="39"/>
      <c r="AC967" s="54" t="s">
        <v>16</v>
      </c>
      <c r="AD967" s="36"/>
      <c r="AE967" s="54" t="s">
        <v>11</v>
      </c>
      <c r="AF967" s="39"/>
      <c r="AG967" s="56" t="s">
        <v>16</v>
      </c>
      <c r="AH967" s="48"/>
      <c r="AI967" s="36"/>
      <c r="AJ967" s="54" t="s">
        <v>11</v>
      </c>
      <c r="AK967" s="39"/>
      <c r="AL967" s="54" t="s">
        <v>16</v>
      </c>
      <c r="AM967" s="36"/>
      <c r="AN967" s="54" t="s">
        <v>11</v>
      </c>
      <c r="AO967" s="39"/>
      <c r="AP967" s="56" t="s">
        <v>16</v>
      </c>
      <c r="AQ967" s="48"/>
      <c r="AR967" s="36"/>
      <c r="AS967" s="54" t="s">
        <v>11</v>
      </c>
      <c r="AT967" s="39"/>
      <c r="AU967" s="54" t="s">
        <v>16</v>
      </c>
      <c r="AV967" s="36"/>
      <c r="AW967" s="54" t="s">
        <v>11</v>
      </c>
      <c r="AX967" s="39"/>
      <c r="AY967" s="56" t="s">
        <v>16</v>
      </c>
      <c r="AZ967" s="48"/>
      <c r="BA967" s="36"/>
      <c r="BB967" s="54" t="s">
        <v>11</v>
      </c>
      <c r="BC967" s="39"/>
      <c r="BD967" s="54" t="s">
        <v>16</v>
      </c>
      <c r="BE967" s="36"/>
      <c r="BF967" s="54" t="s">
        <v>11</v>
      </c>
      <c r="BG967" s="39"/>
      <c r="BH967" s="56" t="s">
        <v>16</v>
      </c>
      <c r="BI967" s="48"/>
      <c r="BJ967" s="36"/>
      <c r="BK967" s="54" t="s">
        <v>11</v>
      </c>
      <c r="BL967" s="39"/>
      <c r="BM967" s="54" t="s">
        <v>16</v>
      </c>
      <c r="BN967" s="36"/>
      <c r="BO967" s="54" t="s">
        <v>11</v>
      </c>
      <c r="BP967" s="39"/>
      <c r="BQ967" s="56" t="s">
        <v>16</v>
      </c>
      <c r="BR967" s="48"/>
      <c r="BS967" s="36"/>
      <c r="BT967" s="54" t="s">
        <v>11</v>
      </c>
      <c r="BU967" s="39"/>
      <c r="BV967" s="54" t="s">
        <v>16</v>
      </c>
      <c r="BW967" s="36"/>
      <c r="BX967" s="54" t="s">
        <v>11</v>
      </c>
      <c r="BY967" s="39"/>
      <c r="BZ967" s="56" t="s">
        <v>16</v>
      </c>
      <c r="CA967" s="51"/>
      <c r="CB967" s="17" t="str">
        <f t="shared" si="29"/>
        <v/>
      </c>
      <c r="CC967" s="17" t="str">
        <f>IF(CB967="","",INDEX('99_職種リスト'!$A:$A,MATCH($E967,'99_職種リスト'!$B:$B,0)))</f>
        <v/>
      </c>
      <c r="CD967" s="18" t="str">
        <f>IF(CB967="","",IF(F967="○",'01_勤務時間入力'!$B$7*60,IF(SUM(H967,J967,L967,N967)&gt;0,MIN(SUM(VALUE(H967)*60,J967,VALUE(L967)*60/2,N967/2),'01_勤務時間入力'!$B$7*60,10080),MIN(SUM(MIN(SUM(VALUE(Q967)*60,S967,VALUE(U967)*60/2,W967/2),1440)*IF(OR(Y967="",Y967="　"),1,VALUE(MID(Y967,2,1)/4)),MIN(SUM(VALUE(Z967)*60,AB967,VALUE(AD967)*60/2,AF967/2),1440)*IF(OR(AH967="",AH967="　"),1,VALUE(MID(AH967,2,1)/4)),MIN(SUM(VALUE(AI967)*60,AK967,VALUE(AM967)*60/2,AO967/2),1440)*IF(OR(AQ967="",AQ967="　"),1,VALUE(MID(AQ967,2,1)/4)),MIN(SUM(VALUE(AR967)*60,AT967,VALUE(AV967)*60/2,AX967/2),1440)*IF(OR(AZ967="",AZ967="　"),1,VALUE(MID(AZ967,2,1)/4)),MIN(SUM(VALUE(BA967)*60,BC967,VALUE(BE967)*60/2,BG967/2),1440)*IF(OR(BI967="",BI967="　"),1,VALUE(MID(BI967,2,1)/4)),MIN(SUM(VALUE(BJ967)*60,BL967,VALUE(BN967)*60/2,BP967/2),1440)*IF(OR(BR967="",BR967="　"),1,VALUE(MID(BR967,2,1)/4)),MIN(SUM(VALUE(BS967)*60,BU967,VALUE(BW967)*60/2,BY967/2),1440)*IF(OR(CA967="",CA967="　"),1,VALUE(MID(CA967,2,1)/4))),'01_勤務時間入力'!$B$7*60,10080))))</f>
        <v/>
      </c>
      <c r="CE967" s="17" t="str">
        <f>IF(CB967="","",IF('01_勤務時間入力'!$I$7*60&lt;='01_勤務時間入力'!CD967,"常勤","非常勤"))</f>
        <v/>
      </c>
    </row>
    <row r="968" spans="2:83" ht="27.95" customHeight="1" x14ac:dyDescent="0.4">
      <c r="B968" s="131" t="str">
        <f t="shared" si="28"/>
        <v>952人目</v>
      </c>
      <c r="C968" s="29"/>
      <c r="D968" s="69" t="s">
        <v>14</v>
      </c>
      <c r="E968" s="31"/>
      <c r="F968" s="32"/>
      <c r="H968" s="36"/>
      <c r="I968" s="54" t="s">
        <v>11</v>
      </c>
      <c r="J968" s="39"/>
      <c r="K968" s="56" t="s">
        <v>16</v>
      </c>
      <c r="L968" s="36"/>
      <c r="M968" s="54" t="s">
        <v>11</v>
      </c>
      <c r="N968" s="39"/>
      <c r="O968" s="56" t="s">
        <v>16</v>
      </c>
      <c r="P968" s="11"/>
      <c r="Q968" s="36"/>
      <c r="R968" s="54" t="s">
        <v>11</v>
      </c>
      <c r="S968" s="39"/>
      <c r="T968" s="54" t="s">
        <v>16</v>
      </c>
      <c r="U968" s="36"/>
      <c r="V968" s="54" t="s">
        <v>11</v>
      </c>
      <c r="W968" s="39"/>
      <c r="X968" s="56" t="s">
        <v>16</v>
      </c>
      <c r="Y968" s="48"/>
      <c r="Z968" s="36"/>
      <c r="AA968" s="54" t="s">
        <v>11</v>
      </c>
      <c r="AB968" s="39"/>
      <c r="AC968" s="54" t="s">
        <v>16</v>
      </c>
      <c r="AD968" s="36"/>
      <c r="AE968" s="54" t="s">
        <v>11</v>
      </c>
      <c r="AF968" s="39"/>
      <c r="AG968" s="56" t="s">
        <v>16</v>
      </c>
      <c r="AH968" s="48"/>
      <c r="AI968" s="36"/>
      <c r="AJ968" s="54" t="s">
        <v>11</v>
      </c>
      <c r="AK968" s="39"/>
      <c r="AL968" s="54" t="s">
        <v>16</v>
      </c>
      <c r="AM968" s="36"/>
      <c r="AN968" s="54" t="s">
        <v>11</v>
      </c>
      <c r="AO968" s="39"/>
      <c r="AP968" s="56" t="s">
        <v>16</v>
      </c>
      <c r="AQ968" s="48"/>
      <c r="AR968" s="36"/>
      <c r="AS968" s="54" t="s">
        <v>11</v>
      </c>
      <c r="AT968" s="39"/>
      <c r="AU968" s="54" t="s">
        <v>16</v>
      </c>
      <c r="AV968" s="36"/>
      <c r="AW968" s="54" t="s">
        <v>11</v>
      </c>
      <c r="AX968" s="39"/>
      <c r="AY968" s="56" t="s">
        <v>16</v>
      </c>
      <c r="AZ968" s="48"/>
      <c r="BA968" s="36"/>
      <c r="BB968" s="54" t="s">
        <v>11</v>
      </c>
      <c r="BC968" s="39"/>
      <c r="BD968" s="54" t="s">
        <v>16</v>
      </c>
      <c r="BE968" s="36"/>
      <c r="BF968" s="54" t="s">
        <v>11</v>
      </c>
      <c r="BG968" s="39"/>
      <c r="BH968" s="56" t="s">
        <v>16</v>
      </c>
      <c r="BI968" s="48"/>
      <c r="BJ968" s="36"/>
      <c r="BK968" s="54" t="s">
        <v>11</v>
      </c>
      <c r="BL968" s="39"/>
      <c r="BM968" s="54" t="s">
        <v>16</v>
      </c>
      <c r="BN968" s="36"/>
      <c r="BO968" s="54" t="s">
        <v>11</v>
      </c>
      <c r="BP968" s="39"/>
      <c r="BQ968" s="56" t="s">
        <v>16</v>
      </c>
      <c r="BR968" s="48"/>
      <c r="BS968" s="36"/>
      <c r="BT968" s="54" t="s">
        <v>11</v>
      </c>
      <c r="BU968" s="39"/>
      <c r="BV968" s="54" t="s">
        <v>16</v>
      </c>
      <c r="BW968" s="36"/>
      <c r="BX968" s="54" t="s">
        <v>11</v>
      </c>
      <c r="BY968" s="39"/>
      <c r="BZ968" s="56" t="s">
        <v>16</v>
      </c>
      <c r="CA968" s="51"/>
      <c r="CB968" s="17" t="str">
        <f t="shared" si="29"/>
        <v/>
      </c>
      <c r="CC968" s="17" t="str">
        <f>IF(CB968="","",INDEX('99_職種リスト'!$A:$A,MATCH($E968,'99_職種リスト'!$B:$B,0)))</f>
        <v/>
      </c>
      <c r="CD968" s="18" t="str">
        <f>IF(CB968="","",IF(F968="○",'01_勤務時間入力'!$B$7*60,IF(SUM(H968,J968,L968,N968)&gt;0,MIN(SUM(VALUE(H968)*60,J968,VALUE(L968)*60/2,N968/2),'01_勤務時間入力'!$B$7*60,10080),MIN(SUM(MIN(SUM(VALUE(Q968)*60,S968,VALUE(U968)*60/2,W968/2),1440)*IF(OR(Y968="",Y968="　"),1,VALUE(MID(Y968,2,1)/4)),MIN(SUM(VALUE(Z968)*60,AB968,VALUE(AD968)*60/2,AF968/2),1440)*IF(OR(AH968="",AH968="　"),1,VALUE(MID(AH968,2,1)/4)),MIN(SUM(VALUE(AI968)*60,AK968,VALUE(AM968)*60/2,AO968/2),1440)*IF(OR(AQ968="",AQ968="　"),1,VALUE(MID(AQ968,2,1)/4)),MIN(SUM(VALUE(AR968)*60,AT968,VALUE(AV968)*60/2,AX968/2),1440)*IF(OR(AZ968="",AZ968="　"),1,VALUE(MID(AZ968,2,1)/4)),MIN(SUM(VALUE(BA968)*60,BC968,VALUE(BE968)*60/2,BG968/2),1440)*IF(OR(BI968="",BI968="　"),1,VALUE(MID(BI968,2,1)/4)),MIN(SUM(VALUE(BJ968)*60,BL968,VALUE(BN968)*60/2,BP968/2),1440)*IF(OR(BR968="",BR968="　"),1,VALUE(MID(BR968,2,1)/4)),MIN(SUM(VALUE(BS968)*60,BU968,VALUE(BW968)*60/2,BY968/2),1440)*IF(OR(CA968="",CA968="　"),1,VALUE(MID(CA968,2,1)/4))),'01_勤務時間入力'!$B$7*60,10080))))</f>
        <v/>
      </c>
      <c r="CE968" s="17" t="str">
        <f>IF(CB968="","",IF('01_勤務時間入力'!$I$7*60&lt;='01_勤務時間入力'!CD968,"常勤","非常勤"))</f>
        <v/>
      </c>
    </row>
    <row r="969" spans="2:83" ht="27.95" customHeight="1" x14ac:dyDescent="0.4">
      <c r="B969" s="131" t="str">
        <f t="shared" si="28"/>
        <v>953人目</v>
      </c>
      <c r="C969" s="29"/>
      <c r="D969" s="69" t="s">
        <v>14</v>
      </c>
      <c r="E969" s="31"/>
      <c r="F969" s="32"/>
      <c r="H969" s="36"/>
      <c r="I969" s="54" t="s">
        <v>11</v>
      </c>
      <c r="J969" s="39"/>
      <c r="K969" s="56" t="s">
        <v>16</v>
      </c>
      <c r="L969" s="36"/>
      <c r="M969" s="54" t="s">
        <v>11</v>
      </c>
      <c r="N969" s="39"/>
      <c r="O969" s="56" t="s">
        <v>16</v>
      </c>
      <c r="P969" s="11"/>
      <c r="Q969" s="36"/>
      <c r="R969" s="54" t="s">
        <v>11</v>
      </c>
      <c r="S969" s="39"/>
      <c r="T969" s="54" t="s">
        <v>16</v>
      </c>
      <c r="U969" s="36"/>
      <c r="V969" s="54" t="s">
        <v>11</v>
      </c>
      <c r="W969" s="39"/>
      <c r="X969" s="56" t="s">
        <v>16</v>
      </c>
      <c r="Y969" s="48"/>
      <c r="Z969" s="36"/>
      <c r="AA969" s="54" t="s">
        <v>11</v>
      </c>
      <c r="AB969" s="39"/>
      <c r="AC969" s="54" t="s">
        <v>16</v>
      </c>
      <c r="AD969" s="36"/>
      <c r="AE969" s="54" t="s">
        <v>11</v>
      </c>
      <c r="AF969" s="39"/>
      <c r="AG969" s="56" t="s">
        <v>16</v>
      </c>
      <c r="AH969" s="48"/>
      <c r="AI969" s="36"/>
      <c r="AJ969" s="54" t="s">
        <v>11</v>
      </c>
      <c r="AK969" s="39"/>
      <c r="AL969" s="54" t="s">
        <v>16</v>
      </c>
      <c r="AM969" s="36"/>
      <c r="AN969" s="54" t="s">
        <v>11</v>
      </c>
      <c r="AO969" s="39"/>
      <c r="AP969" s="56" t="s">
        <v>16</v>
      </c>
      <c r="AQ969" s="48"/>
      <c r="AR969" s="36"/>
      <c r="AS969" s="54" t="s">
        <v>11</v>
      </c>
      <c r="AT969" s="39"/>
      <c r="AU969" s="54" t="s">
        <v>16</v>
      </c>
      <c r="AV969" s="36"/>
      <c r="AW969" s="54" t="s">
        <v>11</v>
      </c>
      <c r="AX969" s="39"/>
      <c r="AY969" s="56" t="s">
        <v>16</v>
      </c>
      <c r="AZ969" s="48"/>
      <c r="BA969" s="36"/>
      <c r="BB969" s="54" t="s">
        <v>11</v>
      </c>
      <c r="BC969" s="39"/>
      <c r="BD969" s="54" t="s">
        <v>16</v>
      </c>
      <c r="BE969" s="36"/>
      <c r="BF969" s="54" t="s">
        <v>11</v>
      </c>
      <c r="BG969" s="39"/>
      <c r="BH969" s="56" t="s">
        <v>16</v>
      </c>
      <c r="BI969" s="48"/>
      <c r="BJ969" s="36"/>
      <c r="BK969" s="54" t="s">
        <v>11</v>
      </c>
      <c r="BL969" s="39"/>
      <c r="BM969" s="54" t="s">
        <v>16</v>
      </c>
      <c r="BN969" s="36"/>
      <c r="BO969" s="54" t="s">
        <v>11</v>
      </c>
      <c r="BP969" s="39"/>
      <c r="BQ969" s="56" t="s">
        <v>16</v>
      </c>
      <c r="BR969" s="48"/>
      <c r="BS969" s="36"/>
      <c r="BT969" s="54" t="s">
        <v>11</v>
      </c>
      <c r="BU969" s="39"/>
      <c r="BV969" s="54" t="s">
        <v>16</v>
      </c>
      <c r="BW969" s="36"/>
      <c r="BX969" s="54" t="s">
        <v>11</v>
      </c>
      <c r="BY969" s="39"/>
      <c r="BZ969" s="56" t="s">
        <v>16</v>
      </c>
      <c r="CA969" s="51"/>
      <c r="CB969" s="17" t="str">
        <f t="shared" si="29"/>
        <v/>
      </c>
      <c r="CC969" s="17" t="str">
        <f>IF(CB969="","",INDEX('99_職種リスト'!$A:$A,MATCH($E969,'99_職種リスト'!$B:$B,0)))</f>
        <v/>
      </c>
      <c r="CD969" s="18" t="str">
        <f>IF(CB969="","",IF(F969="○",'01_勤務時間入力'!$B$7*60,IF(SUM(H969,J969,L969,N969)&gt;0,MIN(SUM(VALUE(H969)*60,J969,VALUE(L969)*60/2,N969/2),'01_勤務時間入力'!$B$7*60,10080),MIN(SUM(MIN(SUM(VALUE(Q969)*60,S969,VALUE(U969)*60/2,W969/2),1440)*IF(OR(Y969="",Y969="　"),1,VALUE(MID(Y969,2,1)/4)),MIN(SUM(VALUE(Z969)*60,AB969,VALUE(AD969)*60/2,AF969/2),1440)*IF(OR(AH969="",AH969="　"),1,VALUE(MID(AH969,2,1)/4)),MIN(SUM(VALUE(AI969)*60,AK969,VALUE(AM969)*60/2,AO969/2),1440)*IF(OR(AQ969="",AQ969="　"),1,VALUE(MID(AQ969,2,1)/4)),MIN(SUM(VALUE(AR969)*60,AT969,VALUE(AV969)*60/2,AX969/2),1440)*IF(OR(AZ969="",AZ969="　"),1,VALUE(MID(AZ969,2,1)/4)),MIN(SUM(VALUE(BA969)*60,BC969,VALUE(BE969)*60/2,BG969/2),1440)*IF(OR(BI969="",BI969="　"),1,VALUE(MID(BI969,2,1)/4)),MIN(SUM(VALUE(BJ969)*60,BL969,VALUE(BN969)*60/2,BP969/2),1440)*IF(OR(BR969="",BR969="　"),1,VALUE(MID(BR969,2,1)/4)),MIN(SUM(VALUE(BS969)*60,BU969,VALUE(BW969)*60/2,BY969/2),1440)*IF(OR(CA969="",CA969="　"),1,VALUE(MID(CA969,2,1)/4))),'01_勤務時間入力'!$B$7*60,10080))))</f>
        <v/>
      </c>
      <c r="CE969" s="17" t="str">
        <f>IF(CB969="","",IF('01_勤務時間入力'!$I$7*60&lt;='01_勤務時間入力'!CD969,"常勤","非常勤"))</f>
        <v/>
      </c>
    </row>
    <row r="970" spans="2:83" ht="27.95" customHeight="1" x14ac:dyDescent="0.4">
      <c r="B970" s="131" t="str">
        <f t="shared" si="28"/>
        <v>954人目</v>
      </c>
      <c r="C970" s="29"/>
      <c r="D970" s="69" t="s">
        <v>14</v>
      </c>
      <c r="E970" s="31"/>
      <c r="F970" s="32"/>
      <c r="H970" s="36"/>
      <c r="I970" s="54" t="s">
        <v>11</v>
      </c>
      <c r="J970" s="39"/>
      <c r="K970" s="56" t="s">
        <v>16</v>
      </c>
      <c r="L970" s="36"/>
      <c r="M970" s="54" t="s">
        <v>11</v>
      </c>
      <c r="N970" s="39"/>
      <c r="O970" s="56" t="s">
        <v>16</v>
      </c>
      <c r="P970" s="11"/>
      <c r="Q970" s="36"/>
      <c r="R970" s="54" t="s">
        <v>11</v>
      </c>
      <c r="S970" s="39"/>
      <c r="T970" s="54" t="s">
        <v>16</v>
      </c>
      <c r="U970" s="36"/>
      <c r="V970" s="54" t="s">
        <v>11</v>
      </c>
      <c r="W970" s="39"/>
      <c r="X970" s="56" t="s">
        <v>16</v>
      </c>
      <c r="Y970" s="48"/>
      <c r="Z970" s="36"/>
      <c r="AA970" s="54" t="s">
        <v>11</v>
      </c>
      <c r="AB970" s="39"/>
      <c r="AC970" s="54" t="s">
        <v>16</v>
      </c>
      <c r="AD970" s="36"/>
      <c r="AE970" s="54" t="s">
        <v>11</v>
      </c>
      <c r="AF970" s="39"/>
      <c r="AG970" s="56" t="s">
        <v>16</v>
      </c>
      <c r="AH970" s="48"/>
      <c r="AI970" s="36"/>
      <c r="AJ970" s="54" t="s">
        <v>11</v>
      </c>
      <c r="AK970" s="39"/>
      <c r="AL970" s="54" t="s">
        <v>16</v>
      </c>
      <c r="AM970" s="36"/>
      <c r="AN970" s="54" t="s">
        <v>11</v>
      </c>
      <c r="AO970" s="39"/>
      <c r="AP970" s="56" t="s">
        <v>16</v>
      </c>
      <c r="AQ970" s="48"/>
      <c r="AR970" s="36"/>
      <c r="AS970" s="54" t="s">
        <v>11</v>
      </c>
      <c r="AT970" s="39"/>
      <c r="AU970" s="54" t="s">
        <v>16</v>
      </c>
      <c r="AV970" s="36"/>
      <c r="AW970" s="54" t="s">
        <v>11</v>
      </c>
      <c r="AX970" s="39"/>
      <c r="AY970" s="56" t="s">
        <v>16</v>
      </c>
      <c r="AZ970" s="48"/>
      <c r="BA970" s="36"/>
      <c r="BB970" s="54" t="s">
        <v>11</v>
      </c>
      <c r="BC970" s="39"/>
      <c r="BD970" s="54" t="s">
        <v>16</v>
      </c>
      <c r="BE970" s="36"/>
      <c r="BF970" s="54" t="s">
        <v>11</v>
      </c>
      <c r="BG970" s="39"/>
      <c r="BH970" s="56" t="s">
        <v>16</v>
      </c>
      <c r="BI970" s="48"/>
      <c r="BJ970" s="36"/>
      <c r="BK970" s="54" t="s">
        <v>11</v>
      </c>
      <c r="BL970" s="39"/>
      <c r="BM970" s="54" t="s">
        <v>16</v>
      </c>
      <c r="BN970" s="36"/>
      <c r="BO970" s="54" t="s">
        <v>11</v>
      </c>
      <c r="BP970" s="39"/>
      <c r="BQ970" s="56" t="s">
        <v>16</v>
      </c>
      <c r="BR970" s="48"/>
      <c r="BS970" s="36"/>
      <c r="BT970" s="54" t="s">
        <v>11</v>
      </c>
      <c r="BU970" s="39"/>
      <c r="BV970" s="54" t="s">
        <v>16</v>
      </c>
      <c r="BW970" s="36"/>
      <c r="BX970" s="54" t="s">
        <v>11</v>
      </c>
      <c r="BY970" s="39"/>
      <c r="BZ970" s="56" t="s">
        <v>16</v>
      </c>
      <c r="CA970" s="51"/>
      <c r="CB970" s="17" t="str">
        <f t="shared" si="29"/>
        <v/>
      </c>
      <c r="CC970" s="17" t="str">
        <f>IF(CB970="","",INDEX('99_職種リスト'!$A:$A,MATCH($E970,'99_職種リスト'!$B:$B,0)))</f>
        <v/>
      </c>
      <c r="CD970" s="18" t="str">
        <f>IF(CB970="","",IF(F970="○",'01_勤務時間入力'!$B$7*60,IF(SUM(H970,J970,L970,N970)&gt;0,MIN(SUM(VALUE(H970)*60,J970,VALUE(L970)*60/2,N970/2),'01_勤務時間入力'!$B$7*60,10080),MIN(SUM(MIN(SUM(VALUE(Q970)*60,S970,VALUE(U970)*60/2,W970/2),1440)*IF(OR(Y970="",Y970="　"),1,VALUE(MID(Y970,2,1)/4)),MIN(SUM(VALUE(Z970)*60,AB970,VALUE(AD970)*60/2,AF970/2),1440)*IF(OR(AH970="",AH970="　"),1,VALUE(MID(AH970,2,1)/4)),MIN(SUM(VALUE(AI970)*60,AK970,VALUE(AM970)*60/2,AO970/2),1440)*IF(OR(AQ970="",AQ970="　"),1,VALUE(MID(AQ970,2,1)/4)),MIN(SUM(VALUE(AR970)*60,AT970,VALUE(AV970)*60/2,AX970/2),1440)*IF(OR(AZ970="",AZ970="　"),1,VALUE(MID(AZ970,2,1)/4)),MIN(SUM(VALUE(BA970)*60,BC970,VALUE(BE970)*60/2,BG970/2),1440)*IF(OR(BI970="",BI970="　"),1,VALUE(MID(BI970,2,1)/4)),MIN(SUM(VALUE(BJ970)*60,BL970,VALUE(BN970)*60/2,BP970/2),1440)*IF(OR(BR970="",BR970="　"),1,VALUE(MID(BR970,2,1)/4)),MIN(SUM(VALUE(BS970)*60,BU970,VALUE(BW970)*60/2,BY970/2),1440)*IF(OR(CA970="",CA970="　"),1,VALUE(MID(CA970,2,1)/4))),'01_勤務時間入力'!$B$7*60,10080))))</f>
        <v/>
      </c>
      <c r="CE970" s="17" t="str">
        <f>IF(CB970="","",IF('01_勤務時間入力'!$I$7*60&lt;='01_勤務時間入力'!CD970,"常勤","非常勤"))</f>
        <v/>
      </c>
    </row>
    <row r="971" spans="2:83" ht="27.95" customHeight="1" x14ac:dyDescent="0.4">
      <c r="B971" s="131" t="str">
        <f t="shared" si="28"/>
        <v>955人目</v>
      </c>
      <c r="C971" s="29"/>
      <c r="D971" s="69" t="s">
        <v>14</v>
      </c>
      <c r="E971" s="31"/>
      <c r="F971" s="32"/>
      <c r="H971" s="36"/>
      <c r="I971" s="54" t="s">
        <v>11</v>
      </c>
      <c r="J971" s="39"/>
      <c r="K971" s="56" t="s">
        <v>16</v>
      </c>
      <c r="L971" s="36"/>
      <c r="M971" s="54" t="s">
        <v>11</v>
      </c>
      <c r="N971" s="39"/>
      <c r="O971" s="56" t="s">
        <v>16</v>
      </c>
      <c r="P971" s="11"/>
      <c r="Q971" s="36"/>
      <c r="R971" s="54" t="s">
        <v>11</v>
      </c>
      <c r="S971" s="39"/>
      <c r="T971" s="54" t="s">
        <v>16</v>
      </c>
      <c r="U971" s="36"/>
      <c r="V971" s="54" t="s">
        <v>11</v>
      </c>
      <c r="W971" s="39"/>
      <c r="X971" s="56" t="s">
        <v>16</v>
      </c>
      <c r="Y971" s="48"/>
      <c r="Z971" s="36"/>
      <c r="AA971" s="54" t="s">
        <v>11</v>
      </c>
      <c r="AB971" s="39"/>
      <c r="AC971" s="54" t="s">
        <v>16</v>
      </c>
      <c r="AD971" s="36"/>
      <c r="AE971" s="54" t="s">
        <v>11</v>
      </c>
      <c r="AF971" s="39"/>
      <c r="AG971" s="56" t="s">
        <v>16</v>
      </c>
      <c r="AH971" s="48"/>
      <c r="AI971" s="36"/>
      <c r="AJ971" s="54" t="s">
        <v>11</v>
      </c>
      <c r="AK971" s="39"/>
      <c r="AL971" s="54" t="s">
        <v>16</v>
      </c>
      <c r="AM971" s="36"/>
      <c r="AN971" s="54" t="s">
        <v>11</v>
      </c>
      <c r="AO971" s="39"/>
      <c r="AP971" s="56" t="s">
        <v>16</v>
      </c>
      <c r="AQ971" s="48"/>
      <c r="AR971" s="36"/>
      <c r="AS971" s="54" t="s">
        <v>11</v>
      </c>
      <c r="AT971" s="39"/>
      <c r="AU971" s="54" t="s">
        <v>16</v>
      </c>
      <c r="AV971" s="36"/>
      <c r="AW971" s="54" t="s">
        <v>11</v>
      </c>
      <c r="AX971" s="39"/>
      <c r="AY971" s="56" t="s">
        <v>16</v>
      </c>
      <c r="AZ971" s="48"/>
      <c r="BA971" s="36"/>
      <c r="BB971" s="54" t="s">
        <v>11</v>
      </c>
      <c r="BC971" s="39"/>
      <c r="BD971" s="54" t="s">
        <v>16</v>
      </c>
      <c r="BE971" s="36"/>
      <c r="BF971" s="54" t="s">
        <v>11</v>
      </c>
      <c r="BG971" s="39"/>
      <c r="BH971" s="56" t="s">
        <v>16</v>
      </c>
      <c r="BI971" s="48"/>
      <c r="BJ971" s="36"/>
      <c r="BK971" s="54" t="s">
        <v>11</v>
      </c>
      <c r="BL971" s="39"/>
      <c r="BM971" s="54" t="s">
        <v>16</v>
      </c>
      <c r="BN971" s="36"/>
      <c r="BO971" s="54" t="s">
        <v>11</v>
      </c>
      <c r="BP971" s="39"/>
      <c r="BQ971" s="56" t="s">
        <v>16</v>
      </c>
      <c r="BR971" s="48"/>
      <c r="BS971" s="36"/>
      <c r="BT971" s="54" t="s">
        <v>11</v>
      </c>
      <c r="BU971" s="39"/>
      <c r="BV971" s="54" t="s">
        <v>16</v>
      </c>
      <c r="BW971" s="36"/>
      <c r="BX971" s="54" t="s">
        <v>11</v>
      </c>
      <c r="BY971" s="39"/>
      <c r="BZ971" s="56" t="s">
        <v>16</v>
      </c>
      <c r="CA971" s="51"/>
      <c r="CB971" s="17" t="str">
        <f t="shared" si="29"/>
        <v/>
      </c>
      <c r="CC971" s="17" t="str">
        <f>IF(CB971="","",INDEX('99_職種リスト'!$A:$A,MATCH($E971,'99_職種リスト'!$B:$B,0)))</f>
        <v/>
      </c>
      <c r="CD971" s="18" t="str">
        <f>IF(CB971="","",IF(F971="○",'01_勤務時間入力'!$B$7*60,IF(SUM(H971,J971,L971,N971)&gt;0,MIN(SUM(VALUE(H971)*60,J971,VALUE(L971)*60/2,N971/2),'01_勤務時間入力'!$B$7*60,10080),MIN(SUM(MIN(SUM(VALUE(Q971)*60,S971,VALUE(U971)*60/2,W971/2),1440)*IF(OR(Y971="",Y971="　"),1,VALUE(MID(Y971,2,1)/4)),MIN(SUM(VALUE(Z971)*60,AB971,VALUE(AD971)*60/2,AF971/2),1440)*IF(OR(AH971="",AH971="　"),1,VALUE(MID(AH971,2,1)/4)),MIN(SUM(VALUE(AI971)*60,AK971,VALUE(AM971)*60/2,AO971/2),1440)*IF(OR(AQ971="",AQ971="　"),1,VALUE(MID(AQ971,2,1)/4)),MIN(SUM(VALUE(AR971)*60,AT971,VALUE(AV971)*60/2,AX971/2),1440)*IF(OR(AZ971="",AZ971="　"),1,VALUE(MID(AZ971,2,1)/4)),MIN(SUM(VALUE(BA971)*60,BC971,VALUE(BE971)*60/2,BG971/2),1440)*IF(OR(BI971="",BI971="　"),1,VALUE(MID(BI971,2,1)/4)),MIN(SUM(VALUE(BJ971)*60,BL971,VALUE(BN971)*60/2,BP971/2),1440)*IF(OR(BR971="",BR971="　"),1,VALUE(MID(BR971,2,1)/4)),MIN(SUM(VALUE(BS971)*60,BU971,VALUE(BW971)*60/2,BY971/2),1440)*IF(OR(CA971="",CA971="　"),1,VALUE(MID(CA971,2,1)/4))),'01_勤務時間入力'!$B$7*60,10080))))</f>
        <v/>
      </c>
      <c r="CE971" s="17" t="str">
        <f>IF(CB971="","",IF('01_勤務時間入力'!$I$7*60&lt;='01_勤務時間入力'!CD971,"常勤","非常勤"))</f>
        <v/>
      </c>
    </row>
    <row r="972" spans="2:83" ht="27.95" customHeight="1" x14ac:dyDescent="0.4">
      <c r="B972" s="131" t="str">
        <f t="shared" si="28"/>
        <v>956人目</v>
      </c>
      <c r="C972" s="29"/>
      <c r="D972" s="69" t="s">
        <v>14</v>
      </c>
      <c r="E972" s="31"/>
      <c r="F972" s="32"/>
      <c r="H972" s="36"/>
      <c r="I972" s="54" t="s">
        <v>11</v>
      </c>
      <c r="J972" s="39"/>
      <c r="K972" s="56" t="s">
        <v>16</v>
      </c>
      <c r="L972" s="36"/>
      <c r="M972" s="54" t="s">
        <v>11</v>
      </c>
      <c r="N972" s="39"/>
      <c r="O972" s="56" t="s">
        <v>16</v>
      </c>
      <c r="P972" s="11"/>
      <c r="Q972" s="36"/>
      <c r="R972" s="54" t="s">
        <v>11</v>
      </c>
      <c r="S972" s="39"/>
      <c r="T972" s="54" t="s">
        <v>16</v>
      </c>
      <c r="U972" s="36"/>
      <c r="V972" s="54" t="s">
        <v>11</v>
      </c>
      <c r="W972" s="39"/>
      <c r="X972" s="56" t="s">
        <v>16</v>
      </c>
      <c r="Y972" s="48"/>
      <c r="Z972" s="36"/>
      <c r="AA972" s="54" t="s">
        <v>11</v>
      </c>
      <c r="AB972" s="39"/>
      <c r="AC972" s="54" t="s">
        <v>16</v>
      </c>
      <c r="AD972" s="36"/>
      <c r="AE972" s="54" t="s">
        <v>11</v>
      </c>
      <c r="AF972" s="39"/>
      <c r="AG972" s="56" t="s">
        <v>16</v>
      </c>
      <c r="AH972" s="48"/>
      <c r="AI972" s="36"/>
      <c r="AJ972" s="54" t="s">
        <v>11</v>
      </c>
      <c r="AK972" s="39"/>
      <c r="AL972" s="54" t="s">
        <v>16</v>
      </c>
      <c r="AM972" s="36"/>
      <c r="AN972" s="54" t="s">
        <v>11</v>
      </c>
      <c r="AO972" s="39"/>
      <c r="AP972" s="56" t="s">
        <v>16</v>
      </c>
      <c r="AQ972" s="48"/>
      <c r="AR972" s="36"/>
      <c r="AS972" s="54" t="s">
        <v>11</v>
      </c>
      <c r="AT972" s="39"/>
      <c r="AU972" s="54" t="s">
        <v>16</v>
      </c>
      <c r="AV972" s="36"/>
      <c r="AW972" s="54" t="s">
        <v>11</v>
      </c>
      <c r="AX972" s="39"/>
      <c r="AY972" s="56" t="s">
        <v>16</v>
      </c>
      <c r="AZ972" s="48"/>
      <c r="BA972" s="36"/>
      <c r="BB972" s="54" t="s">
        <v>11</v>
      </c>
      <c r="BC972" s="39"/>
      <c r="BD972" s="54" t="s">
        <v>16</v>
      </c>
      <c r="BE972" s="36"/>
      <c r="BF972" s="54" t="s">
        <v>11</v>
      </c>
      <c r="BG972" s="39"/>
      <c r="BH972" s="56" t="s">
        <v>16</v>
      </c>
      <c r="BI972" s="48"/>
      <c r="BJ972" s="36"/>
      <c r="BK972" s="54" t="s">
        <v>11</v>
      </c>
      <c r="BL972" s="39"/>
      <c r="BM972" s="54" t="s">
        <v>16</v>
      </c>
      <c r="BN972" s="36"/>
      <c r="BO972" s="54" t="s">
        <v>11</v>
      </c>
      <c r="BP972" s="39"/>
      <c r="BQ972" s="56" t="s">
        <v>16</v>
      </c>
      <c r="BR972" s="48"/>
      <c r="BS972" s="36"/>
      <c r="BT972" s="54" t="s">
        <v>11</v>
      </c>
      <c r="BU972" s="39"/>
      <c r="BV972" s="54" t="s">
        <v>16</v>
      </c>
      <c r="BW972" s="36"/>
      <c r="BX972" s="54" t="s">
        <v>11</v>
      </c>
      <c r="BY972" s="39"/>
      <c r="BZ972" s="56" t="s">
        <v>16</v>
      </c>
      <c r="CA972" s="51"/>
      <c r="CB972" s="17" t="str">
        <f t="shared" si="29"/>
        <v/>
      </c>
      <c r="CC972" s="17" t="str">
        <f>IF(CB972="","",INDEX('99_職種リスト'!$A:$A,MATCH($E972,'99_職種リスト'!$B:$B,0)))</f>
        <v/>
      </c>
      <c r="CD972" s="18" t="str">
        <f>IF(CB972="","",IF(F972="○",'01_勤務時間入力'!$B$7*60,IF(SUM(H972,J972,L972,N972)&gt;0,MIN(SUM(VALUE(H972)*60,J972,VALUE(L972)*60/2,N972/2),'01_勤務時間入力'!$B$7*60,10080),MIN(SUM(MIN(SUM(VALUE(Q972)*60,S972,VALUE(U972)*60/2,W972/2),1440)*IF(OR(Y972="",Y972="　"),1,VALUE(MID(Y972,2,1)/4)),MIN(SUM(VALUE(Z972)*60,AB972,VALUE(AD972)*60/2,AF972/2),1440)*IF(OR(AH972="",AH972="　"),1,VALUE(MID(AH972,2,1)/4)),MIN(SUM(VALUE(AI972)*60,AK972,VALUE(AM972)*60/2,AO972/2),1440)*IF(OR(AQ972="",AQ972="　"),1,VALUE(MID(AQ972,2,1)/4)),MIN(SUM(VALUE(AR972)*60,AT972,VALUE(AV972)*60/2,AX972/2),1440)*IF(OR(AZ972="",AZ972="　"),1,VALUE(MID(AZ972,2,1)/4)),MIN(SUM(VALUE(BA972)*60,BC972,VALUE(BE972)*60/2,BG972/2),1440)*IF(OR(BI972="",BI972="　"),1,VALUE(MID(BI972,2,1)/4)),MIN(SUM(VALUE(BJ972)*60,BL972,VALUE(BN972)*60/2,BP972/2),1440)*IF(OR(BR972="",BR972="　"),1,VALUE(MID(BR972,2,1)/4)),MIN(SUM(VALUE(BS972)*60,BU972,VALUE(BW972)*60/2,BY972/2),1440)*IF(OR(CA972="",CA972="　"),1,VALUE(MID(CA972,2,1)/4))),'01_勤務時間入力'!$B$7*60,10080))))</f>
        <v/>
      </c>
      <c r="CE972" s="17" t="str">
        <f>IF(CB972="","",IF('01_勤務時間入力'!$I$7*60&lt;='01_勤務時間入力'!CD972,"常勤","非常勤"))</f>
        <v/>
      </c>
    </row>
    <row r="973" spans="2:83" ht="27.95" customHeight="1" x14ac:dyDescent="0.4">
      <c r="B973" s="131" t="str">
        <f t="shared" si="28"/>
        <v>957人目</v>
      </c>
      <c r="C973" s="29"/>
      <c r="D973" s="69" t="s">
        <v>14</v>
      </c>
      <c r="E973" s="31"/>
      <c r="F973" s="32"/>
      <c r="H973" s="36"/>
      <c r="I973" s="54" t="s">
        <v>11</v>
      </c>
      <c r="J973" s="39"/>
      <c r="K973" s="56" t="s">
        <v>16</v>
      </c>
      <c r="L973" s="36"/>
      <c r="M973" s="54" t="s">
        <v>11</v>
      </c>
      <c r="N973" s="39"/>
      <c r="O973" s="56" t="s">
        <v>16</v>
      </c>
      <c r="P973" s="11"/>
      <c r="Q973" s="36"/>
      <c r="R973" s="54" t="s">
        <v>11</v>
      </c>
      <c r="S973" s="39"/>
      <c r="T973" s="54" t="s">
        <v>16</v>
      </c>
      <c r="U973" s="36"/>
      <c r="V973" s="54" t="s">
        <v>11</v>
      </c>
      <c r="W973" s="39"/>
      <c r="X973" s="56" t="s">
        <v>16</v>
      </c>
      <c r="Y973" s="48"/>
      <c r="Z973" s="36"/>
      <c r="AA973" s="54" t="s">
        <v>11</v>
      </c>
      <c r="AB973" s="39"/>
      <c r="AC973" s="54" t="s">
        <v>16</v>
      </c>
      <c r="AD973" s="36"/>
      <c r="AE973" s="54" t="s">
        <v>11</v>
      </c>
      <c r="AF973" s="39"/>
      <c r="AG973" s="56" t="s">
        <v>16</v>
      </c>
      <c r="AH973" s="48"/>
      <c r="AI973" s="36"/>
      <c r="AJ973" s="54" t="s">
        <v>11</v>
      </c>
      <c r="AK973" s="39"/>
      <c r="AL973" s="54" t="s">
        <v>16</v>
      </c>
      <c r="AM973" s="36"/>
      <c r="AN973" s="54" t="s">
        <v>11</v>
      </c>
      <c r="AO973" s="39"/>
      <c r="AP973" s="56" t="s">
        <v>16</v>
      </c>
      <c r="AQ973" s="48"/>
      <c r="AR973" s="36"/>
      <c r="AS973" s="54" t="s">
        <v>11</v>
      </c>
      <c r="AT973" s="39"/>
      <c r="AU973" s="54" t="s">
        <v>16</v>
      </c>
      <c r="AV973" s="36"/>
      <c r="AW973" s="54" t="s">
        <v>11</v>
      </c>
      <c r="AX973" s="39"/>
      <c r="AY973" s="56" t="s">
        <v>16</v>
      </c>
      <c r="AZ973" s="48"/>
      <c r="BA973" s="36"/>
      <c r="BB973" s="54" t="s">
        <v>11</v>
      </c>
      <c r="BC973" s="39"/>
      <c r="BD973" s="54" t="s">
        <v>16</v>
      </c>
      <c r="BE973" s="36"/>
      <c r="BF973" s="54" t="s">
        <v>11</v>
      </c>
      <c r="BG973" s="39"/>
      <c r="BH973" s="56" t="s">
        <v>16</v>
      </c>
      <c r="BI973" s="48"/>
      <c r="BJ973" s="36"/>
      <c r="BK973" s="54" t="s">
        <v>11</v>
      </c>
      <c r="BL973" s="39"/>
      <c r="BM973" s="54" t="s">
        <v>16</v>
      </c>
      <c r="BN973" s="36"/>
      <c r="BO973" s="54" t="s">
        <v>11</v>
      </c>
      <c r="BP973" s="39"/>
      <c r="BQ973" s="56" t="s">
        <v>16</v>
      </c>
      <c r="BR973" s="48"/>
      <c r="BS973" s="36"/>
      <c r="BT973" s="54" t="s">
        <v>11</v>
      </c>
      <c r="BU973" s="39"/>
      <c r="BV973" s="54" t="s">
        <v>16</v>
      </c>
      <c r="BW973" s="36"/>
      <c r="BX973" s="54" t="s">
        <v>11</v>
      </c>
      <c r="BY973" s="39"/>
      <c r="BZ973" s="56" t="s">
        <v>16</v>
      </c>
      <c r="CA973" s="51"/>
      <c r="CB973" s="17" t="str">
        <f t="shared" si="29"/>
        <v/>
      </c>
      <c r="CC973" s="17" t="str">
        <f>IF(CB973="","",INDEX('99_職種リスト'!$A:$A,MATCH($E973,'99_職種リスト'!$B:$B,0)))</f>
        <v/>
      </c>
      <c r="CD973" s="18" t="str">
        <f>IF(CB973="","",IF(F973="○",'01_勤務時間入力'!$B$7*60,IF(SUM(H973,J973,L973,N973)&gt;0,MIN(SUM(VALUE(H973)*60,J973,VALUE(L973)*60/2,N973/2),'01_勤務時間入力'!$B$7*60,10080),MIN(SUM(MIN(SUM(VALUE(Q973)*60,S973,VALUE(U973)*60/2,W973/2),1440)*IF(OR(Y973="",Y973="　"),1,VALUE(MID(Y973,2,1)/4)),MIN(SUM(VALUE(Z973)*60,AB973,VALUE(AD973)*60/2,AF973/2),1440)*IF(OR(AH973="",AH973="　"),1,VALUE(MID(AH973,2,1)/4)),MIN(SUM(VALUE(AI973)*60,AK973,VALUE(AM973)*60/2,AO973/2),1440)*IF(OR(AQ973="",AQ973="　"),1,VALUE(MID(AQ973,2,1)/4)),MIN(SUM(VALUE(AR973)*60,AT973,VALUE(AV973)*60/2,AX973/2),1440)*IF(OR(AZ973="",AZ973="　"),1,VALUE(MID(AZ973,2,1)/4)),MIN(SUM(VALUE(BA973)*60,BC973,VALUE(BE973)*60/2,BG973/2),1440)*IF(OR(BI973="",BI973="　"),1,VALUE(MID(BI973,2,1)/4)),MIN(SUM(VALUE(BJ973)*60,BL973,VALUE(BN973)*60/2,BP973/2),1440)*IF(OR(BR973="",BR973="　"),1,VALUE(MID(BR973,2,1)/4)),MIN(SUM(VALUE(BS973)*60,BU973,VALUE(BW973)*60/2,BY973/2),1440)*IF(OR(CA973="",CA973="　"),1,VALUE(MID(CA973,2,1)/4))),'01_勤務時間入力'!$B$7*60,10080))))</f>
        <v/>
      </c>
      <c r="CE973" s="17" t="str">
        <f>IF(CB973="","",IF('01_勤務時間入力'!$I$7*60&lt;='01_勤務時間入力'!CD973,"常勤","非常勤"))</f>
        <v/>
      </c>
    </row>
    <row r="974" spans="2:83" ht="27.95" customHeight="1" x14ac:dyDescent="0.4">
      <c r="B974" s="131" t="str">
        <f t="shared" si="28"/>
        <v>958人目</v>
      </c>
      <c r="C974" s="29"/>
      <c r="D974" s="69" t="s">
        <v>14</v>
      </c>
      <c r="E974" s="31"/>
      <c r="F974" s="32"/>
      <c r="H974" s="36"/>
      <c r="I974" s="54" t="s">
        <v>11</v>
      </c>
      <c r="J974" s="39"/>
      <c r="K974" s="56" t="s">
        <v>16</v>
      </c>
      <c r="L974" s="36"/>
      <c r="M974" s="54" t="s">
        <v>11</v>
      </c>
      <c r="N974" s="39"/>
      <c r="O974" s="56" t="s">
        <v>16</v>
      </c>
      <c r="P974" s="11"/>
      <c r="Q974" s="36"/>
      <c r="R974" s="54" t="s">
        <v>11</v>
      </c>
      <c r="S974" s="39"/>
      <c r="T974" s="54" t="s">
        <v>16</v>
      </c>
      <c r="U974" s="36"/>
      <c r="V974" s="54" t="s">
        <v>11</v>
      </c>
      <c r="W974" s="39"/>
      <c r="X974" s="56" t="s">
        <v>16</v>
      </c>
      <c r="Y974" s="48"/>
      <c r="Z974" s="36"/>
      <c r="AA974" s="54" t="s">
        <v>11</v>
      </c>
      <c r="AB974" s="39"/>
      <c r="AC974" s="54" t="s">
        <v>16</v>
      </c>
      <c r="AD974" s="36"/>
      <c r="AE974" s="54" t="s">
        <v>11</v>
      </c>
      <c r="AF974" s="39"/>
      <c r="AG974" s="56" t="s">
        <v>16</v>
      </c>
      <c r="AH974" s="48"/>
      <c r="AI974" s="36"/>
      <c r="AJ974" s="54" t="s">
        <v>11</v>
      </c>
      <c r="AK974" s="39"/>
      <c r="AL974" s="54" t="s">
        <v>16</v>
      </c>
      <c r="AM974" s="36"/>
      <c r="AN974" s="54" t="s">
        <v>11</v>
      </c>
      <c r="AO974" s="39"/>
      <c r="AP974" s="56" t="s">
        <v>16</v>
      </c>
      <c r="AQ974" s="48"/>
      <c r="AR974" s="36"/>
      <c r="AS974" s="54" t="s">
        <v>11</v>
      </c>
      <c r="AT974" s="39"/>
      <c r="AU974" s="54" t="s">
        <v>16</v>
      </c>
      <c r="AV974" s="36"/>
      <c r="AW974" s="54" t="s">
        <v>11</v>
      </c>
      <c r="AX974" s="39"/>
      <c r="AY974" s="56" t="s">
        <v>16</v>
      </c>
      <c r="AZ974" s="48"/>
      <c r="BA974" s="36"/>
      <c r="BB974" s="54" t="s">
        <v>11</v>
      </c>
      <c r="BC974" s="39"/>
      <c r="BD974" s="54" t="s">
        <v>16</v>
      </c>
      <c r="BE974" s="36"/>
      <c r="BF974" s="54" t="s">
        <v>11</v>
      </c>
      <c r="BG974" s="39"/>
      <c r="BH974" s="56" t="s">
        <v>16</v>
      </c>
      <c r="BI974" s="48"/>
      <c r="BJ974" s="36"/>
      <c r="BK974" s="54" t="s">
        <v>11</v>
      </c>
      <c r="BL974" s="39"/>
      <c r="BM974" s="54" t="s">
        <v>16</v>
      </c>
      <c r="BN974" s="36"/>
      <c r="BO974" s="54" t="s">
        <v>11</v>
      </c>
      <c r="BP974" s="39"/>
      <c r="BQ974" s="56" t="s">
        <v>16</v>
      </c>
      <c r="BR974" s="48"/>
      <c r="BS974" s="36"/>
      <c r="BT974" s="54" t="s">
        <v>11</v>
      </c>
      <c r="BU974" s="39"/>
      <c r="BV974" s="54" t="s">
        <v>16</v>
      </c>
      <c r="BW974" s="36"/>
      <c r="BX974" s="54" t="s">
        <v>11</v>
      </c>
      <c r="BY974" s="39"/>
      <c r="BZ974" s="56" t="s">
        <v>16</v>
      </c>
      <c r="CA974" s="51"/>
      <c r="CB974" s="17" t="str">
        <f t="shared" si="29"/>
        <v/>
      </c>
      <c r="CC974" s="17" t="str">
        <f>IF(CB974="","",INDEX('99_職種リスト'!$A:$A,MATCH($E974,'99_職種リスト'!$B:$B,0)))</f>
        <v/>
      </c>
      <c r="CD974" s="18" t="str">
        <f>IF(CB974="","",IF(F974="○",'01_勤務時間入力'!$B$7*60,IF(SUM(H974,J974,L974,N974)&gt;0,MIN(SUM(VALUE(H974)*60,J974,VALUE(L974)*60/2,N974/2),'01_勤務時間入力'!$B$7*60,10080),MIN(SUM(MIN(SUM(VALUE(Q974)*60,S974,VALUE(U974)*60/2,W974/2),1440)*IF(OR(Y974="",Y974="　"),1,VALUE(MID(Y974,2,1)/4)),MIN(SUM(VALUE(Z974)*60,AB974,VALUE(AD974)*60/2,AF974/2),1440)*IF(OR(AH974="",AH974="　"),1,VALUE(MID(AH974,2,1)/4)),MIN(SUM(VALUE(AI974)*60,AK974,VALUE(AM974)*60/2,AO974/2),1440)*IF(OR(AQ974="",AQ974="　"),1,VALUE(MID(AQ974,2,1)/4)),MIN(SUM(VALUE(AR974)*60,AT974,VALUE(AV974)*60/2,AX974/2),1440)*IF(OR(AZ974="",AZ974="　"),1,VALUE(MID(AZ974,2,1)/4)),MIN(SUM(VALUE(BA974)*60,BC974,VALUE(BE974)*60/2,BG974/2),1440)*IF(OR(BI974="",BI974="　"),1,VALUE(MID(BI974,2,1)/4)),MIN(SUM(VALUE(BJ974)*60,BL974,VALUE(BN974)*60/2,BP974/2),1440)*IF(OR(BR974="",BR974="　"),1,VALUE(MID(BR974,2,1)/4)),MIN(SUM(VALUE(BS974)*60,BU974,VALUE(BW974)*60/2,BY974/2),1440)*IF(OR(CA974="",CA974="　"),1,VALUE(MID(CA974,2,1)/4))),'01_勤務時間入力'!$B$7*60,10080))))</f>
        <v/>
      </c>
      <c r="CE974" s="17" t="str">
        <f>IF(CB974="","",IF('01_勤務時間入力'!$I$7*60&lt;='01_勤務時間入力'!CD974,"常勤","非常勤"))</f>
        <v/>
      </c>
    </row>
    <row r="975" spans="2:83" ht="27.95" customHeight="1" x14ac:dyDescent="0.4">
      <c r="B975" s="131" t="str">
        <f t="shared" si="28"/>
        <v>959人目</v>
      </c>
      <c r="C975" s="29"/>
      <c r="D975" s="69" t="s">
        <v>14</v>
      </c>
      <c r="E975" s="31"/>
      <c r="F975" s="32"/>
      <c r="H975" s="36"/>
      <c r="I975" s="54" t="s">
        <v>11</v>
      </c>
      <c r="J975" s="39"/>
      <c r="K975" s="56" t="s">
        <v>16</v>
      </c>
      <c r="L975" s="36"/>
      <c r="M975" s="54" t="s">
        <v>11</v>
      </c>
      <c r="N975" s="39"/>
      <c r="O975" s="56" t="s">
        <v>16</v>
      </c>
      <c r="P975" s="11"/>
      <c r="Q975" s="36"/>
      <c r="R975" s="54" t="s">
        <v>11</v>
      </c>
      <c r="S975" s="39"/>
      <c r="T975" s="54" t="s">
        <v>16</v>
      </c>
      <c r="U975" s="36"/>
      <c r="V975" s="54" t="s">
        <v>11</v>
      </c>
      <c r="W975" s="39"/>
      <c r="X975" s="56" t="s">
        <v>16</v>
      </c>
      <c r="Y975" s="48"/>
      <c r="Z975" s="36"/>
      <c r="AA975" s="54" t="s">
        <v>11</v>
      </c>
      <c r="AB975" s="39"/>
      <c r="AC975" s="54" t="s">
        <v>16</v>
      </c>
      <c r="AD975" s="36"/>
      <c r="AE975" s="54" t="s">
        <v>11</v>
      </c>
      <c r="AF975" s="39"/>
      <c r="AG975" s="56" t="s">
        <v>16</v>
      </c>
      <c r="AH975" s="48"/>
      <c r="AI975" s="36"/>
      <c r="AJ975" s="54" t="s">
        <v>11</v>
      </c>
      <c r="AK975" s="39"/>
      <c r="AL975" s="54" t="s">
        <v>16</v>
      </c>
      <c r="AM975" s="36"/>
      <c r="AN975" s="54" t="s">
        <v>11</v>
      </c>
      <c r="AO975" s="39"/>
      <c r="AP975" s="56" t="s">
        <v>16</v>
      </c>
      <c r="AQ975" s="48"/>
      <c r="AR975" s="36"/>
      <c r="AS975" s="54" t="s">
        <v>11</v>
      </c>
      <c r="AT975" s="39"/>
      <c r="AU975" s="54" t="s">
        <v>16</v>
      </c>
      <c r="AV975" s="36"/>
      <c r="AW975" s="54" t="s">
        <v>11</v>
      </c>
      <c r="AX975" s="39"/>
      <c r="AY975" s="56" t="s">
        <v>16</v>
      </c>
      <c r="AZ975" s="48"/>
      <c r="BA975" s="36"/>
      <c r="BB975" s="54" t="s">
        <v>11</v>
      </c>
      <c r="BC975" s="39"/>
      <c r="BD975" s="54" t="s">
        <v>16</v>
      </c>
      <c r="BE975" s="36"/>
      <c r="BF975" s="54" t="s">
        <v>11</v>
      </c>
      <c r="BG975" s="39"/>
      <c r="BH975" s="56" t="s">
        <v>16</v>
      </c>
      <c r="BI975" s="48"/>
      <c r="BJ975" s="36"/>
      <c r="BK975" s="54" t="s">
        <v>11</v>
      </c>
      <c r="BL975" s="39"/>
      <c r="BM975" s="54" t="s">
        <v>16</v>
      </c>
      <c r="BN975" s="36"/>
      <c r="BO975" s="54" t="s">
        <v>11</v>
      </c>
      <c r="BP975" s="39"/>
      <c r="BQ975" s="56" t="s">
        <v>16</v>
      </c>
      <c r="BR975" s="48"/>
      <c r="BS975" s="36"/>
      <c r="BT975" s="54" t="s">
        <v>11</v>
      </c>
      <c r="BU975" s="39"/>
      <c r="BV975" s="54" t="s">
        <v>16</v>
      </c>
      <c r="BW975" s="36"/>
      <c r="BX975" s="54" t="s">
        <v>11</v>
      </c>
      <c r="BY975" s="39"/>
      <c r="BZ975" s="56" t="s">
        <v>16</v>
      </c>
      <c r="CA975" s="51"/>
      <c r="CB975" s="17" t="str">
        <f t="shared" si="29"/>
        <v/>
      </c>
      <c r="CC975" s="17" t="str">
        <f>IF(CB975="","",INDEX('99_職種リスト'!$A:$A,MATCH($E975,'99_職種リスト'!$B:$B,0)))</f>
        <v/>
      </c>
      <c r="CD975" s="18" t="str">
        <f>IF(CB975="","",IF(F975="○",'01_勤務時間入力'!$B$7*60,IF(SUM(H975,J975,L975,N975)&gt;0,MIN(SUM(VALUE(H975)*60,J975,VALUE(L975)*60/2,N975/2),'01_勤務時間入力'!$B$7*60,10080),MIN(SUM(MIN(SUM(VALUE(Q975)*60,S975,VALUE(U975)*60/2,W975/2),1440)*IF(OR(Y975="",Y975="　"),1,VALUE(MID(Y975,2,1)/4)),MIN(SUM(VALUE(Z975)*60,AB975,VALUE(AD975)*60/2,AF975/2),1440)*IF(OR(AH975="",AH975="　"),1,VALUE(MID(AH975,2,1)/4)),MIN(SUM(VALUE(AI975)*60,AK975,VALUE(AM975)*60/2,AO975/2),1440)*IF(OR(AQ975="",AQ975="　"),1,VALUE(MID(AQ975,2,1)/4)),MIN(SUM(VALUE(AR975)*60,AT975,VALUE(AV975)*60/2,AX975/2),1440)*IF(OR(AZ975="",AZ975="　"),1,VALUE(MID(AZ975,2,1)/4)),MIN(SUM(VALUE(BA975)*60,BC975,VALUE(BE975)*60/2,BG975/2),1440)*IF(OR(BI975="",BI975="　"),1,VALUE(MID(BI975,2,1)/4)),MIN(SUM(VALUE(BJ975)*60,BL975,VALUE(BN975)*60/2,BP975/2),1440)*IF(OR(BR975="",BR975="　"),1,VALUE(MID(BR975,2,1)/4)),MIN(SUM(VALUE(BS975)*60,BU975,VALUE(BW975)*60/2,BY975/2),1440)*IF(OR(CA975="",CA975="　"),1,VALUE(MID(CA975,2,1)/4))),'01_勤務時間入力'!$B$7*60,10080))))</f>
        <v/>
      </c>
      <c r="CE975" s="17" t="str">
        <f>IF(CB975="","",IF('01_勤務時間入力'!$I$7*60&lt;='01_勤務時間入力'!CD975,"常勤","非常勤"))</f>
        <v/>
      </c>
    </row>
    <row r="976" spans="2:83" ht="27.95" customHeight="1" x14ac:dyDescent="0.4">
      <c r="B976" s="131" t="str">
        <f t="shared" si="28"/>
        <v>960人目</v>
      </c>
      <c r="C976" s="29"/>
      <c r="D976" s="69" t="s">
        <v>14</v>
      </c>
      <c r="E976" s="31"/>
      <c r="F976" s="32"/>
      <c r="H976" s="36"/>
      <c r="I976" s="54" t="s">
        <v>11</v>
      </c>
      <c r="J976" s="39"/>
      <c r="K976" s="56" t="s">
        <v>16</v>
      </c>
      <c r="L976" s="36"/>
      <c r="M976" s="54" t="s">
        <v>11</v>
      </c>
      <c r="N976" s="39"/>
      <c r="O976" s="56" t="s">
        <v>16</v>
      </c>
      <c r="P976" s="11"/>
      <c r="Q976" s="36"/>
      <c r="R976" s="54" t="s">
        <v>11</v>
      </c>
      <c r="S976" s="39"/>
      <c r="T976" s="54" t="s">
        <v>16</v>
      </c>
      <c r="U976" s="36"/>
      <c r="V976" s="54" t="s">
        <v>11</v>
      </c>
      <c r="W976" s="39"/>
      <c r="X976" s="56" t="s">
        <v>16</v>
      </c>
      <c r="Y976" s="48"/>
      <c r="Z976" s="36"/>
      <c r="AA976" s="54" t="s">
        <v>11</v>
      </c>
      <c r="AB976" s="39"/>
      <c r="AC976" s="54" t="s">
        <v>16</v>
      </c>
      <c r="AD976" s="36"/>
      <c r="AE976" s="54" t="s">
        <v>11</v>
      </c>
      <c r="AF976" s="39"/>
      <c r="AG976" s="56" t="s">
        <v>16</v>
      </c>
      <c r="AH976" s="48"/>
      <c r="AI976" s="36"/>
      <c r="AJ976" s="54" t="s">
        <v>11</v>
      </c>
      <c r="AK976" s="39"/>
      <c r="AL976" s="54" t="s">
        <v>16</v>
      </c>
      <c r="AM976" s="36"/>
      <c r="AN976" s="54" t="s">
        <v>11</v>
      </c>
      <c r="AO976" s="39"/>
      <c r="AP976" s="56" t="s">
        <v>16</v>
      </c>
      <c r="AQ976" s="48"/>
      <c r="AR976" s="36"/>
      <c r="AS976" s="54" t="s">
        <v>11</v>
      </c>
      <c r="AT976" s="39"/>
      <c r="AU976" s="54" t="s">
        <v>16</v>
      </c>
      <c r="AV976" s="36"/>
      <c r="AW976" s="54" t="s">
        <v>11</v>
      </c>
      <c r="AX976" s="39"/>
      <c r="AY976" s="56" t="s">
        <v>16</v>
      </c>
      <c r="AZ976" s="48"/>
      <c r="BA976" s="36"/>
      <c r="BB976" s="54" t="s">
        <v>11</v>
      </c>
      <c r="BC976" s="39"/>
      <c r="BD976" s="54" t="s">
        <v>16</v>
      </c>
      <c r="BE976" s="36"/>
      <c r="BF976" s="54" t="s">
        <v>11</v>
      </c>
      <c r="BG976" s="39"/>
      <c r="BH976" s="56" t="s">
        <v>16</v>
      </c>
      <c r="BI976" s="48"/>
      <c r="BJ976" s="36"/>
      <c r="BK976" s="54" t="s">
        <v>11</v>
      </c>
      <c r="BL976" s="39"/>
      <c r="BM976" s="54" t="s">
        <v>16</v>
      </c>
      <c r="BN976" s="36"/>
      <c r="BO976" s="54" t="s">
        <v>11</v>
      </c>
      <c r="BP976" s="39"/>
      <c r="BQ976" s="56" t="s">
        <v>16</v>
      </c>
      <c r="BR976" s="48"/>
      <c r="BS976" s="36"/>
      <c r="BT976" s="54" t="s">
        <v>11</v>
      </c>
      <c r="BU976" s="39"/>
      <c r="BV976" s="54" t="s">
        <v>16</v>
      </c>
      <c r="BW976" s="36"/>
      <c r="BX976" s="54" t="s">
        <v>11</v>
      </c>
      <c r="BY976" s="39"/>
      <c r="BZ976" s="56" t="s">
        <v>16</v>
      </c>
      <c r="CA976" s="51"/>
      <c r="CB976" s="17" t="str">
        <f t="shared" si="29"/>
        <v/>
      </c>
      <c r="CC976" s="17" t="str">
        <f>IF(CB976="","",INDEX('99_職種リスト'!$A:$A,MATCH($E976,'99_職種リスト'!$B:$B,0)))</f>
        <v/>
      </c>
      <c r="CD976" s="18" t="str">
        <f>IF(CB976="","",IF(F976="○",'01_勤務時間入力'!$B$7*60,IF(SUM(H976,J976,L976,N976)&gt;0,MIN(SUM(VALUE(H976)*60,J976,VALUE(L976)*60/2,N976/2),'01_勤務時間入力'!$B$7*60,10080),MIN(SUM(MIN(SUM(VALUE(Q976)*60,S976,VALUE(U976)*60/2,W976/2),1440)*IF(OR(Y976="",Y976="　"),1,VALUE(MID(Y976,2,1)/4)),MIN(SUM(VALUE(Z976)*60,AB976,VALUE(AD976)*60/2,AF976/2),1440)*IF(OR(AH976="",AH976="　"),1,VALUE(MID(AH976,2,1)/4)),MIN(SUM(VALUE(AI976)*60,AK976,VALUE(AM976)*60/2,AO976/2),1440)*IF(OR(AQ976="",AQ976="　"),1,VALUE(MID(AQ976,2,1)/4)),MIN(SUM(VALUE(AR976)*60,AT976,VALUE(AV976)*60/2,AX976/2),1440)*IF(OR(AZ976="",AZ976="　"),1,VALUE(MID(AZ976,2,1)/4)),MIN(SUM(VALUE(BA976)*60,BC976,VALUE(BE976)*60/2,BG976/2),1440)*IF(OR(BI976="",BI976="　"),1,VALUE(MID(BI976,2,1)/4)),MIN(SUM(VALUE(BJ976)*60,BL976,VALUE(BN976)*60/2,BP976/2),1440)*IF(OR(BR976="",BR976="　"),1,VALUE(MID(BR976,2,1)/4)),MIN(SUM(VALUE(BS976)*60,BU976,VALUE(BW976)*60/2,BY976/2),1440)*IF(OR(CA976="",CA976="　"),1,VALUE(MID(CA976,2,1)/4))),'01_勤務時間入力'!$B$7*60,10080))))</f>
        <v/>
      </c>
      <c r="CE976" s="17" t="str">
        <f>IF(CB976="","",IF('01_勤務時間入力'!$I$7*60&lt;='01_勤務時間入力'!CD976,"常勤","非常勤"))</f>
        <v/>
      </c>
    </row>
    <row r="977" spans="2:83" ht="27.95" customHeight="1" x14ac:dyDescent="0.4">
      <c r="B977" s="131" t="str">
        <f t="shared" si="28"/>
        <v>961人目</v>
      </c>
      <c r="C977" s="29"/>
      <c r="D977" s="69" t="s">
        <v>14</v>
      </c>
      <c r="E977" s="31"/>
      <c r="F977" s="32"/>
      <c r="H977" s="36"/>
      <c r="I977" s="54" t="s">
        <v>11</v>
      </c>
      <c r="J977" s="39"/>
      <c r="K977" s="56" t="s">
        <v>16</v>
      </c>
      <c r="L977" s="36"/>
      <c r="M977" s="54" t="s">
        <v>11</v>
      </c>
      <c r="N977" s="39"/>
      <c r="O977" s="56" t="s">
        <v>16</v>
      </c>
      <c r="P977" s="11"/>
      <c r="Q977" s="36"/>
      <c r="R977" s="54" t="s">
        <v>11</v>
      </c>
      <c r="S977" s="39"/>
      <c r="T977" s="54" t="s">
        <v>16</v>
      </c>
      <c r="U977" s="36"/>
      <c r="V977" s="54" t="s">
        <v>11</v>
      </c>
      <c r="W977" s="39"/>
      <c r="X977" s="56" t="s">
        <v>16</v>
      </c>
      <c r="Y977" s="48"/>
      <c r="Z977" s="36"/>
      <c r="AA977" s="54" t="s">
        <v>11</v>
      </c>
      <c r="AB977" s="39"/>
      <c r="AC977" s="54" t="s">
        <v>16</v>
      </c>
      <c r="AD977" s="36"/>
      <c r="AE977" s="54" t="s">
        <v>11</v>
      </c>
      <c r="AF977" s="39"/>
      <c r="AG977" s="56" t="s">
        <v>16</v>
      </c>
      <c r="AH977" s="48"/>
      <c r="AI977" s="36"/>
      <c r="AJ977" s="54" t="s">
        <v>11</v>
      </c>
      <c r="AK977" s="39"/>
      <c r="AL977" s="54" t="s">
        <v>16</v>
      </c>
      <c r="AM977" s="36"/>
      <c r="AN977" s="54" t="s">
        <v>11</v>
      </c>
      <c r="AO977" s="39"/>
      <c r="AP977" s="56" t="s">
        <v>16</v>
      </c>
      <c r="AQ977" s="48"/>
      <c r="AR977" s="36"/>
      <c r="AS977" s="54" t="s">
        <v>11</v>
      </c>
      <c r="AT977" s="39"/>
      <c r="AU977" s="54" t="s">
        <v>16</v>
      </c>
      <c r="AV977" s="36"/>
      <c r="AW977" s="54" t="s">
        <v>11</v>
      </c>
      <c r="AX977" s="39"/>
      <c r="AY977" s="56" t="s">
        <v>16</v>
      </c>
      <c r="AZ977" s="48"/>
      <c r="BA977" s="36"/>
      <c r="BB977" s="54" t="s">
        <v>11</v>
      </c>
      <c r="BC977" s="39"/>
      <c r="BD977" s="54" t="s">
        <v>16</v>
      </c>
      <c r="BE977" s="36"/>
      <c r="BF977" s="54" t="s">
        <v>11</v>
      </c>
      <c r="BG977" s="39"/>
      <c r="BH977" s="56" t="s">
        <v>16</v>
      </c>
      <c r="BI977" s="48"/>
      <c r="BJ977" s="36"/>
      <c r="BK977" s="54" t="s">
        <v>11</v>
      </c>
      <c r="BL977" s="39"/>
      <c r="BM977" s="54" t="s">
        <v>16</v>
      </c>
      <c r="BN977" s="36"/>
      <c r="BO977" s="54" t="s">
        <v>11</v>
      </c>
      <c r="BP977" s="39"/>
      <c r="BQ977" s="56" t="s">
        <v>16</v>
      </c>
      <c r="BR977" s="48"/>
      <c r="BS977" s="36"/>
      <c r="BT977" s="54" t="s">
        <v>11</v>
      </c>
      <c r="BU977" s="39"/>
      <c r="BV977" s="54" t="s">
        <v>16</v>
      </c>
      <c r="BW977" s="36"/>
      <c r="BX977" s="54" t="s">
        <v>11</v>
      </c>
      <c r="BY977" s="39"/>
      <c r="BZ977" s="56" t="s">
        <v>16</v>
      </c>
      <c r="CA977" s="51"/>
      <c r="CB977" s="17" t="str">
        <f t="shared" si="29"/>
        <v/>
      </c>
      <c r="CC977" s="17" t="str">
        <f>IF(CB977="","",INDEX('99_職種リスト'!$A:$A,MATCH($E977,'99_職種リスト'!$B:$B,0)))</f>
        <v/>
      </c>
      <c r="CD977" s="18" t="str">
        <f>IF(CB977="","",IF(F977="○",'01_勤務時間入力'!$B$7*60,IF(SUM(H977,J977,L977,N977)&gt;0,MIN(SUM(VALUE(H977)*60,J977,VALUE(L977)*60/2,N977/2),'01_勤務時間入力'!$B$7*60,10080),MIN(SUM(MIN(SUM(VALUE(Q977)*60,S977,VALUE(U977)*60/2,W977/2),1440)*IF(OR(Y977="",Y977="　"),1,VALUE(MID(Y977,2,1)/4)),MIN(SUM(VALUE(Z977)*60,AB977,VALUE(AD977)*60/2,AF977/2),1440)*IF(OR(AH977="",AH977="　"),1,VALUE(MID(AH977,2,1)/4)),MIN(SUM(VALUE(AI977)*60,AK977,VALUE(AM977)*60/2,AO977/2),1440)*IF(OR(AQ977="",AQ977="　"),1,VALUE(MID(AQ977,2,1)/4)),MIN(SUM(VALUE(AR977)*60,AT977,VALUE(AV977)*60/2,AX977/2),1440)*IF(OR(AZ977="",AZ977="　"),1,VALUE(MID(AZ977,2,1)/4)),MIN(SUM(VALUE(BA977)*60,BC977,VALUE(BE977)*60/2,BG977/2),1440)*IF(OR(BI977="",BI977="　"),1,VALUE(MID(BI977,2,1)/4)),MIN(SUM(VALUE(BJ977)*60,BL977,VALUE(BN977)*60/2,BP977/2),1440)*IF(OR(BR977="",BR977="　"),1,VALUE(MID(BR977,2,1)/4)),MIN(SUM(VALUE(BS977)*60,BU977,VALUE(BW977)*60/2,BY977/2),1440)*IF(OR(CA977="",CA977="　"),1,VALUE(MID(CA977,2,1)/4))),'01_勤務時間入力'!$B$7*60,10080))))</f>
        <v/>
      </c>
      <c r="CE977" s="17" t="str">
        <f>IF(CB977="","",IF('01_勤務時間入力'!$I$7*60&lt;='01_勤務時間入力'!CD977,"常勤","非常勤"))</f>
        <v/>
      </c>
    </row>
    <row r="978" spans="2:83" ht="27.95" customHeight="1" x14ac:dyDescent="0.4">
      <c r="B978" s="131" t="str">
        <f t="shared" ref="B978:B1016" si="30">CONCATENATE(ROW()-16,"人目")</f>
        <v>962人目</v>
      </c>
      <c r="C978" s="29"/>
      <c r="D978" s="69" t="s">
        <v>14</v>
      </c>
      <c r="E978" s="31"/>
      <c r="F978" s="32"/>
      <c r="H978" s="36"/>
      <c r="I978" s="54" t="s">
        <v>11</v>
      </c>
      <c r="J978" s="39"/>
      <c r="K978" s="56" t="s">
        <v>16</v>
      </c>
      <c r="L978" s="36"/>
      <c r="M978" s="54" t="s">
        <v>11</v>
      </c>
      <c r="N978" s="39"/>
      <c r="O978" s="56" t="s">
        <v>16</v>
      </c>
      <c r="P978" s="11"/>
      <c r="Q978" s="36"/>
      <c r="R978" s="54" t="s">
        <v>11</v>
      </c>
      <c r="S978" s="39"/>
      <c r="T978" s="54" t="s">
        <v>16</v>
      </c>
      <c r="U978" s="36"/>
      <c r="V978" s="54" t="s">
        <v>11</v>
      </c>
      <c r="W978" s="39"/>
      <c r="X978" s="56" t="s">
        <v>16</v>
      </c>
      <c r="Y978" s="48"/>
      <c r="Z978" s="36"/>
      <c r="AA978" s="54" t="s">
        <v>11</v>
      </c>
      <c r="AB978" s="39"/>
      <c r="AC978" s="54" t="s">
        <v>16</v>
      </c>
      <c r="AD978" s="36"/>
      <c r="AE978" s="54" t="s">
        <v>11</v>
      </c>
      <c r="AF978" s="39"/>
      <c r="AG978" s="56" t="s">
        <v>16</v>
      </c>
      <c r="AH978" s="48"/>
      <c r="AI978" s="36"/>
      <c r="AJ978" s="54" t="s">
        <v>11</v>
      </c>
      <c r="AK978" s="39"/>
      <c r="AL978" s="54" t="s">
        <v>16</v>
      </c>
      <c r="AM978" s="36"/>
      <c r="AN978" s="54" t="s">
        <v>11</v>
      </c>
      <c r="AO978" s="39"/>
      <c r="AP978" s="56" t="s">
        <v>16</v>
      </c>
      <c r="AQ978" s="48"/>
      <c r="AR978" s="36"/>
      <c r="AS978" s="54" t="s">
        <v>11</v>
      </c>
      <c r="AT978" s="39"/>
      <c r="AU978" s="54" t="s">
        <v>16</v>
      </c>
      <c r="AV978" s="36"/>
      <c r="AW978" s="54" t="s">
        <v>11</v>
      </c>
      <c r="AX978" s="39"/>
      <c r="AY978" s="56" t="s">
        <v>16</v>
      </c>
      <c r="AZ978" s="48"/>
      <c r="BA978" s="36"/>
      <c r="BB978" s="54" t="s">
        <v>11</v>
      </c>
      <c r="BC978" s="39"/>
      <c r="BD978" s="54" t="s">
        <v>16</v>
      </c>
      <c r="BE978" s="36"/>
      <c r="BF978" s="54" t="s">
        <v>11</v>
      </c>
      <c r="BG978" s="39"/>
      <c r="BH978" s="56" t="s">
        <v>16</v>
      </c>
      <c r="BI978" s="48"/>
      <c r="BJ978" s="36"/>
      <c r="BK978" s="54" t="s">
        <v>11</v>
      </c>
      <c r="BL978" s="39"/>
      <c r="BM978" s="54" t="s">
        <v>16</v>
      </c>
      <c r="BN978" s="36"/>
      <c r="BO978" s="54" t="s">
        <v>11</v>
      </c>
      <c r="BP978" s="39"/>
      <c r="BQ978" s="56" t="s">
        <v>16</v>
      </c>
      <c r="BR978" s="48"/>
      <c r="BS978" s="36"/>
      <c r="BT978" s="54" t="s">
        <v>11</v>
      </c>
      <c r="BU978" s="39"/>
      <c r="BV978" s="54" t="s">
        <v>16</v>
      </c>
      <c r="BW978" s="36"/>
      <c r="BX978" s="54" t="s">
        <v>11</v>
      </c>
      <c r="BY978" s="39"/>
      <c r="BZ978" s="56" t="s">
        <v>16</v>
      </c>
      <c r="CA978" s="51"/>
      <c r="CB978" s="17" t="str">
        <f t="shared" ref="CB978:CB1016" si="31">IF(AND(E978&lt;&gt;"",OR(F978="○",SUM(H978,J978,L978,N978,Q978,S978,U978,W978,Z978,AB978,AD978,AF978,AI978,AK978,AM978,AO978,AR978,AT978,AV978,AX978,BA978,BC978,BE978,BG978,BJ978,BL978,BN978,BP978,BS978,BU978,BW978,BY978)&gt;0)),"入力あり","")</f>
        <v/>
      </c>
      <c r="CC978" s="17" t="str">
        <f>IF(CB978="","",INDEX('99_職種リスト'!$A:$A,MATCH($E978,'99_職種リスト'!$B:$B,0)))</f>
        <v/>
      </c>
      <c r="CD978" s="18" t="str">
        <f>IF(CB978="","",IF(F978="○",'01_勤務時間入力'!$B$7*60,IF(SUM(H978,J978,L978,N978)&gt;0,MIN(SUM(VALUE(H978)*60,J978,VALUE(L978)*60/2,N978/2),'01_勤務時間入力'!$B$7*60,10080),MIN(SUM(MIN(SUM(VALUE(Q978)*60,S978,VALUE(U978)*60/2,W978/2),1440)*IF(OR(Y978="",Y978="　"),1,VALUE(MID(Y978,2,1)/4)),MIN(SUM(VALUE(Z978)*60,AB978,VALUE(AD978)*60/2,AF978/2),1440)*IF(OR(AH978="",AH978="　"),1,VALUE(MID(AH978,2,1)/4)),MIN(SUM(VALUE(AI978)*60,AK978,VALUE(AM978)*60/2,AO978/2),1440)*IF(OR(AQ978="",AQ978="　"),1,VALUE(MID(AQ978,2,1)/4)),MIN(SUM(VALUE(AR978)*60,AT978,VALUE(AV978)*60/2,AX978/2),1440)*IF(OR(AZ978="",AZ978="　"),1,VALUE(MID(AZ978,2,1)/4)),MIN(SUM(VALUE(BA978)*60,BC978,VALUE(BE978)*60/2,BG978/2),1440)*IF(OR(BI978="",BI978="　"),1,VALUE(MID(BI978,2,1)/4)),MIN(SUM(VALUE(BJ978)*60,BL978,VALUE(BN978)*60/2,BP978/2),1440)*IF(OR(BR978="",BR978="　"),1,VALUE(MID(BR978,2,1)/4)),MIN(SUM(VALUE(BS978)*60,BU978,VALUE(BW978)*60/2,BY978/2),1440)*IF(OR(CA978="",CA978="　"),1,VALUE(MID(CA978,2,1)/4))),'01_勤務時間入力'!$B$7*60,10080))))</f>
        <v/>
      </c>
      <c r="CE978" s="17" t="str">
        <f>IF(CB978="","",IF('01_勤務時間入力'!$I$7*60&lt;='01_勤務時間入力'!CD978,"常勤","非常勤"))</f>
        <v/>
      </c>
    </row>
    <row r="979" spans="2:83" ht="27.95" customHeight="1" x14ac:dyDescent="0.4">
      <c r="B979" s="131" t="str">
        <f t="shared" si="30"/>
        <v>963人目</v>
      </c>
      <c r="C979" s="29"/>
      <c r="D979" s="69" t="s">
        <v>14</v>
      </c>
      <c r="E979" s="31"/>
      <c r="F979" s="32"/>
      <c r="H979" s="36"/>
      <c r="I979" s="54" t="s">
        <v>11</v>
      </c>
      <c r="J979" s="39"/>
      <c r="K979" s="56" t="s">
        <v>16</v>
      </c>
      <c r="L979" s="36"/>
      <c r="M979" s="54" t="s">
        <v>11</v>
      </c>
      <c r="N979" s="39"/>
      <c r="O979" s="56" t="s">
        <v>16</v>
      </c>
      <c r="P979" s="11"/>
      <c r="Q979" s="36"/>
      <c r="R979" s="54" t="s">
        <v>11</v>
      </c>
      <c r="S979" s="39"/>
      <c r="T979" s="54" t="s">
        <v>16</v>
      </c>
      <c r="U979" s="36"/>
      <c r="V979" s="54" t="s">
        <v>11</v>
      </c>
      <c r="W979" s="39"/>
      <c r="X979" s="56" t="s">
        <v>16</v>
      </c>
      <c r="Y979" s="48"/>
      <c r="Z979" s="36"/>
      <c r="AA979" s="54" t="s">
        <v>11</v>
      </c>
      <c r="AB979" s="39"/>
      <c r="AC979" s="54" t="s">
        <v>16</v>
      </c>
      <c r="AD979" s="36"/>
      <c r="AE979" s="54" t="s">
        <v>11</v>
      </c>
      <c r="AF979" s="39"/>
      <c r="AG979" s="56" t="s">
        <v>16</v>
      </c>
      <c r="AH979" s="48"/>
      <c r="AI979" s="36"/>
      <c r="AJ979" s="54" t="s">
        <v>11</v>
      </c>
      <c r="AK979" s="39"/>
      <c r="AL979" s="54" t="s">
        <v>16</v>
      </c>
      <c r="AM979" s="36"/>
      <c r="AN979" s="54" t="s">
        <v>11</v>
      </c>
      <c r="AO979" s="39"/>
      <c r="AP979" s="56" t="s">
        <v>16</v>
      </c>
      <c r="AQ979" s="48"/>
      <c r="AR979" s="36"/>
      <c r="AS979" s="54" t="s">
        <v>11</v>
      </c>
      <c r="AT979" s="39"/>
      <c r="AU979" s="54" t="s">
        <v>16</v>
      </c>
      <c r="AV979" s="36"/>
      <c r="AW979" s="54" t="s">
        <v>11</v>
      </c>
      <c r="AX979" s="39"/>
      <c r="AY979" s="56" t="s">
        <v>16</v>
      </c>
      <c r="AZ979" s="48"/>
      <c r="BA979" s="36"/>
      <c r="BB979" s="54" t="s">
        <v>11</v>
      </c>
      <c r="BC979" s="39"/>
      <c r="BD979" s="54" t="s">
        <v>16</v>
      </c>
      <c r="BE979" s="36"/>
      <c r="BF979" s="54" t="s">
        <v>11</v>
      </c>
      <c r="BG979" s="39"/>
      <c r="BH979" s="56" t="s">
        <v>16</v>
      </c>
      <c r="BI979" s="48"/>
      <c r="BJ979" s="36"/>
      <c r="BK979" s="54" t="s">
        <v>11</v>
      </c>
      <c r="BL979" s="39"/>
      <c r="BM979" s="54" t="s">
        <v>16</v>
      </c>
      <c r="BN979" s="36"/>
      <c r="BO979" s="54" t="s">
        <v>11</v>
      </c>
      <c r="BP979" s="39"/>
      <c r="BQ979" s="56" t="s">
        <v>16</v>
      </c>
      <c r="BR979" s="48"/>
      <c r="BS979" s="36"/>
      <c r="BT979" s="54" t="s">
        <v>11</v>
      </c>
      <c r="BU979" s="39"/>
      <c r="BV979" s="54" t="s">
        <v>16</v>
      </c>
      <c r="BW979" s="36"/>
      <c r="BX979" s="54" t="s">
        <v>11</v>
      </c>
      <c r="BY979" s="39"/>
      <c r="BZ979" s="56" t="s">
        <v>16</v>
      </c>
      <c r="CA979" s="51"/>
      <c r="CB979" s="17" t="str">
        <f t="shared" si="31"/>
        <v/>
      </c>
      <c r="CC979" s="17" t="str">
        <f>IF(CB979="","",INDEX('99_職種リスト'!$A:$A,MATCH($E979,'99_職種リスト'!$B:$B,0)))</f>
        <v/>
      </c>
      <c r="CD979" s="18" t="str">
        <f>IF(CB979="","",IF(F979="○",'01_勤務時間入力'!$B$7*60,IF(SUM(H979,J979,L979,N979)&gt;0,MIN(SUM(VALUE(H979)*60,J979,VALUE(L979)*60/2,N979/2),'01_勤務時間入力'!$B$7*60,10080),MIN(SUM(MIN(SUM(VALUE(Q979)*60,S979,VALUE(U979)*60/2,W979/2),1440)*IF(OR(Y979="",Y979="　"),1,VALUE(MID(Y979,2,1)/4)),MIN(SUM(VALUE(Z979)*60,AB979,VALUE(AD979)*60/2,AF979/2),1440)*IF(OR(AH979="",AH979="　"),1,VALUE(MID(AH979,2,1)/4)),MIN(SUM(VALUE(AI979)*60,AK979,VALUE(AM979)*60/2,AO979/2),1440)*IF(OR(AQ979="",AQ979="　"),1,VALUE(MID(AQ979,2,1)/4)),MIN(SUM(VALUE(AR979)*60,AT979,VALUE(AV979)*60/2,AX979/2),1440)*IF(OR(AZ979="",AZ979="　"),1,VALUE(MID(AZ979,2,1)/4)),MIN(SUM(VALUE(BA979)*60,BC979,VALUE(BE979)*60/2,BG979/2),1440)*IF(OR(BI979="",BI979="　"),1,VALUE(MID(BI979,2,1)/4)),MIN(SUM(VALUE(BJ979)*60,BL979,VALUE(BN979)*60/2,BP979/2),1440)*IF(OR(BR979="",BR979="　"),1,VALUE(MID(BR979,2,1)/4)),MIN(SUM(VALUE(BS979)*60,BU979,VALUE(BW979)*60/2,BY979/2),1440)*IF(OR(CA979="",CA979="　"),1,VALUE(MID(CA979,2,1)/4))),'01_勤務時間入力'!$B$7*60,10080))))</f>
        <v/>
      </c>
      <c r="CE979" s="17" t="str">
        <f>IF(CB979="","",IF('01_勤務時間入力'!$I$7*60&lt;='01_勤務時間入力'!CD979,"常勤","非常勤"))</f>
        <v/>
      </c>
    </row>
    <row r="980" spans="2:83" ht="27.95" customHeight="1" x14ac:dyDescent="0.4">
      <c r="B980" s="131" t="str">
        <f t="shared" si="30"/>
        <v>964人目</v>
      </c>
      <c r="C980" s="29"/>
      <c r="D980" s="69" t="s">
        <v>14</v>
      </c>
      <c r="E980" s="31"/>
      <c r="F980" s="32"/>
      <c r="H980" s="36"/>
      <c r="I980" s="54" t="s">
        <v>11</v>
      </c>
      <c r="J980" s="39"/>
      <c r="K980" s="56" t="s">
        <v>16</v>
      </c>
      <c r="L980" s="36"/>
      <c r="M980" s="54" t="s">
        <v>11</v>
      </c>
      <c r="N980" s="39"/>
      <c r="O980" s="56" t="s">
        <v>16</v>
      </c>
      <c r="P980" s="11"/>
      <c r="Q980" s="36"/>
      <c r="R980" s="54" t="s">
        <v>11</v>
      </c>
      <c r="S980" s="39"/>
      <c r="T980" s="54" t="s">
        <v>16</v>
      </c>
      <c r="U980" s="36"/>
      <c r="V980" s="54" t="s">
        <v>11</v>
      </c>
      <c r="W980" s="39"/>
      <c r="X980" s="56" t="s">
        <v>16</v>
      </c>
      <c r="Y980" s="48"/>
      <c r="Z980" s="36"/>
      <c r="AA980" s="54" t="s">
        <v>11</v>
      </c>
      <c r="AB980" s="39"/>
      <c r="AC980" s="54" t="s">
        <v>16</v>
      </c>
      <c r="AD980" s="36"/>
      <c r="AE980" s="54" t="s">
        <v>11</v>
      </c>
      <c r="AF980" s="39"/>
      <c r="AG980" s="56" t="s">
        <v>16</v>
      </c>
      <c r="AH980" s="48"/>
      <c r="AI980" s="36"/>
      <c r="AJ980" s="54" t="s">
        <v>11</v>
      </c>
      <c r="AK980" s="39"/>
      <c r="AL980" s="54" t="s">
        <v>16</v>
      </c>
      <c r="AM980" s="36"/>
      <c r="AN980" s="54" t="s">
        <v>11</v>
      </c>
      <c r="AO980" s="39"/>
      <c r="AP980" s="56" t="s">
        <v>16</v>
      </c>
      <c r="AQ980" s="48"/>
      <c r="AR980" s="36"/>
      <c r="AS980" s="54" t="s">
        <v>11</v>
      </c>
      <c r="AT980" s="39"/>
      <c r="AU980" s="54" t="s">
        <v>16</v>
      </c>
      <c r="AV980" s="36"/>
      <c r="AW980" s="54" t="s">
        <v>11</v>
      </c>
      <c r="AX980" s="39"/>
      <c r="AY980" s="56" t="s">
        <v>16</v>
      </c>
      <c r="AZ980" s="48"/>
      <c r="BA980" s="36"/>
      <c r="BB980" s="54" t="s">
        <v>11</v>
      </c>
      <c r="BC980" s="39"/>
      <c r="BD980" s="54" t="s">
        <v>16</v>
      </c>
      <c r="BE980" s="36"/>
      <c r="BF980" s="54" t="s">
        <v>11</v>
      </c>
      <c r="BG980" s="39"/>
      <c r="BH980" s="56" t="s">
        <v>16</v>
      </c>
      <c r="BI980" s="48"/>
      <c r="BJ980" s="36"/>
      <c r="BK980" s="54" t="s">
        <v>11</v>
      </c>
      <c r="BL980" s="39"/>
      <c r="BM980" s="54" t="s">
        <v>16</v>
      </c>
      <c r="BN980" s="36"/>
      <c r="BO980" s="54" t="s">
        <v>11</v>
      </c>
      <c r="BP980" s="39"/>
      <c r="BQ980" s="56" t="s">
        <v>16</v>
      </c>
      <c r="BR980" s="48"/>
      <c r="BS980" s="36"/>
      <c r="BT980" s="54" t="s">
        <v>11</v>
      </c>
      <c r="BU980" s="39"/>
      <c r="BV980" s="54" t="s">
        <v>16</v>
      </c>
      <c r="BW980" s="36"/>
      <c r="BX980" s="54" t="s">
        <v>11</v>
      </c>
      <c r="BY980" s="39"/>
      <c r="BZ980" s="56" t="s">
        <v>16</v>
      </c>
      <c r="CA980" s="51"/>
      <c r="CB980" s="17" t="str">
        <f t="shared" si="31"/>
        <v/>
      </c>
      <c r="CC980" s="17" t="str">
        <f>IF(CB980="","",INDEX('99_職種リスト'!$A:$A,MATCH($E980,'99_職種リスト'!$B:$B,0)))</f>
        <v/>
      </c>
      <c r="CD980" s="18" t="str">
        <f>IF(CB980="","",IF(F980="○",'01_勤務時間入力'!$B$7*60,IF(SUM(H980,J980,L980,N980)&gt;0,MIN(SUM(VALUE(H980)*60,J980,VALUE(L980)*60/2,N980/2),'01_勤務時間入力'!$B$7*60,10080),MIN(SUM(MIN(SUM(VALUE(Q980)*60,S980,VALUE(U980)*60/2,W980/2),1440)*IF(OR(Y980="",Y980="　"),1,VALUE(MID(Y980,2,1)/4)),MIN(SUM(VALUE(Z980)*60,AB980,VALUE(AD980)*60/2,AF980/2),1440)*IF(OR(AH980="",AH980="　"),1,VALUE(MID(AH980,2,1)/4)),MIN(SUM(VALUE(AI980)*60,AK980,VALUE(AM980)*60/2,AO980/2),1440)*IF(OR(AQ980="",AQ980="　"),1,VALUE(MID(AQ980,2,1)/4)),MIN(SUM(VALUE(AR980)*60,AT980,VALUE(AV980)*60/2,AX980/2),1440)*IF(OR(AZ980="",AZ980="　"),1,VALUE(MID(AZ980,2,1)/4)),MIN(SUM(VALUE(BA980)*60,BC980,VALUE(BE980)*60/2,BG980/2),1440)*IF(OR(BI980="",BI980="　"),1,VALUE(MID(BI980,2,1)/4)),MIN(SUM(VALUE(BJ980)*60,BL980,VALUE(BN980)*60/2,BP980/2),1440)*IF(OR(BR980="",BR980="　"),1,VALUE(MID(BR980,2,1)/4)),MIN(SUM(VALUE(BS980)*60,BU980,VALUE(BW980)*60/2,BY980/2),1440)*IF(OR(CA980="",CA980="　"),1,VALUE(MID(CA980,2,1)/4))),'01_勤務時間入力'!$B$7*60,10080))))</f>
        <v/>
      </c>
      <c r="CE980" s="17" t="str">
        <f>IF(CB980="","",IF('01_勤務時間入力'!$I$7*60&lt;='01_勤務時間入力'!CD980,"常勤","非常勤"))</f>
        <v/>
      </c>
    </row>
    <row r="981" spans="2:83" ht="27.95" customHeight="1" x14ac:dyDescent="0.4">
      <c r="B981" s="131" t="str">
        <f t="shared" si="30"/>
        <v>965人目</v>
      </c>
      <c r="C981" s="29"/>
      <c r="D981" s="69" t="s">
        <v>14</v>
      </c>
      <c r="E981" s="31"/>
      <c r="F981" s="32"/>
      <c r="H981" s="36"/>
      <c r="I981" s="54" t="s">
        <v>11</v>
      </c>
      <c r="J981" s="39"/>
      <c r="K981" s="56" t="s">
        <v>16</v>
      </c>
      <c r="L981" s="36"/>
      <c r="M981" s="54" t="s">
        <v>11</v>
      </c>
      <c r="N981" s="39"/>
      <c r="O981" s="56" t="s">
        <v>16</v>
      </c>
      <c r="P981" s="11"/>
      <c r="Q981" s="36"/>
      <c r="R981" s="54" t="s">
        <v>11</v>
      </c>
      <c r="S981" s="39"/>
      <c r="T981" s="54" t="s">
        <v>16</v>
      </c>
      <c r="U981" s="36"/>
      <c r="V981" s="54" t="s">
        <v>11</v>
      </c>
      <c r="W981" s="39"/>
      <c r="X981" s="56" t="s">
        <v>16</v>
      </c>
      <c r="Y981" s="48"/>
      <c r="Z981" s="36"/>
      <c r="AA981" s="54" t="s">
        <v>11</v>
      </c>
      <c r="AB981" s="39"/>
      <c r="AC981" s="54" t="s">
        <v>16</v>
      </c>
      <c r="AD981" s="36"/>
      <c r="AE981" s="54" t="s">
        <v>11</v>
      </c>
      <c r="AF981" s="39"/>
      <c r="AG981" s="56" t="s">
        <v>16</v>
      </c>
      <c r="AH981" s="48"/>
      <c r="AI981" s="36"/>
      <c r="AJ981" s="54" t="s">
        <v>11</v>
      </c>
      <c r="AK981" s="39"/>
      <c r="AL981" s="54" t="s">
        <v>16</v>
      </c>
      <c r="AM981" s="36"/>
      <c r="AN981" s="54" t="s">
        <v>11</v>
      </c>
      <c r="AO981" s="39"/>
      <c r="AP981" s="56" t="s">
        <v>16</v>
      </c>
      <c r="AQ981" s="48"/>
      <c r="AR981" s="36"/>
      <c r="AS981" s="54" t="s">
        <v>11</v>
      </c>
      <c r="AT981" s="39"/>
      <c r="AU981" s="54" t="s">
        <v>16</v>
      </c>
      <c r="AV981" s="36"/>
      <c r="AW981" s="54" t="s">
        <v>11</v>
      </c>
      <c r="AX981" s="39"/>
      <c r="AY981" s="56" t="s">
        <v>16</v>
      </c>
      <c r="AZ981" s="48"/>
      <c r="BA981" s="36"/>
      <c r="BB981" s="54" t="s">
        <v>11</v>
      </c>
      <c r="BC981" s="39"/>
      <c r="BD981" s="54" t="s">
        <v>16</v>
      </c>
      <c r="BE981" s="36"/>
      <c r="BF981" s="54" t="s">
        <v>11</v>
      </c>
      <c r="BG981" s="39"/>
      <c r="BH981" s="56" t="s">
        <v>16</v>
      </c>
      <c r="BI981" s="48"/>
      <c r="BJ981" s="36"/>
      <c r="BK981" s="54" t="s">
        <v>11</v>
      </c>
      <c r="BL981" s="39"/>
      <c r="BM981" s="54" t="s">
        <v>16</v>
      </c>
      <c r="BN981" s="36"/>
      <c r="BO981" s="54" t="s">
        <v>11</v>
      </c>
      <c r="BP981" s="39"/>
      <c r="BQ981" s="56" t="s">
        <v>16</v>
      </c>
      <c r="BR981" s="48"/>
      <c r="BS981" s="36"/>
      <c r="BT981" s="54" t="s">
        <v>11</v>
      </c>
      <c r="BU981" s="39"/>
      <c r="BV981" s="54" t="s">
        <v>16</v>
      </c>
      <c r="BW981" s="36"/>
      <c r="BX981" s="54" t="s">
        <v>11</v>
      </c>
      <c r="BY981" s="39"/>
      <c r="BZ981" s="56" t="s">
        <v>16</v>
      </c>
      <c r="CA981" s="51"/>
      <c r="CB981" s="17" t="str">
        <f t="shared" si="31"/>
        <v/>
      </c>
      <c r="CC981" s="17" t="str">
        <f>IF(CB981="","",INDEX('99_職種リスト'!$A:$A,MATCH($E981,'99_職種リスト'!$B:$B,0)))</f>
        <v/>
      </c>
      <c r="CD981" s="18" t="str">
        <f>IF(CB981="","",IF(F981="○",'01_勤務時間入力'!$B$7*60,IF(SUM(H981,J981,L981,N981)&gt;0,MIN(SUM(VALUE(H981)*60,J981,VALUE(L981)*60/2,N981/2),'01_勤務時間入力'!$B$7*60,10080),MIN(SUM(MIN(SUM(VALUE(Q981)*60,S981,VALUE(U981)*60/2,W981/2),1440)*IF(OR(Y981="",Y981="　"),1,VALUE(MID(Y981,2,1)/4)),MIN(SUM(VALUE(Z981)*60,AB981,VALUE(AD981)*60/2,AF981/2),1440)*IF(OR(AH981="",AH981="　"),1,VALUE(MID(AH981,2,1)/4)),MIN(SUM(VALUE(AI981)*60,AK981,VALUE(AM981)*60/2,AO981/2),1440)*IF(OR(AQ981="",AQ981="　"),1,VALUE(MID(AQ981,2,1)/4)),MIN(SUM(VALUE(AR981)*60,AT981,VALUE(AV981)*60/2,AX981/2),1440)*IF(OR(AZ981="",AZ981="　"),1,VALUE(MID(AZ981,2,1)/4)),MIN(SUM(VALUE(BA981)*60,BC981,VALUE(BE981)*60/2,BG981/2),1440)*IF(OR(BI981="",BI981="　"),1,VALUE(MID(BI981,2,1)/4)),MIN(SUM(VALUE(BJ981)*60,BL981,VALUE(BN981)*60/2,BP981/2),1440)*IF(OR(BR981="",BR981="　"),1,VALUE(MID(BR981,2,1)/4)),MIN(SUM(VALUE(BS981)*60,BU981,VALUE(BW981)*60/2,BY981/2),1440)*IF(OR(CA981="",CA981="　"),1,VALUE(MID(CA981,2,1)/4))),'01_勤務時間入力'!$B$7*60,10080))))</f>
        <v/>
      </c>
      <c r="CE981" s="17" t="str">
        <f>IF(CB981="","",IF('01_勤務時間入力'!$I$7*60&lt;='01_勤務時間入力'!CD981,"常勤","非常勤"))</f>
        <v/>
      </c>
    </row>
    <row r="982" spans="2:83" ht="27.95" customHeight="1" x14ac:dyDescent="0.4">
      <c r="B982" s="131" t="str">
        <f t="shared" si="30"/>
        <v>966人目</v>
      </c>
      <c r="C982" s="29"/>
      <c r="D982" s="69" t="s">
        <v>14</v>
      </c>
      <c r="E982" s="31"/>
      <c r="F982" s="32"/>
      <c r="H982" s="36"/>
      <c r="I982" s="54" t="s">
        <v>11</v>
      </c>
      <c r="J982" s="39"/>
      <c r="K982" s="56" t="s">
        <v>16</v>
      </c>
      <c r="L982" s="36"/>
      <c r="M982" s="54" t="s">
        <v>11</v>
      </c>
      <c r="N982" s="39"/>
      <c r="O982" s="56" t="s">
        <v>16</v>
      </c>
      <c r="P982" s="11"/>
      <c r="Q982" s="36"/>
      <c r="R982" s="54" t="s">
        <v>11</v>
      </c>
      <c r="S982" s="39"/>
      <c r="T982" s="54" t="s">
        <v>16</v>
      </c>
      <c r="U982" s="36"/>
      <c r="V982" s="54" t="s">
        <v>11</v>
      </c>
      <c r="W982" s="39"/>
      <c r="X982" s="56" t="s">
        <v>16</v>
      </c>
      <c r="Y982" s="48"/>
      <c r="Z982" s="36"/>
      <c r="AA982" s="54" t="s">
        <v>11</v>
      </c>
      <c r="AB982" s="39"/>
      <c r="AC982" s="54" t="s">
        <v>16</v>
      </c>
      <c r="AD982" s="36"/>
      <c r="AE982" s="54" t="s">
        <v>11</v>
      </c>
      <c r="AF982" s="39"/>
      <c r="AG982" s="56" t="s">
        <v>16</v>
      </c>
      <c r="AH982" s="48"/>
      <c r="AI982" s="36"/>
      <c r="AJ982" s="54" t="s">
        <v>11</v>
      </c>
      <c r="AK982" s="39"/>
      <c r="AL982" s="54" t="s">
        <v>16</v>
      </c>
      <c r="AM982" s="36"/>
      <c r="AN982" s="54" t="s">
        <v>11</v>
      </c>
      <c r="AO982" s="39"/>
      <c r="AP982" s="56" t="s">
        <v>16</v>
      </c>
      <c r="AQ982" s="48"/>
      <c r="AR982" s="36"/>
      <c r="AS982" s="54" t="s">
        <v>11</v>
      </c>
      <c r="AT982" s="39"/>
      <c r="AU982" s="54" t="s">
        <v>16</v>
      </c>
      <c r="AV982" s="36"/>
      <c r="AW982" s="54" t="s">
        <v>11</v>
      </c>
      <c r="AX982" s="39"/>
      <c r="AY982" s="56" t="s">
        <v>16</v>
      </c>
      <c r="AZ982" s="48"/>
      <c r="BA982" s="36"/>
      <c r="BB982" s="54" t="s">
        <v>11</v>
      </c>
      <c r="BC982" s="39"/>
      <c r="BD982" s="54" t="s">
        <v>16</v>
      </c>
      <c r="BE982" s="36"/>
      <c r="BF982" s="54" t="s">
        <v>11</v>
      </c>
      <c r="BG982" s="39"/>
      <c r="BH982" s="56" t="s">
        <v>16</v>
      </c>
      <c r="BI982" s="48"/>
      <c r="BJ982" s="36"/>
      <c r="BK982" s="54" t="s">
        <v>11</v>
      </c>
      <c r="BL982" s="39"/>
      <c r="BM982" s="54" t="s">
        <v>16</v>
      </c>
      <c r="BN982" s="36"/>
      <c r="BO982" s="54" t="s">
        <v>11</v>
      </c>
      <c r="BP982" s="39"/>
      <c r="BQ982" s="56" t="s">
        <v>16</v>
      </c>
      <c r="BR982" s="48"/>
      <c r="BS982" s="36"/>
      <c r="BT982" s="54" t="s">
        <v>11</v>
      </c>
      <c r="BU982" s="39"/>
      <c r="BV982" s="54" t="s">
        <v>16</v>
      </c>
      <c r="BW982" s="36"/>
      <c r="BX982" s="54" t="s">
        <v>11</v>
      </c>
      <c r="BY982" s="39"/>
      <c r="BZ982" s="56" t="s">
        <v>16</v>
      </c>
      <c r="CA982" s="51"/>
      <c r="CB982" s="17" t="str">
        <f t="shared" si="31"/>
        <v/>
      </c>
      <c r="CC982" s="17" t="str">
        <f>IF(CB982="","",INDEX('99_職種リスト'!$A:$A,MATCH($E982,'99_職種リスト'!$B:$B,0)))</f>
        <v/>
      </c>
      <c r="CD982" s="18" t="str">
        <f>IF(CB982="","",IF(F982="○",'01_勤務時間入力'!$B$7*60,IF(SUM(H982,J982,L982,N982)&gt;0,MIN(SUM(VALUE(H982)*60,J982,VALUE(L982)*60/2,N982/2),'01_勤務時間入力'!$B$7*60,10080),MIN(SUM(MIN(SUM(VALUE(Q982)*60,S982,VALUE(U982)*60/2,W982/2),1440)*IF(OR(Y982="",Y982="　"),1,VALUE(MID(Y982,2,1)/4)),MIN(SUM(VALUE(Z982)*60,AB982,VALUE(AD982)*60/2,AF982/2),1440)*IF(OR(AH982="",AH982="　"),1,VALUE(MID(AH982,2,1)/4)),MIN(SUM(VALUE(AI982)*60,AK982,VALUE(AM982)*60/2,AO982/2),1440)*IF(OR(AQ982="",AQ982="　"),1,VALUE(MID(AQ982,2,1)/4)),MIN(SUM(VALUE(AR982)*60,AT982,VALUE(AV982)*60/2,AX982/2),1440)*IF(OR(AZ982="",AZ982="　"),1,VALUE(MID(AZ982,2,1)/4)),MIN(SUM(VALUE(BA982)*60,BC982,VALUE(BE982)*60/2,BG982/2),1440)*IF(OR(BI982="",BI982="　"),1,VALUE(MID(BI982,2,1)/4)),MIN(SUM(VALUE(BJ982)*60,BL982,VALUE(BN982)*60/2,BP982/2),1440)*IF(OR(BR982="",BR982="　"),1,VALUE(MID(BR982,2,1)/4)),MIN(SUM(VALUE(BS982)*60,BU982,VALUE(BW982)*60/2,BY982/2),1440)*IF(OR(CA982="",CA982="　"),1,VALUE(MID(CA982,2,1)/4))),'01_勤務時間入力'!$B$7*60,10080))))</f>
        <v/>
      </c>
      <c r="CE982" s="17" t="str">
        <f>IF(CB982="","",IF('01_勤務時間入力'!$I$7*60&lt;='01_勤務時間入力'!CD982,"常勤","非常勤"))</f>
        <v/>
      </c>
    </row>
    <row r="983" spans="2:83" ht="27.95" customHeight="1" x14ac:dyDescent="0.4">
      <c r="B983" s="131" t="str">
        <f t="shared" si="30"/>
        <v>967人目</v>
      </c>
      <c r="C983" s="29"/>
      <c r="D983" s="69" t="s">
        <v>14</v>
      </c>
      <c r="E983" s="31"/>
      <c r="F983" s="32"/>
      <c r="H983" s="36"/>
      <c r="I983" s="54" t="s">
        <v>11</v>
      </c>
      <c r="J983" s="39"/>
      <c r="K983" s="56" t="s">
        <v>16</v>
      </c>
      <c r="L983" s="36"/>
      <c r="M983" s="54" t="s">
        <v>11</v>
      </c>
      <c r="N983" s="39"/>
      <c r="O983" s="56" t="s">
        <v>16</v>
      </c>
      <c r="P983" s="11"/>
      <c r="Q983" s="36"/>
      <c r="R983" s="54" t="s">
        <v>11</v>
      </c>
      <c r="S983" s="39"/>
      <c r="T983" s="54" t="s">
        <v>16</v>
      </c>
      <c r="U983" s="36"/>
      <c r="V983" s="54" t="s">
        <v>11</v>
      </c>
      <c r="W983" s="39"/>
      <c r="X983" s="56" t="s">
        <v>16</v>
      </c>
      <c r="Y983" s="48"/>
      <c r="Z983" s="36"/>
      <c r="AA983" s="54" t="s">
        <v>11</v>
      </c>
      <c r="AB983" s="39"/>
      <c r="AC983" s="54" t="s">
        <v>16</v>
      </c>
      <c r="AD983" s="36"/>
      <c r="AE983" s="54" t="s">
        <v>11</v>
      </c>
      <c r="AF983" s="39"/>
      <c r="AG983" s="56" t="s">
        <v>16</v>
      </c>
      <c r="AH983" s="48"/>
      <c r="AI983" s="36"/>
      <c r="AJ983" s="54" t="s">
        <v>11</v>
      </c>
      <c r="AK983" s="39"/>
      <c r="AL983" s="54" t="s">
        <v>16</v>
      </c>
      <c r="AM983" s="36"/>
      <c r="AN983" s="54" t="s">
        <v>11</v>
      </c>
      <c r="AO983" s="39"/>
      <c r="AP983" s="56" t="s">
        <v>16</v>
      </c>
      <c r="AQ983" s="48"/>
      <c r="AR983" s="36"/>
      <c r="AS983" s="54" t="s">
        <v>11</v>
      </c>
      <c r="AT983" s="39"/>
      <c r="AU983" s="54" t="s">
        <v>16</v>
      </c>
      <c r="AV983" s="36"/>
      <c r="AW983" s="54" t="s">
        <v>11</v>
      </c>
      <c r="AX983" s="39"/>
      <c r="AY983" s="56" t="s">
        <v>16</v>
      </c>
      <c r="AZ983" s="48"/>
      <c r="BA983" s="36"/>
      <c r="BB983" s="54" t="s">
        <v>11</v>
      </c>
      <c r="BC983" s="39"/>
      <c r="BD983" s="54" t="s">
        <v>16</v>
      </c>
      <c r="BE983" s="36"/>
      <c r="BF983" s="54" t="s">
        <v>11</v>
      </c>
      <c r="BG983" s="39"/>
      <c r="BH983" s="56" t="s">
        <v>16</v>
      </c>
      <c r="BI983" s="48"/>
      <c r="BJ983" s="36"/>
      <c r="BK983" s="54" t="s">
        <v>11</v>
      </c>
      <c r="BL983" s="39"/>
      <c r="BM983" s="54" t="s">
        <v>16</v>
      </c>
      <c r="BN983" s="36"/>
      <c r="BO983" s="54" t="s">
        <v>11</v>
      </c>
      <c r="BP983" s="39"/>
      <c r="BQ983" s="56" t="s">
        <v>16</v>
      </c>
      <c r="BR983" s="48"/>
      <c r="BS983" s="36"/>
      <c r="BT983" s="54" t="s">
        <v>11</v>
      </c>
      <c r="BU983" s="39"/>
      <c r="BV983" s="54" t="s">
        <v>16</v>
      </c>
      <c r="BW983" s="36"/>
      <c r="BX983" s="54" t="s">
        <v>11</v>
      </c>
      <c r="BY983" s="39"/>
      <c r="BZ983" s="56" t="s">
        <v>16</v>
      </c>
      <c r="CA983" s="51"/>
      <c r="CB983" s="17" t="str">
        <f t="shared" si="31"/>
        <v/>
      </c>
      <c r="CC983" s="17" t="str">
        <f>IF(CB983="","",INDEX('99_職種リスト'!$A:$A,MATCH($E983,'99_職種リスト'!$B:$B,0)))</f>
        <v/>
      </c>
      <c r="CD983" s="18" t="str">
        <f>IF(CB983="","",IF(F983="○",'01_勤務時間入力'!$B$7*60,IF(SUM(H983,J983,L983,N983)&gt;0,MIN(SUM(VALUE(H983)*60,J983,VALUE(L983)*60/2,N983/2),'01_勤務時間入力'!$B$7*60,10080),MIN(SUM(MIN(SUM(VALUE(Q983)*60,S983,VALUE(U983)*60/2,W983/2),1440)*IF(OR(Y983="",Y983="　"),1,VALUE(MID(Y983,2,1)/4)),MIN(SUM(VALUE(Z983)*60,AB983,VALUE(AD983)*60/2,AF983/2),1440)*IF(OR(AH983="",AH983="　"),1,VALUE(MID(AH983,2,1)/4)),MIN(SUM(VALUE(AI983)*60,AK983,VALUE(AM983)*60/2,AO983/2),1440)*IF(OR(AQ983="",AQ983="　"),1,VALUE(MID(AQ983,2,1)/4)),MIN(SUM(VALUE(AR983)*60,AT983,VALUE(AV983)*60/2,AX983/2),1440)*IF(OR(AZ983="",AZ983="　"),1,VALUE(MID(AZ983,2,1)/4)),MIN(SUM(VALUE(BA983)*60,BC983,VALUE(BE983)*60/2,BG983/2),1440)*IF(OR(BI983="",BI983="　"),1,VALUE(MID(BI983,2,1)/4)),MIN(SUM(VALUE(BJ983)*60,BL983,VALUE(BN983)*60/2,BP983/2),1440)*IF(OR(BR983="",BR983="　"),1,VALUE(MID(BR983,2,1)/4)),MIN(SUM(VALUE(BS983)*60,BU983,VALUE(BW983)*60/2,BY983/2),1440)*IF(OR(CA983="",CA983="　"),1,VALUE(MID(CA983,2,1)/4))),'01_勤務時間入力'!$B$7*60,10080))))</f>
        <v/>
      </c>
      <c r="CE983" s="17" t="str">
        <f>IF(CB983="","",IF('01_勤務時間入力'!$I$7*60&lt;='01_勤務時間入力'!CD983,"常勤","非常勤"))</f>
        <v/>
      </c>
    </row>
    <row r="984" spans="2:83" ht="27.95" customHeight="1" x14ac:dyDescent="0.4">
      <c r="B984" s="131" t="str">
        <f t="shared" si="30"/>
        <v>968人目</v>
      </c>
      <c r="C984" s="29"/>
      <c r="D984" s="69" t="s">
        <v>14</v>
      </c>
      <c r="E984" s="31"/>
      <c r="F984" s="32"/>
      <c r="H984" s="36"/>
      <c r="I984" s="54" t="s">
        <v>11</v>
      </c>
      <c r="J984" s="39"/>
      <c r="K984" s="56" t="s">
        <v>16</v>
      </c>
      <c r="L984" s="36"/>
      <c r="M984" s="54" t="s">
        <v>11</v>
      </c>
      <c r="N984" s="39"/>
      <c r="O984" s="56" t="s">
        <v>16</v>
      </c>
      <c r="P984" s="11"/>
      <c r="Q984" s="36"/>
      <c r="R984" s="54" t="s">
        <v>11</v>
      </c>
      <c r="S984" s="39"/>
      <c r="T984" s="54" t="s">
        <v>16</v>
      </c>
      <c r="U984" s="36"/>
      <c r="V984" s="54" t="s">
        <v>11</v>
      </c>
      <c r="W984" s="39"/>
      <c r="X984" s="56" t="s">
        <v>16</v>
      </c>
      <c r="Y984" s="48"/>
      <c r="Z984" s="36"/>
      <c r="AA984" s="54" t="s">
        <v>11</v>
      </c>
      <c r="AB984" s="39"/>
      <c r="AC984" s="54" t="s">
        <v>16</v>
      </c>
      <c r="AD984" s="36"/>
      <c r="AE984" s="54" t="s">
        <v>11</v>
      </c>
      <c r="AF984" s="39"/>
      <c r="AG984" s="56" t="s">
        <v>16</v>
      </c>
      <c r="AH984" s="48"/>
      <c r="AI984" s="36"/>
      <c r="AJ984" s="54" t="s">
        <v>11</v>
      </c>
      <c r="AK984" s="39"/>
      <c r="AL984" s="54" t="s">
        <v>16</v>
      </c>
      <c r="AM984" s="36"/>
      <c r="AN984" s="54" t="s">
        <v>11</v>
      </c>
      <c r="AO984" s="39"/>
      <c r="AP984" s="56" t="s">
        <v>16</v>
      </c>
      <c r="AQ984" s="48"/>
      <c r="AR984" s="36"/>
      <c r="AS984" s="54" t="s">
        <v>11</v>
      </c>
      <c r="AT984" s="39"/>
      <c r="AU984" s="54" t="s">
        <v>16</v>
      </c>
      <c r="AV984" s="36"/>
      <c r="AW984" s="54" t="s">
        <v>11</v>
      </c>
      <c r="AX984" s="39"/>
      <c r="AY984" s="56" t="s">
        <v>16</v>
      </c>
      <c r="AZ984" s="48"/>
      <c r="BA984" s="36"/>
      <c r="BB984" s="54" t="s">
        <v>11</v>
      </c>
      <c r="BC984" s="39"/>
      <c r="BD984" s="54" t="s">
        <v>16</v>
      </c>
      <c r="BE984" s="36"/>
      <c r="BF984" s="54" t="s">
        <v>11</v>
      </c>
      <c r="BG984" s="39"/>
      <c r="BH984" s="56" t="s">
        <v>16</v>
      </c>
      <c r="BI984" s="48"/>
      <c r="BJ984" s="36"/>
      <c r="BK984" s="54" t="s">
        <v>11</v>
      </c>
      <c r="BL984" s="39"/>
      <c r="BM984" s="54" t="s">
        <v>16</v>
      </c>
      <c r="BN984" s="36"/>
      <c r="BO984" s="54" t="s">
        <v>11</v>
      </c>
      <c r="BP984" s="39"/>
      <c r="BQ984" s="56" t="s">
        <v>16</v>
      </c>
      <c r="BR984" s="48"/>
      <c r="BS984" s="36"/>
      <c r="BT984" s="54" t="s">
        <v>11</v>
      </c>
      <c r="BU984" s="39"/>
      <c r="BV984" s="54" t="s">
        <v>16</v>
      </c>
      <c r="BW984" s="36"/>
      <c r="BX984" s="54" t="s">
        <v>11</v>
      </c>
      <c r="BY984" s="39"/>
      <c r="BZ984" s="56" t="s">
        <v>16</v>
      </c>
      <c r="CA984" s="51"/>
      <c r="CB984" s="17" t="str">
        <f t="shared" si="31"/>
        <v/>
      </c>
      <c r="CC984" s="17" t="str">
        <f>IF(CB984="","",INDEX('99_職種リスト'!$A:$A,MATCH($E984,'99_職種リスト'!$B:$B,0)))</f>
        <v/>
      </c>
      <c r="CD984" s="18" t="str">
        <f>IF(CB984="","",IF(F984="○",'01_勤務時間入力'!$B$7*60,IF(SUM(H984,J984,L984,N984)&gt;0,MIN(SUM(VALUE(H984)*60,J984,VALUE(L984)*60/2,N984/2),'01_勤務時間入力'!$B$7*60,10080),MIN(SUM(MIN(SUM(VALUE(Q984)*60,S984,VALUE(U984)*60/2,W984/2),1440)*IF(OR(Y984="",Y984="　"),1,VALUE(MID(Y984,2,1)/4)),MIN(SUM(VALUE(Z984)*60,AB984,VALUE(AD984)*60/2,AF984/2),1440)*IF(OR(AH984="",AH984="　"),1,VALUE(MID(AH984,2,1)/4)),MIN(SUM(VALUE(AI984)*60,AK984,VALUE(AM984)*60/2,AO984/2),1440)*IF(OR(AQ984="",AQ984="　"),1,VALUE(MID(AQ984,2,1)/4)),MIN(SUM(VALUE(AR984)*60,AT984,VALUE(AV984)*60/2,AX984/2),1440)*IF(OR(AZ984="",AZ984="　"),1,VALUE(MID(AZ984,2,1)/4)),MIN(SUM(VALUE(BA984)*60,BC984,VALUE(BE984)*60/2,BG984/2),1440)*IF(OR(BI984="",BI984="　"),1,VALUE(MID(BI984,2,1)/4)),MIN(SUM(VALUE(BJ984)*60,BL984,VALUE(BN984)*60/2,BP984/2),1440)*IF(OR(BR984="",BR984="　"),1,VALUE(MID(BR984,2,1)/4)),MIN(SUM(VALUE(BS984)*60,BU984,VALUE(BW984)*60/2,BY984/2),1440)*IF(OR(CA984="",CA984="　"),1,VALUE(MID(CA984,2,1)/4))),'01_勤務時間入力'!$B$7*60,10080))))</f>
        <v/>
      </c>
      <c r="CE984" s="17" t="str">
        <f>IF(CB984="","",IF('01_勤務時間入力'!$I$7*60&lt;='01_勤務時間入力'!CD984,"常勤","非常勤"))</f>
        <v/>
      </c>
    </row>
    <row r="985" spans="2:83" ht="27.95" customHeight="1" x14ac:dyDescent="0.4">
      <c r="B985" s="131" t="str">
        <f t="shared" si="30"/>
        <v>969人目</v>
      </c>
      <c r="C985" s="29"/>
      <c r="D985" s="69" t="s">
        <v>14</v>
      </c>
      <c r="E985" s="31"/>
      <c r="F985" s="32"/>
      <c r="H985" s="36"/>
      <c r="I985" s="54" t="s">
        <v>11</v>
      </c>
      <c r="J985" s="39"/>
      <c r="K985" s="56" t="s">
        <v>16</v>
      </c>
      <c r="L985" s="36"/>
      <c r="M985" s="54" t="s">
        <v>11</v>
      </c>
      <c r="N985" s="39"/>
      <c r="O985" s="56" t="s">
        <v>16</v>
      </c>
      <c r="P985" s="11"/>
      <c r="Q985" s="36"/>
      <c r="R985" s="54" t="s">
        <v>11</v>
      </c>
      <c r="S985" s="39"/>
      <c r="T985" s="54" t="s">
        <v>16</v>
      </c>
      <c r="U985" s="36"/>
      <c r="V985" s="54" t="s">
        <v>11</v>
      </c>
      <c r="W985" s="39"/>
      <c r="X985" s="56" t="s">
        <v>16</v>
      </c>
      <c r="Y985" s="48"/>
      <c r="Z985" s="36"/>
      <c r="AA985" s="54" t="s">
        <v>11</v>
      </c>
      <c r="AB985" s="39"/>
      <c r="AC985" s="54" t="s">
        <v>16</v>
      </c>
      <c r="AD985" s="36"/>
      <c r="AE985" s="54" t="s">
        <v>11</v>
      </c>
      <c r="AF985" s="39"/>
      <c r="AG985" s="56" t="s">
        <v>16</v>
      </c>
      <c r="AH985" s="48"/>
      <c r="AI985" s="36"/>
      <c r="AJ985" s="54" t="s">
        <v>11</v>
      </c>
      <c r="AK985" s="39"/>
      <c r="AL985" s="54" t="s">
        <v>16</v>
      </c>
      <c r="AM985" s="36"/>
      <c r="AN985" s="54" t="s">
        <v>11</v>
      </c>
      <c r="AO985" s="39"/>
      <c r="AP985" s="56" t="s">
        <v>16</v>
      </c>
      <c r="AQ985" s="48"/>
      <c r="AR985" s="36"/>
      <c r="AS985" s="54" t="s">
        <v>11</v>
      </c>
      <c r="AT985" s="39"/>
      <c r="AU985" s="54" t="s">
        <v>16</v>
      </c>
      <c r="AV985" s="36"/>
      <c r="AW985" s="54" t="s">
        <v>11</v>
      </c>
      <c r="AX985" s="39"/>
      <c r="AY985" s="56" t="s">
        <v>16</v>
      </c>
      <c r="AZ985" s="48"/>
      <c r="BA985" s="36"/>
      <c r="BB985" s="54" t="s">
        <v>11</v>
      </c>
      <c r="BC985" s="39"/>
      <c r="BD985" s="54" t="s">
        <v>16</v>
      </c>
      <c r="BE985" s="36"/>
      <c r="BF985" s="54" t="s">
        <v>11</v>
      </c>
      <c r="BG985" s="39"/>
      <c r="BH985" s="56" t="s">
        <v>16</v>
      </c>
      <c r="BI985" s="48"/>
      <c r="BJ985" s="36"/>
      <c r="BK985" s="54" t="s">
        <v>11</v>
      </c>
      <c r="BL985" s="39"/>
      <c r="BM985" s="54" t="s">
        <v>16</v>
      </c>
      <c r="BN985" s="36"/>
      <c r="BO985" s="54" t="s">
        <v>11</v>
      </c>
      <c r="BP985" s="39"/>
      <c r="BQ985" s="56" t="s">
        <v>16</v>
      </c>
      <c r="BR985" s="48"/>
      <c r="BS985" s="36"/>
      <c r="BT985" s="54" t="s">
        <v>11</v>
      </c>
      <c r="BU985" s="39"/>
      <c r="BV985" s="54" t="s">
        <v>16</v>
      </c>
      <c r="BW985" s="36"/>
      <c r="BX985" s="54" t="s">
        <v>11</v>
      </c>
      <c r="BY985" s="39"/>
      <c r="BZ985" s="56" t="s">
        <v>16</v>
      </c>
      <c r="CA985" s="51"/>
      <c r="CB985" s="17" t="str">
        <f t="shared" si="31"/>
        <v/>
      </c>
      <c r="CC985" s="17" t="str">
        <f>IF(CB985="","",INDEX('99_職種リスト'!$A:$A,MATCH($E985,'99_職種リスト'!$B:$B,0)))</f>
        <v/>
      </c>
      <c r="CD985" s="18" t="str">
        <f>IF(CB985="","",IF(F985="○",'01_勤務時間入力'!$B$7*60,IF(SUM(H985,J985,L985,N985)&gt;0,MIN(SUM(VALUE(H985)*60,J985,VALUE(L985)*60/2,N985/2),'01_勤務時間入力'!$B$7*60,10080),MIN(SUM(MIN(SUM(VALUE(Q985)*60,S985,VALUE(U985)*60/2,W985/2),1440)*IF(OR(Y985="",Y985="　"),1,VALUE(MID(Y985,2,1)/4)),MIN(SUM(VALUE(Z985)*60,AB985,VALUE(AD985)*60/2,AF985/2),1440)*IF(OR(AH985="",AH985="　"),1,VALUE(MID(AH985,2,1)/4)),MIN(SUM(VALUE(AI985)*60,AK985,VALUE(AM985)*60/2,AO985/2),1440)*IF(OR(AQ985="",AQ985="　"),1,VALUE(MID(AQ985,2,1)/4)),MIN(SUM(VALUE(AR985)*60,AT985,VALUE(AV985)*60/2,AX985/2),1440)*IF(OR(AZ985="",AZ985="　"),1,VALUE(MID(AZ985,2,1)/4)),MIN(SUM(VALUE(BA985)*60,BC985,VALUE(BE985)*60/2,BG985/2),1440)*IF(OR(BI985="",BI985="　"),1,VALUE(MID(BI985,2,1)/4)),MIN(SUM(VALUE(BJ985)*60,BL985,VALUE(BN985)*60/2,BP985/2),1440)*IF(OR(BR985="",BR985="　"),1,VALUE(MID(BR985,2,1)/4)),MIN(SUM(VALUE(BS985)*60,BU985,VALUE(BW985)*60/2,BY985/2),1440)*IF(OR(CA985="",CA985="　"),1,VALUE(MID(CA985,2,1)/4))),'01_勤務時間入力'!$B$7*60,10080))))</f>
        <v/>
      </c>
      <c r="CE985" s="17" t="str">
        <f>IF(CB985="","",IF('01_勤務時間入力'!$I$7*60&lt;='01_勤務時間入力'!CD985,"常勤","非常勤"))</f>
        <v/>
      </c>
    </row>
    <row r="986" spans="2:83" ht="27.95" customHeight="1" x14ac:dyDescent="0.4">
      <c r="B986" s="131" t="str">
        <f t="shared" si="30"/>
        <v>970人目</v>
      </c>
      <c r="C986" s="29"/>
      <c r="D986" s="69" t="s">
        <v>14</v>
      </c>
      <c r="E986" s="31"/>
      <c r="F986" s="32"/>
      <c r="H986" s="36"/>
      <c r="I986" s="54" t="s">
        <v>11</v>
      </c>
      <c r="J986" s="39"/>
      <c r="K986" s="56" t="s">
        <v>16</v>
      </c>
      <c r="L986" s="36"/>
      <c r="M986" s="54" t="s">
        <v>11</v>
      </c>
      <c r="N986" s="39"/>
      <c r="O986" s="56" t="s">
        <v>16</v>
      </c>
      <c r="P986" s="11"/>
      <c r="Q986" s="36"/>
      <c r="R986" s="54" t="s">
        <v>11</v>
      </c>
      <c r="S986" s="39"/>
      <c r="T986" s="54" t="s">
        <v>16</v>
      </c>
      <c r="U986" s="36"/>
      <c r="V986" s="54" t="s">
        <v>11</v>
      </c>
      <c r="W986" s="39"/>
      <c r="X986" s="56" t="s">
        <v>16</v>
      </c>
      <c r="Y986" s="48"/>
      <c r="Z986" s="36"/>
      <c r="AA986" s="54" t="s">
        <v>11</v>
      </c>
      <c r="AB986" s="39"/>
      <c r="AC986" s="54" t="s">
        <v>16</v>
      </c>
      <c r="AD986" s="36"/>
      <c r="AE986" s="54" t="s">
        <v>11</v>
      </c>
      <c r="AF986" s="39"/>
      <c r="AG986" s="56" t="s">
        <v>16</v>
      </c>
      <c r="AH986" s="48"/>
      <c r="AI986" s="36"/>
      <c r="AJ986" s="54" t="s">
        <v>11</v>
      </c>
      <c r="AK986" s="39"/>
      <c r="AL986" s="54" t="s">
        <v>16</v>
      </c>
      <c r="AM986" s="36"/>
      <c r="AN986" s="54" t="s">
        <v>11</v>
      </c>
      <c r="AO986" s="39"/>
      <c r="AP986" s="56" t="s">
        <v>16</v>
      </c>
      <c r="AQ986" s="48"/>
      <c r="AR986" s="36"/>
      <c r="AS986" s="54" t="s">
        <v>11</v>
      </c>
      <c r="AT986" s="39"/>
      <c r="AU986" s="54" t="s">
        <v>16</v>
      </c>
      <c r="AV986" s="36"/>
      <c r="AW986" s="54" t="s">
        <v>11</v>
      </c>
      <c r="AX986" s="39"/>
      <c r="AY986" s="56" t="s">
        <v>16</v>
      </c>
      <c r="AZ986" s="48"/>
      <c r="BA986" s="36"/>
      <c r="BB986" s="54" t="s">
        <v>11</v>
      </c>
      <c r="BC986" s="39"/>
      <c r="BD986" s="54" t="s">
        <v>16</v>
      </c>
      <c r="BE986" s="36"/>
      <c r="BF986" s="54" t="s">
        <v>11</v>
      </c>
      <c r="BG986" s="39"/>
      <c r="BH986" s="56" t="s">
        <v>16</v>
      </c>
      <c r="BI986" s="48"/>
      <c r="BJ986" s="36"/>
      <c r="BK986" s="54" t="s">
        <v>11</v>
      </c>
      <c r="BL986" s="39"/>
      <c r="BM986" s="54" t="s">
        <v>16</v>
      </c>
      <c r="BN986" s="36"/>
      <c r="BO986" s="54" t="s">
        <v>11</v>
      </c>
      <c r="BP986" s="39"/>
      <c r="BQ986" s="56" t="s">
        <v>16</v>
      </c>
      <c r="BR986" s="48"/>
      <c r="BS986" s="36"/>
      <c r="BT986" s="54" t="s">
        <v>11</v>
      </c>
      <c r="BU986" s="39"/>
      <c r="BV986" s="54" t="s">
        <v>16</v>
      </c>
      <c r="BW986" s="36"/>
      <c r="BX986" s="54" t="s">
        <v>11</v>
      </c>
      <c r="BY986" s="39"/>
      <c r="BZ986" s="56" t="s">
        <v>16</v>
      </c>
      <c r="CA986" s="51"/>
      <c r="CB986" s="17" t="str">
        <f t="shared" si="31"/>
        <v/>
      </c>
      <c r="CC986" s="17" t="str">
        <f>IF(CB986="","",INDEX('99_職種リスト'!$A:$A,MATCH($E986,'99_職種リスト'!$B:$B,0)))</f>
        <v/>
      </c>
      <c r="CD986" s="18" t="str">
        <f>IF(CB986="","",IF(F986="○",'01_勤務時間入力'!$B$7*60,IF(SUM(H986,J986,L986,N986)&gt;0,MIN(SUM(VALUE(H986)*60,J986,VALUE(L986)*60/2,N986/2),'01_勤務時間入力'!$B$7*60,10080),MIN(SUM(MIN(SUM(VALUE(Q986)*60,S986,VALUE(U986)*60/2,W986/2),1440)*IF(OR(Y986="",Y986="　"),1,VALUE(MID(Y986,2,1)/4)),MIN(SUM(VALUE(Z986)*60,AB986,VALUE(AD986)*60/2,AF986/2),1440)*IF(OR(AH986="",AH986="　"),1,VALUE(MID(AH986,2,1)/4)),MIN(SUM(VALUE(AI986)*60,AK986,VALUE(AM986)*60/2,AO986/2),1440)*IF(OR(AQ986="",AQ986="　"),1,VALUE(MID(AQ986,2,1)/4)),MIN(SUM(VALUE(AR986)*60,AT986,VALUE(AV986)*60/2,AX986/2),1440)*IF(OR(AZ986="",AZ986="　"),1,VALUE(MID(AZ986,2,1)/4)),MIN(SUM(VALUE(BA986)*60,BC986,VALUE(BE986)*60/2,BG986/2),1440)*IF(OR(BI986="",BI986="　"),1,VALUE(MID(BI986,2,1)/4)),MIN(SUM(VALUE(BJ986)*60,BL986,VALUE(BN986)*60/2,BP986/2),1440)*IF(OR(BR986="",BR986="　"),1,VALUE(MID(BR986,2,1)/4)),MIN(SUM(VALUE(BS986)*60,BU986,VALUE(BW986)*60/2,BY986/2),1440)*IF(OR(CA986="",CA986="　"),1,VALUE(MID(CA986,2,1)/4))),'01_勤務時間入力'!$B$7*60,10080))))</f>
        <v/>
      </c>
      <c r="CE986" s="17" t="str">
        <f>IF(CB986="","",IF('01_勤務時間入力'!$I$7*60&lt;='01_勤務時間入力'!CD986,"常勤","非常勤"))</f>
        <v/>
      </c>
    </row>
    <row r="987" spans="2:83" ht="27.95" customHeight="1" x14ac:dyDescent="0.4">
      <c r="B987" s="131" t="str">
        <f t="shared" si="30"/>
        <v>971人目</v>
      </c>
      <c r="C987" s="29"/>
      <c r="D987" s="69" t="s">
        <v>14</v>
      </c>
      <c r="E987" s="31"/>
      <c r="F987" s="32"/>
      <c r="H987" s="36"/>
      <c r="I987" s="54" t="s">
        <v>11</v>
      </c>
      <c r="J987" s="39"/>
      <c r="K987" s="56" t="s">
        <v>16</v>
      </c>
      <c r="L987" s="36"/>
      <c r="M987" s="54" t="s">
        <v>11</v>
      </c>
      <c r="N987" s="39"/>
      <c r="O987" s="56" t="s">
        <v>16</v>
      </c>
      <c r="P987" s="11"/>
      <c r="Q987" s="36"/>
      <c r="R987" s="54" t="s">
        <v>11</v>
      </c>
      <c r="S987" s="39"/>
      <c r="T987" s="54" t="s">
        <v>16</v>
      </c>
      <c r="U987" s="36"/>
      <c r="V987" s="54" t="s">
        <v>11</v>
      </c>
      <c r="W987" s="39"/>
      <c r="X987" s="56" t="s">
        <v>16</v>
      </c>
      <c r="Y987" s="48"/>
      <c r="Z987" s="36"/>
      <c r="AA987" s="54" t="s">
        <v>11</v>
      </c>
      <c r="AB987" s="39"/>
      <c r="AC987" s="54" t="s">
        <v>16</v>
      </c>
      <c r="AD987" s="36"/>
      <c r="AE987" s="54" t="s">
        <v>11</v>
      </c>
      <c r="AF987" s="39"/>
      <c r="AG987" s="56" t="s">
        <v>16</v>
      </c>
      <c r="AH987" s="48"/>
      <c r="AI987" s="36"/>
      <c r="AJ987" s="54" t="s">
        <v>11</v>
      </c>
      <c r="AK987" s="39"/>
      <c r="AL987" s="54" t="s">
        <v>16</v>
      </c>
      <c r="AM987" s="36"/>
      <c r="AN987" s="54" t="s">
        <v>11</v>
      </c>
      <c r="AO987" s="39"/>
      <c r="AP987" s="56" t="s">
        <v>16</v>
      </c>
      <c r="AQ987" s="48"/>
      <c r="AR987" s="36"/>
      <c r="AS987" s="54" t="s">
        <v>11</v>
      </c>
      <c r="AT987" s="39"/>
      <c r="AU987" s="54" t="s">
        <v>16</v>
      </c>
      <c r="AV987" s="36"/>
      <c r="AW987" s="54" t="s">
        <v>11</v>
      </c>
      <c r="AX987" s="39"/>
      <c r="AY987" s="56" t="s">
        <v>16</v>
      </c>
      <c r="AZ987" s="48"/>
      <c r="BA987" s="36"/>
      <c r="BB987" s="54" t="s">
        <v>11</v>
      </c>
      <c r="BC987" s="39"/>
      <c r="BD987" s="54" t="s">
        <v>16</v>
      </c>
      <c r="BE987" s="36"/>
      <c r="BF987" s="54" t="s">
        <v>11</v>
      </c>
      <c r="BG987" s="39"/>
      <c r="BH987" s="56" t="s">
        <v>16</v>
      </c>
      <c r="BI987" s="48"/>
      <c r="BJ987" s="36"/>
      <c r="BK987" s="54" t="s">
        <v>11</v>
      </c>
      <c r="BL987" s="39"/>
      <c r="BM987" s="54" t="s">
        <v>16</v>
      </c>
      <c r="BN987" s="36"/>
      <c r="BO987" s="54" t="s">
        <v>11</v>
      </c>
      <c r="BP987" s="39"/>
      <c r="BQ987" s="56" t="s">
        <v>16</v>
      </c>
      <c r="BR987" s="48"/>
      <c r="BS987" s="36"/>
      <c r="BT987" s="54" t="s">
        <v>11</v>
      </c>
      <c r="BU987" s="39"/>
      <c r="BV987" s="54" t="s">
        <v>16</v>
      </c>
      <c r="BW987" s="36"/>
      <c r="BX987" s="54" t="s">
        <v>11</v>
      </c>
      <c r="BY987" s="39"/>
      <c r="BZ987" s="56" t="s">
        <v>16</v>
      </c>
      <c r="CA987" s="51"/>
      <c r="CB987" s="17" t="str">
        <f t="shared" si="31"/>
        <v/>
      </c>
      <c r="CC987" s="17" t="str">
        <f>IF(CB987="","",INDEX('99_職種リスト'!$A:$A,MATCH($E987,'99_職種リスト'!$B:$B,0)))</f>
        <v/>
      </c>
      <c r="CD987" s="18" t="str">
        <f>IF(CB987="","",IF(F987="○",'01_勤務時間入力'!$B$7*60,IF(SUM(H987,J987,L987,N987)&gt;0,MIN(SUM(VALUE(H987)*60,J987,VALUE(L987)*60/2,N987/2),'01_勤務時間入力'!$B$7*60,10080),MIN(SUM(MIN(SUM(VALUE(Q987)*60,S987,VALUE(U987)*60/2,W987/2),1440)*IF(OR(Y987="",Y987="　"),1,VALUE(MID(Y987,2,1)/4)),MIN(SUM(VALUE(Z987)*60,AB987,VALUE(AD987)*60/2,AF987/2),1440)*IF(OR(AH987="",AH987="　"),1,VALUE(MID(AH987,2,1)/4)),MIN(SUM(VALUE(AI987)*60,AK987,VALUE(AM987)*60/2,AO987/2),1440)*IF(OR(AQ987="",AQ987="　"),1,VALUE(MID(AQ987,2,1)/4)),MIN(SUM(VALUE(AR987)*60,AT987,VALUE(AV987)*60/2,AX987/2),1440)*IF(OR(AZ987="",AZ987="　"),1,VALUE(MID(AZ987,2,1)/4)),MIN(SUM(VALUE(BA987)*60,BC987,VALUE(BE987)*60/2,BG987/2),1440)*IF(OR(BI987="",BI987="　"),1,VALUE(MID(BI987,2,1)/4)),MIN(SUM(VALUE(BJ987)*60,BL987,VALUE(BN987)*60/2,BP987/2),1440)*IF(OR(BR987="",BR987="　"),1,VALUE(MID(BR987,2,1)/4)),MIN(SUM(VALUE(BS987)*60,BU987,VALUE(BW987)*60/2,BY987/2),1440)*IF(OR(CA987="",CA987="　"),1,VALUE(MID(CA987,2,1)/4))),'01_勤務時間入力'!$B$7*60,10080))))</f>
        <v/>
      </c>
      <c r="CE987" s="17" t="str">
        <f>IF(CB987="","",IF('01_勤務時間入力'!$I$7*60&lt;='01_勤務時間入力'!CD987,"常勤","非常勤"))</f>
        <v/>
      </c>
    </row>
    <row r="988" spans="2:83" ht="27.95" customHeight="1" x14ac:dyDescent="0.4">
      <c r="B988" s="131" t="str">
        <f t="shared" si="30"/>
        <v>972人目</v>
      </c>
      <c r="C988" s="29"/>
      <c r="D988" s="69" t="s">
        <v>14</v>
      </c>
      <c r="E988" s="31"/>
      <c r="F988" s="32"/>
      <c r="H988" s="36"/>
      <c r="I988" s="54" t="s">
        <v>11</v>
      </c>
      <c r="J988" s="39"/>
      <c r="K988" s="56" t="s">
        <v>16</v>
      </c>
      <c r="L988" s="36"/>
      <c r="M988" s="54" t="s">
        <v>11</v>
      </c>
      <c r="N988" s="39"/>
      <c r="O988" s="56" t="s">
        <v>16</v>
      </c>
      <c r="P988" s="11"/>
      <c r="Q988" s="36"/>
      <c r="R988" s="54" t="s">
        <v>11</v>
      </c>
      <c r="S988" s="39"/>
      <c r="T988" s="54" t="s">
        <v>16</v>
      </c>
      <c r="U988" s="36"/>
      <c r="V988" s="54" t="s">
        <v>11</v>
      </c>
      <c r="W988" s="39"/>
      <c r="X988" s="56" t="s">
        <v>16</v>
      </c>
      <c r="Y988" s="48"/>
      <c r="Z988" s="36"/>
      <c r="AA988" s="54" t="s">
        <v>11</v>
      </c>
      <c r="AB988" s="39"/>
      <c r="AC988" s="54" t="s">
        <v>16</v>
      </c>
      <c r="AD988" s="36"/>
      <c r="AE988" s="54" t="s">
        <v>11</v>
      </c>
      <c r="AF988" s="39"/>
      <c r="AG988" s="56" t="s">
        <v>16</v>
      </c>
      <c r="AH988" s="48"/>
      <c r="AI988" s="36"/>
      <c r="AJ988" s="54" t="s">
        <v>11</v>
      </c>
      <c r="AK988" s="39"/>
      <c r="AL988" s="54" t="s">
        <v>16</v>
      </c>
      <c r="AM988" s="36"/>
      <c r="AN988" s="54" t="s">
        <v>11</v>
      </c>
      <c r="AO988" s="39"/>
      <c r="AP988" s="56" t="s">
        <v>16</v>
      </c>
      <c r="AQ988" s="48"/>
      <c r="AR988" s="36"/>
      <c r="AS988" s="54" t="s">
        <v>11</v>
      </c>
      <c r="AT988" s="39"/>
      <c r="AU988" s="54" t="s">
        <v>16</v>
      </c>
      <c r="AV988" s="36"/>
      <c r="AW988" s="54" t="s">
        <v>11</v>
      </c>
      <c r="AX988" s="39"/>
      <c r="AY988" s="56" t="s">
        <v>16</v>
      </c>
      <c r="AZ988" s="48"/>
      <c r="BA988" s="36"/>
      <c r="BB988" s="54" t="s">
        <v>11</v>
      </c>
      <c r="BC988" s="39"/>
      <c r="BD988" s="54" t="s">
        <v>16</v>
      </c>
      <c r="BE988" s="36"/>
      <c r="BF988" s="54" t="s">
        <v>11</v>
      </c>
      <c r="BG988" s="39"/>
      <c r="BH988" s="56" t="s">
        <v>16</v>
      </c>
      <c r="BI988" s="48"/>
      <c r="BJ988" s="36"/>
      <c r="BK988" s="54" t="s">
        <v>11</v>
      </c>
      <c r="BL988" s="39"/>
      <c r="BM988" s="54" t="s">
        <v>16</v>
      </c>
      <c r="BN988" s="36"/>
      <c r="BO988" s="54" t="s">
        <v>11</v>
      </c>
      <c r="BP988" s="39"/>
      <c r="BQ988" s="56" t="s">
        <v>16</v>
      </c>
      <c r="BR988" s="48"/>
      <c r="BS988" s="36"/>
      <c r="BT988" s="54" t="s">
        <v>11</v>
      </c>
      <c r="BU988" s="39"/>
      <c r="BV988" s="54" t="s">
        <v>16</v>
      </c>
      <c r="BW988" s="36"/>
      <c r="BX988" s="54" t="s">
        <v>11</v>
      </c>
      <c r="BY988" s="39"/>
      <c r="BZ988" s="56" t="s">
        <v>16</v>
      </c>
      <c r="CA988" s="51"/>
      <c r="CB988" s="17" t="str">
        <f t="shared" si="31"/>
        <v/>
      </c>
      <c r="CC988" s="17" t="str">
        <f>IF(CB988="","",INDEX('99_職種リスト'!$A:$A,MATCH($E988,'99_職種リスト'!$B:$B,0)))</f>
        <v/>
      </c>
      <c r="CD988" s="18" t="str">
        <f>IF(CB988="","",IF(F988="○",'01_勤務時間入力'!$B$7*60,IF(SUM(H988,J988,L988,N988)&gt;0,MIN(SUM(VALUE(H988)*60,J988,VALUE(L988)*60/2,N988/2),'01_勤務時間入力'!$B$7*60,10080),MIN(SUM(MIN(SUM(VALUE(Q988)*60,S988,VALUE(U988)*60/2,W988/2),1440)*IF(OR(Y988="",Y988="　"),1,VALUE(MID(Y988,2,1)/4)),MIN(SUM(VALUE(Z988)*60,AB988,VALUE(AD988)*60/2,AF988/2),1440)*IF(OR(AH988="",AH988="　"),1,VALUE(MID(AH988,2,1)/4)),MIN(SUM(VALUE(AI988)*60,AK988,VALUE(AM988)*60/2,AO988/2),1440)*IF(OR(AQ988="",AQ988="　"),1,VALUE(MID(AQ988,2,1)/4)),MIN(SUM(VALUE(AR988)*60,AT988,VALUE(AV988)*60/2,AX988/2),1440)*IF(OR(AZ988="",AZ988="　"),1,VALUE(MID(AZ988,2,1)/4)),MIN(SUM(VALUE(BA988)*60,BC988,VALUE(BE988)*60/2,BG988/2),1440)*IF(OR(BI988="",BI988="　"),1,VALUE(MID(BI988,2,1)/4)),MIN(SUM(VALUE(BJ988)*60,BL988,VALUE(BN988)*60/2,BP988/2),1440)*IF(OR(BR988="",BR988="　"),1,VALUE(MID(BR988,2,1)/4)),MIN(SUM(VALUE(BS988)*60,BU988,VALUE(BW988)*60/2,BY988/2),1440)*IF(OR(CA988="",CA988="　"),1,VALUE(MID(CA988,2,1)/4))),'01_勤務時間入力'!$B$7*60,10080))))</f>
        <v/>
      </c>
      <c r="CE988" s="17" t="str">
        <f>IF(CB988="","",IF('01_勤務時間入力'!$I$7*60&lt;='01_勤務時間入力'!CD988,"常勤","非常勤"))</f>
        <v/>
      </c>
    </row>
    <row r="989" spans="2:83" ht="27.95" customHeight="1" x14ac:dyDescent="0.4">
      <c r="B989" s="131" t="str">
        <f t="shared" si="30"/>
        <v>973人目</v>
      </c>
      <c r="C989" s="29"/>
      <c r="D989" s="69" t="s">
        <v>14</v>
      </c>
      <c r="E989" s="31"/>
      <c r="F989" s="32"/>
      <c r="H989" s="36"/>
      <c r="I989" s="54" t="s">
        <v>11</v>
      </c>
      <c r="J989" s="39"/>
      <c r="K989" s="56" t="s">
        <v>16</v>
      </c>
      <c r="L989" s="36"/>
      <c r="M989" s="54" t="s">
        <v>11</v>
      </c>
      <c r="N989" s="39"/>
      <c r="O989" s="56" t="s">
        <v>16</v>
      </c>
      <c r="P989" s="11"/>
      <c r="Q989" s="36"/>
      <c r="R989" s="54" t="s">
        <v>11</v>
      </c>
      <c r="S989" s="39"/>
      <c r="T989" s="54" t="s">
        <v>16</v>
      </c>
      <c r="U989" s="36"/>
      <c r="V989" s="54" t="s">
        <v>11</v>
      </c>
      <c r="W989" s="39"/>
      <c r="X989" s="56" t="s">
        <v>16</v>
      </c>
      <c r="Y989" s="48"/>
      <c r="Z989" s="36"/>
      <c r="AA989" s="54" t="s">
        <v>11</v>
      </c>
      <c r="AB989" s="39"/>
      <c r="AC989" s="54" t="s">
        <v>16</v>
      </c>
      <c r="AD989" s="36"/>
      <c r="AE989" s="54" t="s">
        <v>11</v>
      </c>
      <c r="AF989" s="39"/>
      <c r="AG989" s="56" t="s">
        <v>16</v>
      </c>
      <c r="AH989" s="48"/>
      <c r="AI989" s="36"/>
      <c r="AJ989" s="54" t="s">
        <v>11</v>
      </c>
      <c r="AK989" s="39"/>
      <c r="AL989" s="54" t="s">
        <v>16</v>
      </c>
      <c r="AM989" s="36"/>
      <c r="AN989" s="54" t="s">
        <v>11</v>
      </c>
      <c r="AO989" s="39"/>
      <c r="AP989" s="56" t="s">
        <v>16</v>
      </c>
      <c r="AQ989" s="48"/>
      <c r="AR989" s="36"/>
      <c r="AS989" s="54" t="s">
        <v>11</v>
      </c>
      <c r="AT989" s="39"/>
      <c r="AU989" s="54" t="s">
        <v>16</v>
      </c>
      <c r="AV989" s="36"/>
      <c r="AW989" s="54" t="s">
        <v>11</v>
      </c>
      <c r="AX989" s="39"/>
      <c r="AY989" s="56" t="s">
        <v>16</v>
      </c>
      <c r="AZ989" s="48"/>
      <c r="BA989" s="36"/>
      <c r="BB989" s="54" t="s">
        <v>11</v>
      </c>
      <c r="BC989" s="39"/>
      <c r="BD989" s="54" t="s">
        <v>16</v>
      </c>
      <c r="BE989" s="36"/>
      <c r="BF989" s="54" t="s">
        <v>11</v>
      </c>
      <c r="BG989" s="39"/>
      <c r="BH989" s="56" t="s">
        <v>16</v>
      </c>
      <c r="BI989" s="48"/>
      <c r="BJ989" s="36"/>
      <c r="BK989" s="54" t="s">
        <v>11</v>
      </c>
      <c r="BL989" s="39"/>
      <c r="BM989" s="54" t="s">
        <v>16</v>
      </c>
      <c r="BN989" s="36"/>
      <c r="BO989" s="54" t="s">
        <v>11</v>
      </c>
      <c r="BP989" s="39"/>
      <c r="BQ989" s="56" t="s">
        <v>16</v>
      </c>
      <c r="BR989" s="48"/>
      <c r="BS989" s="36"/>
      <c r="BT989" s="54" t="s">
        <v>11</v>
      </c>
      <c r="BU989" s="39"/>
      <c r="BV989" s="54" t="s">
        <v>16</v>
      </c>
      <c r="BW989" s="36"/>
      <c r="BX989" s="54" t="s">
        <v>11</v>
      </c>
      <c r="BY989" s="39"/>
      <c r="BZ989" s="56" t="s">
        <v>16</v>
      </c>
      <c r="CA989" s="51"/>
      <c r="CB989" s="17" t="str">
        <f t="shared" si="31"/>
        <v/>
      </c>
      <c r="CC989" s="17" t="str">
        <f>IF(CB989="","",INDEX('99_職種リスト'!$A:$A,MATCH($E989,'99_職種リスト'!$B:$B,0)))</f>
        <v/>
      </c>
      <c r="CD989" s="18" t="str">
        <f>IF(CB989="","",IF(F989="○",'01_勤務時間入力'!$B$7*60,IF(SUM(H989,J989,L989,N989)&gt;0,MIN(SUM(VALUE(H989)*60,J989,VALUE(L989)*60/2,N989/2),'01_勤務時間入力'!$B$7*60,10080),MIN(SUM(MIN(SUM(VALUE(Q989)*60,S989,VALUE(U989)*60/2,W989/2),1440)*IF(OR(Y989="",Y989="　"),1,VALUE(MID(Y989,2,1)/4)),MIN(SUM(VALUE(Z989)*60,AB989,VALUE(AD989)*60/2,AF989/2),1440)*IF(OR(AH989="",AH989="　"),1,VALUE(MID(AH989,2,1)/4)),MIN(SUM(VALUE(AI989)*60,AK989,VALUE(AM989)*60/2,AO989/2),1440)*IF(OR(AQ989="",AQ989="　"),1,VALUE(MID(AQ989,2,1)/4)),MIN(SUM(VALUE(AR989)*60,AT989,VALUE(AV989)*60/2,AX989/2),1440)*IF(OR(AZ989="",AZ989="　"),1,VALUE(MID(AZ989,2,1)/4)),MIN(SUM(VALUE(BA989)*60,BC989,VALUE(BE989)*60/2,BG989/2),1440)*IF(OR(BI989="",BI989="　"),1,VALUE(MID(BI989,2,1)/4)),MIN(SUM(VALUE(BJ989)*60,BL989,VALUE(BN989)*60/2,BP989/2),1440)*IF(OR(BR989="",BR989="　"),1,VALUE(MID(BR989,2,1)/4)),MIN(SUM(VALUE(BS989)*60,BU989,VALUE(BW989)*60/2,BY989/2),1440)*IF(OR(CA989="",CA989="　"),1,VALUE(MID(CA989,2,1)/4))),'01_勤務時間入力'!$B$7*60,10080))))</f>
        <v/>
      </c>
      <c r="CE989" s="17" t="str">
        <f>IF(CB989="","",IF('01_勤務時間入力'!$I$7*60&lt;='01_勤務時間入力'!CD989,"常勤","非常勤"))</f>
        <v/>
      </c>
    </row>
    <row r="990" spans="2:83" ht="27.95" customHeight="1" x14ac:dyDescent="0.4">
      <c r="B990" s="131" t="str">
        <f t="shared" si="30"/>
        <v>974人目</v>
      </c>
      <c r="C990" s="29"/>
      <c r="D990" s="69" t="s">
        <v>14</v>
      </c>
      <c r="E990" s="31"/>
      <c r="F990" s="32"/>
      <c r="H990" s="36"/>
      <c r="I990" s="54" t="s">
        <v>11</v>
      </c>
      <c r="J990" s="39"/>
      <c r="K990" s="56" t="s">
        <v>16</v>
      </c>
      <c r="L990" s="36"/>
      <c r="M990" s="54" t="s">
        <v>11</v>
      </c>
      <c r="N990" s="39"/>
      <c r="O990" s="56" t="s">
        <v>16</v>
      </c>
      <c r="P990" s="11"/>
      <c r="Q990" s="36"/>
      <c r="R990" s="54" t="s">
        <v>11</v>
      </c>
      <c r="S990" s="39"/>
      <c r="T990" s="54" t="s">
        <v>16</v>
      </c>
      <c r="U990" s="36"/>
      <c r="V990" s="54" t="s">
        <v>11</v>
      </c>
      <c r="W990" s="39"/>
      <c r="X990" s="56" t="s">
        <v>16</v>
      </c>
      <c r="Y990" s="48"/>
      <c r="Z990" s="36"/>
      <c r="AA990" s="54" t="s">
        <v>11</v>
      </c>
      <c r="AB990" s="39"/>
      <c r="AC990" s="54" t="s">
        <v>16</v>
      </c>
      <c r="AD990" s="36"/>
      <c r="AE990" s="54" t="s">
        <v>11</v>
      </c>
      <c r="AF990" s="39"/>
      <c r="AG990" s="56" t="s">
        <v>16</v>
      </c>
      <c r="AH990" s="48"/>
      <c r="AI990" s="36"/>
      <c r="AJ990" s="54" t="s">
        <v>11</v>
      </c>
      <c r="AK990" s="39"/>
      <c r="AL990" s="54" t="s">
        <v>16</v>
      </c>
      <c r="AM990" s="36"/>
      <c r="AN990" s="54" t="s">
        <v>11</v>
      </c>
      <c r="AO990" s="39"/>
      <c r="AP990" s="56" t="s">
        <v>16</v>
      </c>
      <c r="AQ990" s="48"/>
      <c r="AR990" s="36"/>
      <c r="AS990" s="54" t="s">
        <v>11</v>
      </c>
      <c r="AT990" s="39"/>
      <c r="AU990" s="54" t="s">
        <v>16</v>
      </c>
      <c r="AV990" s="36"/>
      <c r="AW990" s="54" t="s">
        <v>11</v>
      </c>
      <c r="AX990" s="39"/>
      <c r="AY990" s="56" t="s">
        <v>16</v>
      </c>
      <c r="AZ990" s="48"/>
      <c r="BA990" s="36"/>
      <c r="BB990" s="54" t="s">
        <v>11</v>
      </c>
      <c r="BC990" s="39"/>
      <c r="BD990" s="54" t="s">
        <v>16</v>
      </c>
      <c r="BE990" s="36"/>
      <c r="BF990" s="54" t="s">
        <v>11</v>
      </c>
      <c r="BG990" s="39"/>
      <c r="BH990" s="56" t="s">
        <v>16</v>
      </c>
      <c r="BI990" s="48"/>
      <c r="BJ990" s="36"/>
      <c r="BK990" s="54" t="s">
        <v>11</v>
      </c>
      <c r="BL990" s="39"/>
      <c r="BM990" s="54" t="s">
        <v>16</v>
      </c>
      <c r="BN990" s="36"/>
      <c r="BO990" s="54" t="s">
        <v>11</v>
      </c>
      <c r="BP990" s="39"/>
      <c r="BQ990" s="56" t="s">
        <v>16</v>
      </c>
      <c r="BR990" s="48"/>
      <c r="BS990" s="36"/>
      <c r="BT990" s="54" t="s">
        <v>11</v>
      </c>
      <c r="BU990" s="39"/>
      <c r="BV990" s="54" t="s">
        <v>16</v>
      </c>
      <c r="BW990" s="36"/>
      <c r="BX990" s="54" t="s">
        <v>11</v>
      </c>
      <c r="BY990" s="39"/>
      <c r="BZ990" s="56" t="s">
        <v>16</v>
      </c>
      <c r="CA990" s="51"/>
      <c r="CB990" s="17" t="str">
        <f t="shared" si="31"/>
        <v/>
      </c>
      <c r="CC990" s="17" t="str">
        <f>IF(CB990="","",INDEX('99_職種リスト'!$A:$A,MATCH($E990,'99_職種リスト'!$B:$B,0)))</f>
        <v/>
      </c>
      <c r="CD990" s="18" t="str">
        <f>IF(CB990="","",IF(F990="○",'01_勤務時間入力'!$B$7*60,IF(SUM(H990,J990,L990,N990)&gt;0,MIN(SUM(VALUE(H990)*60,J990,VALUE(L990)*60/2,N990/2),'01_勤務時間入力'!$B$7*60,10080),MIN(SUM(MIN(SUM(VALUE(Q990)*60,S990,VALUE(U990)*60/2,W990/2),1440)*IF(OR(Y990="",Y990="　"),1,VALUE(MID(Y990,2,1)/4)),MIN(SUM(VALUE(Z990)*60,AB990,VALUE(AD990)*60/2,AF990/2),1440)*IF(OR(AH990="",AH990="　"),1,VALUE(MID(AH990,2,1)/4)),MIN(SUM(VALUE(AI990)*60,AK990,VALUE(AM990)*60/2,AO990/2),1440)*IF(OR(AQ990="",AQ990="　"),1,VALUE(MID(AQ990,2,1)/4)),MIN(SUM(VALUE(AR990)*60,AT990,VALUE(AV990)*60/2,AX990/2),1440)*IF(OR(AZ990="",AZ990="　"),1,VALUE(MID(AZ990,2,1)/4)),MIN(SUM(VALUE(BA990)*60,BC990,VALUE(BE990)*60/2,BG990/2),1440)*IF(OR(BI990="",BI990="　"),1,VALUE(MID(BI990,2,1)/4)),MIN(SUM(VALUE(BJ990)*60,BL990,VALUE(BN990)*60/2,BP990/2),1440)*IF(OR(BR990="",BR990="　"),1,VALUE(MID(BR990,2,1)/4)),MIN(SUM(VALUE(BS990)*60,BU990,VALUE(BW990)*60/2,BY990/2),1440)*IF(OR(CA990="",CA990="　"),1,VALUE(MID(CA990,2,1)/4))),'01_勤務時間入力'!$B$7*60,10080))))</f>
        <v/>
      </c>
      <c r="CE990" s="17" t="str">
        <f>IF(CB990="","",IF('01_勤務時間入力'!$I$7*60&lt;='01_勤務時間入力'!CD990,"常勤","非常勤"))</f>
        <v/>
      </c>
    </row>
    <row r="991" spans="2:83" ht="27.95" customHeight="1" x14ac:dyDescent="0.4">
      <c r="B991" s="131" t="str">
        <f t="shared" si="30"/>
        <v>975人目</v>
      </c>
      <c r="C991" s="29"/>
      <c r="D991" s="69" t="s">
        <v>14</v>
      </c>
      <c r="E991" s="31"/>
      <c r="F991" s="32"/>
      <c r="H991" s="36"/>
      <c r="I991" s="54" t="s">
        <v>11</v>
      </c>
      <c r="J991" s="39"/>
      <c r="K991" s="56" t="s">
        <v>16</v>
      </c>
      <c r="L991" s="36"/>
      <c r="M991" s="54" t="s">
        <v>11</v>
      </c>
      <c r="N991" s="39"/>
      <c r="O991" s="56" t="s">
        <v>16</v>
      </c>
      <c r="P991" s="11"/>
      <c r="Q991" s="36"/>
      <c r="R991" s="54" t="s">
        <v>11</v>
      </c>
      <c r="S991" s="39"/>
      <c r="T991" s="54" t="s">
        <v>16</v>
      </c>
      <c r="U991" s="36"/>
      <c r="V991" s="54" t="s">
        <v>11</v>
      </c>
      <c r="W991" s="39"/>
      <c r="X991" s="56" t="s">
        <v>16</v>
      </c>
      <c r="Y991" s="48"/>
      <c r="Z991" s="36"/>
      <c r="AA991" s="54" t="s">
        <v>11</v>
      </c>
      <c r="AB991" s="39"/>
      <c r="AC991" s="54" t="s">
        <v>16</v>
      </c>
      <c r="AD991" s="36"/>
      <c r="AE991" s="54" t="s">
        <v>11</v>
      </c>
      <c r="AF991" s="39"/>
      <c r="AG991" s="56" t="s">
        <v>16</v>
      </c>
      <c r="AH991" s="48"/>
      <c r="AI991" s="36"/>
      <c r="AJ991" s="54" t="s">
        <v>11</v>
      </c>
      <c r="AK991" s="39"/>
      <c r="AL991" s="54" t="s">
        <v>16</v>
      </c>
      <c r="AM991" s="36"/>
      <c r="AN991" s="54" t="s">
        <v>11</v>
      </c>
      <c r="AO991" s="39"/>
      <c r="AP991" s="56" t="s">
        <v>16</v>
      </c>
      <c r="AQ991" s="48"/>
      <c r="AR991" s="36"/>
      <c r="AS991" s="54" t="s">
        <v>11</v>
      </c>
      <c r="AT991" s="39"/>
      <c r="AU991" s="54" t="s">
        <v>16</v>
      </c>
      <c r="AV991" s="36"/>
      <c r="AW991" s="54" t="s">
        <v>11</v>
      </c>
      <c r="AX991" s="39"/>
      <c r="AY991" s="56" t="s">
        <v>16</v>
      </c>
      <c r="AZ991" s="48"/>
      <c r="BA991" s="36"/>
      <c r="BB991" s="54" t="s">
        <v>11</v>
      </c>
      <c r="BC991" s="39"/>
      <c r="BD991" s="54" t="s">
        <v>16</v>
      </c>
      <c r="BE991" s="36"/>
      <c r="BF991" s="54" t="s">
        <v>11</v>
      </c>
      <c r="BG991" s="39"/>
      <c r="BH991" s="56" t="s">
        <v>16</v>
      </c>
      <c r="BI991" s="48"/>
      <c r="BJ991" s="36"/>
      <c r="BK991" s="54" t="s">
        <v>11</v>
      </c>
      <c r="BL991" s="39"/>
      <c r="BM991" s="54" t="s">
        <v>16</v>
      </c>
      <c r="BN991" s="36"/>
      <c r="BO991" s="54" t="s">
        <v>11</v>
      </c>
      <c r="BP991" s="39"/>
      <c r="BQ991" s="56" t="s">
        <v>16</v>
      </c>
      <c r="BR991" s="48"/>
      <c r="BS991" s="36"/>
      <c r="BT991" s="54" t="s">
        <v>11</v>
      </c>
      <c r="BU991" s="39"/>
      <c r="BV991" s="54" t="s">
        <v>16</v>
      </c>
      <c r="BW991" s="36"/>
      <c r="BX991" s="54" t="s">
        <v>11</v>
      </c>
      <c r="BY991" s="39"/>
      <c r="BZ991" s="56" t="s">
        <v>16</v>
      </c>
      <c r="CA991" s="51"/>
      <c r="CB991" s="17" t="str">
        <f t="shared" si="31"/>
        <v/>
      </c>
      <c r="CC991" s="17" t="str">
        <f>IF(CB991="","",INDEX('99_職種リスト'!$A:$A,MATCH($E991,'99_職種リスト'!$B:$B,0)))</f>
        <v/>
      </c>
      <c r="CD991" s="18" t="str">
        <f>IF(CB991="","",IF(F991="○",'01_勤務時間入力'!$B$7*60,IF(SUM(H991,J991,L991,N991)&gt;0,MIN(SUM(VALUE(H991)*60,J991,VALUE(L991)*60/2,N991/2),'01_勤務時間入力'!$B$7*60,10080),MIN(SUM(MIN(SUM(VALUE(Q991)*60,S991,VALUE(U991)*60/2,W991/2),1440)*IF(OR(Y991="",Y991="　"),1,VALUE(MID(Y991,2,1)/4)),MIN(SUM(VALUE(Z991)*60,AB991,VALUE(AD991)*60/2,AF991/2),1440)*IF(OR(AH991="",AH991="　"),1,VALUE(MID(AH991,2,1)/4)),MIN(SUM(VALUE(AI991)*60,AK991,VALUE(AM991)*60/2,AO991/2),1440)*IF(OR(AQ991="",AQ991="　"),1,VALUE(MID(AQ991,2,1)/4)),MIN(SUM(VALUE(AR991)*60,AT991,VALUE(AV991)*60/2,AX991/2),1440)*IF(OR(AZ991="",AZ991="　"),1,VALUE(MID(AZ991,2,1)/4)),MIN(SUM(VALUE(BA991)*60,BC991,VALUE(BE991)*60/2,BG991/2),1440)*IF(OR(BI991="",BI991="　"),1,VALUE(MID(BI991,2,1)/4)),MIN(SUM(VALUE(BJ991)*60,BL991,VALUE(BN991)*60/2,BP991/2),1440)*IF(OR(BR991="",BR991="　"),1,VALUE(MID(BR991,2,1)/4)),MIN(SUM(VALUE(BS991)*60,BU991,VALUE(BW991)*60/2,BY991/2),1440)*IF(OR(CA991="",CA991="　"),1,VALUE(MID(CA991,2,1)/4))),'01_勤務時間入力'!$B$7*60,10080))))</f>
        <v/>
      </c>
      <c r="CE991" s="17" t="str">
        <f>IF(CB991="","",IF('01_勤務時間入力'!$I$7*60&lt;='01_勤務時間入力'!CD991,"常勤","非常勤"))</f>
        <v/>
      </c>
    </row>
    <row r="992" spans="2:83" ht="27.95" customHeight="1" x14ac:dyDescent="0.4">
      <c r="B992" s="131" t="str">
        <f t="shared" si="30"/>
        <v>976人目</v>
      </c>
      <c r="C992" s="29"/>
      <c r="D992" s="69" t="s">
        <v>14</v>
      </c>
      <c r="E992" s="31"/>
      <c r="F992" s="32"/>
      <c r="H992" s="36"/>
      <c r="I992" s="54" t="s">
        <v>11</v>
      </c>
      <c r="J992" s="39"/>
      <c r="K992" s="56" t="s">
        <v>16</v>
      </c>
      <c r="L992" s="36"/>
      <c r="M992" s="54" t="s">
        <v>11</v>
      </c>
      <c r="N992" s="39"/>
      <c r="O992" s="56" t="s">
        <v>16</v>
      </c>
      <c r="P992" s="11"/>
      <c r="Q992" s="36"/>
      <c r="R992" s="54" t="s">
        <v>11</v>
      </c>
      <c r="S992" s="39"/>
      <c r="T992" s="54" t="s">
        <v>16</v>
      </c>
      <c r="U992" s="36"/>
      <c r="V992" s="54" t="s">
        <v>11</v>
      </c>
      <c r="W992" s="39"/>
      <c r="X992" s="56" t="s">
        <v>16</v>
      </c>
      <c r="Y992" s="48"/>
      <c r="Z992" s="36"/>
      <c r="AA992" s="54" t="s">
        <v>11</v>
      </c>
      <c r="AB992" s="39"/>
      <c r="AC992" s="54" t="s">
        <v>16</v>
      </c>
      <c r="AD992" s="36"/>
      <c r="AE992" s="54" t="s">
        <v>11</v>
      </c>
      <c r="AF992" s="39"/>
      <c r="AG992" s="56" t="s">
        <v>16</v>
      </c>
      <c r="AH992" s="48"/>
      <c r="AI992" s="36"/>
      <c r="AJ992" s="54" t="s">
        <v>11</v>
      </c>
      <c r="AK992" s="39"/>
      <c r="AL992" s="54" t="s">
        <v>16</v>
      </c>
      <c r="AM992" s="36"/>
      <c r="AN992" s="54" t="s">
        <v>11</v>
      </c>
      <c r="AO992" s="39"/>
      <c r="AP992" s="56" t="s">
        <v>16</v>
      </c>
      <c r="AQ992" s="48"/>
      <c r="AR992" s="36"/>
      <c r="AS992" s="54" t="s">
        <v>11</v>
      </c>
      <c r="AT992" s="39"/>
      <c r="AU992" s="54" t="s">
        <v>16</v>
      </c>
      <c r="AV992" s="36"/>
      <c r="AW992" s="54" t="s">
        <v>11</v>
      </c>
      <c r="AX992" s="39"/>
      <c r="AY992" s="56" t="s">
        <v>16</v>
      </c>
      <c r="AZ992" s="48"/>
      <c r="BA992" s="36"/>
      <c r="BB992" s="54" t="s">
        <v>11</v>
      </c>
      <c r="BC992" s="39"/>
      <c r="BD992" s="54" t="s">
        <v>16</v>
      </c>
      <c r="BE992" s="36"/>
      <c r="BF992" s="54" t="s">
        <v>11</v>
      </c>
      <c r="BG992" s="39"/>
      <c r="BH992" s="56" t="s">
        <v>16</v>
      </c>
      <c r="BI992" s="48"/>
      <c r="BJ992" s="36"/>
      <c r="BK992" s="54" t="s">
        <v>11</v>
      </c>
      <c r="BL992" s="39"/>
      <c r="BM992" s="54" t="s">
        <v>16</v>
      </c>
      <c r="BN992" s="36"/>
      <c r="BO992" s="54" t="s">
        <v>11</v>
      </c>
      <c r="BP992" s="39"/>
      <c r="BQ992" s="56" t="s">
        <v>16</v>
      </c>
      <c r="BR992" s="48"/>
      <c r="BS992" s="36"/>
      <c r="BT992" s="54" t="s">
        <v>11</v>
      </c>
      <c r="BU992" s="39"/>
      <c r="BV992" s="54" t="s">
        <v>16</v>
      </c>
      <c r="BW992" s="36"/>
      <c r="BX992" s="54" t="s">
        <v>11</v>
      </c>
      <c r="BY992" s="39"/>
      <c r="BZ992" s="56" t="s">
        <v>16</v>
      </c>
      <c r="CA992" s="51"/>
      <c r="CB992" s="17" t="str">
        <f t="shared" si="31"/>
        <v/>
      </c>
      <c r="CC992" s="17" t="str">
        <f>IF(CB992="","",INDEX('99_職種リスト'!$A:$A,MATCH($E992,'99_職種リスト'!$B:$B,0)))</f>
        <v/>
      </c>
      <c r="CD992" s="18" t="str">
        <f>IF(CB992="","",IF(F992="○",'01_勤務時間入力'!$B$7*60,IF(SUM(H992,J992,L992,N992)&gt;0,MIN(SUM(VALUE(H992)*60,J992,VALUE(L992)*60/2,N992/2),'01_勤務時間入力'!$B$7*60,10080),MIN(SUM(MIN(SUM(VALUE(Q992)*60,S992,VALUE(U992)*60/2,W992/2),1440)*IF(OR(Y992="",Y992="　"),1,VALUE(MID(Y992,2,1)/4)),MIN(SUM(VALUE(Z992)*60,AB992,VALUE(AD992)*60/2,AF992/2),1440)*IF(OR(AH992="",AH992="　"),1,VALUE(MID(AH992,2,1)/4)),MIN(SUM(VALUE(AI992)*60,AK992,VALUE(AM992)*60/2,AO992/2),1440)*IF(OR(AQ992="",AQ992="　"),1,VALUE(MID(AQ992,2,1)/4)),MIN(SUM(VALUE(AR992)*60,AT992,VALUE(AV992)*60/2,AX992/2),1440)*IF(OR(AZ992="",AZ992="　"),1,VALUE(MID(AZ992,2,1)/4)),MIN(SUM(VALUE(BA992)*60,BC992,VALUE(BE992)*60/2,BG992/2),1440)*IF(OR(BI992="",BI992="　"),1,VALUE(MID(BI992,2,1)/4)),MIN(SUM(VALUE(BJ992)*60,BL992,VALUE(BN992)*60/2,BP992/2),1440)*IF(OR(BR992="",BR992="　"),1,VALUE(MID(BR992,2,1)/4)),MIN(SUM(VALUE(BS992)*60,BU992,VALUE(BW992)*60/2,BY992/2),1440)*IF(OR(CA992="",CA992="　"),1,VALUE(MID(CA992,2,1)/4))),'01_勤務時間入力'!$B$7*60,10080))))</f>
        <v/>
      </c>
      <c r="CE992" s="17" t="str">
        <f>IF(CB992="","",IF('01_勤務時間入力'!$I$7*60&lt;='01_勤務時間入力'!CD992,"常勤","非常勤"))</f>
        <v/>
      </c>
    </row>
    <row r="993" spans="2:83" ht="27.95" customHeight="1" x14ac:dyDescent="0.4">
      <c r="B993" s="131" t="str">
        <f t="shared" si="30"/>
        <v>977人目</v>
      </c>
      <c r="C993" s="29"/>
      <c r="D993" s="69" t="s">
        <v>14</v>
      </c>
      <c r="E993" s="31"/>
      <c r="F993" s="32"/>
      <c r="H993" s="36"/>
      <c r="I993" s="54" t="s">
        <v>11</v>
      </c>
      <c r="J993" s="39"/>
      <c r="K993" s="56" t="s">
        <v>16</v>
      </c>
      <c r="L993" s="36"/>
      <c r="M993" s="54" t="s">
        <v>11</v>
      </c>
      <c r="N993" s="39"/>
      <c r="O993" s="56" t="s">
        <v>16</v>
      </c>
      <c r="P993" s="11"/>
      <c r="Q993" s="36"/>
      <c r="R993" s="54" t="s">
        <v>11</v>
      </c>
      <c r="S993" s="39"/>
      <c r="T993" s="54" t="s">
        <v>16</v>
      </c>
      <c r="U993" s="36"/>
      <c r="V993" s="54" t="s">
        <v>11</v>
      </c>
      <c r="W993" s="39"/>
      <c r="X993" s="56" t="s">
        <v>16</v>
      </c>
      <c r="Y993" s="48"/>
      <c r="Z993" s="36"/>
      <c r="AA993" s="54" t="s">
        <v>11</v>
      </c>
      <c r="AB993" s="39"/>
      <c r="AC993" s="54" t="s">
        <v>16</v>
      </c>
      <c r="AD993" s="36"/>
      <c r="AE993" s="54" t="s">
        <v>11</v>
      </c>
      <c r="AF993" s="39"/>
      <c r="AG993" s="56" t="s">
        <v>16</v>
      </c>
      <c r="AH993" s="48"/>
      <c r="AI993" s="36"/>
      <c r="AJ993" s="54" t="s">
        <v>11</v>
      </c>
      <c r="AK993" s="39"/>
      <c r="AL993" s="54" t="s">
        <v>16</v>
      </c>
      <c r="AM993" s="36"/>
      <c r="AN993" s="54" t="s">
        <v>11</v>
      </c>
      <c r="AO993" s="39"/>
      <c r="AP993" s="56" t="s">
        <v>16</v>
      </c>
      <c r="AQ993" s="48"/>
      <c r="AR993" s="36"/>
      <c r="AS993" s="54" t="s">
        <v>11</v>
      </c>
      <c r="AT993" s="39"/>
      <c r="AU993" s="54" t="s">
        <v>16</v>
      </c>
      <c r="AV993" s="36"/>
      <c r="AW993" s="54" t="s">
        <v>11</v>
      </c>
      <c r="AX993" s="39"/>
      <c r="AY993" s="56" t="s">
        <v>16</v>
      </c>
      <c r="AZ993" s="48"/>
      <c r="BA993" s="36"/>
      <c r="BB993" s="54" t="s">
        <v>11</v>
      </c>
      <c r="BC993" s="39"/>
      <c r="BD993" s="54" t="s">
        <v>16</v>
      </c>
      <c r="BE993" s="36"/>
      <c r="BF993" s="54" t="s">
        <v>11</v>
      </c>
      <c r="BG993" s="39"/>
      <c r="BH993" s="56" t="s">
        <v>16</v>
      </c>
      <c r="BI993" s="48"/>
      <c r="BJ993" s="36"/>
      <c r="BK993" s="54" t="s">
        <v>11</v>
      </c>
      <c r="BL993" s="39"/>
      <c r="BM993" s="54" t="s">
        <v>16</v>
      </c>
      <c r="BN993" s="36"/>
      <c r="BO993" s="54" t="s">
        <v>11</v>
      </c>
      <c r="BP993" s="39"/>
      <c r="BQ993" s="56" t="s">
        <v>16</v>
      </c>
      <c r="BR993" s="48"/>
      <c r="BS993" s="36"/>
      <c r="BT993" s="54" t="s">
        <v>11</v>
      </c>
      <c r="BU993" s="39"/>
      <c r="BV993" s="54" t="s">
        <v>16</v>
      </c>
      <c r="BW993" s="36"/>
      <c r="BX993" s="54" t="s">
        <v>11</v>
      </c>
      <c r="BY993" s="39"/>
      <c r="BZ993" s="56" t="s">
        <v>16</v>
      </c>
      <c r="CA993" s="51"/>
      <c r="CB993" s="17" t="str">
        <f t="shared" si="31"/>
        <v/>
      </c>
      <c r="CC993" s="17" t="str">
        <f>IF(CB993="","",INDEX('99_職種リスト'!$A:$A,MATCH($E993,'99_職種リスト'!$B:$B,0)))</f>
        <v/>
      </c>
      <c r="CD993" s="18" t="str">
        <f>IF(CB993="","",IF(F993="○",'01_勤務時間入力'!$B$7*60,IF(SUM(H993,J993,L993,N993)&gt;0,MIN(SUM(VALUE(H993)*60,J993,VALUE(L993)*60/2,N993/2),'01_勤務時間入力'!$B$7*60,10080),MIN(SUM(MIN(SUM(VALUE(Q993)*60,S993,VALUE(U993)*60/2,W993/2),1440)*IF(OR(Y993="",Y993="　"),1,VALUE(MID(Y993,2,1)/4)),MIN(SUM(VALUE(Z993)*60,AB993,VALUE(AD993)*60/2,AF993/2),1440)*IF(OR(AH993="",AH993="　"),1,VALUE(MID(AH993,2,1)/4)),MIN(SUM(VALUE(AI993)*60,AK993,VALUE(AM993)*60/2,AO993/2),1440)*IF(OR(AQ993="",AQ993="　"),1,VALUE(MID(AQ993,2,1)/4)),MIN(SUM(VALUE(AR993)*60,AT993,VALUE(AV993)*60/2,AX993/2),1440)*IF(OR(AZ993="",AZ993="　"),1,VALUE(MID(AZ993,2,1)/4)),MIN(SUM(VALUE(BA993)*60,BC993,VALUE(BE993)*60/2,BG993/2),1440)*IF(OR(BI993="",BI993="　"),1,VALUE(MID(BI993,2,1)/4)),MIN(SUM(VALUE(BJ993)*60,BL993,VALUE(BN993)*60/2,BP993/2),1440)*IF(OR(BR993="",BR993="　"),1,VALUE(MID(BR993,2,1)/4)),MIN(SUM(VALUE(BS993)*60,BU993,VALUE(BW993)*60/2,BY993/2),1440)*IF(OR(CA993="",CA993="　"),1,VALUE(MID(CA993,2,1)/4))),'01_勤務時間入力'!$B$7*60,10080))))</f>
        <v/>
      </c>
      <c r="CE993" s="17" t="str">
        <f>IF(CB993="","",IF('01_勤務時間入力'!$I$7*60&lt;='01_勤務時間入力'!CD993,"常勤","非常勤"))</f>
        <v/>
      </c>
    </row>
    <row r="994" spans="2:83" ht="27.95" customHeight="1" x14ac:dyDescent="0.4">
      <c r="B994" s="131" t="str">
        <f t="shared" si="30"/>
        <v>978人目</v>
      </c>
      <c r="C994" s="29"/>
      <c r="D994" s="69" t="s">
        <v>14</v>
      </c>
      <c r="E994" s="31"/>
      <c r="F994" s="32"/>
      <c r="H994" s="36"/>
      <c r="I994" s="54" t="s">
        <v>11</v>
      </c>
      <c r="J994" s="39"/>
      <c r="K994" s="56" t="s">
        <v>16</v>
      </c>
      <c r="L994" s="36"/>
      <c r="M994" s="54" t="s">
        <v>11</v>
      </c>
      <c r="N994" s="39"/>
      <c r="O994" s="56" t="s">
        <v>16</v>
      </c>
      <c r="P994" s="11"/>
      <c r="Q994" s="36"/>
      <c r="R994" s="54" t="s">
        <v>11</v>
      </c>
      <c r="S994" s="39"/>
      <c r="T994" s="54" t="s">
        <v>16</v>
      </c>
      <c r="U994" s="36"/>
      <c r="V994" s="54" t="s">
        <v>11</v>
      </c>
      <c r="W994" s="39"/>
      <c r="X994" s="56" t="s">
        <v>16</v>
      </c>
      <c r="Y994" s="48"/>
      <c r="Z994" s="36"/>
      <c r="AA994" s="54" t="s">
        <v>11</v>
      </c>
      <c r="AB994" s="39"/>
      <c r="AC994" s="54" t="s">
        <v>16</v>
      </c>
      <c r="AD994" s="36"/>
      <c r="AE994" s="54" t="s">
        <v>11</v>
      </c>
      <c r="AF994" s="39"/>
      <c r="AG994" s="56" t="s">
        <v>16</v>
      </c>
      <c r="AH994" s="48"/>
      <c r="AI994" s="36"/>
      <c r="AJ994" s="54" t="s">
        <v>11</v>
      </c>
      <c r="AK994" s="39"/>
      <c r="AL994" s="54" t="s">
        <v>16</v>
      </c>
      <c r="AM994" s="36"/>
      <c r="AN994" s="54" t="s">
        <v>11</v>
      </c>
      <c r="AO994" s="39"/>
      <c r="AP994" s="56" t="s">
        <v>16</v>
      </c>
      <c r="AQ994" s="48"/>
      <c r="AR994" s="36"/>
      <c r="AS994" s="54" t="s">
        <v>11</v>
      </c>
      <c r="AT994" s="39"/>
      <c r="AU994" s="54" t="s">
        <v>16</v>
      </c>
      <c r="AV994" s="36"/>
      <c r="AW994" s="54" t="s">
        <v>11</v>
      </c>
      <c r="AX994" s="39"/>
      <c r="AY994" s="56" t="s">
        <v>16</v>
      </c>
      <c r="AZ994" s="48"/>
      <c r="BA994" s="36"/>
      <c r="BB994" s="54" t="s">
        <v>11</v>
      </c>
      <c r="BC994" s="39"/>
      <c r="BD994" s="54" t="s">
        <v>16</v>
      </c>
      <c r="BE994" s="36"/>
      <c r="BF994" s="54" t="s">
        <v>11</v>
      </c>
      <c r="BG994" s="39"/>
      <c r="BH994" s="56" t="s">
        <v>16</v>
      </c>
      <c r="BI994" s="48"/>
      <c r="BJ994" s="36"/>
      <c r="BK994" s="54" t="s">
        <v>11</v>
      </c>
      <c r="BL994" s="39"/>
      <c r="BM994" s="54" t="s">
        <v>16</v>
      </c>
      <c r="BN994" s="36"/>
      <c r="BO994" s="54" t="s">
        <v>11</v>
      </c>
      <c r="BP994" s="39"/>
      <c r="BQ994" s="56" t="s">
        <v>16</v>
      </c>
      <c r="BR994" s="48"/>
      <c r="BS994" s="36"/>
      <c r="BT994" s="54" t="s">
        <v>11</v>
      </c>
      <c r="BU994" s="39"/>
      <c r="BV994" s="54" t="s">
        <v>16</v>
      </c>
      <c r="BW994" s="36"/>
      <c r="BX994" s="54" t="s">
        <v>11</v>
      </c>
      <c r="BY994" s="39"/>
      <c r="BZ994" s="56" t="s">
        <v>16</v>
      </c>
      <c r="CA994" s="51"/>
      <c r="CB994" s="17" t="str">
        <f t="shared" si="31"/>
        <v/>
      </c>
      <c r="CC994" s="17" t="str">
        <f>IF(CB994="","",INDEX('99_職種リスト'!$A:$A,MATCH($E994,'99_職種リスト'!$B:$B,0)))</f>
        <v/>
      </c>
      <c r="CD994" s="18" t="str">
        <f>IF(CB994="","",IF(F994="○",'01_勤務時間入力'!$B$7*60,IF(SUM(H994,J994,L994,N994)&gt;0,MIN(SUM(VALUE(H994)*60,J994,VALUE(L994)*60/2,N994/2),'01_勤務時間入力'!$B$7*60,10080),MIN(SUM(MIN(SUM(VALUE(Q994)*60,S994,VALUE(U994)*60/2,W994/2),1440)*IF(OR(Y994="",Y994="　"),1,VALUE(MID(Y994,2,1)/4)),MIN(SUM(VALUE(Z994)*60,AB994,VALUE(AD994)*60/2,AF994/2),1440)*IF(OR(AH994="",AH994="　"),1,VALUE(MID(AH994,2,1)/4)),MIN(SUM(VALUE(AI994)*60,AK994,VALUE(AM994)*60/2,AO994/2),1440)*IF(OR(AQ994="",AQ994="　"),1,VALUE(MID(AQ994,2,1)/4)),MIN(SUM(VALUE(AR994)*60,AT994,VALUE(AV994)*60/2,AX994/2),1440)*IF(OR(AZ994="",AZ994="　"),1,VALUE(MID(AZ994,2,1)/4)),MIN(SUM(VALUE(BA994)*60,BC994,VALUE(BE994)*60/2,BG994/2),1440)*IF(OR(BI994="",BI994="　"),1,VALUE(MID(BI994,2,1)/4)),MIN(SUM(VALUE(BJ994)*60,BL994,VALUE(BN994)*60/2,BP994/2),1440)*IF(OR(BR994="",BR994="　"),1,VALUE(MID(BR994,2,1)/4)),MIN(SUM(VALUE(BS994)*60,BU994,VALUE(BW994)*60/2,BY994/2),1440)*IF(OR(CA994="",CA994="　"),1,VALUE(MID(CA994,2,1)/4))),'01_勤務時間入力'!$B$7*60,10080))))</f>
        <v/>
      </c>
      <c r="CE994" s="17" t="str">
        <f>IF(CB994="","",IF('01_勤務時間入力'!$I$7*60&lt;='01_勤務時間入力'!CD994,"常勤","非常勤"))</f>
        <v/>
      </c>
    </row>
    <row r="995" spans="2:83" ht="27.95" customHeight="1" x14ac:dyDescent="0.4">
      <c r="B995" s="131" t="str">
        <f t="shared" si="30"/>
        <v>979人目</v>
      </c>
      <c r="C995" s="29"/>
      <c r="D995" s="69" t="s">
        <v>14</v>
      </c>
      <c r="E995" s="31"/>
      <c r="F995" s="32"/>
      <c r="H995" s="36"/>
      <c r="I995" s="54" t="s">
        <v>11</v>
      </c>
      <c r="J995" s="39"/>
      <c r="K995" s="56" t="s">
        <v>16</v>
      </c>
      <c r="L995" s="36"/>
      <c r="M995" s="54" t="s">
        <v>11</v>
      </c>
      <c r="N995" s="39"/>
      <c r="O995" s="56" t="s">
        <v>16</v>
      </c>
      <c r="P995" s="11"/>
      <c r="Q995" s="36"/>
      <c r="R995" s="54" t="s">
        <v>11</v>
      </c>
      <c r="S995" s="39"/>
      <c r="T995" s="54" t="s">
        <v>16</v>
      </c>
      <c r="U995" s="36"/>
      <c r="V995" s="54" t="s">
        <v>11</v>
      </c>
      <c r="W995" s="39"/>
      <c r="X995" s="56" t="s">
        <v>16</v>
      </c>
      <c r="Y995" s="48"/>
      <c r="Z995" s="36"/>
      <c r="AA995" s="54" t="s">
        <v>11</v>
      </c>
      <c r="AB995" s="39"/>
      <c r="AC995" s="54" t="s">
        <v>16</v>
      </c>
      <c r="AD995" s="36"/>
      <c r="AE995" s="54" t="s">
        <v>11</v>
      </c>
      <c r="AF995" s="39"/>
      <c r="AG995" s="56" t="s">
        <v>16</v>
      </c>
      <c r="AH995" s="48"/>
      <c r="AI995" s="36"/>
      <c r="AJ995" s="54" t="s">
        <v>11</v>
      </c>
      <c r="AK995" s="39"/>
      <c r="AL995" s="54" t="s">
        <v>16</v>
      </c>
      <c r="AM995" s="36"/>
      <c r="AN995" s="54" t="s">
        <v>11</v>
      </c>
      <c r="AO995" s="39"/>
      <c r="AP995" s="56" t="s">
        <v>16</v>
      </c>
      <c r="AQ995" s="48"/>
      <c r="AR995" s="36"/>
      <c r="AS995" s="54" t="s">
        <v>11</v>
      </c>
      <c r="AT995" s="39"/>
      <c r="AU995" s="54" t="s">
        <v>16</v>
      </c>
      <c r="AV995" s="36"/>
      <c r="AW995" s="54" t="s">
        <v>11</v>
      </c>
      <c r="AX995" s="39"/>
      <c r="AY995" s="56" t="s">
        <v>16</v>
      </c>
      <c r="AZ995" s="48"/>
      <c r="BA995" s="36"/>
      <c r="BB995" s="54" t="s">
        <v>11</v>
      </c>
      <c r="BC995" s="39"/>
      <c r="BD995" s="54" t="s">
        <v>16</v>
      </c>
      <c r="BE995" s="36"/>
      <c r="BF995" s="54" t="s">
        <v>11</v>
      </c>
      <c r="BG995" s="39"/>
      <c r="BH995" s="56" t="s">
        <v>16</v>
      </c>
      <c r="BI995" s="48"/>
      <c r="BJ995" s="36"/>
      <c r="BK995" s="54" t="s">
        <v>11</v>
      </c>
      <c r="BL995" s="39"/>
      <c r="BM995" s="54" t="s">
        <v>16</v>
      </c>
      <c r="BN995" s="36"/>
      <c r="BO995" s="54" t="s">
        <v>11</v>
      </c>
      <c r="BP995" s="39"/>
      <c r="BQ995" s="56" t="s">
        <v>16</v>
      </c>
      <c r="BR995" s="48"/>
      <c r="BS995" s="36"/>
      <c r="BT995" s="54" t="s">
        <v>11</v>
      </c>
      <c r="BU995" s="39"/>
      <c r="BV995" s="54" t="s">
        <v>16</v>
      </c>
      <c r="BW995" s="36"/>
      <c r="BX995" s="54" t="s">
        <v>11</v>
      </c>
      <c r="BY995" s="39"/>
      <c r="BZ995" s="56" t="s">
        <v>16</v>
      </c>
      <c r="CA995" s="51"/>
      <c r="CB995" s="17" t="str">
        <f t="shared" si="31"/>
        <v/>
      </c>
      <c r="CC995" s="17" t="str">
        <f>IF(CB995="","",INDEX('99_職種リスト'!$A:$A,MATCH($E995,'99_職種リスト'!$B:$B,0)))</f>
        <v/>
      </c>
      <c r="CD995" s="18" t="str">
        <f>IF(CB995="","",IF(F995="○",'01_勤務時間入力'!$B$7*60,IF(SUM(H995,J995,L995,N995)&gt;0,MIN(SUM(VALUE(H995)*60,J995,VALUE(L995)*60/2,N995/2),'01_勤務時間入力'!$B$7*60,10080),MIN(SUM(MIN(SUM(VALUE(Q995)*60,S995,VALUE(U995)*60/2,W995/2),1440)*IF(OR(Y995="",Y995="　"),1,VALUE(MID(Y995,2,1)/4)),MIN(SUM(VALUE(Z995)*60,AB995,VALUE(AD995)*60/2,AF995/2),1440)*IF(OR(AH995="",AH995="　"),1,VALUE(MID(AH995,2,1)/4)),MIN(SUM(VALUE(AI995)*60,AK995,VALUE(AM995)*60/2,AO995/2),1440)*IF(OR(AQ995="",AQ995="　"),1,VALUE(MID(AQ995,2,1)/4)),MIN(SUM(VALUE(AR995)*60,AT995,VALUE(AV995)*60/2,AX995/2),1440)*IF(OR(AZ995="",AZ995="　"),1,VALUE(MID(AZ995,2,1)/4)),MIN(SUM(VALUE(BA995)*60,BC995,VALUE(BE995)*60/2,BG995/2),1440)*IF(OR(BI995="",BI995="　"),1,VALUE(MID(BI995,2,1)/4)),MIN(SUM(VALUE(BJ995)*60,BL995,VALUE(BN995)*60/2,BP995/2),1440)*IF(OR(BR995="",BR995="　"),1,VALUE(MID(BR995,2,1)/4)),MIN(SUM(VALUE(BS995)*60,BU995,VALUE(BW995)*60/2,BY995/2),1440)*IF(OR(CA995="",CA995="　"),1,VALUE(MID(CA995,2,1)/4))),'01_勤務時間入力'!$B$7*60,10080))))</f>
        <v/>
      </c>
      <c r="CE995" s="17" t="str">
        <f>IF(CB995="","",IF('01_勤務時間入力'!$I$7*60&lt;='01_勤務時間入力'!CD995,"常勤","非常勤"))</f>
        <v/>
      </c>
    </row>
    <row r="996" spans="2:83" ht="27.95" customHeight="1" x14ac:dyDescent="0.4">
      <c r="B996" s="131" t="str">
        <f t="shared" si="30"/>
        <v>980人目</v>
      </c>
      <c r="C996" s="29"/>
      <c r="D996" s="69" t="s">
        <v>14</v>
      </c>
      <c r="E996" s="31"/>
      <c r="F996" s="32"/>
      <c r="H996" s="36"/>
      <c r="I996" s="54" t="s">
        <v>11</v>
      </c>
      <c r="J996" s="39"/>
      <c r="K996" s="56" t="s">
        <v>16</v>
      </c>
      <c r="L996" s="36"/>
      <c r="M996" s="54" t="s">
        <v>11</v>
      </c>
      <c r="N996" s="39"/>
      <c r="O996" s="56" t="s">
        <v>16</v>
      </c>
      <c r="P996" s="11"/>
      <c r="Q996" s="36"/>
      <c r="R996" s="54" t="s">
        <v>11</v>
      </c>
      <c r="S996" s="39"/>
      <c r="T996" s="54" t="s">
        <v>16</v>
      </c>
      <c r="U996" s="36"/>
      <c r="V996" s="54" t="s">
        <v>11</v>
      </c>
      <c r="W996" s="39"/>
      <c r="X996" s="56" t="s">
        <v>16</v>
      </c>
      <c r="Y996" s="48"/>
      <c r="Z996" s="36"/>
      <c r="AA996" s="54" t="s">
        <v>11</v>
      </c>
      <c r="AB996" s="39"/>
      <c r="AC996" s="54" t="s">
        <v>16</v>
      </c>
      <c r="AD996" s="36"/>
      <c r="AE996" s="54" t="s">
        <v>11</v>
      </c>
      <c r="AF996" s="39"/>
      <c r="AG996" s="56" t="s">
        <v>16</v>
      </c>
      <c r="AH996" s="48"/>
      <c r="AI996" s="36"/>
      <c r="AJ996" s="54" t="s">
        <v>11</v>
      </c>
      <c r="AK996" s="39"/>
      <c r="AL996" s="54" t="s">
        <v>16</v>
      </c>
      <c r="AM996" s="36"/>
      <c r="AN996" s="54" t="s">
        <v>11</v>
      </c>
      <c r="AO996" s="39"/>
      <c r="AP996" s="56" t="s">
        <v>16</v>
      </c>
      <c r="AQ996" s="48"/>
      <c r="AR996" s="36"/>
      <c r="AS996" s="54" t="s">
        <v>11</v>
      </c>
      <c r="AT996" s="39"/>
      <c r="AU996" s="54" t="s">
        <v>16</v>
      </c>
      <c r="AV996" s="36"/>
      <c r="AW996" s="54" t="s">
        <v>11</v>
      </c>
      <c r="AX996" s="39"/>
      <c r="AY996" s="56" t="s">
        <v>16</v>
      </c>
      <c r="AZ996" s="48"/>
      <c r="BA996" s="36"/>
      <c r="BB996" s="54" t="s">
        <v>11</v>
      </c>
      <c r="BC996" s="39"/>
      <c r="BD996" s="54" t="s">
        <v>16</v>
      </c>
      <c r="BE996" s="36"/>
      <c r="BF996" s="54" t="s">
        <v>11</v>
      </c>
      <c r="BG996" s="39"/>
      <c r="BH996" s="56" t="s">
        <v>16</v>
      </c>
      <c r="BI996" s="48"/>
      <c r="BJ996" s="36"/>
      <c r="BK996" s="54" t="s">
        <v>11</v>
      </c>
      <c r="BL996" s="39"/>
      <c r="BM996" s="54" t="s">
        <v>16</v>
      </c>
      <c r="BN996" s="36"/>
      <c r="BO996" s="54" t="s">
        <v>11</v>
      </c>
      <c r="BP996" s="39"/>
      <c r="BQ996" s="56" t="s">
        <v>16</v>
      </c>
      <c r="BR996" s="48"/>
      <c r="BS996" s="36"/>
      <c r="BT996" s="54" t="s">
        <v>11</v>
      </c>
      <c r="BU996" s="39"/>
      <c r="BV996" s="54" t="s">
        <v>16</v>
      </c>
      <c r="BW996" s="36"/>
      <c r="BX996" s="54" t="s">
        <v>11</v>
      </c>
      <c r="BY996" s="39"/>
      <c r="BZ996" s="56" t="s">
        <v>16</v>
      </c>
      <c r="CA996" s="51"/>
      <c r="CB996" s="17" t="str">
        <f t="shared" si="31"/>
        <v/>
      </c>
      <c r="CC996" s="17" t="str">
        <f>IF(CB996="","",INDEX('99_職種リスト'!$A:$A,MATCH($E996,'99_職種リスト'!$B:$B,0)))</f>
        <v/>
      </c>
      <c r="CD996" s="18" t="str">
        <f>IF(CB996="","",IF(F996="○",'01_勤務時間入力'!$B$7*60,IF(SUM(H996,J996,L996,N996)&gt;0,MIN(SUM(VALUE(H996)*60,J996,VALUE(L996)*60/2,N996/2),'01_勤務時間入力'!$B$7*60,10080),MIN(SUM(MIN(SUM(VALUE(Q996)*60,S996,VALUE(U996)*60/2,W996/2),1440)*IF(OR(Y996="",Y996="　"),1,VALUE(MID(Y996,2,1)/4)),MIN(SUM(VALUE(Z996)*60,AB996,VALUE(AD996)*60/2,AF996/2),1440)*IF(OR(AH996="",AH996="　"),1,VALUE(MID(AH996,2,1)/4)),MIN(SUM(VALUE(AI996)*60,AK996,VALUE(AM996)*60/2,AO996/2),1440)*IF(OR(AQ996="",AQ996="　"),1,VALUE(MID(AQ996,2,1)/4)),MIN(SUM(VALUE(AR996)*60,AT996,VALUE(AV996)*60/2,AX996/2),1440)*IF(OR(AZ996="",AZ996="　"),1,VALUE(MID(AZ996,2,1)/4)),MIN(SUM(VALUE(BA996)*60,BC996,VALUE(BE996)*60/2,BG996/2),1440)*IF(OR(BI996="",BI996="　"),1,VALUE(MID(BI996,2,1)/4)),MIN(SUM(VALUE(BJ996)*60,BL996,VALUE(BN996)*60/2,BP996/2),1440)*IF(OR(BR996="",BR996="　"),1,VALUE(MID(BR996,2,1)/4)),MIN(SUM(VALUE(BS996)*60,BU996,VALUE(BW996)*60/2,BY996/2),1440)*IF(OR(CA996="",CA996="　"),1,VALUE(MID(CA996,2,1)/4))),'01_勤務時間入力'!$B$7*60,10080))))</f>
        <v/>
      </c>
      <c r="CE996" s="17" t="str">
        <f>IF(CB996="","",IF('01_勤務時間入力'!$I$7*60&lt;='01_勤務時間入力'!CD996,"常勤","非常勤"))</f>
        <v/>
      </c>
    </row>
    <row r="997" spans="2:83" ht="27.95" customHeight="1" x14ac:dyDescent="0.4">
      <c r="B997" s="131" t="str">
        <f t="shared" si="30"/>
        <v>981人目</v>
      </c>
      <c r="C997" s="29"/>
      <c r="D997" s="69" t="s">
        <v>14</v>
      </c>
      <c r="E997" s="31"/>
      <c r="F997" s="32"/>
      <c r="H997" s="36"/>
      <c r="I997" s="54" t="s">
        <v>11</v>
      </c>
      <c r="J997" s="39"/>
      <c r="K997" s="56" t="s">
        <v>16</v>
      </c>
      <c r="L997" s="36"/>
      <c r="M997" s="54" t="s">
        <v>11</v>
      </c>
      <c r="N997" s="39"/>
      <c r="O997" s="56" t="s">
        <v>16</v>
      </c>
      <c r="P997" s="11"/>
      <c r="Q997" s="36"/>
      <c r="R997" s="54" t="s">
        <v>11</v>
      </c>
      <c r="S997" s="39"/>
      <c r="T997" s="54" t="s">
        <v>16</v>
      </c>
      <c r="U997" s="36"/>
      <c r="V997" s="54" t="s">
        <v>11</v>
      </c>
      <c r="W997" s="39"/>
      <c r="X997" s="56" t="s">
        <v>16</v>
      </c>
      <c r="Y997" s="48"/>
      <c r="Z997" s="36"/>
      <c r="AA997" s="54" t="s">
        <v>11</v>
      </c>
      <c r="AB997" s="39"/>
      <c r="AC997" s="54" t="s">
        <v>16</v>
      </c>
      <c r="AD997" s="36"/>
      <c r="AE997" s="54" t="s">
        <v>11</v>
      </c>
      <c r="AF997" s="39"/>
      <c r="AG997" s="56" t="s">
        <v>16</v>
      </c>
      <c r="AH997" s="48"/>
      <c r="AI997" s="36"/>
      <c r="AJ997" s="54" t="s">
        <v>11</v>
      </c>
      <c r="AK997" s="39"/>
      <c r="AL997" s="54" t="s">
        <v>16</v>
      </c>
      <c r="AM997" s="36"/>
      <c r="AN997" s="54" t="s">
        <v>11</v>
      </c>
      <c r="AO997" s="39"/>
      <c r="AP997" s="56" t="s">
        <v>16</v>
      </c>
      <c r="AQ997" s="48"/>
      <c r="AR997" s="36"/>
      <c r="AS997" s="54" t="s">
        <v>11</v>
      </c>
      <c r="AT997" s="39"/>
      <c r="AU997" s="54" t="s">
        <v>16</v>
      </c>
      <c r="AV997" s="36"/>
      <c r="AW997" s="54" t="s">
        <v>11</v>
      </c>
      <c r="AX997" s="39"/>
      <c r="AY997" s="56" t="s">
        <v>16</v>
      </c>
      <c r="AZ997" s="48"/>
      <c r="BA997" s="36"/>
      <c r="BB997" s="54" t="s">
        <v>11</v>
      </c>
      <c r="BC997" s="39"/>
      <c r="BD997" s="54" t="s">
        <v>16</v>
      </c>
      <c r="BE997" s="36"/>
      <c r="BF997" s="54" t="s">
        <v>11</v>
      </c>
      <c r="BG997" s="39"/>
      <c r="BH997" s="56" t="s">
        <v>16</v>
      </c>
      <c r="BI997" s="48"/>
      <c r="BJ997" s="36"/>
      <c r="BK997" s="54" t="s">
        <v>11</v>
      </c>
      <c r="BL997" s="39"/>
      <c r="BM997" s="54" t="s">
        <v>16</v>
      </c>
      <c r="BN997" s="36"/>
      <c r="BO997" s="54" t="s">
        <v>11</v>
      </c>
      <c r="BP997" s="39"/>
      <c r="BQ997" s="56" t="s">
        <v>16</v>
      </c>
      <c r="BR997" s="48"/>
      <c r="BS997" s="36"/>
      <c r="BT997" s="54" t="s">
        <v>11</v>
      </c>
      <c r="BU997" s="39"/>
      <c r="BV997" s="54" t="s">
        <v>16</v>
      </c>
      <c r="BW997" s="36"/>
      <c r="BX997" s="54" t="s">
        <v>11</v>
      </c>
      <c r="BY997" s="39"/>
      <c r="BZ997" s="56" t="s">
        <v>16</v>
      </c>
      <c r="CA997" s="51"/>
      <c r="CB997" s="17" t="str">
        <f t="shared" si="31"/>
        <v/>
      </c>
      <c r="CC997" s="17" t="str">
        <f>IF(CB997="","",INDEX('99_職種リスト'!$A:$A,MATCH($E997,'99_職種リスト'!$B:$B,0)))</f>
        <v/>
      </c>
      <c r="CD997" s="18" t="str">
        <f>IF(CB997="","",IF(F997="○",'01_勤務時間入力'!$B$7*60,IF(SUM(H997,J997,L997,N997)&gt;0,MIN(SUM(VALUE(H997)*60,J997,VALUE(L997)*60/2,N997/2),'01_勤務時間入力'!$B$7*60,10080),MIN(SUM(MIN(SUM(VALUE(Q997)*60,S997,VALUE(U997)*60/2,W997/2),1440)*IF(OR(Y997="",Y997="　"),1,VALUE(MID(Y997,2,1)/4)),MIN(SUM(VALUE(Z997)*60,AB997,VALUE(AD997)*60/2,AF997/2),1440)*IF(OR(AH997="",AH997="　"),1,VALUE(MID(AH997,2,1)/4)),MIN(SUM(VALUE(AI997)*60,AK997,VALUE(AM997)*60/2,AO997/2),1440)*IF(OR(AQ997="",AQ997="　"),1,VALUE(MID(AQ997,2,1)/4)),MIN(SUM(VALUE(AR997)*60,AT997,VALUE(AV997)*60/2,AX997/2),1440)*IF(OR(AZ997="",AZ997="　"),1,VALUE(MID(AZ997,2,1)/4)),MIN(SUM(VALUE(BA997)*60,BC997,VALUE(BE997)*60/2,BG997/2),1440)*IF(OR(BI997="",BI997="　"),1,VALUE(MID(BI997,2,1)/4)),MIN(SUM(VALUE(BJ997)*60,BL997,VALUE(BN997)*60/2,BP997/2),1440)*IF(OR(BR997="",BR997="　"),1,VALUE(MID(BR997,2,1)/4)),MIN(SUM(VALUE(BS997)*60,BU997,VALUE(BW997)*60/2,BY997/2),1440)*IF(OR(CA997="",CA997="　"),1,VALUE(MID(CA997,2,1)/4))),'01_勤務時間入力'!$B$7*60,10080))))</f>
        <v/>
      </c>
      <c r="CE997" s="17" t="str">
        <f>IF(CB997="","",IF('01_勤務時間入力'!$I$7*60&lt;='01_勤務時間入力'!CD997,"常勤","非常勤"))</f>
        <v/>
      </c>
    </row>
    <row r="998" spans="2:83" ht="27.95" customHeight="1" x14ac:dyDescent="0.4">
      <c r="B998" s="131" t="str">
        <f t="shared" si="30"/>
        <v>982人目</v>
      </c>
      <c r="C998" s="29"/>
      <c r="D998" s="69" t="s">
        <v>14</v>
      </c>
      <c r="E998" s="31"/>
      <c r="F998" s="32"/>
      <c r="H998" s="36"/>
      <c r="I998" s="54" t="s">
        <v>11</v>
      </c>
      <c r="J998" s="39"/>
      <c r="K998" s="56" t="s">
        <v>16</v>
      </c>
      <c r="L998" s="36"/>
      <c r="M998" s="54" t="s">
        <v>11</v>
      </c>
      <c r="N998" s="39"/>
      <c r="O998" s="56" t="s">
        <v>16</v>
      </c>
      <c r="P998" s="11"/>
      <c r="Q998" s="36"/>
      <c r="R998" s="54" t="s">
        <v>11</v>
      </c>
      <c r="S998" s="39"/>
      <c r="T998" s="54" t="s">
        <v>16</v>
      </c>
      <c r="U998" s="36"/>
      <c r="V998" s="54" t="s">
        <v>11</v>
      </c>
      <c r="W998" s="39"/>
      <c r="X998" s="56" t="s">
        <v>16</v>
      </c>
      <c r="Y998" s="48"/>
      <c r="Z998" s="36"/>
      <c r="AA998" s="54" t="s">
        <v>11</v>
      </c>
      <c r="AB998" s="39"/>
      <c r="AC998" s="54" t="s">
        <v>16</v>
      </c>
      <c r="AD998" s="36"/>
      <c r="AE998" s="54" t="s">
        <v>11</v>
      </c>
      <c r="AF998" s="39"/>
      <c r="AG998" s="56" t="s">
        <v>16</v>
      </c>
      <c r="AH998" s="48"/>
      <c r="AI998" s="36"/>
      <c r="AJ998" s="54" t="s">
        <v>11</v>
      </c>
      <c r="AK998" s="39"/>
      <c r="AL998" s="54" t="s">
        <v>16</v>
      </c>
      <c r="AM998" s="36"/>
      <c r="AN998" s="54" t="s">
        <v>11</v>
      </c>
      <c r="AO998" s="39"/>
      <c r="AP998" s="56" t="s">
        <v>16</v>
      </c>
      <c r="AQ998" s="48"/>
      <c r="AR998" s="36"/>
      <c r="AS998" s="54" t="s">
        <v>11</v>
      </c>
      <c r="AT998" s="39"/>
      <c r="AU998" s="54" t="s">
        <v>16</v>
      </c>
      <c r="AV998" s="36"/>
      <c r="AW998" s="54" t="s">
        <v>11</v>
      </c>
      <c r="AX998" s="39"/>
      <c r="AY998" s="56" t="s">
        <v>16</v>
      </c>
      <c r="AZ998" s="48"/>
      <c r="BA998" s="36"/>
      <c r="BB998" s="54" t="s">
        <v>11</v>
      </c>
      <c r="BC998" s="39"/>
      <c r="BD998" s="54" t="s">
        <v>16</v>
      </c>
      <c r="BE998" s="36"/>
      <c r="BF998" s="54" t="s">
        <v>11</v>
      </c>
      <c r="BG998" s="39"/>
      <c r="BH998" s="56" t="s">
        <v>16</v>
      </c>
      <c r="BI998" s="48"/>
      <c r="BJ998" s="36"/>
      <c r="BK998" s="54" t="s">
        <v>11</v>
      </c>
      <c r="BL998" s="39"/>
      <c r="BM998" s="54" t="s">
        <v>16</v>
      </c>
      <c r="BN998" s="36"/>
      <c r="BO998" s="54" t="s">
        <v>11</v>
      </c>
      <c r="BP998" s="39"/>
      <c r="BQ998" s="56" t="s">
        <v>16</v>
      </c>
      <c r="BR998" s="48"/>
      <c r="BS998" s="36"/>
      <c r="BT998" s="54" t="s">
        <v>11</v>
      </c>
      <c r="BU998" s="39"/>
      <c r="BV998" s="54" t="s">
        <v>16</v>
      </c>
      <c r="BW998" s="36"/>
      <c r="BX998" s="54" t="s">
        <v>11</v>
      </c>
      <c r="BY998" s="39"/>
      <c r="BZ998" s="56" t="s">
        <v>16</v>
      </c>
      <c r="CA998" s="51"/>
      <c r="CB998" s="17" t="str">
        <f t="shared" si="31"/>
        <v/>
      </c>
      <c r="CC998" s="17" t="str">
        <f>IF(CB998="","",INDEX('99_職種リスト'!$A:$A,MATCH($E998,'99_職種リスト'!$B:$B,0)))</f>
        <v/>
      </c>
      <c r="CD998" s="18" t="str">
        <f>IF(CB998="","",IF(F998="○",'01_勤務時間入力'!$B$7*60,IF(SUM(H998,J998,L998,N998)&gt;0,MIN(SUM(VALUE(H998)*60,J998,VALUE(L998)*60/2,N998/2),'01_勤務時間入力'!$B$7*60,10080),MIN(SUM(MIN(SUM(VALUE(Q998)*60,S998,VALUE(U998)*60/2,W998/2),1440)*IF(OR(Y998="",Y998="　"),1,VALUE(MID(Y998,2,1)/4)),MIN(SUM(VALUE(Z998)*60,AB998,VALUE(AD998)*60/2,AF998/2),1440)*IF(OR(AH998="",AH998="　"),1,VALUE(MID(AH998,2,1)/4)),MIN(SUM(VALUE(AI998)*60,AK998,VALUE(AM998)*60/2,AO998/2),1440)*IF(OR(AQ998="",AQ998="　"),1,VALUE(MID(AQ998,2,1)/4)),MIN(SUM(VALUE(AR998)*60,AT998,VALUE(AV998)*60/2,AX998/2),1440)*IF(OR(AZ998="",AZ998="　"),1,VALUE(MID(AZ998,2,1)/4)),MIN(SUM(VALUE(BA998)*60,BC998,VALUE(BE998)*60/2,BG998/2),1440)*IF(OR(BI998="",BI998="　"),1,VALUE(MID(BI998,2,1)/4)),MIN(SUM(VALUE(BJ998)*60,BL998,VALUE(BN998)*60/2,BP998/2),1440)*IF(OR(BR998="",BR998="　"),1,VALUE(MID(BR998,2,1)/4)),MIN(SUM(VALUE(BS998)*60,BU998,VALUE(BW998)*60/2,BY998/2),1440)*IF(OR(CA998="",CA998="　"),1,VALUE(MID(CA998,2,1)/4))),'01_勤務時間入力'!$B$7*60,10080))))</f>
        <v/>
      </c>
      <c r="CE998" s="17" t="str">
        <f>IF(CB998="","",IF('01_勤務時間入力'!$I$7*60&lt;='01_勤務時間入力'!CD998,"常勤","非常勤"))</f>
        <v/>
      </c>
    </row>
    <row r="999" spans="2:83" ht="27.95" customHeight="1" x14ac:dyDescent="0.4">
      <c r="B999" s="131" t="str">
        <f t="shared" si="30"/>
        <v>983人目</v>
      </c>
      <c r="C999" s="29"/>
      <c r="D999" s="69" t="s">
        <v>14</v>
      </c>
      <c r="E999" s="31"/>
      <c r="F999" s="32"/>
      <c r="H999" s="36"/>
      <c r="I999" s="54" t="s">
        <v>11</v>
      </c>
      <c r="J999" s="39"/>
      <c r="K999" s="56" t="s">
        <v>16</v>
      </c>
      <c r="L999" s="36"/>
      <c r="M999" s="54" t="s">
        <v>11</v>
      </c>
      <c r="N999" s="39"/>
      <c r="O999" s="56" t="s">
        <v>16</v>
      </c>
      <c r="P999" s="11"/>
      <c r="Q999" s="36"/>
      <c r="R999" s="54" t="s">
        <v>11</v>
      </c>
      <c r="S999" s="39"/>
      <c r="T999" s="54" t="s">
        <v>16</v>
      </c>
      <c r="U999" s="36"/>
      <c r="V999" s="54" t="s">
        <v>11</v>
      </c>
      <c r="W999" s="39"/>
      <c r="X999" s="56" t="s">
        <v>16</v>
      </c>
      <c r="Y999" s="48"/>
      <c r="Z999" s="36"/>
      <c r="AA999" s="54" t="s">
        <v>11</v>
      </c>
      <c r="AB999" s="39"/>
      <c r="AC999" s="54" t="s">
        <v>16</v>
      </c>
      <c r="AD999" s="36"/>
      <c r="AE999" s="54" t="s">
        <v>11</v>
      </c>
      <c r="AF999" s="39"/>
      <c r="AG999" s="56" t="s">
        <v>16</v>
      </c>
      <c r="AH999" s="48"/>
      <c r="AI999" s="36"/>
      <c r="AJ999" s="54" t="s">
        <v>11</v>
      </c>
      <c r="AK999" s="39"/>
      <c r="AL999" s="54" t="s">
        <v>16</v>
      </c>
      <c r="AM999" s="36"/>
      <c r="AN999" s="54" t="s">
        <v>11</v>
      </c>
      <c r="AO999" s="39"/>
      <c r="AP999" s="56" t="s">
        <v>16</v>
      </c>
      <c r="AQ999" s="48"/>
      <c r="AR999" s="36"/>
      <c r="AS999" s="54" t="s">
        <v>11</v>
      </c>
      <c r="AT999" s="39"/>
      <c r="AU999" s="54" t="s">
        <v>16</v>
      </c>
      <c r="AV999" s="36"/>
      <c r="AW999" s="54" t="s">
        <v>11</v>
      </c>
      <c r="AX999" s="39"/>
      <c r="AY999" s="56" t="s">
        <v>16</v>
      </c>
      <c r="AZ999" s="48"/>
      <c r="BA999" s="36"/>
      <c r="BB999" s="54" t="s">
        <v>11</v>
      </c>
      <c r="BC999" s="39"/>
      <c r="BD999" s="54" t="s">
        <v>16</v>
      </c>
      <c r="BE999" s="36"/>
      <c r="BF999" s="54" t="s">
        <v>11</v>
      </c>
      <c r="BG999" s="39"/>
      <c r="BH999" s="56" t="s">
        <v>16</v>
      </c>
      <c r="BI999" s="48"/>
      <c r="BJ999" s="36"/>
      <c r="BK999" s="54" t="s">
        <v>11</v>
      </c>
      <c r="BL999" s="39"/>
      <c r="BM999" s="54" t="s">
        <v>16</v>
      </c>
      <c r="BN999" s="36"/>
      <c r="BO999" s="54" t="s">
        <v>11</v>
      </c>
      <c r="BP999" s="39"/>
      <c r="BQ999" s="56" t="s">
        <v>16</v>
      </c>
      <c r="BR999" s="48"/>
      <c r="BS999" s="36"/>
      <c r="BT999" s="54" t="s">
        <v>11</v>
      </c>
      <c r="BU999" s="39"/>
      <c r="BV999" s="54" t="s">
        <v>16</v>
      </c>
      <c r="BW999" s="36"/>
      <c r="BX999" s="54" t="s">
        <v>11</v>
      </c>
      <c r="BY999" s="39"/>
      <c r="BZ999" s="56" t="s">
        <v>16</v>
      </c>
      <c r="CA999" s="51"/>
      <c r="CB999" s="17" t="str">
        <f t="shared" si="31"/>
        <v/>
      </c>
      <c r="CC999" s="17" t="str">
        <f>IF(CB999="","",INDEX('99_職種リスト'!$A:$A,MATCH($E999,'99_職種リスト'!$B:$B,0)))</f>
        <v/>
      </c>
      <c r="CD999" s="18" t="str">
        <f>IF(CB999="","",IF(F999="○",'01_勤務時間入力'!$B$7*60,IF(SUM(H999,J999,L999,N999)&gt;0,MIN(SUM(VALUE(H999)*60,J999,VALUE(L999)*60/2,N999/2),'01_勤務時間入力'!$B$7*60,10080),MIN(SUM(MIN(SUM(VALUE(Q999)*60,S999,VALUE(U999)*60/2,W999/2),1440)*IF(OR(Y999="",Y999="　"),1,VALUE(MID(Y999,2,1)/4)),MIN(SUM(VALUE(Z999)*60,AB999,VALUE(AD999)*60/2,AF999/2),1440)*IF(OR(AH999="",AH999="　"),1,VALUE(MID(AH999,2,1)/4)),MIN(SUM(VALUE(AI999)*60,AK999,VALUE(AM999)*60/2,AO999/2),1440)*IF(OR(AQ999="",AQ999="　"),1,VALUE(MID(AQ999,2,1)/4)),MIN(SUM(VALUE(AR999)*60,AT999,VALUE(AV999)*60/2,AX999/2),1440)*IF(OR(AZ999="",AZ999="　"),1,VALUE(MID(AZ999,2,1)/4)),MIN(SUM(VALUE(BA999)*60,BC999,VALUE(BE999)*60/2,BG999/2),1440)*IF(OR(BI999="",BI999="　"),1,VALUE(MID(BI999,2,1)/4)),MIN(SUM(VALUE(BJ999)*60,BL999,VALUE(BN999)*60/2,BP999/2),1440)*IF(OR(BR999="",BR999="　"),1,VALUE(MID(BR999,2,1)/4)),MIN(SUM(VALUE(BS999)*60,BU999,VALUE(BW999)*60/2,BY999/2),1440)*IF(OR(CA999="",CA999="　"),1,VALUE(MID(CA999,2,1)/4))),'01_勤務時間入力'!$B$7*60,10080))))</f>
        <v/>
      </c>
      <c r="CE999" s="17" t="str">
        <f>IF(CB999="","",IF('01_勤務時間入力'!$I$7*60&lt;='01_勤務時間入力'!CD999,"常勤","非常勤"))</f>
        <v/>
      </c>
    </row>
    <row r="1000" spans="2:83" ht="27.95" customHeight="1" x14ac:dyDescent="0.4">
      <c r="B1000" s="131" t="str">
        <f t="shared" si="30"/>
        <v>984人目</v>
      </c>
      <c r="C1000" s="29"/>
      <c r="D1000" s="69" t="s">
        <v>14</v>
      </c>
      <c r="E1000" s="31"/>
      <c r="F1000" s="32"/>
      <c r="H1000" s="36"/>
      <c r="I1000" s="54" t="s">
        <v>11</v>
      </c>
      <c r="J1000" s="39"/>
      <c r="K1000" s="56" t="s">
        <v>16</v>
      </c>
      <c r="L1000" s="36"/>
      <c r="M1000" s="54" t="s">
        <v>11</v>
      </c>
      <c r="N1000" s="39"/>
      <c r="O1000" s="56" t="s">
        <v>16</v>
      </c>
      <c r="P1000" s="11"/>
      <c r="Q1000" s="36"/>
      <c r="R1000" s="54" t="s">
        <v>11</v>
      </c>
      <c r="S1000" s="39"/>
      <c r="T1000" s="54" t="s">
        <v>16</v>
      </c>
      <c r="U1000" s="36"/>
      <c r="V1000" s="54" t="s">
        <v>11</v>
      </c>
      <c r="W1000" s="39"/>
      <c r="X1000" s="56" t="s">
        <v>16</v>
      </c>
      <c r="Y1000" s="48"/>
      <c r="Z1000" s="36"/>
      <c r="AA1000" s="54" t="s">
        <v>11</v>
      </c>
      <c r="AB1000" s="39"/>
      <c r="AC1000" s="54" t="s">
        <v>16</v>
      </c>
      <c r="AD1000" s="36"/>
      <c r="AE1000" s="54" t="s">
        <v>11</v>
      </c>
      <c r="AF1000" s="39"/>
      <c r="AG1000" s="56" t="s">
        <v>16</v>
      </c>
      <c r="AH1000" s="48"/>
      <c r="AI1000" s="36"/>
      <c r="AJ1000" s="54" t="s">
        <v>11</v>
      </c>
      <c r="AK1000" s="39"/>
      <c r="AL1000" s="54" t="s">
        <v>16</v>
      </c>
      <c r="AM1000" s="36"/>
      <c r="AN1000" s="54" t="s">
        <v>11</v>
      </c>
      <c r="AO1000" s="39"/>
      <c r="AP1000" s="56" t="s">
        <v>16</v>
      </c>
      <c r="AQ1000" s="48"/>
      <c r="AR1000" s="36"/>
      <c r="AS1000" s="54" t="s">
        <v>11</v>
      </c>
      <c r="AT1000" s="39"/>
      <c r="AU1000" s="54" t="s">
        <v>16</v>
      </c>
      <c r="AV1000" s="36"/>
      <c r="AW1000" s="54" t="s">
        <v>11</v>
      </c>
      <c r="AX1000" s="39"/>
      <c r="AY1000" s="56" t="s">
        <v>16</v>
      </c>
      <c r="AZ1000" s="48"/>
      <c r="BA1000" s="36"/>
      <c r="BB1000" s="54" t="s">
        <v>11</v>
      </c>
      <c r="BC1000" s="39"/>
      <c r="BD1000" s="54" t="s">
        <v>16</v>
      </c>
      <c r="BE1000" s="36"/>
      <c r="BF1000" s="54" t="s">
        <v>11</v>
      </c>
      <c r="BG1000" s="39"/>
      <c r="BH1000" s="56" t="s">
        <v>16</v>
      </c>
      <c r="BI1000" s="48"/>
      <c r="BJ1000" s="36"/>
      <c r="BK1000" s="54" t="s">
        <v>11</v>
      </c>
      <c r="BL1000" s="39"/>
      <c r="BM1000" s="54" t="s">
        <v>16</v>
      </c>
      <c r="BN1000" s="36"/>
      <c r="BO1000" s="54" t="s">
        <v>11</v>
      </c>
      <c r="BP1000" s="39"/>
      <c r="BQ1000" s="56" t="s">
        <v>16</v>
      </c>
      <c r="BR1000" s="48"/>
      <c r="BS1000" s="36"/>
      <c r="BT1000" s="54" t="s">
        <v>11</v>
      </c>
      <c r="BU1000" s="39"/>
      <c r="BV1000" s="54" t="s">
        <v>16</v>
      </c>
      <c r="BW1000" s="36"/>
      <c r="BX1000" s="54" t="s">
        <v>11</v>
      </c>
      <c r="BY1000" s="39"/>
      <c r="BZ1000" s="56" t="s">
        <v>16</v>
      </c>
      <c r="CA1000" s="51"/>
      <c r="CB1000" s="17" t="str">
        <f t="shared" si="31"/>
        <v/>
      </c>
      <c r="CC1000" s="17" t="str">
        <f>IF(CB1000="","",INDEX('99_職種リスト'!$A:$A,MATCH($E1000,'99_職種リスト'!$B:$B,0)))</f>
        <v/>
      </c>
      <c r="CD1000" s="18" t="str">
        <f>IF(CB1000="","",IF(F1000="○",'01_勤務時間入力'!$B$7*60,IF(SUM(H1000,J1000,L1000,N1000)&gt;0,MIN(SUM(VALUE(H1000)*60,J1000,VALUE(L1000)*60/2,N1000/2),'01_勤務時間入力'!$B$7*60,10080),MIN(SUM(MIN(SUM(VALUE(Q1000)*60,S1000,VALUE(U1000)*60/2,W1000/2),1440)*IF(OR(Y1000="",Y1000="　"),1,VALUE(MID(Y1000,2,1)/4)),MIN(SUM(VALUE(Z1000)*60,AB1000,VALUE(AD1000)*60/2,AF1000/2),1440)*IF(OR(AH1000="",AH1000="　"),1,VALUE(MID(AH1000,2,1)/4)),MIN(SUM(VALUE(AI1000)*60,AK1000,VALUE(AM1000)*60/2,AO1000/2),1440)*IF(OR(AQ1000="",AQ1000="　"),1,VALUE(MID(AQ1000,2,1)/4)),MIN(SUM(VALUE(AR1000)*60,AT1000,VALUE(AV1000)*60/2,AX1000/2),1440)*IF(OR(AZ1000="",AZ1000="　"),1,VALUE(MID(AZ1000,2,1)/4)),MIN(SUM(VALUE(BA1000)*60,BC1000,VALUE(BE1000)*60/2,BG1000/2),1440)*IF(OR(BI1000="",BI1000="　"),1,VALUE(MID(BI1000,2,1)/4)),MIN(SUM(VALUE(BJ1000)*60,BL1000,VALUE(BN1000)*60/2,BP1000/2),1440)*IF(OR(BR1000="",BR1000="　"),1,VALUE(MID(BR1000,2,1)/4)),MIN(SUM(VALUE(BS1000)*60,BU1000,VALUE(BW1000)*60/2,BY1000/2),1440)*IF(OR(CA1000="",CA1000="　"),1,VALUE(MID(CA1000,2,1)/4))),'01_勤務時間入力'!$B$7*60,10080))))</f>
        <v/>
      </c>
      <c r="CE1000" s="17" t="str">
        <f>IF(CB1000="","",IF('01_勤務時間入力'!$I$7*60&lt;='01_勤務時間入力'!CD1000,"常勤","非常勤"))</f>
        <v/>
      </c>
    </row>
    <row r="1001" spans="2:83" ht="27.95" customHeight="1" x14ac:dyDescent="0.4">
      <c r="B1001" s="131" t="str">
        <f t="shared" si="30"/>
        <v>985人目</v>
      </c>
      <c r="C1001" s="29"/>
      <c r="D1001" s="69" t="s">
        <v>14</v>
      </c>
      <c r="E1001" s="31"/>
      <c r="F1001" s="32"/>
      <c r="H1001" s="36"/>
      <c r="I1001" s="54" t="s">
        <v>11</v>
      </c>
      <c r="J1001" s="39"/>
      <c r="K1001" s="56" t="s">
        <v>16</v>
      </c>
      <c r="L1001" s="36"/>
      <c r="M1001" s="54" t="s">
        <v>11</v>
      </c>
      <c r="N1001" s="39"/>
      <c r="O1001" s="56" t="s">
        <v>16</v>
      </c>
      <c r="P1001" s="11"/>
      <c r="Q1001" s="36"/>
      <c r="R1001" s="54" t="s">
        <v>11</v>
      </c>
      <c r="S1001" s="39"/>
      <c r="T1001" s="54" t="s">
        <v>16</v>
      </c>
      <c r="U1001" s="36"/>
      <c r="V1001" s="54" t="s">
        <v>11</v>
      </c>
      <c r="W1001" s="39"/>
      <c r="X1001" s="56" t="s">
        <v>16</v>
      </c>
      <c r="Y1001" s="48"/>
      <c r="Z1001" s="36"/>
      <c r="AA1001" s="54" t="s">
        <v>11</v>
      </c>
      <c r="AB1001" s="39"/>
      <c r="AC1001" s="54" t="s">
        <v>16</v>
      </c>
      <c r="AD1001" s="36"/>
      <c r="AE1001" s="54" t="s">
        <v>11</v>
      </c>
      <c r="AF1001" s="39"/>
      <c r="AG1001" s="56" t="s">
        <v>16</v>
      </c>
      <c r="AH1001" s="48"/>
      <c r="AI1001" s="36"/>
      <c r="AJ1001" s="54" t="s">
        <v>11</v>
      </c>
      <c r="AK1001" s="39"/>
      <c r="AL1001" s="54" t="s">
        <v>16</v>
      </c>
      <c r="AM1001" s="36"/>
      <c r="AN1001" s="54" t="s">
        <v>11</v>
      </c>
      <c r="AO1001" s="39"/>
      <c r="AP1001" s="56" t="s">
        <v>16</v>
      </c>
      <c r="AQ1001" s="48"/>
      <c r="AR1001" s="36"/>
      <c r="AS1001" s="54" t="s">
        <v>11</v>
      </c>
      <c r="AT1001" s="39"/>
      <c r="AU1001" s="54" t="s">
        <v>16</v>
      </c>
      <c r="AV1001" s="36"/>
      <c r="AW1001" s="54" t="s">
        <v>11</v>
      </c>
      <c r="AX1001" s="39"/>
      <c r="AY1001" s="56" t="s">
        <v>16</v>
      </c>
      <c r="AZ1001" s="48"/>
      <c r="BA1001" s="36"/>
      <c r="BB1001" s="54" t="s">
        <v>11</v>
      </c>
      <c r="BC1001" s="39"/>
      <c r="BD1001" s="54" t="s">
        <v>16</v>
      </c>
      <c r="BE1001" s="36"/>
      <c r="BF1001" s="54" t="s">
        <v>11</v>
      </c>
      <c r="BG1001" s="39"/>
      <c r="BH1001" s="56" t="s">
        <v>16</v>
      </c>
      <c r="BI1001" s="48"/>
      <c r="BJ1001" s="36"/>
      <c r="BK1001" s="54" t="s">
        <v>11</v>
      </c>
      <c r="BL1001" s="39"/>
      <c r="BM1001" s="54" t="s">
        <v>16</v>
      </c>
      <c r="BN1001" s="36"/>
      <c r="BO1001" s="54" t="s">
        <v>11</v>
      </c>
      <c r="BP1001" s="39"/>
      <c r="BQ1001" s="56" t="s">
        <v>16</v>
      </c>
      <c r="BR1001" s="48"/>
      <c r="BS1001" s="36"/>
      <c r="BT1001" s="54" t="s">
        <v>11</v>
      </c>
      <c r="BU1001" s="39"/>
      <c r="BV1001" s="54" t="s">
        <v>16</v>
      </c>
      <c r="BW1001" s="36"/>
      <c r="BX1001" s="54" t="s">
        <v>11</v>
      </c>
      <c r="BY1001" s="39"/>
      <c r="BZ1001" s="56" t="s">
        <v>16</v>
      </c>
      <c r="CA1001" s="51"/>
      <c r="CB1001" s="17" t="str">
        <f t="shared" si="31"/>
        <v/>
      </c>
      <c r="CC1001" s="17" t="str">
        <f>IF(CB1001="","",INDEX('99_職種リスト'!$A:$A,MATCH($E1001,'99_職種リスト'!$B:$B,0)))</f>
        <v/>
      </c>
      <c r="CD1001" s="18" t="str">
        <f>IF(CB1001="","",IF(F1001="○",'01_勤務時間入力'!$B$7*60,IF(SUM(H1001,J1001,L1001,N1001)&gt;0,MIN(SUM(VALUE(H1001)*60,J1001,VALUE(L1001)*60/2,N1001/2),'01_勤務時間入力'!$B$7*60,10080),MIN(SUM(MIN(SUM(VALUE(Q1001)*60,S1001,VALUE(U1001)*60/2,W1001/2),1440)*IF(OR(Y1001="",Y1001="　"),1,VALUE(MID(Y1001,2,1)/4)),MIN(SUM(VALUE(Z1001)*60,AB1001,VALUE(AD1001)*60/2,AF1001/2),1440)*IF(OR(AH1001="",AH1001="　"),1,VALUE(MID(AH1001,2,1)/4)),MIN(SUM(VALUE(AI1001)*60,AK1001,VALUE(AM1001)*60/2,AO1001/2),1440)*IF(OR(AQ1001="",AQ1001="　"),1,VALUE(MID(AQ1001,2,1)/4)),MIN(SUM(VALUE(AR1001)*60,AT1001,VALUE(AV1001)*60/2,AX1001/2),1440)*IF(OR(AZ1001="",AZ1001="　"),1,VALUE(MID(AZ1001,2,1)/4)),MIN(SUM(VALUE(BA1001)*60,BC1001,VALUE(BE1001)*60/2,BG1001/2),1440)*IF(OR(BI1001="",BI1001="　"),1,VALUE(MID(BI1001,2,1)/4)),MIN(SUM(VALUE(BJ1001)*60,BL1001,VALUE(BN1001)*60/2,BP1001/2),1440)*IF(OR(BR1001="",BR1001="　"),1,VALUE(MID(BR1001,2,1)/4)),MIN(SUM(VALUE(BS1001)*60,BU1001,VALUE(BW1001)*60/2,BY1001/2),1440)*IF(OR(CA1001="",CA1001="　"),1,VALUE(MID(CA1001,2,1)/4))),'01_勤務時間入力'!$B$7*60,10080))))</f>
        <v/>
      </c>
      <c r="CE1001" s="17" t="str">
        <f>IF(CB1001="","",IF('01_勤務時間入力'!$I$7*60&lt;='01_勤務時間入力'!CD1001,"常勤","非常勤"))</f>
        <v/>
      </c>
    </row>
    <row r="1002" spans="2:83" ht="27.95" customHeight="1" x14ac:dyDescent="0.4">
      <c r="B1002" s="131" t="str">
        <f t="shared" si="30"/>
        <v>986人目</v>
      </c>
      <c r="C1002" s="29"/>
      <c r="D1002" s="69" t="s">
        <v>14</v>
      </c>
      <c r="E1002" s="31"/>
      <c r="F1002" s="32"/>
      <c r="H1002" s="36"/>
      <c r="I1002" s="54" t="s">
        <v>11</v>
      </c>
      <c r="J1002" s="39"/>
      <c r="K1002" s="56" t="s">
        <v>16</v>
      </c>
      <c r="L1002" s="36"/>
      <c r="M1002" s="54" t="s">
        <v>11</v>
      </c>
      <c r="N1002" s="39"/>
      <c r="O1002" s="56" t="s">
        <v>16</v>
      </c>
      <c r="P1002" s="11"/>
      <c r="Q1002" s="36"/>
      <c r="R1002" s="54" t="s">
        <v>11</v>
      </c>
      <c r="S1002" s="39"/>
      <c r="T1002" s="54" t="s">
        <v>16</v>
      </c>
      <c r="U1002" s="36"/>
      <c r="V1002" s="54" t="s">
        <v>11</v>
      </c>
      <c r="W1002" s="39"/>
      <c r="X1002" s="56" t="s">
        <v>16</v>
      </c>
      <c r="Y1002" s="48"/>
      <c r="Z1002" s="36"/>
      <c r="AA1002" s="54" t="s">
        <v>11</v>
      </c>
      <c r="AB1002" s="39"/>
      <c r="AC1002" s="54" t="s">
        <v>16</v>
      </c>
      <c r="AD1002" s="36"/>
      <c r="AE1002" s="54" t="s">
        <v>11</v>
      </c>
      <c r="AF1002" s="39"/>
      <c r="AG1002" s="56" t="s">
        <v>16</v>
      </c>
      <c r="AH1002" s="48"/>
      <c r="AI1002" s="36"/>
      <c r="AJ1002" s="54" t="s">
        <v>11</v>
      </c>
      <c r="AK1002" s="39"/>
      <c r="AL1002" s="54" t="s">
        <v>16</v>
      </c>
      <c r="AM1002" s="36"/>
      <c r="AN1002" s="54" t="s">
        <v>11</v>
      </c>
      <c r="AO1002" s="39"/>
      <c r="AP1002" s="56" t="s">
        <v>16</v>
      </c>
      <c r="AQ1002" s="48"/>
      <c r="AR1002" s="36"/>
      <c r="AS1002" s="54" t="s">
        <v>11</v>
      </c>
      <c r="AT1002" s="39"/>
      <c r="AU1002" s="54" t="s">
        <v>16</v>
      </c>
      <c r="AV1002" s="36"/>
      <c r="AW1002" s="54" t="s">
        <v>11</v>
      </c>
      <c r="AX1002" s="39"/>
      <c r="AY1002" s="56" t="s">
        <v>16</v>
      </c>
      <c r="AZ1002" s="48"/>
      <c r="BA1002" s="36"/>
      <c r="BB1002" s="54" t="s">
        <v>11</v>
      </c>
      <c r="BC1002" s="39"/>
      <c r="BD1002" s="54" t="s">
        <v>16</v>
      </c>
      <c r="BE1002" s="36"/>
      <c r="BF1002" s="54" t="s">
        <v>11</v>
      </c>
      <c r="BG1002" s="39"/>
      <c r="BH1002" s="56" t="s">
        <v>16</v>
      </c>
      <c r="BI1002" s="48"/>
      <c r="BJ1002" s="36"/>
      <c r="BK1002" s="54" t="s">
        <v>11</v>
      </c>
      <c r="BL1002" s="39"/>
      <c r="BM1002" s="54" t="s">
        <v>16</v>
      </c>
      <c r="BN1002" s="36"/>
      <c r="BO1002" s="54" t="s">
        <v>11</v>
      </c>
      <c r="BP1002" s="39"/>
      <c r="BQ1002" s="56" t="s">
        <v>16</v>
      </c>
      <c r="BR1002" s="48"/>
      <c r="BS1002" s="36"/>
      <c r="BT1002" s="54" t="s">
        <v>11</v>
      </c>
      <c r="BU1002" s="39"/>
      <c r="BV1002" s="54" t="s">
        <v>16</v>
      </c>
      <c r="BW1002" s="36"/>
      <c r="BX1002" s="54" t="s">
        <v>11</v>
      </c>
      <c r="BY1002" s="39"/>
      <c r="BZ1002" s="56" t="s">
        <v>16</v>
      </c>
      <c r="CA1002" s="51"/>
      <c r="CB1002" s="17" t="str">
        <f t="shared" si="31"/>
        <v/>
      </c>
      <c r="CC1002" s="17" t="str">
        <f>IF(CB1002="","",INDEX('99_職種リスト'!$A:$A,MATCH($E1002,'99_職種リスト'!$B:$B,0)))</f>
        <v/>
      </c>
      <c r="CD1002" s="18" t="str">
        <f>IF(CB1002="","",IF(F1002="○",'01_勤務時間入力'!$B$7*60,IF(SUM(H1002,J1002,L1002,N1002)&gt;0,MIN(SUM(VALUE(H1002)*60,J1002,VALUE(L1002)*60/2,N1002/2),'01_勤務時間入力'!$B$7*60,10080),MIN(SUM(MIN(SUM(VALUE(Q1002)*60,S1002,VALUE(U1002)*60/2,W1002/2),1440)*IF(OR(Y1002="",Y1002="　"),1,VALUE(MID(Y1002,2,1)/4)),MIN(SUM(VALUE(Z1002)*60,AB1002,VALUE(AD1002)*60/2,AF1002/2),1440)*IF(OR(AH1002="",AH1002="　"),1,VALUE(MID(AH1002,2,1)/4)),MIN(SUM(VALUE(AI1002)*60,AK1002,VALUE(AM1002)*60/2,AO1002/2),1440)*IF(OR(AQ1002="",AQ1002="　"),1,VALUE(MID(AQ1002,2,1)/4)),MIN(SUM(VALUE(AR1002)*60,AT1002,VALUE(AV1002)*60/2,AX1002/2),1440)*IF(OR(AZ1002="",AZ1002="　"),1,VALUE(MID(AZ1002,2,1)/4)),MIN(SUM(VALUE(BA1002)*60,BC1002,VALUE(BE1002)*60/2,BG1002/2),1440)*IF(OR(BI1002="",BI1002="　"),1,VALUE(MID(BI1002,2,1)/4)),MIN(SUM(VALUE(BJ1002)*60,BL1002,VALUE(BN1002)*60/2,BP1002/2),1440)*IF(OR(BR1002="",BR1002="　"),1,VALUE(MID(BR1002,2,1)/4)),MIN(SUM(VALUE(BS1002)*60,BU1002,VALUE(BW1002)*60/2,BY1002/2),1440)*IF(OR(CA1002="",CA1002="　"),1,VALUE(MID(CA1002,2,1)/4))),'01_勤務時間入力'!$B$7*60,10080))))</f>
        <v/>
      </c>
      <c r="CE1002" s="17" t="str">
        <f>IF(CB1002="","",IF('01_勤務時間入力'!$I$7*60&lt;='01_勤務時間入力'!CD1002,"常勤","非常勤"))</f>
        <v/>
      </c>
    </row>
    <row r="1003" spans="2:83" ht="27.95" customHeight="1" x14ac:dyDescent="0.4">
      <c r="B1003" s="131" t="str">
        <f t="shared" si="30"/>
        <v>987人目</v>
      </c>
      <c r="C1003" s="29"/>
      <c r="D1003" s="69" t="s">
        <v>14</v>
      </c>
      <c r="E1003" s="31"/>
      <c r="F1003" s="32"/>
      <c r="H1003" s="36"/>
      <c r="I1003" s="54" t="s">
        <v>11</v>
      </c>
      <c r="J1003" s="39"/>
      <c r="K1003" s="56" t="s">
        <v>16</v>
      </c>
      <c r="L1003" s="36"/>
      <c r="M1003" s="54" t="s">
        <v>11</v>
      </c>
      <c r="N1003" s="39"/>
      <c r="O1003" s="56" t="s">
        <v>16</v>
      </c>
      <c r="P1003" s="11"/>
      <c r="Q1003" s="36"/>
      <c r="R1003" s="54" t="s">
        <v>11</v>
      </c>
      <c r="S1003" s="39"/>
      <c r="T1003" s="54" t="s">
        <v>16</v>
      </c>
      <c r="U1003" s="36"/>
      <c r="V1003" s="54" t="s">
        <v>11</v>
      </c>
      <c r="W1003" s="39"/>
      <c r="X1003" s="56" t="s">
        <v>16</v>
      </c>
      <c r="Y1003" s="48"/>
      <c r="Z1003" s="36"/>
      <c r="AA1003" s="54" t="s">
        <v>11</v>
      </c>
      <c r="AB1003" s="39"/>
      <c r="AC1003" s="54" t="s">
        <v>16</v>
      </c>
      <c r="AD1003" s="36"/>
      <c r="AE1003" s="54" t="s">
        <v>11</v>
      </c>
      <c r="AF1003" s="39"/>
      <c r="AG1003" s="56" t="s">
        <v>16</v>
      </c>
      <c r="AH1003" s="48"/>
      <c r="AI1003" s="36"/>
      <c r="AJ1003" s="54" t="s">
        <v>11</v>
      </c>
      <c r="AK1003" s="39"/>
      <c r="AL1003" s="54" t="s">
        <v>16</v>
      </c>
      <c r="AM1003" s="36"/>
      <c r="AN1003" s="54" t="s">
        <v>11</v>
      </c>
      <c r="AO1003" s="39"/>
      <c r="AP1003" s="56" t="s">
        <v>16</v>
      </c>
      <c r="AQ1003" s="48"/>
      <c r="AR1003" s="36"/>
      <c r="AS1003" s="54" t="s">
        <v>11</v>
      </c>
      <c r="AT1003" s="39"/>
      <c r="AU1003" s="54" t="s">
        <v>16</v>
      </c>
      <c r="AV1003" s="36"/>
      <c r="AW1003" s="54" t="s">
        <v>11</v>
      </c>
      <c r="AX1003" s="39"/>
      <c r="AY1003" s="56" t="s">
        <v>16</v>
      </c>
      <c r="AZ1003" s="48"/>
      <c r="BA1003" s="36"/>
      <c r="BB1003" s="54" t="s">
        <v>11</v>
      </c>
      <c r="BC1003" s="39"/>
      <c r="BD1003" s="54" t="s">
        <v>16</v>
      </c>
      <c r="BE1003" s="36"/>
      <c r="BF1003" s="54" t="s">
        <v>11</v>
      </c>
      <c r="BG1003" s="39"/>
      <c r="BH1003" s="56" t="s">
        <v>16</v>
      </c>
      <c r="BI1003" s="48"/>
      <c r="BJ1003" s="36"/>
      <c r="BK1003" s="54" t="s">
        <v>11</v>
      </c>
      <c r="BL1003" s="39"/>
      <c r="BM1003" s="54" t="s">
        <v>16</v>
      </c>
      <c r="BN1003" s="36"/>
      <c r="BO1003" s="54" t="s">
        <v>11</v>
      </c>
      <c r="BP1003" s="39"/>
      <c r="BQ1003" s="56" t="s">
        <v>16</v>
      </c>
      <c r="BR1003" s="48"/>
      <c r="BS1003" s="36"/>
      <c r="BT1003" s="54" t="s">
        <v>11</v>
      </c>
      <c r="BU1003" s="39"/>
      <c r="BV1003" s="54" t="s">
        <v>16</v>
      </c>
      <c r="BW1003" s="36"/>
      <c r="BX1003" s="54" t="s">
        <v>11</v>
      </c>
      <c r="BY1003" s="39"/>
      <c r="BZ1003" s="56" t="s">
        <v>16</v>
      </c>
      <c r="CA1003" s="51"/>
      <c r="CB1003" s="17" t="str">
        <f t="shared" si="31"/>
        <v/>
      </c>
      <c r="CC1003" s="17" t="str">
        <f>IF(CB1003="","",INDEX('99_職種リスト'!$A:$A,MATCH($E1003,'99_職種リスト'!$B:$B,0)))</f>
        <v/>
      </c>
      <c r="CD1003" s="18" t="str">
        <f>IF(CB1003="","",IF(F1003="○",'01_勤務時間入力'!$B$7*60,IF(SUM(H1003,J1003,L1003,N1003)&gt;0,MIN(SUM(VALUE(H1003)*60,J1003,VALUE(L1003)*60/2,N1003/2),'01_勤務時間入力'!$B$7*60,10080),MIN(SUM(MIN(SUM(VALUE(Q1003)*60,S1003,VALUE(U1003)*60/2,W1003/2),1440)*IF(OR(Y1003="",Y1003="　"),1,VALUE(MID(Y1003,2,1)/4)),MIN(SUM(VALUE(Z1003)*60,AB1003,VALUE(AD1003)*60/2,AF1003/2),1440)*IF(OR(AH1003="",AH1003="　"),1,VALUE(MID(AH1003,2,1)/4)),MIN(SUM(VALUE(AI1003)*60,AK1003,VALUE(AM1003)*60/2,AO1003/2),1440)*IF(OR(AQ1003="",AQ1003="　"),1,VALUE(MID(AQ1003,2,1)/4)),MIN(SUM(VALUE(AR1003)*60,AT1003,VALUE(AV1003)*60/2,AX1003/2),1440)*IF(OR(AZ1003="",AZ1003="　"),1,VALUE(MID(AZ1003,2,1)/4)),MIN(SUM(VALUE(BA1003)*60,BC1003,VALUE(BE1003)*60/2,BG1003/2),1440)*IF(OR(BI1003="",BI1003="　"),1,VALUE(MID(BI1003,2,1)/4)),MIN(SUM(VALUE(BJ1003)*60,BL1003,VALUE(BN1003)*60/2,BP1003/2),1440)*IF(OR(BR1003="",BR1003="　"),1,VALUE(MID(BR1003,2,1)/4)),MIN(SUM(VALUE(BS1003)*60,BU1003,VALUE(BW1003)*60/2,BY1003/2),1440)*IF(OR(CA1003="",CA1003="　"),1,VALUE(MID(CA1003,2,1)/4))),'01_勤務時間入力'!$B$7*60,10080))))</f>
        <v/>
      </c>
      <c r="CE1003" s="17" t="str">
        <f>IF(CB1003="","",IF('01_勤務時間入力'!$I$7*60&lt;='01_勤務時間入力'!CD1003,"常勤","非常勤"))</f>
        <v/>
      </c>
    </row>
    <row r="1004" spans="2:83" ht="27.95" customHeight="1" x14ac:dyDescent="0.4">
      <c r="B1004" s="131" t="str">
        <f t="shared" si="30"/>
        <v>988人目</v>
      </c>
      <c r="C1004" s="29"/>
      <c r="D1004" s="69" t="s">
        <v>14</v>
      </c>
      <c r="E1004" s="31"/>
      <c r="F1004" s="32"/>
      <c r="H1004" s="36"/>
      <c r="I1004" s="54" t="s">
        <v>11</v>
      </c>
      <c r="J1004" s="39"/>
      <c r="K1004" s="56" t="s">
        <v>16</v>
      </c>
      <c r="L1004" s="36"/>
      <c r="M1004" s="54" t="s">
        <v>11</v>
      </c>
      <c r="N1004" s="39"/>
      <c r="O1004" s="56" t="s">
        <v>16</v>
      </c>
      <c r="P1004" s="11"/>
      <c r="Q1004" s="36"/>
      <c r="R1004" s="54" t="s">
        <v>11</v>
      </c>
      <c r="S1004" s="39"/>
      <c r="T1004" s="54" t="s">
        <v>16</v>
      </c>
      <c r="U1004" s="36"/>
      <c r="V1004" s="54" t="s">
        <v>11</v>
      </c>
      <c r="W1004" s="39"/>
      <c r="X1004" s="56" t="s">
        <v>16</v>
      </c>
      <c r="Y1004" s="48"/>
      <c r="Z1004" s="36"/>
      <c r="AA1004" s="54" t="s">
        <v>11</v>
      </c>
      <c r="AB1004" s="39"/>
      <c r="AC1004" s="54" t="s">
        <v>16</v>
      </c>
      <c r="AD1004" s="36"/>
      <c r="AE1004" s="54" t="s">
        <v>11</v>
      </c>
      <c r="AF1004" s="39"/>
      <c r="AG1004" s="56" t="s">
        <v>16</v>
      </c>
      <c r="AH1004" s="48"/>
      <c r="AI1004" s="36"/>
      <c r="AJ1004" s="54" t="s">
        <v>11</v>
      </c>
      <c r="AK1004" s="39"/>
      <c r="AL1004" s="54" t="s">
        <v>16</v>
      </c>
      <c r="AM1004" s="36"/>
      <c r="AN1004" s="54" t="s">
        <v>11</v>
      </c>
      <c r="AO1004" s="39"/>
      <c r="AP1004" s="56" t="s">
        <v>16</v>
      </c>
      <c r="AQ1004" s="48"/>
      <c r="AR1004" s="36"/>
      <c r="AS1004" s="54" t="s">
        <v>11</v>
      </c>
      <c r="AT1004" s="39"/>
      <c r="AU1004" s="54" t="s">
        <v>16</v>
      </c>
      <c r="AV1004" s="36"/>
      <c r="AW1004" s="54" t="s">
        <v>11</v>
      </c>
      <c r="AX1004" s="39"/>
      <c r="AY1004" s="56" t="s">
        <v>16</v>
      </c>
      <c r="AZ1004" s="48"/>
      <c r="BA1004" s="36"/>
      <c r="BB1004" s="54" t="s">
        <v>11</v>
      </c>
      <c r="BC1004" s="39"/>
      <c r="BD1004" s="54" t="s">
        <v>16</v>
      </c>
      <c r="BE1004" s="36"/>
      <c r="BF1004" s="54" t="s">
        <v>11</v>
      </c>
      <c r="BG1004" s="39"/>
      <c r="BH1004" s="56" t="s">
        <v>16</v>
      </c>
      <c r="BI1004" s="48"/>
      <c r="BJ1004" s="36"/>
      <c r="BK1004" s="54" t="s">
        <v>11</v>
      </c>
      <c r="BL1004" s="39"/>
      <c r="BM1004" s="54" t="s">
        <v>16</v>
      </c>
      <c r="BN1004" s="36"/>
      <c r="BO1004" s="54" t="s">
        <v>11</v>
      </c>
      <c r="BP1004" s="39"/>
      <c r="BQ1004" s="56" t="s">
        <v>16</v>
      </c>
      <c r="BR1004" s="48"/>
      <c r="BS1004" s="36"/>
      <c r="BT1004" s="54" t="s">
        <v>11</v>
      </c>
      <c r="BU1004" s="39"/>
      <c r="BV1004" s="54" t="s">
        <v>16</v>
      </c>
      <c r="BW1004" s="36"/>
      <c r="BX1004" s="54" t="s">
        <v>11</v>
      </c>
      <c r="BY1004" s="39"/>
      <c r="BZ1004" s="56" t="s">
        <v>16</v>
      </c>
      <c r="CA1004" s="51"/>
      <c r="CB1004" s="17" t="str">
        <f t="shared" si="31"/>
        <v/>
      </c>
      <c r="CC1004" s="17" t="str">
        <f>IF(CB1004="","",INDEX('99_職種リスト'!$A:$A,MATCH($E1004,'99_職種リスト'!$B:$B,0)))</f>
        <v/>
      </c>
      <c r="CD1004" s="18" t="str">
        <f>IF(CB1004="","",IF(F1004="○",'01_勤務時間入力'!$B$7*60,IF(SUM(H1004,J1004,L1004,N1004)&gt;0,MIN(SUM(VALUE(H1004)*60,J1004,VALUE(L1004)*60/2,N1004/2),'01_勤務時間入力'!$B$7*60,10080),MIN(SUM(MIN(SUM(VALUE(Q1004)*60,S1004,VALUE(U1004)*60/2,W1004/2),1440)*IF(OR(Y1004="",Y1004="　"),1,VALUE(MID(Y1004,2,1)/4)),MIN(SUM(VALUE(Z1004)*60,AB1004,VALUE(AD1004)*60/2,AF1004/2),1440)*IF(OR(AH1004="",AH1004="　"),1,VALUE(MID(AH1004,2,1)/4)),MIN(SUM(VALUE(AI1004)*60,AK1004,VALUE(AM1004)*60/2,AO1004/2),1440)*IF(OR(AQ1004="",AQ1004="　"),1,VALUE(MID(AQ1004,2,1)/4)),MIN(SUM(VALUE(AR1004)*60,AT1004,VALUE(AV1004)*60/2,AX1004/2),1440)*IF(OR(AZ1004="",AZ1004="　"),1,VALUE(MID(AZ1004,2,1)/4)),MIN(SUM(VALUE(BA1004)*60,BC1004,VALUE(BE1004)*60/2,BG1004/2),1440)*IF(OR(BI1004="",BI1004="　"),1,VALUE(MID(BI1004,2,1)/4)),MIN(SUM(VALUE(BJ1004)*60,BL1004,VALUE(BN1004)*60/2,BP1004/2),1440)*IF(OR(BR1004="",BR1004="　"),1,VALUE(MID(BR1004,2,1)/4)),MIN(SUM(VALUE(BS1004)*60,BU1004,VALUE(BW1004)*60/2,BY1004/2),1440)*IF(OR(CA1004="",CA1004="　"),1,VALUE(MID(CA1004,2,1)/4))),'01_勤務時間入力'!$B$7*60,10080))))</f>
        <v/>
      </c>
      <c r="CE1004" s="17" t="str">
        <f>IF(CB1004="","",IF('01_勤務時間入力'!$I$7*60&lt;='01_勤務時間入力'!CD1004,"常勤","非常勤"))</f>
        <v/>
      </c>
    </row>
    <row r="1005" spans="2:83" ht="27.95" customHeight="1" x14ac:dyDescent="0.4">
      <c r="B1005" s="131" t="str">
        <f t="shared" si="30"/>
        <v>989人目</v>
      </c>
      <c r="C1005" s="29"/>
      <c r="D1005" s="69" t="s">
        <v>14</v>
      </c>
      <c r="E1005" s="31"/>
      <c r="F1005" s="32"/>
      <c r="H1005" s="36"/>
      <c r="I1005" s="54" t="s">
        <v>11</v>
      </c>
      <c r="J1005" s="39"/>
      <c r="K1005" s="56" t="s">
        <v>16</v>
      </c>
      <c r="L1005" s="36"/>
      <c r="M1005" s="54" t="s">
        <v>11</v>
      </c>
      <c r="N1005" s="39"/>
      <c r="O1005" s="56" t="s">
        <v>16</v>
      </c>
      <c r="P1005" s="11"/>
      <c r="Q1005" s="36"/>
      <c r="R1005" s="54" t="s">
        <v>11</v>
      </c>
      <c r="S1005" s="39"/>
      <c r="T1005" s="54" t="s">
        <v>16</v>
      </c>
      <c r="U1005" s="36"/>
      <c r="V1005" s="54" t="s">
        <v>11</v>
      </c>
      <c r="W1005" s="39"/>
      <c r="X1005" s="56" t="s">
        <v>16</v>
      </c>
      <c r="Y1005" s="48"/>
      <c r="Z1005" s="36"/>
      <c r="AA1005" s="54" t="s">
        <v>11</v>
      </c>
      <c r="AB1005" s="39"/>
      <c r="AC1005" s="54" t="s">
        <v>16</v>
      </c>
      <c r="AD1005" s="36"/>
      <c r="AE1005" s="54" t="s">
        <v>11</v>
      </c>
      <c r="AF1005" s="39"/>
      <c r="AG1005" s="56" t="s">
        <v>16</v>
      </c>
      <c r="AH1005" s="48"/>
      <c r="AI1005" s="36"/>
      <c r="AJ1005" s="54" t="s">
        <v>11</v>
      </c>
      <c r="AK1005" s="39"/>
      <c r="AL1005" s="54" t="s">
        <v>16</v>
      </c>
      <c r="AM1005" s="36"/>
      <c r="AN1005" s="54" t="s">
        <v>11</v>
      </c>
      <c r="AO1005" s="39"/>
      <c r="AP1005" s="56" t="s">
        <v>16</v>
      </c>
      <c r="AQ1005" s="48"/>
      <c r="AR1005" s="36"/>
      <c r="AS1005" s="54" t="s">
        <v>11</v>
      </c>
      <c r="AT1005" s="39"/>
      <c r="AU1005" s="54" t="s">
        <v>16</v>
      </c>
      <c r="AV1005" s="36"/>
      <c r="AW1005" s="54" t="s">
        <v>11</v>
      </c>
      <c r="AX1005" s="39"/>
      <c r="AY1005" s="56" t="s">
        <v>16</v>
      </c>
      <c r="AZ1005" s="48"/>
      <c r="BA1005" s="36"/>
      <c r="BB1005" s="54" t="s">
        <v>11</v>
      </c>
      <c r="BC1005" s="39"/>
      <c r="BD1005" s="54" t="s">
        <v>16</v>
      </c>
      <c r="BE1005" s="36"/>
      <c r="BF1005" s="54" t="s">
        <v>11</v>
      </c>
      <c r="BG1005" s="39"/>
      <c r="BH1005" s="56" t="s">
        <v>16</v>
      </c>
      <c r="BI1005" s="48"/>
      <c r="BJ1005" s="36"/>
      <c r="BK1005" s="54" t="s">
        <v>11</v>
      </c>
      <c r="BL1005" s="39"/>
      <c r="BM1005" s="54" t="s">
        <v>16</v>
      </c>
      <c r="BN1005" s="36"/>
      <c r="BO1005" s="54" t="s">
        <v>11</v>
      </c>
      <c r="BP1005" s="39"/>
      <c r="BQ1005" s="56" t="s">
        <v>16</v>
      </c>
      <c r="BR1005" s="48"/>
      <c r="BS1005" s="36"/>
      <c r="BT1005" s="54" t="s">
        <v>11</v>
      </c>
      <c r="BU1005" s="39"/>
      <c r="BV1005" s="54" t="s">
        <v>16</v>
      </c>
      <c r="BW1005" s="36"/>
      <c r="BX1005" s="54" t="s">
        <v>11</v>
      </c>
      <c r="BY1005" s="39"/>
      <c r="BZ1005" s="56" t="s">
        <v>16</v>
      </c>
      <c r="CA1005" s="51"/>
      <c r="CB1005" s="17" t="str">
        <f t="shared" si="31"/>
        <v/>
      </c>
      <c r="CC1005" s="17" t="str">
        <f>IF(CB1005="","",INDEX('99_職種リスト'!$A:$A,MATCH($E1005,'99_職種リスト'!$B:$B,0)))</f>
        <v/>
      </c>
      <c r="CD1005" s="18" t="str">
        <f>IF(CB1005="","",IF(F1005="○",'01_勤務時間入力'!$B$7*60,IF(SUM(H1005,J1005,L1005,N1005)&gt;0,MIN(SUM(VALUE(H1005)*60,J1005,VALUE(L1005)*60/2,N1005/2),'01_勤務時間入力'!$B$7*60,10080),MIN(SUM(MIN(SUM(VALUE(Q1005)*60,S1005,VALUE(U1005)*60/2,W1005/2),1440)*IF(OR(Y1005="",Y1005="　"),1,VALUE(MID(Y1005,2,1)/4)),MIN(SUM(VALUE(Z1005)*60,AB1005,VALUE(AD1005)*60/2,AF1005/2),1440)*IF(OR(AH1005="",AH1005="　"),1,VALUE(MID(AH1005,2,1)/4)),MIN(SUM(VALUE(AI1005)*60,AK1005,VALUE(AM1005)*60/2,AO1005/2),1440)*IF(OR(AQ1005="",AQ1005="　"),1,VALUE(MID(AQ1005,2,1)/4)),MIN(SUM(VALUE(AR1005)*60,AT1005,VALUE(AV1005)*60/2,AX1005/2),1440)*IF(OR(AZ1005="",AZ1005="　"),1,VALUE(MID(AZ1005,2,1)/4)),MIN(SUM(VALUE(BA1005)*60,BC1005,VALUE(BE1005)*60/2,BG1005/2),1440)*IF(OR(BI1005="",BI1005="　"),1,VALUE(MID(BI1005,2,1)/4)),MIN(SUM(VALUE(BJ1005)*60,BL1005,VALUE(BN1005)*60/2,BP1005/2),1440)*IF(OR(BR1005="",BR1005="　"),1,VALUE(MID(BR1005,2,1)/4)),MIN(SUM(VALUE(BS1005)*60,BU1005,VALUE(BW1005)*60/2,BY1005/2),1440)*IF(OR(CA1005="",CA1005="　"),1,VALUE(MID(CA1005,2,1)/4))),'01_勤務時間入力'!$B$7*60,10080))))</f>
        <v/>
      </c>
      <c r="CE1005" s="17" t="str">
        <f>IF(CB1005="","",IF('01_勤務時間入力'!$I$7*60&lt;='01_勤務時間入力'!CD1005,"常勤","非常勤"))</f>
        <v/>
      </c>
    </row>
    <row r="1006" spans="2:83" ht="27.95" customHeight="1" x14ac:dyDescent="0.4">
      <c r="B1006" s="131" t="str">
        <f t="shared" si="30"/>
        <v>990人目</v>
      </c>
      <c r="C1006" s="29"/>
      <c r="D1006" s="69" t="s">
        <v>14</v>
      </c>
      <c r="E1006" s="31"/>
      <c r="F1006" s="32"/>
      <c r="H1006" s="36"/>
      <c r="I1006" s="54" t="s">
        <v>11</v>
      </c>
      <c r="J1006" s="39"/>
      <c r="K1006" s="56" t="s">
        <v>16</v>
      </c>
      <c r="L1006" s="36"/>
      <c r="M1006" s="54" t="s">
        <v>11</v>
      </c>
      <c r="N1006" s="39"/>
      <c r="O1006" s="56" t="s">
        <v>16</v>
      </c>
      <c r="P1006" s="11"/>
      <c r="Q1006" s="36"/>
      <c r="R1006" s="54" t="s">
        <v>11</v>
      </c>
      <c r="S1006" s="39"/>
      <c r="T1006" s="54" t="s">
        <v>16</v>
      </c>
      <c r="U1006" s="36"/>
      <c r="V1006" s="54" t="s">
        <v>11</v>
      </c>
      <c r="W1006" s="39"/>
      <c r="X1006" s="56" t="s">
        <v>16</v>
      </c>
      <c r="Y1006" s="48"/>
      <c r="Z1006" s="36"/>
      <c r="AA1006" s="54" t="s">
        <v>11</v>
      </c>
      <c r="AB1006" s="39"/>
      <c r="AC1006" s="54" t="s">
        <v>16</v>
      </c>
      <c r="AD1006" s="36"/>
      <c r="AE1006" s="54" t="s">
        <v>11</v>
      </c>
      <c r="AF1006" s="39"/>
      <c r="AG1006" s="56" t="s">
        <v>16</v>
      </c>
      <c r="AH1006" s="48"/>
      <c r="AI1006" s="36"/>
      <c r="AJ1006" s="54" t="s">
        <v>11</v>
      </c>
      <c r="AK1006" s="39"/>
      <c r="AL1006" s="54" t="s">
        <v>16</v>
      </c>
      <c r="AM1006" s="36"/>
      <c r="AN1006" s="54" t="s">
        <v>11</v>
      </c>
      <c r="AO1006" s="39"/>
      <c r="AP1006" s="56" t="s">
        <v>16</v>
      </c>
      <c r="AQ1006" s="48"/>
      <c r="AR1006" s="36"/>
      <c r="AS1006" s="54" t="s">
        <v>11</v>
      </c>
      <c r="AT1006" s="39"/>
      <c r="AU1006" s="54" t="s">
        <v>16</v>
      </c>
      <c r="AV1006" s="36"/>
      <c r="AW1006" s="54" t="s">
        <v>11</v>
      </c>
      <c r="AX1006" s="39"/>
      <c r="AY1006" s="56" t="s">
        <v>16</v>
      </c>
      <c r="AZ1006" s="48"/>
      <c r="BA1006" s="36"/>
      <c r="BB1006" s="54" t="s">
        <v>11</v>
      </c>
      <c r="BC1006" s="39"/>
      <c r="BD1006" s="54" t="s">
        <v>16</v>
      </c>
      <c r="BE1006" s="36"/>
      <c r="BF1006" s="54" t="s">
        <v>11</v>
      </c>
      <c r="BG1006" s="39"/>
      <c r="BH1006" s="56" t="s">
        <v>16</v>
      </c>
      <c r="BI1006" s="48"/>
      <c r="BJ1006" s="36"/>
      <c r="BK1006" s="54" t="s">
        <v>11</v>
      </c>
      <c r="BL1006" s="39"/>
      <c r="BM1006" s="54" t="s">
        <v>16</v>
      </c>
      <c r="BN1006" s="36"/>
      <c r="BO1006" s="54" t="s">
        <v>11</v>
      </c>
      <c r="BP1006" s="39"/>
      <c r="BQ1006" s="56" t="s">
        <v>16</v>
      </c>
      <c r="BR1006" s="48"/>
      <c r="BS1006" s="36"/>
      <c r="BT1006" s="54" t="s">
        <v>11</v>
      </c>
      <c r="BU1006" s="39"/>
      <c r="BV1006" s="54" t="s">
        <v>16</v>
      </c>
      <c r="BW1006" s="36"/>
      <c r="BX1006" s="54" t="s">
        <v>11</v>
      </c>
      <c r="BY1006" s="39"/>
      <c r="BZ1006" s="56" t="s">
        <v>16</v>
      </c>
      <c r="CA1006" s="51"/>
      <c r="CB1006" s="17" t="str">
        <f t="shared" si="31"/>
        <v/>
      </c>
      <c r="CC1006" s="17" t="str">
        <f>IF(CB1006="","",INDEX('99_職種リスト'!$A:$A,MATCH($E1006,'99_職種リスト'!$B:$B,0)))</f>
        <v/>
      </c>
      <c r="CD1006" s="18" t="str">
        <f>IF(CB1006="","",IF(F1006="○",'01_勤務時間入力'!$B$7*60,IF(SUM(H1006,J1006,L1006,N1006)&gt;0,MIN(SUM(VALUE(H1006)*60,J1006,VALUE(L1006)*60/2,N1006/2),'01_勤務時間入力'!$B$7*60,10080),MIN(SUM(MIN(SUM(VALUE(Q1006)*60,S1006,VALUE(U1006)*60/2,W1006/2),1440)*IF(OR(Y1006="",Y1006="　"),1,VALUE(MID(Y1006,2,1)/4)),MIN(SUM(VALUE(Z1006)*60,AB1006,VALUE(AD1006)*60/2,AF1006/2),1440)*IF(OR(AH1006="",AH1006="　"),1,VALUE(MID(AH1006,2,1)/4)),MIN(SUM(VALUE(AI1006)*60,AK1006,VALUE(AM1006)*60/2,AO1006/2),1440)*IF(OR(AQ1006="",AQ1006="　"),1,VALUE(MID(AQ1006,2,1)/4)),MIN(SUM(VALUE(AR1006)*60,AT1006,VALUE(AV1006)*60/2,AX1006/2),1440)*IF(OR(AZ1006="",AZ1006="　"),1,VALUE(MID(AZ1006,2,1)/4)),MIN(SUM(VALUE(BA1006)*60,BC1006,VALUE(BE1006)*60/2,BG1006/2),1440)*IF(OR(BI1006="",BI1006="　"),1,VALUE(MID(BI1006,2,1)/4)),MIN(SUM(VALUE(BJ1006)*60,BL1006,VALUE(BN1006)*60/2,BP1006/2),1440)*IF(OR(BR1006="",BR1006="　"),1,VALUE(MID(BR1006,2,1)/4)),MIN(SUM(VALUE(BS1006)*60,BU1006,VALUE(BW1006)*60/2,BY1006/2),1440)*IF(OR(CA1006="",CA1006="　"),1,VALUE(MID(CA1006,2,1)/4))),'01_勤務時間入力'!$B$7*60,10080))))</f>
        <v/>
      </c>
      <c r="CE1006" s="17" t="str">
        <f>IF(CB1006="","",IF('01_勤務時間入力'!$I$7*60&lt;='01_勤務時間入力'!CD1006,"常勤","非常勤"))</f>
        <v/>
      </c>
    </row>
    <row r="1007" spans="2:83" ht="27.95" customHeight="1" x14ac:dyDescent="0.4">
      <c r="B1007" s="131" t="str">
        <f t="shared" si="30"/>
        <v>991人目</v>
      </c>
      <c r="C1007" s="29"/>
      <c r="D1007" s="69" t="s">
        <v>14</v>
      </c>
      <c r="E1007" s="31"/>
      <c r="F1007" s="32"/>
      <c r="H1007" s="36"/>
      <c r="I1007" s="54" t="s">
        <v>11</v>
      </c>
      <c r="J1007" s="39"/>
      <c r="K1007" s="56" t="s">
        <v>16</v>
      </c>
      <c r="L1007" s="36"/>
      <c r="M1007" s="54" t="s">
        <v>11</v>
      </c>
      <c r="N1007" s="39"/>
      <c r="O1007" s="56" t="s">
        <v>16</v>
      </c>
      <c r="P1007" s="11"/>
      <c r="Q1007" s="36"/>
      <c r="R1007" s="54" t="s">
        <v>11</v>
      </c>
      <c r="S1007" s="39"/>
      <c r="T1007" s="54" t="s">
        <v>16</v>
      </c>
      <c r="U1007" s="36"/>
      <c r="V1007" s="54" t="s">
        <v>11</v>
      </c>
      <c r="W1007" s="39"/>
      <c r="X1007" s="56" t="s">
        <v>16</v>
      </c>
      <c r="Y1007" s="48"/>
      <c r="Z1007" s="36"/>
      <c r="AA1007" s="54" t="s">
        <v>11</v>
      </c>
      <c r="AB1007" s="39"/>
      <c r="AC1007" s="54" t="s">
        <v>16</v>
      </c>
      <c r="AD1007" s="36"/>
      <c r="AE1007" s="54" t="s">
        <v>11</v>
      </c>
      <c r="AF1007" s="39"/>
      <c r="AG1007" s="56" t="s">
        <v>16</v>
      </c>
      <c r="AH1007" s="48"/>
      <c r="AI1007" s="36"/>
      <c r="AJ1007" s="54" t="s">
        <v>11</v>
      </c>
      <c r="AK1007" s="39"/>
      <c r="AL1007" s="54" t="s">
        <v>16</v>
      </c>
      <c r="AM1007" s="36"/>
      <c r="AN1007" s="54" t="s">
        <v>11</v>
      </c>
      <c r="AO1007" s="39"/>
      <c r="AP1007" s="56" t="s">
        <v>16</v>
      </c>
      <c r="AQ1007" s="48"/>
      <c r="AR1007" s="36"/>
      <c r="AS1007" s="54" t="s">
        <v>11</v>
      </c>
      <c r="AT1007" s="39"/>
      <c r="AU1007" s="54" t="s">
        <v>16</v>
      </c>
      <c r="AV1007" s="36"/>
      <c r="AW1007" s="54" t="s">
        <v>11</v>
      </c>
      <c r="AX1007" s="39"/>
      <c r="AY1007" s="56" t="s">
        <v>16</v>
      </c>
      <c r="AZ1007" s="48"/>
      <c r="BA1007" s="36"/>
      <c r="BB1007" s="54" t="s">
        <v>11</v>
      </c>
      <c r="BC1007" s="39"/>
      <c r="BD1007" s="54" t="s">
        <v>16</v>
      </c>
      <c r="BE1007" s="36"/>
      <c r="BF1007" s="54" t="s">
        <v>11</v>
      </c>
      <c r="BG1007" s="39"/>
      <c r="BH1007" s="56" t="s">
        <v>16</v>
      </c>
      <c r="BI1007" s="48"/>
      <c r="BJ1007" s="36"/>
      <c r="BK1007" s="54" t="s">
        <v>11</v>
      </c>
      <c r="BL1007" s="39"/>
      <c r="BM1007" s="54" t="s">
        <v>16</v>
      </c>
      <c r="BN1007" s="36"/>
      <c r="BO1007" s="54" t="s">
        <v>11</v>
      </c>
      <c r="BP1007" s="39"/>
      <c r="BQ1007" s="56" t="s">
        <v>16</v>
      </c>
      <c r="BR1007" s="48"/>
      <c r="BS1007" s="36"/>
      <c r="BT1007" s="54" t="s">
        <v>11</v>
      </c>
      <c r="BU1007" s="39"/>
      <c r="BV1007" s="54" t="s">
        <v>16</v>
      </c>
      <c r="BW1007" s="36"/>
      <c r="BX1007" s="54" t="s">
        <v>11</v>
      </c>
      <c r="BY1007" s="39"/>
      <c r="BZ1007" s="56" t="s">
        <v>16</v>
      </c>
      <c r="CA1007" s="51"/>
      <c r="CB1007" s="17" t="str">
        <f t="shared" si="31"/>
        <v/>
      </c>
      <c r="CC1007" s="17" t="str">
        <f>IF(CB1007="","",INDEX('99_職種リスト'!$A:$A,MATCH($E1007,'99_職種リスト'!$B:$B,0)))</f>
        <v/>
      </c>
      <c r="CD1007" s="18" t="str">
        <f>IF(CB1007="","",IF(F1007="○",'01_勤務時間入力'!$B$7*60,IF(SUM(H1007,J1007,L1007,N1007)&gt;0,MIN(SUM(VALUE(H1007)*60,J1007,VALUE(L1007)*60/2,N1007/2),'01_勤務時間入力'!$B$7*60,10080),MIN(SUM(MIN(SUM(VALUE(Q1007)*60,S1007,VALUE(U1007)*60/2,W1007/2),1440)*IF(OR(Y1007="",Y1007="　"),1,VALUE(MID(Y1007,2,1)/4)),MIN(SUM(VALUE(Z1007)*60,AB1007,VALUE(AD1007)*60/2,AF1007/2),1440)*IF(OR(AH1007="",AH1007="　"),1,VALUE(MID(AH1007,2,1)/4)),MIN(SUM(VALUE(AI1007)*60,AK1007,VALUE(AM1007)*60/2,AO1007/2),1440)*IF(OR(AQ1007="",AQ1007="　"),1,VALUE(MID(AQ1007,2,1)/4)),MIN(SUM(VALUE(AR1007)*60,AT1007,VALUE(AV1007)*60/2,AX1007/2),1440)*IF(OR(AZ1007="",AZ1007="　"),1,VALUE(MID(AZ1007,2,1)/4)),MIN(SUM(VALUE(BA1007)*60,BC1007,VALUE(BE1007)*60/2,BG1007/2),1440)*IF(OR(BI1007="",BI1007="　"),1,VALUE(MID(BI1007,2,1)/4)),MIN(SUM(VALUE(BJ1007)*60,BL1007,VALUE(BN1007)*60/2,BP1007/2),1440)*IF(OR(BR1007="",BR1007="　"),1,VALUE(MID(BR1007,2,1)/4)),MIN(SUM(VALUE(BS1007)*60,BU1007,VALUE(BW1007)*60/2,BY1007/2),1440)*IF(OR(CA1007="",CA1007="　"),1,VALUE(MID(CA1007,2,1)/4))),'01_勤務時間入力'!$B$7*60,10080))))</f>
        <v/>
      </c>
      <c r="CE1007" s="17" t="str">
        <f>IF(CB1007="","",IF('01_勤務時間入力'!$I$7*60&lt;='01_勤務時間入力'!CD1007,"常勤","非常勤"))</f>
        <v/>
      </c>
    </row>
    <row r="1008" spans="2:83" ht="27.95" customHeight="1" x14ac:dyDescent="0.4">
      <c r="B1008" s="131" t="str">
        <f t="shared" si="30"/>
        <v>992人目</v>
      </c>
      <c r="C1008" s="29"/>
      <c r="D1008" s="69" t="s">
        <v>14</v>
      </c>
      <c r="E1008" s="31"/>
      <c r="F1008" s="32"/>
      <c r="H1008" s="36"/>
      <c r="I1008" s="54" t="s">
        <v>11</v>
      </c>
      <c r="J1008" s="39"/>
      <c r="K1008" s="56" t="s">
        <v>16</v>
      </c>
      <c r="L1008" s="36"/>
      <c r="M1008" s="54" t="s">
        <v>11</v>
      </c>
      <c r="N1008" s="39"/>
      <c r="O1008" s="56" t="s">
        <v>16</v>
      </c>
      <c r="P1008" s="11"/>
      <c r="Q1008" s="36"/>
      <c r="R1008" s="54" t="s">
        <v>11</v>
      </c>
      <c r="S1008" s="39"/>
      <c r="T1008" s="54" t="s">
        <v>16</v>
      </c>
      <c r="U1008" s="36"/>
      <c r="V1008" s="54" t="s">
        <v>11</v>
      </c>
      <c r="W1008" s="39"/>
      <c r="X1008" s="56" t="s">
        <v>16</v>
      </c>
      <c r="Y1008" s="48"/>
      <c r="Z1008" s="36"/>
      <c r="AA1008" s="54" t="s">
        <v>11</v>
      </c>
      <c r="AB1008" s="39"/>
      <c r="AC1008" s="54" t="s">
        <v>16</v>
      </c>
      <c r="AD1008" s="36"/>
      <c r="AE1008" s="54" t="s">
        <v>11</v>
      </c>
      <c r="AF1008" s="39"/>
      <c r="AG1008" s="56" t="s">
        <v>16</v>
      </c>
      <c r="AH1008" s="48"/>
      <c r="AI1008" s="36"/>
      <c r="AJ1008" s="54" t="s">
        <v>11</v>
      </c>
      <c r="AK1008" s="39"/>
      <c r="AL1008" s="54" t="s">
        <v>16</v>
      </c>
      <c r="AM1008" s="36"/>
      <c r="AN1008" s="54" t="s">
        <v>11</v>
      </c>
      <c r="AO1008" s="39"/>
      <c r="AP1008" s="56" t="s">
        <v>16</v>
      </c>
      <c r="AQ1008" s="48"/>
      <c r="AR1008" s="36"/>
      <c r="AS1008" s="54" t="s">
        <v>11</v>
      </c>
      <c r="AT1008" s="39"/>
      <c r="AU1008" s="54" t="s">
        <v>16</v>
      </c>
      <c r="AV1008" s="36"/>
      <c r="AW1008" s="54" t="s">
        <v>11</v>
      </c>
      <c r="AX1008" s="39"/>
      <c r="AY1008" s="56" t="s">
        <v>16</v>
      </c>
      <c r="AZ1008" s="48"/>
      <c r="BA1008" s="36"/>
      <c r="BB1008" s="54" t="s">
        <v>11</v>
      </c>
      <c r="BC1008" s="39"/>
      <c r="BD1008" s="54" t="s">
        <v>16</v>
      </c>
      <c r="BE1008" s="36"/>
      <c r="BF1008" s="54" t="s">
        <v>11</v>
      </c>
      <c r="BG1008" s="39"/>
      <c r="BH1008" s="56" t="s">
        <v>16</v>
      </c>
      <c r="BI1008" s="48"/>
      <c r="BJ1008" s="36"/>
      <c r="BK1008" s="54" t="s">
        <v>11</v>
      </c>
      <c r="BL1008" s="39"/>
      <c r="BM1008" s="54" t="s">
        <v>16</v>
      </c>
      <c r="BN1008" s="36"/>
      <c r="BO1008" s="54" t="s">
        <v>11</v>
      </c>
      <c r="BP1008" s="39"/>
      <c r="BQ1008" s="56" t="s">
        <v>16</v>
      </c>
      <c r="BR1008" s="48"/>
      <c r="BS1008" s="36"/>
      <c r="BT1008" s="54" t="s">
        <v>11</v>
      </c>
      <c r="BU1008" s="39"/>
      <c r="BV1008" s="54" t="s">
        <v>16</v>
      </c>
      <c r="BW1008" s="36"/>
      <c r="BX1008" s="54" t="s">
        <v>11</v>
      </c>
      <c r="BY1008" s="39"/>
      <c r="BZ1008" s="56" t="s">
        <v>16</v>
      </c>
      <c r="CA1008" s="51"/>
      <c r="CB1008" s="17" t="str">
        <f t="shared" si="31"/>
        <v/>
      </c>
      <c r="CC1008" s="17" t="str">
        <f>IF(CB1008="","",INDEX('99_職種リスト'!$A:$A,MATCH($E1008,'99_職種リスト'!$B:$B,0)))</f>
        <v/>
      </c>
      <c r="CD1008" s="18" t="str">
        <f>IF(CB1008="","",IF(F1008="○",'01_勤務時間入力'!$B$7*60,IF(SUM(H1008,J1008,L1008,N1008)&gt;0,MIN(SUM(VALUE(H1008)*60,J1008,VALUE(L1008)*60/2,N1008/2),'01_勤務時間入力'!$B$7*60,10080),MIN(SUM(MIN(SUM(VALUE(Q1008)*60,S1008,VALUE(U1008)*60/2,W1008/2),1440)*IF(OR(Y1008="",Y1008="　"),1,VALUE(MID(Y1008,2,1)/4)),MIN(SUM(VALUE(Z1008)*60,AB1008,VALUE(AD1008)*60/2,AF1008/2),1440)*IF(OR(AH1008="",AH1008="　"),1,VALUE(MID(AH1008,2,1)/4)),MIN(SUM(VALUE(AI1008)*60,AK1008,VALUE(AM1008)*60/2,AO1008/2),1440)*IF(OR(AQ1008="",AQ1008="　"),1,VALUE(MID(AQ1008,2,1)/4)),MIN(SUM(VALUE(AR1008)*60,AT1008,VALUE(AV1008)*60/2,AX1008/2),1440)*IF(OR(AZ1008="",AZ1008="　"),1,VALUE(MID(AZ1008,2,1)/4)),MIN(SUM(VALUE(BA1008)*60,BC1008,VALUE(BE1008)*60/2,BG1008/2),1440)*IF(OR(BI1008="",BI1008="　"),1,VALUE(MID(BI1008,2,1)/4)),MIN(SUM(VALUE(BJ1008)*60,BL1008,VALUE(BN1008)*60/2,BP1008/2),1440)*IF(OR(BR1008="",BR1008="　"),1,VALUE(MID(BR1008,2,1)/4)),MIN(SUM(VALUE(BS1008)*60,BU1008,VALUE(BW1008)*60/2,BY1008/2),1440)*IF(OR(CA1008="",CA1008="　"),1,VALUE(MID(CA1008,2,1)/4))),'01_勤務時間入力'!$B$7*60,10080))))</f>
        <v/>
      </c>
      <c r="CE1008" s="17" t="str">
        <f>IF(CB1008="","",IF('01_勤務時間入力'!$I$7*60&lt;='01_勤務時間入力'!CD1008,"常勤","非常勤"))</f>
        <v/>
      </c>
    </row>
    <row r="1009" spans="2:83" ht="27.95" customHeight="1" x14ac:dyDescent="0.4">
      <c r="B1009" s="131" t="str">
        <f t="shared" si="30"/>
        <v>993人目</v>
      </c>
      <c r="C1009" s="29"/>
      <c r="D1009" s="69" t="s">
        <v>14</v>
      </c>
      <c r="E1009" s="31"/>
      <c r="F1009" s="32"/>
      <c r="H1009" s="36"/>
      <c r="I1009" s="54" t="s">
        <v>11</v>
      </c>
      <c r="J1009" s="39"/>
      <c r="K1009" s="56" t="s">
        <v>16</v>
      </c>
      <c r="L1009" s="36"/>
      <c r="M1009" s="54" t="s">
        <v>11</v>
      </c>
      <c r="N1009" s="39"/>
      <c r="O1009" s="56" t="s">
        <v>16</v>
      </c>
      <c r="P1009" s="11"/>
      <c r="Q1009" s="36"/>
      <c r="R1009" s="54" t="s">
        <v>11</v>
      </c>
      <c r="S1009" s="39"/>
      <c r="T1009" s="54" t="s">
        <v>16</v>
      </c>
      <c r="U1009" s="36"/>
      <c r="V1009" s="54" t="s">
        <v>11</v>
      </c>
      <c r="W1009" s="39"/>
      <c r="X1009" s="56" t="s">
        <v>16</v>
      </c>
      <c r="Y1009" s="48"/>
      <c r="Z1009" s="36"/>
      <c r="AA1009" s="54" t="s">
        <v>11</v>
      </c>
      <c r="AB1009" s="39"/>
      <c r="AC1009" s="54" t="s">
        <v>16</v>
      </c>
      <c r="AD1009" s="36"/>
      <c r="AE1009" s="54" t="s">
        <v>11</v>
      </c>
      <c r="AF1009" s="39"/>
      <c r="AG1009" s="56" t="s">
        <v>16</v>
      </c>
      <c r="AH1009" s="48"/>
      <c r="AI1009" s="36"/>
      <c r="AJ1009" s="54" t="s">
        <v>11</v>
      </c>
      <c r="AK1009" s="39"/>
      <c r="AL1009" s="54" t="s">
        <v>16</v>
      </c>
      <c r="AM1009" s="36"/>
      <c r="AN1009" s="54" t="s">
        <v>11</v>
      </c>
      <c r="AO1009" s="39"/>
      <c r="AP1009" s="56" t="s">
        <v>16</v>
      </c>
      <c r="AQ1009" s="48"/>
      <c r="AR1009" s="36"/>
      <c r="AS1009" s="54" t="s">
        <v>11</v>
      </c>
      <c r="AT1009" s="39"/>
      <c r="AU1009" s="54" t="s">
        <v>16</v>
      </c>
      <c r="AV1009" s="36"/>
      <c r="AW1009" s="54" t="s">
        <v>11</v>
      </c>
      <c r="AX1009" s="39"/>
      <c r="AY1009" s="56" t="s">
        <v>16</v>
      </c>
      <c r="AZ1009" s="48"/>
      <c r="BA1009" s="36"/>
      <c r="BB1009" s="54" t="s">
        <v>11</v>
      </c>
      <c r="BC1009" s="39"/>
      <c r="BD1009" s="54" t="s">
        <v>16</v>
      </c>
      <c r="BE1009" s="36"/>
      <c r="BF1009" s="54" t="s">
        <v>11</v>
      </c>
      <c r="BG1009" s="39"/>
      <c r="BH1009" s="56" t="s">
        <v>16</v>
      </c>
      <c r="BI1009" s="48"/>
      <c r="BJ1009" s="36"/>
      <c r="BK1009" s="54" t="s">
        <v>11</v>
      </c>
      <c r="BL1009" s="39"/>
      <c r="BM1009" s="54" t="s">
        <v>16</v>
      </c>
      <c r="BN1009" s="36"/>
      <c r="BO1009" s="54" t="s">
        <v>11</v>
      </c>
      <c r="BP1009" s="39"/>
      <c r="BQ1009" s="56" t="s">
        <v>16</v>
      </c>
      <c r="BR1009" s="48"/>
      <c r="BS1009" s="36"/>
      <c r="BT1009" s="54" t="s">
        <v>11</v>
      </c>
      <c r="BU1009" s="39"/>
      <c r="BV1009" s="54" t="s">
        <v>16</v>
      </c>
      <c r="BW1009" s="36"/>
      <c r="BX1009" s="54" t="s">
        <v>11</v>
      </c>
      <c r="BY1009" s="39"/>
      <c r="BZ1009" s="56" t="s">
        <v>16</v>
      </c>
      <c r="CA1009" s="51"/>
      <c r="CB1009" s="17" t="str">
        <f t="shared" si="31"/>
        <v/>
      </c>
      <c r="CC1009" s="17" t="str">
        <f>IF(CB1009="","",INDEX('99_職種リスト'!$A:$A,MATCH($E1009,'99_職種リスト'!$B:$B,0)))</f>
        <v/>
      </c>
      <c r="CD1009" s="18" t="str">
        <f>IF(CB1009="","",IF(F1009="○",'01_勤務時間入力'!$B$7*60,IF(SUM(H1009,J1009,L1009,N1009)&gt;0,MIN(SUM(VALUE(H1009)*60,J1009,VALUE(L1009)*60/2,N1009/2),'01_勤務時間入力'!$B$7*60,10080),MIN(SUM(MIN(SUM(VALUE(Q1009)*60,S1009,VALUE(U1009)*60/2,W1009/2),1440)*IF(OR(Y1009="",Y1009="　"),1,VALUE(MID(Y1009,2,1)/4)),MIN(SUM(VALUE(Z1009)*60,AB1009,VALUE(AD1009)*60/2,AF1009/2),1440)*IF(OR(AH1009="",AH1009="　"),1,VALUE(MID(AH1009,2,1)/4)),MIN(SUM(VALUE(AI1009)*60,AK1009,VALUE(AM1009)*60/2,AO1009/2),1440)*IF(OR(AQ1009="",AQ1009="　"),1,VALUE(MID(AQ1009,2,1)/4)),MIN(SUM(VALUE(AR1009)*60,AT1009,VALUE(AV1009)*60/2,AX1009/2),1440)*IF(OR(AZ1009="",AZ1009="　"),1,VALUE(MID(AZ1009,2,1)/4)),MIN(SUM(VALUE(BA1009)*60,BC1009,VALUE(BE1009)*60/2,BG1009/2),1440)*IF(OR(BI1009="",BI1009="　"),1,VALUE(MID(BI1009,2,1)/4)),MIN(SUM(VALUE(BJ1009)*60,BL1009,VALUE(BN1009)*60/2,BP1009/2),1440)*IF(OR(BR1009="",BR1009="　"),1,VALUE(MID(BR1009,2,1)/4)),MIN(SUM(VALUE(BS1009)*60,BU1009,VALUE(BW1009)*60/2,BY1009/2),1440)*IF(OR(CA1009="",CA1009="　"),1,VALUE(MID(CA1009,2,1)/4))),'01_勤務時間入力'!$B$7*60,10080))))</f>
        <v/>
      </c>
      <c r="CE1009" s="17" t="str">
        <f>IF(CB1009="","",IF('01_勤務時間入力'!$I$7*60&lt;='01_勤務時間入力'!CD1009,"常勤","非常勤"))</f>
        <v/>
      </c>
    </row>
    <row r="1010" spans="2:83" ht="27.95" customHeight="1" x14ac:dyDescent="0.4">
      <c r="B1010" s="131" t="str">
        <f t="shared" si="30"/>
        <v>994人目</v>
      </c>
      <c r="C1010" s="29"/>
      <c r="D1010" s="69" t="s">
        <v>14</v>
      </c>
      <c r="E1010" s="31"/>
      <c r="F1010" s="32"/>
      <c r="H1010" s="36"/>
      <c r="I1010" s="54" t="s">
        <v>11</v>
      </c>
      <c r="J1010" s="39"/>
      <c r="K1010" s="56" t="s">
        <v>16</v>
      </c>
      <c r="L1010" s="36"/>
      <c r="M1010" s="54" t="s">
        <v>11</v>
      </c>
      <c r="N1010" s="39"/>
      <c r="O1010" s="56" t="s">
        <v>16</v>
      </c>
      <c r="P1010" s="11"/>
      <c r="Q1010" s="36"/>
      <c r="R1010" s="54" t="s">
        <v>11</v>
      </c>
      <c r="S1010" s="39"/>
      <c r="T1010" s="54" t="s">
        <v>16</v>
      </c>
      <c r="U1010" s="36"/>
      <c r="V1010" s="54" t="s">
        <v>11</v>
      </c>
      <c r="W1010" s="39"/>
      <c r="X1010" s="56" t="s">
        <v>16</v>
      </c>
      <c r="Y1010" s="48"/>
      <c r="Z1010" s="36"/>
      <c r="AA1010" s="54" t="s">
        <v>11</v>
      </c>
      <c r="AB1010" s="39"/>
      <c r="AC1010" s="54" t="s">
        <v>16</v>
      </c>
      <c r="AD1010" s="36"/>
      <c r="AE1010" s="54" t="s">
        <v>11</v>
      </c>
      <c r="AF1010" s="39"/>
      <c r="AG1010" s="56" t="s">
        <v>16</v>
      </c>
      <c r="AH1010" s="48"/>
      <c r="AI1010" s="36"/>
      <c r="AJ1010" s="54" t="s">
        <v>11</v>
      </c>
      <c r="AK1010" s="39"/>
      <c r="AL1010" s="54" t="s">
        <v>16</v>
      </c>
      <c r="AM1010" s="36"/>
      <c r="AN1010" s="54" t="s">
        <v>11</v>
      </c>
      <c r="AO1010" s="39"/>
      <c r="AP1010" s="56" t="s">
        <v>16</v>
      </c>
      <c r="AQ1010" s="48"/>
      <c r="AR1010" s="36"/>
      <c r="AS1010" s="54" t="s">
        <v>11</v>
      </c>
      <c r="AT1010" s="39"/>
      <c r="AU1010" s="54" t="s">
        <v>16</v>
      </c>
      <c r="AV1010" s="36"/>
      <c r="AW1010" s="54" t="s">
        <v>11</v>
      </c>
      <c r="AX1010" s="39"/>
      <c r="AY1010" s="56" t="s">
        <v>16</v>
      </c>
      <c r="AZ1010" s="48"/>
      <c r="BA1010" s="36"/>
      <c r="BB1010" s="54" t="s">
        <v>11</v>
      </c>
      <c r="BC1010" s="39"/>
      <c r="BD1010" s="54" t="s">
        <v>16</v>
      </c>
      <c r="BE1010" s="36"/>
      <c r="BF1010" s="54" t="s">
        <v>11</v>
      </c>
      <c r="BG1010" s="39"/>
      <c r="BH1010" s="56" t="s">
        <v>16</v>
      </c>
      <c r="BI1010" s="48"/>
      <c r="BJ1010" s="36"/>
      <c r="BK1010" s="54" t="s">
        <v>11</v>
      </c>
      <c r="BL1010" s="39"/>
      <c r="BM1010" s="54" t="s">
        <v>16</v>
      </c>
      <c r="BN1010" s="36"/>
      <c r="BO1010" s="54" t="s">
        <v>11</v>
      </c>
      <c r="BP1010" s="39"/>
      <c r="BQ1010" s="56" t="s">
        <v>16</v>
      </c>
      <c r="BR1010" s="48"/>
      <c r="BS1010" s="36"/>
      <c r="BT1010" s="54" t="s">
        <v>11</v>
      </c>
      <c r="BU1010" s="39"/>
      <c r="BV1010" s="54" t="s">
        <v>16</v>
      </c>
      <c r="BW1010" s="36"/>
      <c r="BX1010" s="54" t="s">
        <v>11</v>
      </c>
      <c r="BY1010" s="39"/>
      <c r="BZ1010" s="56" t="s">
        <v>16</v>
      </c>
      <c r="CA1010" s="51"/>
      <c r="CB1010" s="17" t="str">
        <f t="shared" si="31"/>
        <v/>
      </c>
      <c r="CC1010" s="17" t="str">
        <f>IF(CB1010="","",INDEX('99_職種リスト'!$A:$A,MATCH($E1010,'99_職種リスト'!$B:$B,0)))</f>
        <v/>
      </c>
      <c r="CD1010" s="18" t="str">
        <f>IF(CB1010="","",IF(F1010="○",'01_勤務時間入力'!$B$7*60,IF(SUM(H1010,J1010,L1010,N1010)&gt;0,MIN(SUM(VALUE(H1010)*60,J1010,VALUE(L1010)*60/2,N1010/2),'01_勤務時間入力'!$B$7*60,10080),MIN(SUM(MIN(SUM(VALUE(Q1010)*60,S1010,VALUE(U1010)*60/2,W1010/2),1440)*IF(OR(Y1010="",Y1010="　"),1,VALUE(MID(Y1010,2,1)/4)),MIN(SUM(VALUE(Z1010)*60,AB1010,VALUE(AD1010)*60/2,AF1010/2),1440)*IF(OR(AH1010="",AH1010="　"),1,VALUE(MID(AH1010,2,1)/4)),MIN(SUM(VALUE(AI1010)*60,AK1010,VALUE(AM1010)*60/2,AO1010/2),1440)*IF(OR(AQ1010="",AQ1010="　"),1,VALUE(MID(AQ1010,2,1)/4)),MIN(SUM(VALUE(AR1010)*60,AT1010,VALUE(AV1010)*60/2,AX1010/2),1440)*IF(OR(AZ1010="",AZ1010="　"),1,VALUE(MID(AZ1010,2,1)/4)),MIN(SUM(VALUE(BA1010)*60,BC1010,VALUE(BE1010)*60/2,BG1010/2),1440)*IF(OR(BI1010="",BI1010="　"),1,VALUE(MID(BI1010,2,1)/4)),MIN(SUM(VALUE(BJ1010)*60,BL1010,VALUE(BN1010)*60/2,BP1010/2),1440)*IF(OR(BR1010="",BR1010="　"),1,VALUE(MID(BR1010,2,1)/4)),MIN(SUM(VALUE(BS1010)*60,BU1010,VALUE(BW1010)*60/2,BY1010/2),1440)*IF(OR(CA1010="",CA1010="　"),1,VALUE(MID(CA1010,2,1)/4))),'01_勤務時間入力'!$B$7*60,10080))))</f>
        <v/>
      </c>
      <c r="CE1010" s="17" t="str">
        <f>IF(CB1010="","",IF('01_勤務時間入力'!$I$7*60&lt;='01_勤務時間入力'!CD1010,"常勤","非常勤"))</f>
        <v/>
      </c>
    </row>
    <row r="1011" spans="2:83" ht="27.95" customHeight="1" x14ac:dyDescent="0.4">
      <c r="B1011" s="131" t="str">
        <f t="shared" si="30"/>
        <v>995人目</v>
      </c>
      <c r="C1011" s="29"/>
      <c r="D1011" s="69" t="s">
        <v>14</v>
      </c>
      <c r="E1011" s="31"/>
      <c r="F1011" s="32"/>
      <c r="H1011" s="36"/>
      <c r="I1011" s="54" t="s">
        <v>11</v>
      </c>
      <c r="J1011" s="39"/>
      <c r="K1011" s="56" t="s">
        <v>16</v>
      </c>
      <c r="L1011" s="36"/>
      <c r="M1011" s="54" t="s">
        <v>11</v>
      </c>
      <c r="N1011" s="39"/>
      <c r="O1011" s="56" t="s">
        <v>16</v>
      </c>
      <c r="P1011" s="11"/>
      <c r="Q1011" s="36"/>
      <c r="R1011" s="54" t="s">
        <v>11</v>
      </c>
      <c r="S1011" s="39"/>
      <c r="T1011" s="54" t="s">
        <v>16</v>
      </c>
      <c r="U1011" s="36"/>
      <c r="V1011" s="54" t="s">
        <v>11</v>
      </c>
      <c r="W1011" s="39"/>
      <c r="X1011" s="56" t="s">
        <v>16</v>
      </c>
      <c r="Y1011" s="48"/>
      <c r="Z1011" s="36"/>
      <c r="AA1011" s="54" t="s">
        <v>11</v>
      </c>
      <c r="AB1011" s="39"/>
      <c r="AC1011" s="54" t="s">
        <v>16</v>
      </c>
      <c r="AD1011" s="36"/>
      <c r="AE1011" s="54" t="s">
        <v>11</v>
      </c>
      <c r="AF1011" s="39"/>
      <c r="AG1011" s="56" t="s">
        <v>16</v>
      </c>
      <c r="AH1011" s="48"/>
      <c r="AI1011" s="36"/>
      <c r="AJ1011" s="54" t="s">
        <v>11</v>
      </c>
      <c r="AK1011" s="39"/>
      <c r="AL1011" s="54" t="s">
        <v>16</v>
      </c>
      <c r="AM1011" s="36"/>
      <c r="AN1011" s="54" t="s">
        <v>11</v>
      </c>
      <c r="AO1011" s="39"/>
      <c r="AP1011" s="56" t="s">
        <v>16</v>
      </c>
      <c r="AQ1011" s="48"/>
      <c r="AR1011" s="36"/>
      <c r="AS1011" s="54" t="s">
        <v>11</v>
      </c>
      <c r="AT1011" s="39"/>
      <c r="AU1011" s="54" t="s">
        <v>16</v>
      </c>
      <c r="AV1011" s="36"/>
      <c r="AW1011" s="54" t="s">
        <v>11</v>
      </c>
      <c r="AX1011" s="39"/>
      <c r="AY1011" s="56" t="s">
        <v>16</v>
      </c>
      <c r="AZ1011" s="48"/>
      <c r="BA1011" s="36"/>
      <c r="BB1011" s="54" t="s">
        <v>11</v>
      </c>
      <c r="BC1011" s="39"/>
      <c r="BD1011" s="54" t="s">
        <v>16</v>
      </c>
      <c r="BE1011" s="36"/>
      <c r="BF1011" s="54" t="s">
        <v>11</v>
      </c>
      <c r="BG1011" s="39"/>
      <c r="BH1011" s="56" t="s">
        <v>16</v>
      </c>
      <c r="BI1011" s="48"/>
      <c r="BJ1011" s="36"/>
      <c r="BK1011" s="54" t="s">
        <v>11</v>
      </c>
      <c r="BL1011" s="39"/>
      <c r="BM1011" s="54" t="s">
        <v>16</v>
      </c>
      <c r="BN1011" s="36"/>
      <c r="BO1011" s="54" t="s">
        <v>11</v>
      </c>
      <c r="BP1011" s="39"/>
      <c r="BQ1011" s="56" t="s">
        <v>16</v>
      </c>
      <c r="BR1011" s="48"/>
      <c r="BS1011" s="36"/>
      <c r="BT1011" s="54" t="s">
        <v>11</v>
      </c>
      <c r="BU1011" s="39"/>
      <c r="BV1011" s="54" t="s">
        <v>16</v>
      </c>
      <c r="BW1011" s="36"/>
      <c r="BX1011" s="54" t="s">
        <v>11</v>
      </c>
      <c r="BY1011" s="39"/>
      <c r="BZ1011" s="56" t="s">
        <v>16</v>
      </c>
      <c r="CA1011" s="51"/>
      <c r="CB1011" s="17" t="str">
        <f t="shared" si="31"/>
        <v/>
      </c>
      <c r="CC1011" s="17" t="str">
        <f>IF(CB1011="","",INDEX('99_職種リスト'!$A:$A,MATCH($E1011,'99_職種リスト'!$B:$B,0)))</f>
        <v/>
      </c>
      <c r="CD1011" s="18" t="str">
        <f>IF(CB1011="","",IF(F1011="○",'01_勤務時間入力'!$B$7*60,IF(SUM(H1011,J1011,L1011,N1011)&gt;0,MIN(SUM(VALUE(H1011)*60,J1011,VALUE(L1011)*60/2,N1011/2),'01_勤務時間入力'!$B$7*60,10080),MIN(SUM(MIN(SUM(VALUE(Q1011)*60,S1011,VALUE(U1011)*60/2,W1011/2),1440)*IF(OR(Y1011="",Y1011="　"),1,VALUE(MID(Y1011,2,1)/4)),MIN(SUM(VALUE(Z1011)*60,AB1011,VALUE(AD1011)*60/2,AF1011/2),1440)*IF(OR(AH1011="",AH1011="　"),1,VALUE(MID(AH1011,2,1)/4)),MIN(SUM(VALUE(AI1011)*60,AK1011,VALUE(AM1011)*60/2,AO1011/2),1440)*IF(OR(AQ1011="",AQ1011="　"),1,VALUE(MID(AQ1011,2,1)/4)),MIN(SUM(VALUE(AR1011)*60,AT1011,VALUE(AV1011)*60/2,AX1011/2),1440)*IF(OR(AZ1011="",AZ1011="　"),1,VALUE(MID(AZ1011,2,1)/4)),MIN(SUM(VALUE(BA1011)*60,BC1011,VALUE(BE1011)*60/2,BG1011/2),1440)*IF(OR(BI1011="",BI1011="　"),1,VALUE(MID(BI1011,2,1)/4)),MIN(SUM(VALUE(BJ1011)*60,BL1011,VALUE(BN1011)*60/2,BP1011/2),1440)*IF(OR(BR1011="",BR1011="　"),1,VALUE(MID(BR1011,2,1)/4)),MIN(SUM(VALUE(BS1011)*60,BU1011,VALUE(BW1011)*60/2,BY1011/2),1440)*IF(OR(CA1011="",CA1011="　"),1,VALUE(MID(CA1011,2,1)/4))),'01_勤務時間入力'!$B$7*60,10080))))</f>
        <v/>
      </c>
      <c r="CE1011" s="17" t="str">
        <f>IF(CB1011="","",IF('01_勤務時間入力'!$I$7*60&lt;='01_勤務時間入力'!CD1011,"常勤","非常勤"))</f>
        <v/>
      </c>
    </row>
    <row r="1012" spans="2:83" ht="27.95" customHeight="1" x14ac:dyDescent="0.4">
      <c r="B1012" s="131" t="str">
        <f t="shared" si="30"/>
        <v>996人目</v>
      </c>
      <c r="C1012" s="29"/>
      <c r="D1012" s="69" t="s">
        <v>14</v>
      </c>
      <c r="E1012" s="31"/>
      <c r="F1012" s="32"/>
      <c r="H1012" s="36"/>
      <c r="I1012" s="54" t="s">
        <v>11</v>
      </c>
      <c r="J1012" s="39"/>
      <c r="K1012" s="56" t="s">
        <v>16</v>
      </c>
      <c r="L1012" s="36"/>
      <c r="M1012" s="54" t="s">
        <v>11</v>
      </c>
      <c r="N1012" s="39"/>
      <c r="O1012" s="56" t="s">
        <v>16</v>
      </c>
      <c r="P1012" s="11"/>
      <c r="Q1012" s="36"/>
      <c r="R1012" s="54" t="s">
        <v>11</v>
      </c>
      <c r="S1012" s="39"/>
      <c r="T1012" s="54" t="s">
        <v>16</v>
      </c>
      <c r="U1012" s="36"/>
      <c r="V1012" s="54" t="s">
        <v>11</v>
      </c>
      <c r="W1012" s="39"/>
      <c r="X1012" s="56" t="s">
        <v>16</v>
      </c>
      <c r="Y1012" s="48"/>
      <c r="Z1012" s="36"/>
      <c r="AA1012" s="54" t="s">
        <v>11</v>
      </c>
      <c r="AB1012" s="39"/>
      <c r="AC1012" s="54" t="s">
        <v>16</v>
      </c>
      <c r="AD1012" s="36"/>
      <c r="AE1012" s="54" t="s">
        <v>11</v>
      </c>
      <c r="AF1012" s="39"/>
      <c r="AG1012" s="56" t="s">
        <v>16</v>
      </c>
      <c r="AH1012" s="48"/>
      <c r="AI1012" s="36"/>
      <c r="AJ1012" s="54" t="s">
        <v>11</v>
      </c>
      <c r="AK1012" s="39"/>
      <c r="AL1012" s="54" t="s">
        <v>16</v>
      </c>
      <c r="AM1012" s="36"/>
      <c r="AN1012" s="54" t="s">
        <v>11</v>
      </c>
      <c r="AO1012" s="39"/>
      <c r="AP1012" s="56" t="s">
        <v>16</v>
      </c>
      <c r="AQ1012" s="48"/>
      <c r="AR1012" s="36"/>
      <c r="AS1012" s="54" t="s">
        <v>11</v>
      </c>
      <c r="AT1012" s="39"/>
      <c r="AU1012" s="54" t="s">
        <v>16</v>
      </c>
      <c r="AV1012" s="36"/>
      <c r="AW1012" s="54" t="s">
        <v>11</v>
      </c>
      <c r="AX1012" s="39"/>
      <c r="AY1012" s="56" t="s">
        <v>16</v>
      </c>
      <c r="AZ1012" s="48"/>
      <c r="BA1012" s="36"/>
      <c r="BB1012" s="54" t="s">
        <v>11</v>
      </c>
      <c r="BC1012" s="39"/>
      <c r="BD1012" s="54" t="s">
        <v>16</v>
      </c>
      <c r="BE1012" s="36"/>
      <c r="BF1012" s="54" t="s">
        <v>11</v>
      </c>
      <c r="BG1012" s="39"/>
      <c r="BH1012" s="56" t="s">
        <v>16</v>
      </c>
      <c r="BI1012" s="48"/>
      <c r="BJ1012" s="36"/>
      <c r="BK1012" s="54" t="s">
        <v>11</v>
      </c>
      <c r="BL1012" s="39"/>
      <c r="BM1012" s="54" t="s">
        <v>16</v>
      </c>
      <c r="BN1012" s="36"/>
      <c r="BO1012" s="54" t="s">
        <v>11</v>
      </c>
      <c r="BP1012" s="39"/>
      <c r="BQ1012" s="56" t="s">
        <v>16</v>
      </c>
      <c r="BR1012" s="48"/>
      <c r="BS1012" s="36"/>
      <c r="BT1012" s="54" t="s">
        <v>11</v>
      </c>
      <c r="BU1012" s="39"/>
      <c r="BV1012" s="54" t="s">
        <v>16</v>
      </c>
      <c r="BW1012" s="36"/>
      <c r="BX1012" s="54" t="s">
        <v>11</v>
      </c>
      <c r="BY1012" s="39"/>
      <c r="BZ1012" s="56" t="s">
        <v>16</v>
      </c>
      <c r="CA1012" s="51"/>
      <c r="CB1012" s="17" t="str">
        <f t="shared" si="31"/>
        <v/>
      </c>
      <c r="CC1012" s="17" t="str">
        <f>IF(CB1012="","",INDEX('99_職種リスト'!$A:$A,MATCH($E1012,'99_職種リスト'!$B:$B,0)))</f>
        <v/>
      </c>
      <c r="CD1012" s="18" t="str">
        <f>IF(CB1012="","",IF(F1012="○",'01_勤務時間入力'!$B$7*60,IF(SUM(H1012,J1012,L1012,N1012)&gt;0,MIN(SUM(VALUE(H1012)*60,J1012,VALUE(L1012)*60/2,N1012/2),'01_勤務時間入力'!$B$7*60,10080),MIN(SUM(MIN(SUM(VALUE(Q1012)*60,S1012,VALUE(U1012)*60/2,W1012/2),1440)*IF(OR(Y1012="",Y1012="　"),1,VALUE(MID(Y1012,2,1)/4)),MIN(SUM(VALUE(Z1012)*60,AB1012,VALUE(AD1012)*60/2,AF1012/2),1440)*IF(OR(AH1012="",AH1012="　"),1,VALUE(MID(AH1012,2,1)/4)),MIN(SUM(VALUE(AI1012)*60,AK1012,VALUE(AM1012)*60/2,AO1012/2),1440)*IF(OR(AQ1012="",AQ1012="　"),1,VALUE(MID(AQ1012,2,1)/4)),MIN(SUM(VALUE(AR1012)*60,AT1012,VALUE(AV1012)*60/2,AX1012/2),1440)*IF(OR(AZ1012="",AZ1012="　"),1,VALUE(MID(AZ1012,2,1)/4)),MIN(SUM(VALUE(BA1012)*60,BC1012,VALUE(BE1012)*60/2,BG1012/2),1440)*IF(OR(BI1012="",BI1012="　"),1,VALUE(MID(BI1012,2,1)/4)),MIN(SUM(VALUE(BJ1012)*60,BL1012,VALUE(BN1012)*60/2,BP1012/2),1440)*IF(OR(BR1012="",BR1012="　"),1,VALUE(MID(BR1012,2,1)/4)),MIN(SUM(VALUE(BS1012)*60,BU1012,VALUE(BW1012)*60/2,BY1012/2),1440)*IF(OR(CA1012="",CA1012="　"),1,VALUE(MID(CA1012,2,1)/4))),'01_勤務時間入力'!$B$7*60,10080))))</f>
        <v/>
      </c>
      <c r="CE1012" s="17" t="str">
        <f>IF(CB1012="","",IF('01_勤務時間入力'!$I$7*60&lt;='01_勤務時間入力'!CD1012,"常勤","非常勤"))</f>
        <v/>
      </c>
    </row>
    <row r="1013" spans="2:83" ht="27.95" customHeight="1" x14ac:dyDescent="0.4">
      <c r="B1013" s="131" t="str">
        <f t="shared" si="30"/>
        <v>997人目</v>
      </c>
      <c r="C1013" s="29"/>
      <c r="D1013" s="69" t="s">
        <v>14</v>
      </c>
      <c r="E1013" s="31"/>
      <c r="F1013" s="32"/>
      <c r="H1013" s="36"/>
      <c r="I1013" s="54" t="s">
        <v>11</v>
      </c>
      <c r="J1013" s="39"/>
      <c r="K1013" s="56" t="s">
        <v>16</v>
      </c>
      <c r="L1013" s="36"/>
      <c r="M1013" s="54" t="s">
        <v>11</v>
      </c>
      <c r="N1013" s="39"/>
      <c r="O1013" s="56" t="s">
        <v>16</v>
      </c>
      <c r="P1013" s="11"/>
      <c r="Q1013" s="36"/>
      <c r="R1013" s="54" t="s">
        <v>11</v>
      </c>
      <c r="S1013" s="39"/>
      <c r="T1013" s="54" t="s">
        <v>16</v>
      </c>
      <c r="U1013" s="36"/>
      <c r="V1013" s="54" t="s">
        <v>11</v>
      </c>
      <c r="W1013" s="39"/>
      <c r="X1013" s="56" t="s">
        <v>16</v>
      </c>
      <c r="Y1013" s="48"/>
      <c r="Z1013" s="36"/>
      <c r="AA1013" s="54" t="s">
        <v>11</v>
      </c>
      <c r="AB1013" s="39"/>
      <c r="AC1013" s="54" t="s">
        <v>16</v>
      </c>
      <c r="AD1013" s="36"/>
      <c r="AE1013" s="54" t="s">
        <v>11</v>
      </c>
      <c r="AF1013" s="39"/>
      <c r="AG1013" s="56" t="s">
        <v>16</v>
      </c>
      <c r="AH1013" s="48"/>
      <c r="AI1013" s="36"/>
      <c r="AJ1013" s="54" t="s">
        <v>11</v>
      </c>
      <c r="AK1013" s="39"/>
      <c r="AL1013" s="54" t="s">
        <v>16</v>
      </c>
      <c r="AM1013" s="36"/>
      <c r="AN1013" s="54" t="s">
        <v>11</v>
      </c>
      <c r="AO1013" s="39"/>
      <c r="AP1013" s="56" t="s">
        <v>16</v>
      </c>
      <c r="AQ1013" s="48"/>
      <c r="AR1013" s="36"/>
      <c r="AS1013" s="54" t="s">
        <v>11</v>
      </c>
      <c r="AT1013" s="39"/>
      <c r="AU1013" s="54" t="s">
        <v>16</v>
      </c>
      <c r="AV1013" s="36"/>
      <c r="AW1013" s="54" t="s">
        <v>11</v>
      </c>
      <c r="AX1013" s="39"/>
      <c r="AY1013" s="56" t="s">
        <v>16</v>
      </c>
      <c r="AZ1013" s="48"/>
      <c r="BA1013" s="36"/>
      <c r="BB1013" s="54" t="s">
        <v>11</v>
      </c>
      <c r="BC1013" s="39"/>
      <c r="BD1013" s="54" t="s">
        <v>16</v>
      </c>
      <c r="BE1013" s="36"/>
      <c r="BF1013" s="54" t="s">
        <v>11</v>
      </c>
      <c r="BG1013" s="39"/>
      <c r="BH1013" s="56" t="s">
        <v>16</v>
      </c>
      <c r="BI1013" s="48"/>
      <c r="BJ1013" s="36"/>
      <c r="BK1013" s="54" t="s">
        <v>11</v>
      </c>
      <c r="BL1013" s="39"/>
      <c r="BM1013" s="54" t="s">
        <v>16</v>
      </c>
      <c r="BN1013" s="36"/>
      <c r="BO1013" s="54" t="s">
        <v>11</v>
      </c>
      <c r="BP1013" s="39"/>
      <c r="BQ1013" s="56" t="s">
        <v>16</v>
      </c>
      <c r="BR1013" s="48"/>
      <c r="BS1013" s="36"/>
      <c r="BT1013" s="54" t="s">
        <v>11</v>
      </c>
      <c r="BU1013" s="39"/>
      <c r="BV1013" s="54" t="s">
        <v>16</v>
      </c>
      <c r="BW1013" s="36"/>
      <c r="BX1013" s="54" t="s">
        <v>11</v>
      </c>
      <c r="BY1013" s="39"/>
      <c r="BZ1013" s="56" t="s">
        <v>16</v>
      </c>
      <c r="CA1013" s="51"/>
      <c r="CB1013" s="17" t="str">
        <f t="shared" si="31"/>
        <v/>
      </c>
      <c r="CC1013" s="17" t="str">
        <f>IF(CB1013="","",INDEX('99_職種リスト'!$A:$A,MATCH($E1013,'99_職種リスト'!$B:$B,0)))</f>
        <v/>
      </c>
      <c r="CD1013" s="18" t="str">
        <f>IF(CB1013="","",IF(F1013="○",'01_勤務時間入力'!$B$7*60,IF(SUM(H1013,J1013,L1013,N1013)&gt;0,MIN(SUM(VALUE(H1013)*60,J1013,VALUE(L1013)*60/2,N1013/2),'01_勤務時間入力'!$B$7*60,10080),MIN(SUM(MIN(SUM(VALUE(Q1013)*60,S1013,VALUE(U1013)*60/2,W1013/2),1440)*IF(OR(Y1013="",Y1013="　"),1,VALUE(MID(Y1013,2,1)/4)),MIN(SUM(VALUE(Z1013)*60,AB1013,VALUE(AD1013)*60/2,AF1013/2),1440)*IF(OR(AH1013="",AH1013="　"),1,VALUE(MID(AH1013,2,1)/4)),MIN(SUM(VALUE(AI1013)*60,AK1013,VALUE(AM1013)*60/2,AO1013/2),1440)*IF(OR(AQ1013="",AQ1013="　"),1,VALUE(MID(AQ1013,2,1)/4)),MIN(SUM(VALUE(AR1013)*60,AT1013,VALUE(AV1013)*60/2,AX1013/2),1440)*IF(OR(AZ1013="",AZ1013="　"),1,VALUE(MID(AZ1013,2,1)/4)),MIN(SUM(VALUE(BA1013)*60,BC1013,VALUE(BE1013)*60/2,BG1013/2),1440)*IF(OR(BI1013="",BI1013="　"),1,VALUE(MID(BI1013,2,1)/4)),MIN(SUM(VALUE(BJ1013)*60,BL1013,VALUE(BN1013)*60/2,BP1013/2),1440)*IF(OR(BR1013="",BR1013="　"),1,VALUE(MID(BR1013,2,1)/4)),MIN(SUM(VALUE(BS1013)*60,BU1013,VALUE(BW1013)*60/2,BY1013/2),1440)*IF(OR(CA1013="",CA1013="　"),1,VALUE(MID(CA1013,2,1)/4))),'01_勤務時間入力'!$B$7*60,10080))))</f>
        <v/>
      </c>
      <c r="CE1013" s="17" t="str">
        <f>IF(CB1013="","",IF('01_勤務時間入力'!$I$7*60&lt;='01_勤務時間入力'!CD1013,"常勤","非常勤"))</f>
        <v/>
      </c>
    </row>
    <row r="1014" spans="2:83" ht="27.95" customHeight="1" x14ac:dyDescent="0.4">
      <c r="B1014" s="131" t="str">
        <f t="shared" si="30"/>
        <v>998人目</v>
      </c>
      <c r="C1014" s="29"/>
      <c r="D1014" s="69" t="s">
        <v>14</v>
      </c>
      <c r="E1014" s="31"/>
      <c r="F1014" s="32"/>
      <c r="H1014" s="36"/>
      <c r="I1014" s="54" t="s">
        <v>11</v>
      </c>
      <c r="J1014" s="39"/>
      <c r="K1014" s="56" t="s">
        <v>16</v>
      </c>
      <c r="L1014" s="36"/>
      <c r="M1014" s="54" t="s">
        <v>11</v>
      </c>
      <c r="N1014" s="39"/>
      <c r="O1014" s="56" t="s">
        <v>16</v>
      </c>
      <c r="P1014" s="11"/>
      <c r="Q1014" s="36"/>
      <c r="R1014" s="54" t="s">
        <v>11</v>
      </c>
      <c r="S1014" s="39"/>
      <c r="T1014" s="54" t="s">
        <v>16</v>
      </c>
      <c r="U1014" s="36"/>
      <c r="V1014" s="54" t="s">
        <v>11</v>
      </c>
      <c r="W1014" s="39"/>
      <c r="X1014" s="56" t="s">
        <v>16</v>
      </c>
      <c r="Y1014" s="48"/>
      <c r="Z1014" s="36"/>
      <c r="AA1014" s="54" t="s">
        <v>11</v>
      </c>
      <c r="AB1014" s="39"/>
      <c r="AC1014" s="54" t="s">
        <v>16</v>
      </c>
      <c r="AD1014" s="36"/>
      <c r="AE1014" s="54" t="s">
        <v>11</v>
      </c>
      <c r="AF1014" s="39"/>
      <c r="AG1014" s="56" t="s">
        <v>16</v>
      </c>
      <c r="AH1014" s="48"/>
      <c r="AI1014" s="36"/>
      <c r="AJ1014" s="54" t="s">
        <v>11</v>
      </c>
      <c r="AK1014" s="39"/>
      <c r="AL1014" s="54" t="s">
        <v>16</v>
      </c>
      <c r="AM1014" s="36"/>
      <c r="AN1014" s="54" t="s">
        <v>11</v>
      </c>
      <c r="AO1014" s="39"/>
      <c r="AP1014" s="56" t="s">
        <v>16</v>
      </c>
      <c r="AQ1014" s="48"/>
      <c r="AR1014" s="36"/>
      <c r="AS1014" s="54" t="s">
        <v>11</v>
      </c>
      <c r="AT1014" s="39"/>
      <c r="AU1014" s="54" t="s">
        <v>16</v>
      </c>
      <c r="AV1014" s="36"/>
      <c r="AW1014" s="54" t="s">
        <v>11</v>
      </c>
      <c r="AX1014" s="39"/>
      <c r="AY1014" s="56" t="s">
        <v>16</v>
      </c>
      <c r="AZ1014" s="48"/>
      <c r="BA1014" s="36"/>
      <c r="BB1014" s="54" t="s">
        <v>11</v>
      </c>
      <c r="BC1014" s="39"/>
      <c r="BD1014" s="54" t="s">
        <v>16</v>
      </c>
      <c r="BE1014" s="36"/>
      <c r="BF1014" s="54" t="s">
        <v>11</v>
      </c>
      <c r="BG1014" s="39"/>
      <c r="BH1014" s="56" t="s">
        <v>16</v>
      </c>
      <c r="BI1014" s="48"/>
      <c r="BJ1014" s="36"/>
      <c r="BK1014" s="54" t="s">
        <v>11</v>
      </c>
      <c r="BL1014" s="39"/>
      <c r="BM1014" s="54" t="s">
        <v>16</v>
      </c>
      <c r="BN1014" s="36"/>
      <c r="BO1014" s="54" t="s">
        <v>11</v>
      </c>
      <c r="BP1014" s="39"/>
      <c r="BQ1014" s="56" t="s">
        <v>16</v>
      </c>
      <c r="BR1014" s="48"/>
      <c r="BS1014" s="36"/>
      <c r="BT1014" s="54" t="s">
        <v>11</v>
      </c>
      <c r="BU1014" s="39"/>
      <c r="BV1014" s="54" t="s">
        <v>16</v>
      </c>
      <c r="BW1014" s="36"/>
      <c r="BX1014" s="54" t="s">
        <v>11</v>
      </c>
      <c r="BY1014" s="39"/>
      <c r="BZ1014" s="56" t="s">
        <v>16</v>
      </c>
      <c r="CA1014" s="51"/>
      <c r="CB1014" s="17" t="str">
        <f t="shared" si="31"/>
        <v/>
      </c>
      <c r="CC1014" s="17" t="str">
        <f>IF(CB1014="","",INDEX('99_職種リスト'!$A:$A,MATCH($E1014,'99_職種リスト'!$B:$B,0)))</f>
        <v/>
      </c>
      <c r="CD1014" s="18" t="str">
        <f>IF(CB1014="","",IF(F1014="○",'01_勤務時間入力'!$B$7*60,IF(SUM(H1014,J1014,L1014,N1014)&gt;0,MIN(SUM(VALUE(H1014)*60,J1014,VALUE(L1014)*60/2,N1014/2),'01_勤務時間入力'!$B$7*60,10080),MIN(SUM(MIN(SUM(VALUE(Q1014)*60,S1014,VALUE(U1014)*60/2,W1014/2),1440)*IF(OR(Y1014="",Y1014="　"),1,VALUE(MID(Y1014,2,1)/4)),MIN(SUM(VALUE(Z1014)*60,AB1014,VALUE(AD1014)*60/2,AF1014/2),1440)*IF(OR(AH1014="",AH1014="　"),1,VALUE(MID(AH1014,2,1)/4)),MIN(SUM(VALUE(AI1014)*60,AK1014,VALUE(AM1014)*60/2,AO1014/2),1440)*IF(OR(AQ1014="",AQ1014="　"),1,VALUE(MID(AQ1014,2,1)/4)),MIN(SUM(VALUE(AR1014)*60,AT1014,VALUE(AV1014)*60/2,AX1014/2),1440)*IF(OR(AZ1014="",AZ1014="　"),1,VALUE(MID(AZ1014,2,1)/4)),MIN(SUM(VALUE(BA1014)*60,BC1014,VALUE(BE1014)*60/2,BG1014/2),1440)*IF(OR(BI1014="",BI1014="　"),1,VALUE(MID(BI1014,2,1)/4)),MIN(SUM(VALUE(BJ1014)*60,BL1014,VALUE(BN1014)*60/2,BP1014/2),1440)*IF(OR(BR1014="",BR1014="　"),1,VALUE(MID(BR1014,2,1)/4)),MIN(SUM(VALUE(BS1014)*60,BU1014,VALUE(BW1014)*60/2,BY1014/2),1440)*IF(OR(CA1014="",CA1014="　"),1,VALUE(MID(CA1014,2,1)/4))),'01_勤務時間入力'!$B$7*60,10080))))</f>
        <v/>
      </c>
      <c r="CE1014" s="17" t="str">
        <f>IF(CB1014="","",IF('01_勤務時間入力'!$I$7*60&lt;='01_勤務時間入力'!CD1014,"常勤","非常勤"))</f>
        <v/>
      </c>
    </row>
    <row r="1015" spans="2:83" ht="27.95" customHeight="1" x14ac:dyDescent="0.4">
      <c r="B1015" s="131" t="str">
        <f t="shared" si="30"/>
        <v>999人目</v>
      </c>
      <c r="C1015" s="29"/>
      <c r="D1015" s="69" t="s">
        <v>14</v>
      </c>
      <c r="E1015" s="31"/>
      <c r="F1015" s="32"/>
      <c r="H1015" s="36"/>
      <c r="I1015" s="54" t="s">
        <v>11</v>
      </c>
      <c r="J1015" s="39"/>
      <c r="K1015" s="56" t="s">
        <v>16</v>
      </c>
      <c r="L1015" s="36"/>
      <c r="M1015" s="54" t="s">
        <v>11</v>
      </c>
      <c r="N1015" s="39"/>
      <c r="O1015" s="56" t="s">
        <v>16</v>
      </c>
      <c r="P1015" s="11"/>
      <c r="Q1015" s="36"/>
      <c r="R1015" s="54" t="s">
        <v>11</v>
      </c>
      <c r="S1015" s="39"/>
      <c r="T1015" s="54" t="s">
        <v>16</v>
      </c>
      <c r="U1015" s="36"/>
      <c r="V1015" s="54" t="s">
        <v>11</v>
      </c>
      <c r="W1015" s="39"/>
      <c r="X1015" s="56" t="s">
        <v>16</v>
      </c>
      <c r="Y1015" s="48"/>
      <c r="Z1015" s="36"/>
      <c r="AA1015" s="54" t="s">
        <v>11</v>
      </c>
      <c r="AB1015" s="39"/>
      <c r="AC1015" s="54" t="s">
        <v>16</v>
      </c>
      <c r="AD1015" s="36"/>
      <c r="AE1015" s="54" t="s">
        <v>11</v>
      </c>
      <c r="AF1015" s="39"/>
      <c r="AG1015" s="56" t="s">
        <v>16</v>
      </c>
      <c r="AH1015" s="48"/>
      <c r="AI1015" s="36"/>
      <c r="AJ1015" s="54" t="s">
        <v>11</v>
      </c>
      <c r="AK1015" s="39"/>
      <c r="AL1015" s="54" t="s">
        <v>16</v>
      </c>
      <c r="AM1015" s="36"/>
      <c r="AN1015" s="54" t="s">
        <v>11</v>
      </c>
      <c r="AO1015" s="39"/>
      <c r="AP1015" s="56" t="s">
        <v>16</v>
      </c>
      <c r="AQ1015" s="48"/>
      <c r="AR1015" s="36"/>
      <c r="AS1015" s="54" t="s">
        <v>11</v>
      </c>
      <c r="AT1015" s="39"/>
      <c r="AU1015" s="54" t="s">
        <v>16</v>
      </c>
      <c r="AV1015" s="36"/>
      <c r="AW1015" s="54" t="s">
        <v>11</v>
      </c>
      <c r="AX1015" s="39"/>
      <c r="AY1015" s="56" t="s">
        <v>16</v>
      </c>
      <c r="AZ1015" s="48"/>
      <c r="BA1015" s="36"/>
      <c r="BB1015" s="54" t="s">
        <v>11</v>
      </c>
      <c r="BC1015" s="39"/>
      <c r="BD1015" s="54" t="s">
        <v>16</v>
      </c>
      <c r="BE1015" s="36"/>
      <c r="BF1015" s="54" t="s">
        <v>11</v>
      </c>
      <c r="BG1015" s="39"/>
      <c r="BH1015" s="56" t="s">
        <v>16</v>
      </c>
      <c r="BI1015" s="48"/>
      <c r="BJ1015" s="36"/>
      <c r="BK1015" s="54" t="s">
        <v>11</v>
      </c>
      <c r="BL1015" s="39"/>
      <c r="BM1015" s="54" t="s">
        <v>16</v>
      </c>
      <c r="BN1015" s="36"/>
      <c r="BO1015" s="54" t="s">
        <v>11</v>
      </c>
      <c r="BP1015" s="39"/>
      <c r="BQ1015" s="56" t="s">
        <v>16</v>
      </c>
      <c r="BR1015" s="48"/>
      <c r="BS1015" s="36"/>
      <c r="BT1015" s="54" t="s">
        <v>11</v>
      </c>
      <c r="BU1015" s="39"/>
      <c r="BV1015" s="54" t="s">
        <v>16</v>
      </c>
      <c r="BW1015" s="36"/>
      <c r="BX1015" s="54" t="s">
        <v>11</v>
      </c>
      <c r="BY1015" s="39"/>
      <c r="BZ1015" s="56" t="s">
        <v>16</v>
      </c>
      <c r="CA1015" s="51"/>
      <c r="CB1015" s="17" t="str">
        <f t="shared" si="31"/>
        <v/>
      </c>
      <c r="CC1015" s="17" t="str">
        <f>IF(CB1015="","",INDEX('99_職種リスト'!$A:$A,MATCH($E1015,'99_職種リスト'!$B:$B,0)))</f>
        <v/>
      </c>
      <c r="CD1015" s="18" t="str">
        <f>IF(CB1015="","",IF(F1015="○",'01_勤務時間入力'!$B$7*60,IF(SUM(H1015,J1015,L1015,N1015)&gt;0,MIN(SUM(VALUE(H1015)*60,J1015,VALUE(L1015)*60/2,N1015/2),'01_勤務時間入力'!$B$7*60,10080),MIN(SUM(MIN(SUM(VALUE(Q1015)*60,S1015,VALUE(U1015)*60/2,W1015/2),1440)*IF(OR(Y1015="",Y1015="　"),1,VALUE(MID(Y1015,2,1)/4)),MIN(SUM(VALUE(Z1015)*60,AB1015,VALUE(AD1015)*60/2,AF1015/2),1440)*IF(OR(AH1015="",AH1015="　"),1,VALUE(MID(AH1015,2,1)/4)),MIN(SUM(VALUE(AI1015)*60,AK1015,VALUE(AM1015)*60/2,AO1015/2),1440)*IF(OR(AQ1015="",AQ1015="　"),1,VALUE(MID(AQ1015,2,1)/4)),MIN(SUM(VALUE(AR1015)*60,AT1015,VALUE(AV1015)*60/2,AX1015/2),1440)*IF(OR(AZ1015="",AZ1015="　"),1,VALUE(MID(AZ1015,2,1)/4)),MIN(SUM(VALUE(BA1015)*60,BC1015,VALUE(BE1015)*60/2,BG1015/2),1440)*IF(OR(BI1015="",BI1015="　"),1,VALUE(MID(BI1015,2,1)/4)),MIN(SUM(VALUE(BJ1015)*60,BL1015,VALUE(BN1015)*60/2,BP1015/2),1440)*IF(OR(BR1015="",BR1015="　"),1,VALUE(MID(BR1015,2,1)/4)),MIN(SUM(VALUE(BS1015)*60,BU1015,VALUE(BW1015)*60/2,BY1015/2),1440)*IF(OR(CA1015="",CA1015="　"),1,VALUE(MID(CA1015,2,1)/4))),'01_勤務時間入力'!$B$7*60,10080))))</f>
        <v/>
      </c>
      <c r="CE1015" s="17" t="str">
        <f>IF(CB1015="","",IF('01_勤務時間入力'!$I$7*60&lt;='01_勤務時間入力'!CD1015,"常勤","非常勤"))</f>
        <v/>
      </c>
    </row>
    <row r="1016" spans="2:83" ht="27.95" customHeight="1" x14ac:dyDescent="0.4">
      <c r="B1016" s="132" t="str">
        <f t="shared" si="30"/>
        <v>1000人目</v>
      </c>
      <c r="C1016" s="30"/>
      <c r="D1016" s="70" t="s">
        <v>14</v>
      </c>
      <c r="E1016" s="33"/>
      <c r="F1016" s="34"/>
      <c r="G1016" s="20"/>
      <c r="H1016" s="37"/>
      <c r="I1016" s="55" t="s">
        <v>11</v>
      </c>
      <c r="J1016" s="42"/>
      <c r="K1016" s="57" t="s">
        <v>16</v>
      </c>
      <c r="L1016" s="37"/>
      <c r="M1016" s="55" t="s">
        <v>11</v>
      </c>
      <c r="N1016" s="42"/>
      <c r="O1016" s="57" t="s">
        <v>16</v>
      </c>
      <c r="P1016" s="9"/>
      <c r="Q1016" s="37"/>
      <c r="R1016" s="55" t="s">
        <v>11</v>
      </c>
      <c r="S1016" s="42"/>
      <c r="T1016" s="55" t="s">
        <v>16</v>
      </c>
      <c r="U1016" s="37"/>
      <c r="V1016" s="55" t="s">
        <v>11</v>
      </c>
      <c r="W1016" s="42"/>
      <c r="X1016" s="57" t="s">
        <v>16</v>
      </c>
      <c r="Y1016" s="49"/>
      <c r="Z1016" s="37"/>
      <c r="AA1016" s="55" t="s">
        <v>11</v>
      </c>
      <c r="AB1016" s="42"/>
      <c r="AC1016" s="55" t="s">
        <v>16</v>
      </c>
      <c r="AD1016" s="37"/>
      <c r="AE1016" s="55" t="s">
        <v>11</v>
      </c>
      <c r="AF1016" s="42"/>
      <c r="AG1016" s="57" t="s">
        <v>16</v>
      </c>
      <c r="AH1016" s="49"/>
      <c r="AI1016" s="37"/>
      <c r="AJ1016" s="55" t="s">
        <v>11</v>
      </c>
      <c r="AK1016" s="42"/>
      <c r="AL1016" s="55" t="s">
        <v>16</v>
      </c>
      <c r="AM1016" s="37"/>
      <c r="AN1016" s="55" t="s">
        <v>11</v>
      </c>
      <c r="AO1016" s="42"/>
      <c r="AP1016" s="57" t="s">
        <v>16</v>
      </c>
      <c r="AQ1016" s="49"/>
      <c r="AR1016" s="37"/>
      <c r="AS1016" s="55" t="s">
        <v>11</v>
      </c>
      <c r="AT1016" s="42"/>
      <c r="AU1016" s="55" t="s">
        <v>16</v>
      </c>
      <c r="AV1016" s="37"/>
      <c r="AW1016" s="55" t="s">
        <v>11</v>
      </c>
      <c r="AX1016" s="42"/>
      <c r="AY1016" s="57" t="s">
        <v>16</v>
      </c>
      <c r="AZ1016" s="49"/>
      <c r="BA1016" s="37"/>
      <c r="BB1016" s="55" t="s">
        <v>11</v>
      </c>
      <c r="BC1016" s="42"/>
      <c r="BD1016" s="55" t="s">
        <v>16</v>
      </c>
      <c r="BE1016" s="37"/>
      <c r="BF1016" s="55" t="s">
        <v>11</v>
      </c>
      <c r="BG1016" s="42"/>
      <c r="BH1016" s="57" t="s">
        <v>16</v>
      </c>
      <c r="BI1016" s="49"/>
      <c r="BJ1016" s="37"/>
      <c r="BK1016" s="55" t="s">
        <v>11</v>
      </c>
      <c r="BL1016" s="42"/>
      <c r="BM1016" s="55" t="s">
        <v>16</v>
      </c>
      <c r="BN1016" s="37"/>
      <c r="BO1016" s="55" t="s">
        <v>11</v>
      </c>
      <c r="BP1016" s="42"/>
      <c r="BQ1016" s="57" t="s">
        <v>16</v>
      </c>
      <c r="BR1016" s="49"/>
      <c r="BS1016" s="37"/>
      <c r="BT1016" s="55" t="s">
        <v>11</v>
      </c>
      <c r="BU1016" s="42"/>
      <c r="BV1016" s="55" t="s">
        <v>16</v>
      </c>
      <c r="BW1016" s="37"/>
      <c r="BX1016" s="55" t="s">
        <v>11</v>
      </c>
      <c r="BY1016" s="42"/>
      <c r="BZ1016" s="57" t="s">
        <v>16</v>
      </c>
      <c r="CA1016" s="52"/>
      <c r="CB1016" s="21" t="str">
        <f t="shared" si="31"/>
        <v/>
      </c>
      <c r="CC1016" s="21" t="str">
        <f>IF(CB1016="","",INDEX('99_職種リスト'!$A:$A,MATCH($E1016,'99_職種リスト'!$B:$B,0)))</f>
        <v/>
      </c>
      <c r="CD1016" s="22" t="str">
        <f>IF(CB1016="","",IF(F1016="○",'01_勤務時間入力'!$B$7*60,IF(SUM(H1016,J1016,L1016,N1016)&gt;0,MIN(SUM(VALUE(H1016)*60,J1016,VALUE(L1016)*60/2,N1016/2),'01_勤務時間入力'!$B$7*60,10080),MIN(SUM(MIN(SUM(VALUE(Q1016)*60,S1016,VALUE(U1016)*60/2,W1016/2),1440)*IF(OR(Y1016="",Y1016="　"),1,VALUE(MID(Y1016,2,1)/4)),MIN(SUM(VALUE(Z1016)*60,AB1016,VALUE(AD1016)*60/2,AF1016/2),1440)*IF(OR(AH1016="",AH1016="　"),1,VALUE(MID(AH1016,2,1)/4)),MIN(SUM(VALUE(AI1016)*60,AK1016,VALUE(AM1016)*60/2,AO1016/2),1440)*IF(OR(AQ1016="",AQ1016="　"),1,VALUE(MID(AQ1016,2,1)/4)),MIN(SUM(VALUE(AR1016)*60,AT1016,VALUE(AV1016)*60/2,AX1016/2),1440)*IF(OR(AZ1016="",AZ1016="　"),1,VALUE(MID(AZ1016,2,1)/4)),MIN(SUM(VALUE(BA1016)*60,BC1016,VALUE(BE1016)*60/2,BG1016/2),1440)*IF(OR(BI1016="",BI1016="　"),1,VALUE(MID(BI1016,2,1)/4)),MIN(SUM(VALUE(BJ1016)*60,BL1016,VALUE(BN1016)*60/2,BP1016/2),1440)*IF(OR(BR1016="",BR1016="　"),1,VALUE(MID(BR1016,2,1)/4)),MIN(SUM(VALUE(BS1016)*60,BU1016,VALUE(BW1016)*60/2,BY1016/2),1440)*IF(OR(CA1016="",CA1016="　"),1,VALUE(MID(CA1016,2,1)/4))),'01_勤務時間入力'!$B$7*60,10080))))</f>
        <v/>
      </c>
      <c r="CE1016" s="21" t="str">
        <f>IF(CB1016="","",IF('01_勤務時間入力'!$I$7*60&lt;='01_勤務時間入力'!CD1016,"常勤","非常勤"))</f>
        <v/>
      </c>
    </row>
  </sheetData>
  <sheetProtection algorithmName="SHA-512" hashValue="kcsMHSHwEmYT2yreijSfRX5SdSRVJWtKF8nstHtGntg3jJGhbYsI4+bjeGVAV2iqKdiak0N/wjt/BOr0VtK/Pg==" saltValue="OdFVAh+2YStvJTPKg/e8Ag==" spinCount="100000" sheet="1" selectLockedCells="1"/>
  <mergeCells count="37">
    <mergeCell ref="B2:D2"/>
    <mergeCell ref="Q16:T16"/>
    <mergeCell ref="E11:E13"/>
    <mergeCell ref="F11:F13"/>
    <mergeCell ref="E14:E16"/>
    <mergeCell ref="F14:F16"/>
    <mergeCell ref="B11:D13"/>
    <mergeCell ref="B14:D16"/>
    <mergeCell ref="I7:J7"/>
    <mergeCell ref="Z16:AC16"/>
    <mergeCell ref="CB11:CB16"/>
    <mergeCell ref="CD11:CD16"/>
    <mergeCell ref="H14:O14"/>
    <mergeCell ref="U16:X16"/>
    <mergeCell ref="AD16:AG16"/>
    <mergeCell ref="H15:K16"/>
    <mergeCell ref="L15:O16"/>
    <mergeCell ref="Q15:Y15"/>
    <mergeCell ref="Z15:AH15"/>
    <mergeCell ref="CC11:CC16"/>
    <mergeCell ref="G11:L11"/>
    <mergeCell ref="CE11:CE16"/>
    <mergeCell ref="AI16:AL16"/>
    <mergeCell ref="AR16:AU16"/>
    <mergeCell ref="BA16:BD16"/>
    <mergeCell ref="BJ16:BM16"/>
    <mergeCell ref="BS16:BV16"/>
    <mergeCell ref="AM16:AP16"/>
    <mergeCell ref="AV16:AY16"/>
    <mergeCell ref="BE16:BH16"/>
    <mergeCell ref="BN16:BQ16"/>
    <mergeCell ref="BW16:BZ16"/>
    <mergeCell ref="AI15:AQ15"/>
    <mergeCell ref="AR15:AZ15"/>
    <mergeCell ref="BA15:BI15"/>
    <mergeCell ref="BJ15:BR15"/>
    <mergeCell ref="BS15:CA15"/>
  </mergeCells>
  <phoneticPr fontId="3"/>
  <conditionalFormatting sqref="H14 Q14:CA14">
    <cfRule type="expression" dxfId="11" priority="26">
      <formula>#REF!="○"</formula>
    </cfRule>
  </conditionalFormatting>
  <conditionalFormatting sqref="H1:O3 Q1:CA3 H4:P6 R4:CA7 H7:I7 K7:P7 H8:O10 Q8:CA12 M11:O11 H12:O12 Q15 Z15 AI15 AR15 BA15 BJ15 BS15 Q16:CA1048576 H17:O1048576">
    <cfRule type="expression" dxfId="10" priority="8">
      <formula>$F1="○"</formula>
    </cfRule>
  </conditionalFormatting>
  <conditionalFormatting sqref="H13:O13 Q13:CA13">
    <cfRule type="expression" dxfId="9" priority="25">
      <formula>$F14="○"</formula>
    </cfRule>
  </conditionalFormatting>
  <conditionalFormatting sqref="J17:J1048576 N17:N1048576">
    <cfRule type="expression" dxfId="8" priority="11">
      <formula>$H17+$L17&gt;=168</formula>
    </cfRule>
  </conditionalFormatting>
  <conditionalFormatting sqref="Q17:CA1048576">
    <cfRule type="expression" dxfId="7" priority="9">
      <formula>OR($H17&gt;0,$J17&gt;0,$L17&gt;0,$N17&gt;0)</formula>
    </cfRule>
  </conditionalFormatting>
  <conditionalFormatting sqref="S17:S1048576 W17:W1048576">
    <cfRule type="expression" dxfId="6" priority="13">
      <formula>$Q17+$U17&gt;=24</formula>
    </cfRule>
  </conditionalFormatting>
  <conditionalFormatting sqref="AB17:AB1048576 AF17:AF1048576">
    <cfRule type="expression" dxfId="5" priority="14">
      <formula>$Z17+$AD17&gt;=24</formula>
    </cfRule>
  </conditionalFormatting>
  <conditionalFormatting sqref="AK17:AK1048576 AO17:AO1048576">
    <cfRule type="expression" dxfId="4" priority="15">
      <formula>$AI17+$AM17&gt;=24</formula>
    </cfRule>
  </conditionalFormatting>
  <conditionalFormatting sqref="AT17:AT1048576 AX17:AX1048576">
    <cfRule type="expression" dxfId="3" priority="16">
      <formula>$AR17+$AV17&gt;=24</formula>
    </cfRule>
  </conditionalFormatting>
  <conditionalFormatting sqref="BC17:BC1048576 BG17:BG1048576">
    <cfRule type="expression" dxfId="2" priority="17">
      <formula>$BA17+$BE17&gt;=24</formula>
    </cfRule>
  </conditionalFormatting>
  <conditionalFormatting sqref="BL17:BL1048576 BP17:BP1048576">
    <cfRule type="expression" dxfId="1" priority="19">
      <formula>$BJ17+$BN17&gt;=24</formula>
    </cfRule>
  </conditionalFormatting>
  <conditionalFormatting sqref="BU17:BU1048576 BY17:BY1048576">
    <cfRule type="expression" dxfId="0" priority="23">
      <formula>$BS17+$BW17&gt;=24</formula>
    </cfRule>
  </conditionalFormatting>
  <dataValidations count="6">
    <dataValidation type="whole" allowBlank="1" showInputMessage="1" showErrorMessage="1" errorTitle="医療機関において非常勤の従事者が勤務すべき1週間の時間数" error="時間単位で入力してください。（0～168時間）" sqref="H17:H1048576 L17:L1048576" xr:uid="{FC8F55C1-9EF8-4972-8721-73259F300375}">
      <formula1>0</formula1>
      <formula2>168</formula2>
    </dataValidation>
    <dataValidation type="whole" allowBlank="1" showInputMessage="1" showErrorMessage="1" errorTitle="医療機関において非常勤の従事者が勤務すべき1週間の時間数" error="分単位で入力してください。（0～59分）" sqref="J17:J1048576 S17:S1048576 BL17:BL1048576 AB17:AB1048576 AK17:AK1048576 AT17:AT1048576 BC17:BC1048576 BU17:BU1048576 N17:N1048576 W17:W1048576 AF17:AF1048576 AO17:AO1048576 AX17:AX1048576 BG17:BG1048576 BP17:BP1048576 BY17:BY1048576" xr:uid="{7B7D4409-3736-4332-9C29-C9479FD0CDAF}">
      <formula1>0</formula1>
      <formula2>59</formula2>
    </dataValidation>
    <dataValidation type="list" allowBlank="1" showInputMessage="1" showErrorMessage="1" errorTitle="常勤の従事者" error="フルタイム勤務の場合、「○」としてください。" sqref="F17:F1048576" xr:uid="{8C935F2B-B25B-4EBD-A5E2-825B55A5C067}">
      <formula1>"○,　"</formula1>
    </dataValidation>
    <dataValidation type="whole" allowBlank="1" showInputMessage="1" showErrorMessage="1" errorTitle="医療機関において非常勤の従事者が勤務すべき1日の時間数" error="時間単位で入力してください。（0～24時間）" sqref="Q17:Q1048576 Z17:Z1048576 AI17:AI1048576 AR17:AR1048576 BA17:BA1048576 BJ17:BJ1048576 BS17:BS1048576 U17:U1048576 AD17:AD1048576 AM17:AM1048576 AV17:AV1048576 BE17:BE1048576 BN17:BN1048576 BW17:BW1048576" xr:uid="{9C0B16AF-A85A-4F8D-B8B8-0377B1710E8C}">
      <formula1>0</formula1>
      <formula2>24</formula2>
    </dataValidation>
    <dataValidation type="list" allowBlank="1" showInputMessage="1" showErrorMessage="1" errorTitle="所要の調整" error="勤務が毎週ではない場合、リストから選択してください。" sqref="Y17:Y1048576 AH17:AH1048576 AQ17:AQ1048576 AZ17:AZ1048576 BI17:BI1048576 BR17:BR1048576 CA17:CA1048576" xr:uid="{0B1D1523-B452-4EBF-B9F6-9A1BD45966DA}">
      <formula1>"　,月１回,月２回,月３回"</formula1>
    </dataValidation>
    <dataValidation type="whole" imeMode="off" allowBlank="1" showInputMessage="1" showErrorMessage="1" errorTitle="医療機関において常勤の従事者が勤務すべき1週間の時間数" error="30分未満は切り捨て、30分以上は切り上げて時間単位で入力してください。（0～168時間）_x000a_" sqref="B7" xr:uid="{780033F0-D340-4B58-AF32-9D2C03E1D05F}">
      <formula1>0</formula1>
      <formula2>168</formula2>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5B216F9-FE93-4AC1-9514-4111AAB693F0}">
          <x14:formula1>
            <xm:f>'99_職種リスト'!$B$1:$B$34</xm:f>
          </x14:formula1>
          <xm:sqref>E1017:E1048576</xm:sqref>
        </x14:dataValidation>
        <x14:dataValidation type="list" allowBlank="1" showInputMessage="1" showErrorMessage="1" xr:uid="{1865E6CA-DCF9-4F39-9D35-F27A7FF07A67}">
          <x14:formula1>
            <xm:f>'99_職種リスト'!$B$1:$B$10</xm:f>
          </x14:formula1>
          <xm:sqref>E18:E1016 E17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AD9BE-19A3-43EB-8ADB-C6778BD6D3C2}">
  <sheetPr codeName="Sheet3">
    <pageSetUpPr fitToPage="1"/>
  </sheetPr>
  <dimension ref="A1:AB34"/>
  <sheetViews>
    <sheetView showGridLines="0" topLeftCell="A3" zoomScaleNormal="100" zoomScaleSheetLayoutView="85" workbookViewId="0">
      <selection activeCell="O17" sqref="O17:R17"/>
    </sheetView>
  </sheetViews>
  <sheetFormatPr defaultColWidth="0" defaultRowHeight="21" customHeight="1" zeroHeight="1" x14ac:dyDescent="0.4"/>
  <cols>
    <col min="1" max="1" width="2.75" style="60" customWidth="1"/>
    <col min="2" max="3" width="2.75" style="75" customWidth="1"/>
    <col min="4" max="14" width="1.875" style="75" customWidth="1"/>
    <col min="15" max="24" width="4.75" style="75" customWidth="1"/>
    <col min="25" max="26" width="3" style="75" customWidth="1"/>
    <col min="27" max="27" width="2.75" style="60" customWidth="1"/>
    <col min="28" max="16384" width="2.75" style="60" hidden="1"/>
  </cols>
  <sheetData>
    <row r="1" spans="1:28" ht="21" customHeight="1" thickBot="1" x14ac:dyDescent="0.45"/>
    <row r="2" spans="1:28" ht="21" customHeight="1" thickBot="1" x14ac:dyDescent="0.45">
      <c r="B2" s="129" t="s">
        <v>92</v>
      </c>
      <c r="C2" s="76"/>
      <c r="D2" s="76"/>
      <c r="E2" s="76"/>
      <c r="F2" s="76"/>
      <c r="G2" s="76"/>
      <c r="H2" s="76"/>
      <c r="I2" s="77"/>
      <c r="J2" s="76"/>
      <c r="K2" s="78"/>
      <c r="L2" s="76"/>
      <c r="M2" s="77"/>
      <c r="N2" s="76"/>
      <c r="O2" s="76"/>
      <c r="P2" s="76"/>
      <c r="Q2" s="76"/>
      <c r="R2" s="76"/>
      <c r="S2" s="76"/>
      <c r="T2" s="76"/>
      <c r="U2" s="79"/>
      <c r="V2" s="79"/>
      <c r="W2" s="79"/>
      <c r="X2" s="79"/>
      <c r="Y2" s="79"/>
      <c r="Z2" s="80"/>
    </row>
    <row r="3" spans="1:28" ht="24" customHeight="1" x14ac:dyDescent="0.2">
      <c r="A3" s="81"/>
      <c r="B3" s="174" t="s">
        <v>71</v>
      </c>
      <c r="C3" s="175"/>
      <c r="D3" s="175"/>
      <c r="E3" s="178" t="s">
        <v>72</v>
      </c>
      <c r="F3" s="178"/>
      <c r="G3" s="178"/>
      <c r="H3" s="178"/>
      <c r="I3" s="178"/>
      <c r="J3" s="178"/>
      <c r="K3" s="178"/>
      <c r="L3" s="178"/>
      <c r="M3" s="178"/>
      <c r="N3" s="178"/>
      <c r="O3" s="178"/>
      <c r="P3" s="178"/>
      <c r="Q3" s="178"/>
      <c r="R3" s="178"/>
      <c r="S3" s="178"/>
      <c r="T3" s="178"/>
      <c r="U3" s="178"/>
      <c r="V3" s="178"/>
      <c r="W3" s="178"/>
      <c r="X3" s="178"/>
      <c r="Y3" s="178"/>
      <c r="Z3" s="82"/>
      <c r="AB3" s="81"/>
    </row>
    <row r="4" spans="1:28" ht="24" customHeight="1" x14ac:dyDescent="0.4">
      <c r="B4" s="176"/>
      <c r="C4" s="177"/>
      <c r="D4" s="177"/>
      <c r="E4" s="179"/>
      <c r="F4" s="179"/>
      <c r="G4" s="179"/>
      <c r="H4" s="179"/>
      <c r="I4" s="179"/>
      <c r="J4" s="179"/>
      <c r="K4" s="179"/>
      <c r="L4" s="179"/>
      <c r="M4" s="179"/>
      <c r="N4" s="179"/>
      <c r="O4" s="179"/>
      <c r="P4" s="179"/>
      <c r="Q4" s="179"/>
      <c r="R4" s="179"/>
      <c r="S4" s="179"/>
      <c r="T4" s="179"/>
      <c r="U4" s="179"/>
      <c r="V4" s="179"/>
      <c r="W4" s="179"/>
      <c r="X4" s="179"/>
      <c r="Y4" s="179"/>
      <c r="Z4" s="83"/>
    </row>
    <row r="5" spans="1:28" ht="24" customHeight="1" x14ac:dyDescent="0.4">
      <c r="B5" s="180" t="s">
        <v>73</v>
      </c>
      <c r="C5" s="181"/>
      <c r="D5" s="181"/>
      <c r="E5" s="179" t="s">
        <v>74</v>
      </c>
      <c r="F5" s="179"/>
      <c r="G5" s="179"/>
      <c r="H5" s="179"/>
      <c r="I5" s="179"/>
      <c r="J5" s="179"/>
      <c r="K5" s="179"/>
      <c r="L5" s="179"/>
      <c r="M5" s="179"/>
      <c r="N5" s="179"/>
      <c r="O5" s="179"/>
      <c r="P5" s="179"/>
      <c r="Q5" s="179"/>
      <c r="R5" s="179"/>
      <c r="S5" s="179"/>
      <c r="T5" s="179"/>
      <c r="U5" s="179"/>
      <c r="V5" s="179"/>
      <c r="W5" s="179"/>
      <c r="X5" s="179"/>
      <c r="Y5" s="179"/>
      <c r="Z5" s="83"/>
    </row>
    <row r="6" spans="1:28" ht="24" customHeight="1" x14ac:dyDescent="0.4">
      <c r="B6" s="84"/>
      <c r="C6" s="85"/>
      <c r="D6" s="85"/>
      <c r="E6" s="179"/>
      <c r="F6" s="179"/>
      <c r="G6" s="179"/>
      <c r="H6" s="179"/>
      <c r="I6" s="179"/>
      <c r="J6" s="179"/>
      <c r="K6" s="179"/>
      <c r="L6" s="179"/>
      <c r="M6" s="179"/>
      <c r="N6" s="179"/>
      <c r="O6" s="179"/>
      <c r="P6" s="179"/>
      <c r="Q6" s="179"/>
      <c r="R6" s="179"/>
      <c r="S6" s="179"/>
      <c r="T6" s="179"/>
      <c r="U6" s="179"/>
      <c r="V6" s="179"/>
      <c r="W6" s="179"/>
      <c r="X6" s="179"/>
      <c r="Y6" s="179"/>
      <c r="Z6" s="83"/>
    </row>
    <row r="7" spans="1:28" ht="24" customHeight="1" x14ac:dyDescent="0.4">
      <c r="B7" s="84"/>
      <c r="C7" s="85"/>
      <c r="D7" s="85"/>
      <c r="E7" s="179"/>
      <c r="F7" s="179"/>
      <c r="G7" s="179"/>
      <c r="H7" s="179"/>
      <c r="I7" s="179"/>
      <c r="J7" s="179"/>
      <c r="K7" s="179"/>
      <c r="L7" s="179"/>
      <c r="M7" s="179"/>
      <c r="N7" s="179"/>
      <c r="O7" s="179"/>
      <c r="P7" s="179"/>
      <c r="Q7" s="179"/>
      <c r="R7" s="179"/>
      <c r="S7" s="179"/>
      <c r="T7" s="179"/>
      <c r="U7" s="179"/>
      <c r="V7" s="179"/>
      <c r="W7" s="179"/>
      <c r="X7" s="179"/>
      <c r="Y7" s="179"/>
      <c r="Z7" s="83"/>
    </row>
    <row r="8" spans="1:28" ht="24" customHeight="1" x14ac:dyDescent="0.4">
      <c r="B8" s="84"/>
      <c r="C8" s="85"/>
      <c r="D8" s="85"/>
      <c r="E8" s="179"/>
      <c r="F8" s="179"/>
      <c r="G8" s="179"/>
      <c r="H8" s="179"/>
      <c r="I8" s="179"/>
      <c r="J8" s="179"/>
      <c r="K8" s="179"/>
      <c r="L8" s="179"/>
      <c r="M8" s="179"/>
      <c r="N8" s="179"/>
      <c r="O8" s="179"/>
      <c r="P8" s="179"/>
      <c r="Q8" s="179"/>
      <c r="R8" s="179"/>
      <c r="S8" s="179"/>
      <c r="T8" s="179"/>
      <c r="U8" s="179"/>
      <c r="V8" s="179"/>
      <c r="W8" s="179"/>
      <c r="X8" s="179"/>
      <c r="Y8" s="179"/>
      <c r="Z8" s="83"/>
      <c r="AA8" s="75"/>
    </row>
    <row r="9" spans="1:28" ht="24" customHeight="1" x14ac:dyDescent="0.25">
      <c r="A9" s="86"/>
      <c r="B9" s="84"/>
      <c r="C9" s="85"/>
      <c r="D9" s="85"/>
      <c r="E9" s="182" t="s">
        <v>55</v>
      </c>
      <c r="F9" s="182"/>
      <c r="G9" s="182"/>
      <c r="H9" s="182"/>
      <c r="I9" s="182"/>
      <c r="J9" s="182"/>
      <c r="K9" s="182"/>
      <c r="L9" s="183" t="s">
        <v>35</v>
      </c>
      <c r="M9" s="183"/>
      <c r="N9" s="183"/>
      <c r="O9" s="183"/>
      <c r="P9" s="183"/>
      <c r="Q9" s="183"/>
      <c r="R9" s="183"/>
      <c r="S9" s="183"/>
      <c r="T9" s="183"/>
      <c r="U9" s="183"/>
      <c r="V9" s="183"/>
      <c r="W9" s="183"/>
      <c r="X9" s="183"/>
      <c r="Y9" s="87"/>
      <c r="Z9" s="83"/>
      <c r="AA9" s="75"/>
      <c r="AB9" s="86"/>
    </row>
    <row r="10" spans="1:28" ht="24" customHeight="1" x14ac:dyDescent="0.2">
      <c r="A10" s="88"/>
      <c r="B10" s="84"/>
      <c r="C10" s="85"/>
      <c r="D10" s="87"/>
      <c r="E10" s="182"/>
      <c r="F10" s="182"/>
      <c r="G10" s="182"/>
      <c r="H10" s="182"/>
      <c r="I10" s="182"/>
      <c r="J10" s="182"/>
      <c r="K10" s="182"/>
      <c r="L10" s="184" t="s">
        <v>75</v>
      </c>
      <c r="M10" s="184"/>
      <c r="N10" s="184"/>
      <c r="O10" s="184"/>
      <c r="P10" s="184"/>
      <c r="Q10" s="184"/>
      <c r="R10" s="184"/>
      <c r="S10" s="184"/>
      <c r="T10" s="184"/>
      <c r="U10" s="184"/>
      <c r="V10" s="184"/>
      <c r="W10" s="184"/>
      <c r="X10" s="184"/>
      <c r="Y10" s="87"/>
      <c r="Z10" s="83"/>
      <c r="AA10" s="75"/>
      <c r="AB10" s="88"/>
    </row>
    <row r="11" spans="1:28" ht="24" customHeight="1" x14ac:dyDescent="0.4">
      <c r="A11" s="89"/>
      <c r="B11" s="84"/>
      <c r="C11" s="85"/>
      <c r="D11" s="87"/>
      <c r="E11" s="182"/>
      <c r="F11" s="182"/>
      <c r="G11" s="182"/>
      <c r="H11" s="182"/>
      <c r="I11" s="182"/>
      <c r="J11" s="182"/>
      <c r="K11" s="182"/>
      <c r="L11" s="185"/>
      <c r="M11" s="185"/>
      <c r="N11" s="185"/>
      <c r="O11" s="185"/>
      <c r="P11" s="185"/>
      <c r="Q11" s="185"/>
      <c r="R11" s="185"/>
      <c r="S11" s="185"/>
      <c r="T11" s="185"/>
      <c r="U11" s="185"/>
      <c r="V11" s="185"/>
      <c r="W11" s="185"/>
      <c r="X11" s="185"/>
      <c r="Y11" s="87"/>
      <c r="Z11" s="83"/>
      <c r="AA11" s="75"/>
      <c r="AB11" s="89"/>
    </row>
    <row r="12" spans="1:28" ht="24" customHeight="1" thickBot="1" x14ac:dyDescent="0.45">
      <c r="A12" s="89"/>
      <c r="B12" s="84"/>
      <c r="C12" s="85"/>
      <c r="D12" s="85"/>
      <c r="E12" s="90" t="s">
        <v>37</v>
      </c>
      <c r="F12" s="90" t="s">
        <v>76</v>
      </c>
      <c r="G12" s="90"/>
      <c r="H12" s="90"/>
      <c r="I12" s="90"/>
      <c r="J12" s="90"/>
      <c r="K12" s="90"/>
      <c r="L12" s="90"/>
      <c r="M12" s="90"/>
      <c r="N12" s="90"/>
      <c r="O12" s="90"/>
      <c r="P12" s="90"/>
      <c r="Q12" s="90"/>
      <c r="R12" s="90"/>
      <c r="S12" s="90"/>
      <c r="T12" s="90"/>
      <c r="U12" s="90"/>
      <c r="V12" s="90"/>
      <c r="W12" s="87"/>
      <c r="X12" s="87"/>
      <c r="Y12" s="87"/>
      <c r="Z12" s="91"/>
      <c r="AA12" s="75"/>
      <c r="AB12" s="89"/>
    </row>
    <row r="13" spans="1:28" ht="24" customHeight="1" x14ac:dyDescent="0.4">
      <c r="A13" s="75"/>
      <c r="B13" s="186" t="s">
        <v>56</v>
      </c>
      <c r="C13" s="187"/>
      <c r="D13" s="187"/>
      <c r="E13" s="187"/>
      <c r="F13" s="187"/>
      <c r="G13" s="187"/>
      <c r="H13" s="187"/>
      <c r="I13" s="187"/>
      <c r="J13" s="187"/>
      <c r="K13" s="187"/>
      <c r="L13" s="187"/>
      <c r="M13" s="187"/>
      <c r="N13" s="188"/>
      <c r="O13" s="192" t="s">
        <v>77</v>
      </c>
      <c r="P13" s="193"/>
      <c r="Q13" s="193"/>
      <c r="R13" s="193"/>
      <c r="S13" s="194"/>
      <c r="T13" s="192" t="s">
        <v>78</v>
      </c>
      <c r="U13" s="193"/>
      <c r="V13" s="193"/>
      <c r="W13" s="193"/>
      <c r="X13" s="193"/>
      <c r="Y13" s="193"/>
      <c r="Z13" s="198"/>
      <c r="AA13" s="75"/>
      <c r="AB13" s="75"/>
    </row>
    <row r="14" spans="1:28" ht="24" customHeight="1" x14ac:dyDescent="0.4">
      <c r="B14" s="189"/>
      <c r="C14" s="190"/>
      <c r="D14" s="190"/>
      <c r="E14" s="190"/>
      <c r="F14" s="190"/>
      <c r="G14" s="190"/>
      <c r="H14" s="190"/>
      <c r="I14" s="190"/>
      <c r="J14" s="190"/>
      <c r="K14" s="190"/>
      <c r="L14" s="190"/>
      <c r="M14" s="190"/>
      <c r="N14" s="191"/>
      <c r="O14" s="195"/>
      <c r="P14" s="196"/>
      <c r="Q14" s="196"/>
      <c r="R14" s="196"/>
      <c r="S14" s="197"/>
      <c r="T14" s="195"/>
      <c r="U14" s="196"/>
      <c r="V14" s="196"/>
      <c r="W14" s="196"/>
      <c r="X14" s="196"/>
      <c r="Y14" s="196"/>
      <c r="Z14" s="199"/>
      <c r="AA14" s="75"/>
    </row>
    <row r="15" spans="1:28" ht="24" customHeight="1" x14ac:dyDescent="0.4">
      <c r="B15" s="189"/>
      <c r="C15" s="190"/>
      <c r="D15" s="190"/>
      <c r="E15" s="190"/>
      <c r="F15" s="190"/>
      <c r="G15" s="190"/>
      <c r="H15" s="190"/>
      <c r="I15" s="190"/>
      <c r="J15" s="190"/>
      <c r="K15" s="190"/>
      <c r="L15" s="190"/>
      <c r="M15" s="190"/>
      <c r="N15" s="191"/>
      <c r="O15" s="195"/>
      <c r="P15" s="196"/>
      <c r="Q15" s="196"/>
      <c r="R15" s="196"/>
      <c r="S15" s="197"/>
      <c r="T15" s="195"/>
      <c r="U15" s="196"/>
      <c r="V15" s="196"/>
      <c r="W15" s="196"/>
      <c r="X15" s="196"/>
      <c r="Y15" s="196"/>
      <c r="Z15" s="199"/>
      <c r="AA15" s="75"/>
    </row>
    <row r="16" spans="1:28" ht="24" customHeight="1" x14ac:dyDescent="0.2">
      <c r="B16" s="92"/>
      <c r="C16" s="93"/>
      <c r="D16" s="93"/>
      <c r="E16" s="93"/>
      <c r="F16" s="93"/>
      <c r="G16" s="93"/>
      <c r="H16" s="93"/>
      <c r="I16" s="93"/>
      <c r="J16" s="93"/>
      <c r="K16" s="93"/>
      <c r="L16" s="93"/>
      <c r="M16" s="93"/>
      <c r="N16" s="94"/>
      <c r="O16" s="95"/>
      <c r="P16" s="96"/>
      <c r="Q16" s="96"/>
      <c r="R16" s="96"/>
      <c r="S16" s="97"/>
      <c r="T16" s="98"/>
      <c r="U16" s="99"/>
      <c r="V16" s="99"/>
      <c r="W16" s="61" t="s">
        <v>57</v>
      </c>
      <c r="X16" s="99"/>
      <c r="Y16" s="99"/>
      <c r="Z16" s="100"/>
      <c r="AA16" s="75"/>
    </row>
    <row r="17" spans="2:27" ht="24" customHeight="1" x14ac:dyDescent="0.4">
      <c r="B17" s="200" t="s">
        <v>30</v>
      </c>
      <c r="C17" s="201"/>
      <c r="D17" s="62" t="s">
        <v>79</v>
      </c>
      <c r="E17" s="62"/>
      <c r="F17" s="62"/>
      <c r="G17" s="62"/>
      <c r="H17" s="62"/>
      <c r="I17" s="62"/>
      <c r="J17" s="62"/>
      <c r="K17" s="62"/>
      <c r="L17" s="62"/>
      <c r="M17" s="62"/>
      <c r="N17" s="101"/>
      <c r="O17" s="202" t="str">
        <f>IF(OR('01_勤務時間入力'!$B$7="",COUNTIFS('01_勤務時間入力'!$CB:$CB,"入力あり",'01_勤務時間入力'!$CC:$CC,TEXT(VALUE($B17),"00"),'01_勤務時間入力'!$CE:$CE,"常勤")=0),"",COUNTIFS('01_勤務時間入力'!$CB:$CB,"入力あり",'01_勤務時間入力'!$CC:$CC,TEXT(VALUE($B17),"00"),'01_勤務時間入力'!$CE:$CE,"常勤"))</f>
        <v/>
      </c>
      <c r="P17" s="203"/>
      <c r="Q17" s="203"/>
      <c r="R17" s="204"/>
      <c r="S17" s="102" t="s">
        <v>32</v>
      </c>
      <c r="T17" s="205" t="str">
        <f>IF(OR('01_勤務時間入力'!$B$7="",COUNTIFS('01_勤務時間入力'!$CB:$CB,"入力あり",'01_勤務時間入力'!$CC:$CC,TEXT(VALUE($B17),"00"),'01_勤務時間入力'!$CE:$CE,"非常勤")=0),"",INT(ROUND(SUMIFS('01_勤務時間入力'!$CD:$CD,'01_勤務時間入力'!$CB:$CB,"入力あり",'01_勤務時間入力'!$CC:$CC,TEXT(VALUE($B17),"00"),'01_勤務時間入力'!$CE:$CE,"非常勤")/('01_勤務時間入力'!$I$7*60),1)))</f>
        <v/>
      </c>
      <c r="U17" s="206"/>
      <c r="V17" s="207"/>
      <c r="W17" s="103" t="s">
        <v>33</v>
      </c>
      <c r="X17" s="104" t="str">
        <f>IF(OR('01_勤務時間入力'!$B$7="",COUNTIFS('01_勤務時間入力'!$CB:$CB,"入力あり",'01_勤務時間入力'!$CC:$CC,TEXT(VALUE($B17),"00"),'01_勤務時間入力'!$CE:$CE,"非常勤")=0),"",(ROUND(SUMIFS('01_勤務時間入力'!$CD:$CD,'01_勤務時間入力'!$CB:$CB,"入力あり",'01_勤務時間入力'!$CC:$CC,TEXT(VALUE($B17),"00"),'01_勤務時間入力'!$CE:$CE,"非常勤")/('01_勤務時間入力'!$I$7*60),1)-$T17)*10)</f>
        <v/>
      </c>
      <c r="Y17" s="65" t="s">
        <v>32</v>
      </c>
      <c r="Z17" s="105"/>
      <c r="AA17" s="75"/>
    </row>
    <row r="18" spans="2:27" ht="24" customHeight="1" x14ac:dyDescent="0.4">
      <c r="B18" s="208" t="s">
        <v>1</v>
      </c>
      <c r="C18" s="209"/>
      <c r="D18" s="106" t="s">
        <v>31</v>
      </c>
      <c r="E18" s="106"/>
      <c r="F18" s="106"/>
      <c r="G18" s="106"/>
      <c r="H18" s="106"/>
      <c r="I18" s="106"/>
      <c r="J18" s="106"/>
      <c r="K18" s="106"/>
      <c r="L18" s="106"/>
      <c r="M18" s="106"/>
      <c r="N18" s="107"/>
      <c r="O18" s="210" t="str">
        <f>IF(OR('01_勤務時間入力'!$B$7="",COUNTIFS('01_勤務時間入力'!$CB:$CB,"入力あり",'01_勤務時間入力'!$CC:$CC,TEXT(VALUE($B18),"00"),'01_勤務時間入力'!$CE:$CE,"常勤")=0),"",COUNTIFS('01_勤務時間入力'!$CB:$CB,"入力あり",'01_勤務時間入力'!$CC:$CC,TEXT(VALUE($B18),"00"),'01_勤務時間入力'!$CE:$CE,"常勤"))</f>
        <v/>
      </c>
      <c r="P18" s="211"/>
      <c r="Q18" s="211"/>
      <c r="R18" s="212"/>
      <c r="S18" s="108" t="s">
        <v>32</v>
      </c>
      <c r="T18" s="213" t="str">
        <f>IF(OR('01_勤務時間入力'!$B$7="",COUNTIFS('01_勤務時間入力'!$CB:$CB,"入力あり",'01_勤務時間入力'!$CC:$CC,TEXT(VALUE($B18),"00"),'01_勤務時間入力'!$CE:$CE,"非常勤")=0),"",INT(ROUND(SUMIFS('01_勤務時間入力'!$CD:$CD,'01_勤務時間入力'!$CB:$CB,"入力あり",'01_勤務時間入力'!$CC:$CC,TEXT(VALUE($B18),"00"),'01_勤務時間入力'!$CE:$CE,"非常勤")/('01_勤務時間入力'!$I$7*60),1)))</f>
        <v/>
      </c>
      <c r="U18" s="214"/>
      <c r="V18" s="215"/>
      <c r="W18" s="109" t="s">
        <v>33</v>
      </c>
      <c r="X18" s="110" t="str">
        <f>IF(OR('01_勤務時間入力'!$B$7="",COUNTIFS('01_勤務時間入力'!$CB:$CB,"入力あり",'01_勤務時間入力'!$CC:$CC,TEXT(VALUE($B18),"00"),'01_勤務時間入力'!$CE:$CE,"非常勤")=0),"",(ROUND(SUMIFS('01_勤務時間入力'!$CD:$CD,'01_勤務時間入力'!$CB:$CB,"入力あり",'01_勤務時間入力'!$CC:$CC,TEXT(VALUE($B18),"00"),'01_勤務時間入力'!$CE:$CE,"非常勤")/('01_勤務時間入力'!$I$7*60),1)-$T18)*10)</f>
        <v/>
      </c>
      <c r="Y18" s="66" t="s">
        <v>32</v>
      </c>
      <c r="Z18" s="111"/>
      <c r="AA18" s="75"/>
    </row>
    <row r="19" spans="2:27" ht="24" customHeight="1" x14ac:dyDescent="0.4">
      <c r="B19" s="208" t="s">
        <v>2</v>
      </c>
      <c r="C19" s="209"/>
      <c r="D19" s="66" t="s">
        <v>38</v>
      </c>
      <c r="E19" s="66"/>
      <c r="F19" s="66"/>
      <c r="G19" s="66"/>
      <c r="H19" s="66"/>
      <c r="I19" s="66"/>
      <c r="J19" s="66"/>
      <c r="K19" s="66"/>
      <c r="L19" s="66"/>
      <c r="M19" s="66"/>
      <c r="N19" s="108"/>
      <c r="O19" s="210" t="str">
        <f>IF(OR('01_勤務時間入力'!$B$7="",COUNTIFS('01_勤務時間入力'!$CB:$CB,"入力あり",'01_勤務時間入力'!$CC:$CC,TEXT(VALUE($B19),"00"),'01_勤務時間入力'!$CE:$CE,"常勤")=0),"",COUNTIFS('01_勤務時間入力'!$CB:$CB,"入力あり",'01_勤務時間入力'!$CC:$CC,TEXT(VALUE($B19),"00"),'01_勤務時間入力'!$CE:$CE,"常勤"))</f>
        <v/>
      </c>
      <c r="P19" s="211"/>
      <c r="Q19" s="211"/>
      <c r="R19" s="212"/>
      <c r="S19" s="108" t="s">
        <v>32</v>
      </c>
      <c r="T19" s="213" t="str">
        <f>IF(OR('01_勤務時間入力'!$B$7="",COUNTIFS('01_勤務時間入力'!$CB:$CB,"入力あり",'01_勤務時間入力'!$CC:$CC,TEXT(VALUE($B19),"00"),'01_勤務時間入力'!$CE:$CE,"非常勤")=0),"",INT(ROUND(SUMIFS('01_勤務時間入力'!$CD:$CD,'01_勤務時間入力'!$CB:$CB,"入力あり",'01_勤務時間入力'!$CC:$CC,TEXT(VALUE($B19),"00"),'01_勤務時間入力'!$CE:$CE,"非常勤")/('01_勤務時間入力'!$I$7*60),1)))</f>
        <v/>
      </c>
      <c r="U19" s="214"/>
      <c r="V19" s="215"/>
      <c r="W19" s="109" t="s">
        <v>33</v>
      </c>
      <c r="X19" s="110" t="str">
        <f>IF(OR('01_勤務時間入力'!$B$7="",COUNTIFS('01_勤務時間入力'!$CB:$CB,"入力あり",'01_勤務時間入力'!$CC:$CC,TEXT(VALUE($B19),"00"),'01_勤務時間入力'!$CE:$CE,"非常勤")=0),"",(ROUND(SUMIFS('01_勤務時間入力'!$CD:$CD,'01_勤務時間入力'!$CB:$CB,"入力あり",'01_勤務時間入力'!$CC:$CC,TEXT(VALUE($B19),"00"),'01_勤務時間入力'!$CE:$CE,"非常勤")/('01_勤務時間入力'!$I$7*60),1)-$T19)*10)</f>
        <v/>
      </c>
      <c r="Y19" s="66" t="s">
        <v>32</v>
      </c>
      <c r="Z19" s="111"/>
      <c r="AA19" s="75"/>
    </row>
    <row r="20" spans="2:27" ht="24" customHeight="1" thickBot="1" x14ac:dyDescent="0.45">
      <c r="B20" s="216" t="s">
        <v>3</v>
      </c>
      <c r="C20" s="217"/>
      <c r="D20" s="63" t="s">
        <v>39</v>
      </c>
      <c r="E20" s="63"/>
      <c r="F20" s="63"/>
      <c r="G20" s="63"/>
      <c r="H20" s="63"/>
      <c r="I20" s="63"/>
      <c r="J20" s="63"/>
      <c r="K20" s="63"/>
      <c r="L20" s="63"/>
      <c r="M20" s="63"/>
      <c r="N20" s="112"/>
      <c r="O20" s="218" t="str">
        <f>IF(OR('01_勤務時間入力'!$B$7="",COUNTIFS('01_勤務時間入力'!$CB:$CB,"入力あり",'01_勤務時間入力'!$CC:$CC,TEXT(VALUE($B20),"00"),'01_勤務時間入力'!$CE:$CE,"常勤")=0),"",COUNTIFS('01_勤務時間入力'!$CB:$CB,"入力あり",'01_勤務時間入力'!$CC:$CC,TEXT(VALUE($B20),"00"),'01_勤務時間入力'!$CE:$CE,"常勤"))</f>
        <v/>
      </c>
      <c r="P20" s="219"/>
      <c r="Q20" s="219"/>
      <c r="R20" s="220"/>
      <c r="S20" s="112" t="s">
        <v>32</v>
      </c>
      <c r="T20" s="221" t="str">
        <f>IF(OR('01_勤務時間入力'!$B$7="",COUNTIFS('01_勤務時間入力'!$CB:$CB,"入力あり",'01_勤務時間入力'!$CC:$CC,TEXT(VALUE($B20),"00"),'01_勤務時間入力'!$CE:$CE,"非常勤")=0),"",INT(ROUND(SUMIFS('01_勤務時間入力'!$CD:$CD,'01_勤務時間入力'!$CB:$CB,"入力あり",'01_勤務時間入力'!$CC:$CC,TEXT(VALUE($B20),"00"),'01_勤務時間入力'!$CE:$CE,"非常勤")/('01_勤務時間入力'!$I$7*60),1)))</f>
        <v/>
      </c>
      <c r="U20" s="222"/>
      <c r="V20" s="223"/>
      <c r="W20" s="113" t="s">
        <v>33</v>
      </c>
      <c r="X20" s="114" t="str">
        <f>IF(OR('01_勤務時間入力'!$B$7="",COUNTIFS('01_勤務時間入力'!$CB:$CB,"入力あり",'01_勤務時間入力'!$CC:$CC,TEXT(VALUE($B20),"00"),'01_勤務時間入力'!$CE:$CE,"非常勤")=0),"",(ROUND(SUMIFS('01_勤務時間入力'!$CD:$CD,'01_勤務時間入力'!$CB:$CB,"入力あり",'01_勤務時間入力'!$CC:$CC,TEXT(VALUE($B20),"00"),'01_勤務時間入力'!$CE:$CE,"非常勤")/('01_勤務時間入力'!$I$7*60),1)-$T20)*10)</f>
        <v/>
      </c>
      <c r="Y20" s="63" t="s">
        <v>32</v>
      </c>
      <c r="Z20" s="64"/>
    </row>
    <row r="21" spans="2:27" ht="21" customHeight="1" thickBot="1" x14ac:dyDescent="0.45">
      <c r="B21" s="186" t="s">
        <v>56</v>
      </c>
      <c r="C21" s="187"/>
      <c r="D21" s="187"/>
      <c r="E21" s="187"/>
      <c r="F21" s="187"/>
      <c r="G21" s="187"/>
      <c r="H21" s="187"/>
      <c r="I21" s="187"/>
      <c r="J21" s="187"/>
      <c r="K21" s="187"/>
      <c r="L21" s="187"/>
      <c r="M21" s="187"/>
      <c r="N21" s="188"/>
      <c r="O21" s="115"/>
      <c r="P21" s="116"/>
      <c r="Q21" s="116"/>
      <c r="R21" s="116"/>
      <c r="S21" s="116"/>
      <c r="T21" s="117"/>
      <c r="U21" s="116"/>
      <c r="V21" s="116"/>
      <c r="W21" s="116"/>
      <c r="X21" s="116"/>
      <c r="Y21" s="116"/>
      <c r="Z21" s="118"/>
    </row>
    <row r="22" spans="2:27" ht="21" customHeight="1" thickTop="1" x14ac:dyDescent="0.4">
      <c r="B22" s="189"/>
      <c r="C22" s="190"/>
      <c r="D22" s="190"/>
      <c r="E22" s="190"/>
      <c r="F22" s="190"/>
      <c r="G22" s="190"/>
      <c r="H22" s="190"/>
      <c r="I22" s="190"/>
      <c r="J22" s="190"/>
      <c r="K22" s="190"/>
      <c r="L22" s="190"/>
      <c r="M22" s="190"/>
      <c r="N22" s="191"/>
      <c r="O22" s="195" t="s">
        <v>80</v>
      </c>
      <c r="P22" s="196"/>
      <c r="Q22" s="196"/>
      <c r="R22" s="196"/>
      <c r="S22" s="224"/>
      <c r="T22" s="225" t="s">
        <v>81</v>
      </c>
      <c r="U22" s="226"/>
      <c r="V22" s="226"/>
      <c r="W22" s="226"/>
      <c r="X22" s="226"/>
      <c r="Y22" s="226"/>
      <c r="Z22" s="227"/>
    </row>
    <row r="23" spans="2:27" ht="21" customHeight="1" x14ac:dyDescent="0.4">
      <c r="B23" s="189"/>
      <c r="C23" s="190"/>
      <c r="D23" s="190"/>
      <c r="E23" s="190"/>
      <c r="F23" s="190"/>
      <c r="G23" s="190"/>
      <c r="H23" s="190"/>
      <c r="I23" s="190"/>
      <c r="J23" s="190"/>
      <c r="K23" s="190"/>
      <c r="L23" s="190"/>
      <c r="M23" s="190"/>
      <c r="N23" s="191"/>
      <c r="O23" s="195"/>
      <c r="P23" s="196"/>
      <c r="Q23" s="196"/>
      <c r="R23" s="196"/>
      <c r="S23" s="224"/>
      <c r="T23" s="228"/>
      <c r="U23" s="196"/>
      <c r="V23" s="196"/>
      <c r="W23" s="196"/>
      <c r="X23" s="196"/>
      <c r="Y23" s="196"/>
      <c r="Z23" s="199"/>
    </row>
    <row r="24" spans="2:27" ht="21" customHeight="1" x14ac:dyDescent="0.2">
      <c r="B24" s="119"/>
      <c r="C24" s="99"/>
      <c r="D24" s="99"/>
      <c r="E24" s="99"/>
      <c r="F24" s="99"/>
      <c r="G24" s="99"/>
      <c r="H24" s="99"/>
      <c r="I24" s="99"/>
      <c r="J24" s="99"/>
      <c r="K24" s="99"/>
      <c r="L24" s="99"/>
      <c r="M24" s="99"/>
      <c r="N24" s="120"/>
      <c r="O24" s="95"/>
      <c r="P24" s="96"/>
      <c r="Q24" s="96"/>
      <c r="R24" s="96"/>
      <c r="S24" s="96"/>
      <c r="T24" s="121"/>
      <c r="U24" s="99"/>
      <c r="V24" s="99"/>
      <c r="W24" s="61" t="s">
        <v>57</v>
      </c>
      <c r="X24" s="99"/>
      <c r="Y24" s="99"/>
      <c r="Z24" s="100"/>
    </row>
    <row r="25" spans="2:27" ht="21" customHeight="1" x14ac:dyDescent="0.4">
      <c r="B25" s="229" t="s">
        <v>82</v>
      </c>
      <c r="C25" s="230"/>
      <c r="D25" s="65" t="s">
        <v>34</v>
      </c>
      <c r="E25" s="65"/>
      <c r="F25" s="65"/>
      <c r="G25" s="65"/>
      <c r="H25" s="65"/>
      <c r="I25" s="65"/>
      <c r="J25" s="65"/>
      <c r="K25" s="65"/>
      <c r="L25" s="65"/>
      <c r="M25" s="65"/>
      <c r="N25" s="65"/>
      <c r="O25" s="231"/>
      <c r="P25" s="232"/>
      <c r="Q25" s="232"/>
      <c r="R25" s="232"/>
      <c r="S25" s="232"/>
      <c r="T25" s="233" t="str">
        <f>IF(OR('01_勤務時間入力'!$B$7="",COUNTIFS('01_勤務時間入力'!$CB:$CB,"入力あり",'01_勤務時間入力'!$CC:$CC,TEXT(VALUE($B25),"00"))=0),"",INT(ROUND(SUMIFS('01_勤務時間入力'!$CD:$CD,'01_勤務時間入力'!$CB:$CB,"入力あり",'01_勤務時間入力'!$CC:$CC,TEXT(VALUE($B25),"00"))/('01_勤務時間入力'!$I$7*60),1)))</f>
        <v/>
      </c>
      <c r="U25" s="206"/>
      <c r="V25" s="207"/>
      <c r="W25" s="103" t="s">
        <v>33</v>
      </c>
      <c r="X25" s="104" t="str">
        <f>IF(OR('01_勤務時間入力'!$B$7="",COUNTIFS('01_勤務時間入力'!$CB:$CB,"入力あり",'01_勤務時間入力'!$CC:$CC,TEXT(VALUE($B25),"00"))=0),"",(ROUND(SUMIFS('01_勤務時間入力'!$CD:$CD,'01_勤務時間入力'!$CB:$CB,"入力あり",'01_勤務時間入力'!$CC:$CC,TEXT(VALUE($B25),"00"))/('01_勤務時間入力'!$I$7*60),1)-$T25)*10)</f>
        <v/>
      </c>
      <c r="Y25" s="65" t="s">
        <v>32</v>
      </c>
      <c r="Z25" s="105"/>
    </row>
    <row r="26" spans="2:27" ht="21" customHeight="1" x14ac:dyDescent="0.4">
      <c r="B26" s="208" t="s">
        <v>83</v>
      </c>
      <c r="C26" s="209"/>
      <c r="D26" s="66" t="s">
        <v>36</v>
      </c>
      <c r="E26" s="66"/>
      <c r="F26" s="66"/>
      <c r="G26" s="66"/>
      <c r="H26" s="66"/>
      <c r="I26" s="66"/>
      <c r="J26" s="66"/>
      <c r="K26" s="66"/>
      <c r="L26" s="66"/>
      <c r="M26" s="66"/>
      <c r="N26" s="66"/>
      <c r="O26" s="210" t="str">
        <f>IF(OR('01_勤務時間入力'!$B$7="",COUNTIFS('01_勤務時間入力'!$CB:$CB,"入力あり",'01_勤務時間入力'!$CC:$CC,TEXT(VALUE($B26),"00"))=0),"",COUNTIFS('01_勤務時間入力'!$CB:$CB,"入力あり",'01_勤務時間入力'!$CC:$CC,TEXT(VALUE($B26),"00")))</f>
        <v/>
      </c>
      <c r="P26" s="211"/>
      <c r="Q26" s="211"/>
      <c r="R26" s="212"/>
      <c r="S26" s="66" t="s">
        <v>32</v>
      </c>
      <c r="T26" s="234" t="str">
        <f>IF(OR('01_勤務時間入力'!$B$7="",COUNTIFS('01_勤務時間入力'!$CB:$CB,"入力あり",'01_勤務時間入力'!$CC:$CC,TEXT(VALUE($B26),"00"))=0),"",INT(ROUND(SUMIFS('01_勤務時間入力'!$CD:$CD,'01_勤務時間入力'!$CB:$CB,"入力あり",'01_勤務時間入力'!$CC:$CC,TEXT(VALUE($B26),"00"))/('01_勤務時間入力'!$I$7*60),1)))</f>
        <v/>
      </c>
      <c r="U26" s="214"/>
      <c r="V26" s="215"/>
      <c r="W26" s="103" t="s">
        <v>33</v>
      </c>
      <c r="X26" s="104" t="str">
        <f>IF(OR('01_勤務時間入力'!$B$7="",COUNTIFS('01_勤務時間入力'!$CB:$CB,"入力あり",'01_勤務時間入力'!$CC:$CC,TEXT(VALUE($B26),"00"))=0),"",(ROUND(SUMIFS('01_勤務時間入力'!$CD:$CD,'01_勤務時間入力'!$CB:$CB,"入力あり",'01_勤務時間入力'!$CC:$CC,TEXT(VALUE($B26),"00"))/('01_勤務時間入力'!$I$7*60),1)-$T26)*10)</f>
        <v/>
      </c>
      <c r="Y26" s="65" t="s">
        <v>32</v>
      </c>
      <c r="Z26" s="105"/>
    </row>
    <row r="27" spans="2:27" ht="21" customHeight="1" x14ac:dyDescent="0.4">
      <c r="B27" s="208" t="s">
        <v>84</v>
      </c>
      <c r="C27" s="209"/>
      <c r="D27" s="66" t="s">
        <v>85</v>
      </c>
      <c r="E27" s="66"/>
      <c r="F27" s="66"/>
      <c r="G27" s="66"/>
      <c r="H27" s="66"/>
      <c r="I27" s="66"/>
      <c r="J27" s="66"/>
      <c r="K27" s="66"/>
      <c r="L27" s="66"/>
      <c r="M27" s="66"/>
      <c r="N27" s="66"/>
      <c r="O27" s="210" t="str">
        <f>IF(OR('01_勤務時間入力'!$B$7="",COUNTIFS('01_勤務時間入力'!$CB:$CB,"入力あり",'01_勤務時間入力'!$CC:$CC,TEXT(VALUE($B27),"00"))=0),"",COUNTIFS('01_勤務時間入力'!$CB:$CB,"入力あり",'01_勤務時間入力'!$CC:$CC,TEXT(VALUE($B27),"00")))</f>
        <v/>
      </c>
      <c r="P27" s="211"/>
      <c r="Q27" s="211"/>
      <c r="R27" s="212"/>
      <c r="S27" s="66" t="s">
        <v>32</v>
      </c>
      <c r="T27" s="234" t="str">
        <f>IF(OR('01_勤務時間入力'!$B$7="",COUNTIFS('01_勤務時間入力'!$CB:$CB,"入力あり",'01_勤務時間入力'!$CC:$CC,TEXT(VALUE($B27),"00"))=0),"",INT(ROUND(SUMIFS('01_勤務時間入力'!$CD:$CD,'01_勤務時間入力'!$CB:$CB,"入力あり",'01_勤務時間入力'!$CC:$CC,TEXT(VALUE($B27),"00"))/('01_勤務時間入力'!$I$7*60),1)))</f>
        <v/>
      </c>
      <c r="U27" s="214"/>
      <c r="V27" s="215"/>
      <c r="W27" s="103" t="s">
        <v>33</v>
      </c>
      <c r="X27" s="104" t="str">
        <f>IF(OR('01_勤務時間入力'!$B$7="",COUNTIFS('01_勤務時間入力'!$CB:$CB,"入力あり",'01_勤務時間入力'!$CC:$CC,TEXT(VALUE($B27),"00"))=0),"",(ROUND(SUMIFS('01_勤務時間入力'!$CD:$CD,'01_勤務時間入力'!$CB:$CB,"入力あり",'01_勤務時間入力'!$CC:$CC,TEXT(VALUE($B27),"00"))/('01_勤務時間入力'!$I$7*60),1)-$T27)*10)</f>
        <v/>
      </c>
      <c r="Y27" s="65" t="s">
        <v>32</v>
      </c>
      <c r="Z27" s="105"/>
    </row>
    <row r="28" spans="2:27" ht="21" customHeight="1" x14ac:dyDescent="0.4">
      <c r="B28" s="208" t="s">
        <v>7</v>
      </c>
      <c r="C28" s="209"/>
      <c r="D28" s="66" t="s">
        <v>86</v>
      </c>
      <c r="E28" s="66"/>
      <c r="F28" s="66"/>
      <c r="G28" s="66"/>
      <c r="H28" s="66"/>
      <c r="I28" s="66"/>
      <c r="J28" s="66"/>
      <c r="K28" s="66"/>
      <c r="L28" s="66"/>
      <c r="M28" s="66"/>
      <c r="N28" s="66"/>
      <c r="O28" s="235"/>
      <c r="P28" s="236"/>
      <c r="Q28" s="236"/>
      <c r="R28" s="236"/>
      <c r="S28" s="236"/>
      <c r="T28" s="234" t="str">
        <f>IF(OR('01_勤務時間入力'!$B$7="",COUNTIFS('01_勤務時間入力'!$CB:$CB,"入力あり",'01_勤務時間入力'!$CC:$CC,TEXT(VALUE($B28),"00"))=0),"",INT(ROUND(SUMIFS('01_勤務時間入力'!$CD:$CD,'01_勤務時間入力'!$CB:$CB,"入力あり",'01_勤務時間入力'!$CC:$CC,TEXT(VALUE($B28),"00"))/('01_勤務時間入力'!$I$7*60),1)))</f>
        <v/>
      </c>
      <c r="U28" s="214"/>
      <c r="V28" s="215"/>
      <c r="W28" s="103" t="s">
        <v>33</v>
      </c>
      <c r="X28" s="104" t="str">
        <f>IF(OR('01_勤務時間入力'!$B$7="",COUNTIFS('01_勤務時間入力'!$CB:$CB,"入力あり",'01_勤務時間入力'!$CC:$CC,TEXT(VALUE($B28),"00"))=0),"",(ROUND(SUMIFS('01_勤務時間入力'!$CD:$CD,'01_勤務時間入力'!$CB:$CB,"入力あり",'01_勤務時間入力'!$CC:$CC,TEXT(VALUE($B28),"00"))/('01_勤務時間入力'!$I$7*60),1)-$T28)*10)</f>
        <v/>
      </c>
      <c r="Y28" s="65" t="s">
        <v>32</v>
      </c>
      <c r="Z28" s="105"/>
    </row>
    <row r="29" spans="2:27" ht="21" customHeight="1" x14ac:dyDescent="0.4">
      <c r="B29" s="208" t="s">
        <v>8</v>
      </c>
      <c r="C29" s="209"/>
      <c r="D29" s="66" t="s">
        <v>40</v>
      </c>
      <c r="E29" s="66"/>
      <c r="F29" s="66"/>
      <c r="G29" s="66"/>
      <c r="H29" s="66"/>
      <c r="I29" s="66"/>
      <c r="J29" s="66"/>
      <c r="K29" s="66"/>
      <c r="L29" s="66"/>
      <c r="M29" s="66"/>
      <c r="N29" s="66"/>
      <c r="O29" s="235"/>
      <c r="P29" s="236"/>
      <c r="Q29" s="236"/>
      <c r="R29" s="236"/>
      <c r="S29" s="236"/>
      <c r="T29" s="234" t="str">
        <f>IF(OR('01_勤務時間入力'!$B$7="",COUNTIFS('01_勤務時間入力'!$CB:$CB,"入力あり",'01_勤務時間入力'!$CC:$CC,TEXT(VALUE($B29),"00"))=0),"",INT(ROUND(SUMIFS('01_勤務時間入力'!$CD:$CD,'01_勤務時間入力'!$CB:$CB,"入力あり",'01_勤務時間入力'!$CC:$CC,TEXT(VALUE($B29),"00"))/('01_勤務時間入力'!$I$7*60),1)))</f>
        <v/>
      </c>
      <c r="U29" s="214"/>
      <c r="V29" s="215"/>
      <c r="W29" s="103" t="s">
        <v>33</v>
      </c>
      <c r="X29" s="104" t="str">
        <f>IF(OR('01_勤務時間入力'!$B$7="",COUNTIFS('01_勤務時間入力'!$CB:$CB,"入力あり",'01_勤務時間入力'!$CC:$CC,TEXT(VALUE($B29),"00"))=0),"",(ROUND(SUMIFS('01_勤務時間入力'!$CD:$CD,'01_勤務時間入力'!$CB:$CB,"入力あり",'01_勤務時間入力'!$CC:$CC,TEXT(VALUE($B29),"00"))/('01_勤務時間入力'!$I$7*60),1)-$T29)*10)</f>
        <v/>
      </c>
      <c r="Y29" s="65" t="s">
        <v>32</v>
      </c>
      <c r="Z29" s="105"/>
    </row>
    <row r="30" spans="2:27" ht="21" customHeight="1" thickBot="1" x14ac:dyDescent="0.45">
      <c r="B30" s="216" t="s">
        <v>9</v>
      </c>
      <c r="C30" s="217"/>
      <c r="D30" s="63" t="s">
        <v>41</v>
      </c>
      <c r="E30" s="63"/>
      <c r="F30" s="63"/>
      <c r="G30" s="63"/>
      <c r="H30" s="63"/>
      <c r="I30" s="63"/>
      <c r="J30" s="63"/>
      <c r="K30" s="63"/>
      <c r="L30" s="63"/>
      <c r="M30" s="63"/>
      <c r="N30" s="63"/>
      <c r="O30" s="237"/>
      <c r="P30" s="238"/>
      <c r="Q30" s="238"/>
      <c r="R30" s="238"/>
      <c r="S30" s="238"/>
      <c r="T30" s="239" t="str">
        <f>IF(OR('01_勤務時間入力'!$B$7="",COUNTIFS('01_勤務時間入力'!$CB:$CB,"入力あり",'01_勤務時間入力'!$CC:$CC,TEXT(VALUE($B30),"00"))=0),"",INT(ROUND(SUMIFS('01_勤務時間入力'!$CD:$CD,'01_勤務時間入力'!$CB:$CB,"入力あり",'01_勤務時間入力'!$CC:$CC,TEXT(VALUE($B30),"00"))/('01_勤務時間入力'!$I$7*60),1)))</f>
        <v/>
      </c>
      <c r="U30" s="222"/>
      <c r="V30" s="223"/>
      <c r="W30" s="122" t="s">
        <v>33</v>
      </c>
      <c r="X30" s="123" t="str">
        <f>IF(OR('01_勤務時間入力'!$B$7="",COUNTIFS('01_勤務時間入力'!$CB:$CB,"入力あり",'01_勤務時間入力'!$CC:$CC,TEXT(VALUE($B30),"00"))=0),"",(ROUND(SUMIFS('01_勤務時間入力'!$CD:$CD,'01_勤務時間入力'!$CB:$CB,"入力あり",'01_勤務時間入力'!$CC:$CC,TEXT(VALUE($B30),"00"))/('01_勤務時間入力'!$I$7*60),1)-$T30)*10)</f>
        <v/>
      </c>
      <c r="Y30" s="68" t="s">
        <v>32</v>
      </c>
      <c r="Z30" s="124"/>
    </row>
    <row r="31" spans="2:27" ht="21" customHeight="1" x14ac:dyDescent="0.4">
      <c r="B31" s="67"/>
      <c r="C31" s="67"/>
      <c r="D31" s="106"/>
      <c r="E31" s="106"/>
      <c r="F31" s="106"/>
      <c r="G31" s="106"/>
      <c r="H31" s="106"/>
      <c r="I31" s="106"/>
      <c r="J31" s="106"/>
      <c r="K31" s="106"/>
      <c r="L31" s="106"/>
      <c r="M31" s="106"/>
      <c r="N31" s="106"/>
      <c r="O31" s="74"/>
      <c r="P31" s="74"/>
      <c r="Q31" s="74"/>
      <c r="R31" s="74"/>
      <c r="S31" s="74"/>
      <c r="T31" s="106"/>
      <c r="U31" s="106"/>
      <c r="V31" s="106"/>
      <c r="W31" s="106"/>
      <c r="X31" s="125"/>
      <c r="Y31" s="106"/>
      <c r="Z31" s="106"/>
    </row>
    <row r="32" spans="2:27" ht="21" hidden="1" customHeight="1" x14ac:dyDescent="0.4">
      <c r="C32" s="60"/>
      <c r="D32" s="60"/>
      <c r="E32" s="60"/>
      <c r="F32" s="60"/>
      <c r="G32" s="60"/>
      <c r="H32" s="60"/>
      <c r="I32" s="60"/>
      <c r="J32" s="60"/>
      <c r="K32" s="60"/>
      <c r="L32" s="60"/>
      <c r="M32" s="60"/>
      <c r="N32" s="60"/>
      <c r="O32" s="60"/>
      <c r="P32" s="60"/>
      <c r="Q32" s="60"/>
      <c r="R32" s="60"/>
      <c r="S32" s="60"/>
      <c r="T32" s="60"/>
      <c r="U32" s="60"/>
      <c r="V32" s="60"/>
      <c r="W32" s="60"/>
      <c r="X32" s="60"/>
      <c r="Y32" s="60"/>
      <c r="Z32" s="60"/>
    </row>
    <row r="34" spans="2:26" ht="21" hidden="1" customHeight="1" x14ac:dyDescent="0.4">
      <c r="B34" s="126"/>
      <c r="C34" s="126"/>
      <c r="D34" s="126"/>
      <c r="E34" s="126"/>
      <c r="F34" s="126"/>
      <c r="G34" s="126"/>
      <c r="H34" s="126"/>
      <c r="I34" s="126"/>
      <c r="J34" s="126"/>
      <c r="K34" s="126"/>
      <c r="L34" s="126"/>
      <c r="M34" s="126"/>
      <c r="N34" s="126"/>
      <c r="O34" s="126"/>
      <c r="P34" s="126"/>
      <c r="Q34" s="126"/>
      <c r="R34" s="126"/>
      <c r="S34" s="126"/>
      <c r="T34" s="126"/>
      <c r="U34" s="126"/>
      <c r="V34" s="126"/>
      <c r="W34" s="126"/>
      <c r="X34" s="126"/>
      <c r="Y34" s="126"/>
      <c r="Z34" s="126"/>
    </row>
  </sheetData>
  <sheetProtection algorithmName="SHA-512" hashValue="9Ql+ulb94RTrb1AfIvS1ALAd2oIZJD5zBugdJsKz8dxZiDytxss5eGjfTHpIVpRlzvYtwl7G/HbNqewDn09jew==" saltValue="IbBjKUkJmNl55Aaqd9a7Jg==" spinCount="100000" sheet="1" selectLockedCells="1" selectUnlockedCells="1"/>
  <mergeCells count="43">
    <mergeCell ref="B29:C29"/>
    <mergeCell ref="O29:S29"/>
    <mergeCell ref="T29:V29"/>
    <mergeCell ref="B30:C30"/>
    <mergeCell ref="O30:S30"/>
    <mergeCell ref="T30:V30"/>
    <mergeCell ref="B27:C27"/>
    <mergeCell ref="O27:R27"/>
    <mergeCell ref="T27:V27"/>
    <mergeCell ref="B28:C28"/>
    <mergeCell ref="O28:S28"/>
    <mergeCell ref="T28:V28"/>
    <mergeCell ref="B25:C25"/>
    <mergeCell ref="O25:S25"/>
    <mergeCell ref="T25:V25"/>
    <mergeCell ref="B26:C26"/>
    <mergeCell ref="O26:R26"/>
    <mergeCell ref="T26:V26"/>
    <mergeCell ref="B20:C20"/>
    <mergeCell ref="O20:R20"/>
    <mergeCell ref="T20:V20"/>
    <mergeCell ref="B21:N23"/>
    <mergeCell ref="O22:S23"/>
    <mergeCell ref="T22:Z23"/>
    <mergeCell ref="B18:C18"/>
    <mergeCell ref="O18:R18"/>
    <mergeCell ref="T18:V18"/>
    <mergeCell ref="B19:C19"/>
    <mergeCell ref="O19:R19"/>
    <mergeCell ref="T19:V19"/>
    <mergeCell ref="B13:N15"/>
    <mergeCell ref="O13:S15"/>
    <mergeCell ref="T13:Z15"/>
    <mergeCell ref="B17:C17"/>
    <mergeCell ref="O17:R17"/>
    <mergeCell ref="T17:V17"/>
    <mergeCell ref="B3:D4"/>
    <mergeCell ref="E3:Y4"/>
    <mergeCell ref="B5:D5"/>
    <mergeCell ref="E5:Y8"/>
    <mergeCell ref="E9:K11"/>
    <mergeCell ref="L9:X9"/>
    <mergeCell ref="L10:X11"/>
  </mergeCells>
  <phoneticPr fontId="3"/>
  <printOptions horizontalCentered="1"/>
  <pageMargins left="0.27559055118110237" right="0.27559055118110237" top="0.51181102362204722" bottom="0.11811023622047245" header="0.51181102362204722" footer="0"/>
  <pageSetup paperSize="9" firstPageNumber="11" orientation="portrait" useFirstPageNumber="1"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884C8-2F6E-4340-95F9-0382844F8319}">
  <sheetPr codeName="Sheet99"/>
  <dimension ref="A1:L10"/>
  <sheetViews>
    <sheetView workbookViewId="0"/>
  </sheetViews>
  <sheetFormatPr defaultRowHeight="27" customHeight="1" x14ac:dyDescent="0.4"/>
  <cols>
    <col min="1" max="1" width="3.5" style="59" bestFit="1" customWidth="1"/>
    <col min="2" max="2" width="19.75" style="59" bestFit="1" customWidth="1"/>
    <col min="3" max="3" width="17.5" style="59" customWidth="1"/>
    <col min="4" max="4" width="9" style="59" customWidth="1"/>
    <col min="5" max="5" width="17.5" style="59" customWidth="1"/>
    <col min="6" max="6" width="9" style="59"/>
    <col min="7" max="7" width="17.5" style="59" customWidth="1"/>
    <col min="8" max="16384" width="9" style="59"/>
  </cols>
  <sheetData>
    <row r="1" spans="1:12" ht="27" customHeight="1" x14ac:dyDescent="0.4">
      <c r="A1" s="59" t="s">
        <v>0</v>
      </c>
      <c r="B1" s="59" t="s">
        <v>61</v>
      </c>
      <c r="C1" s="133" t="str">
        <f>CONCATENATE("p?_k??_jokin_",VALUE($A1))</f>
        <v>p?_k??_jokin_1</v>
      </c>
      <c r="D1" s="134" t="str">
        <f>'02_計算'!$O$17</f>
        <v/>
      </c>
      <c r="E1" s="133" t="str">
        <f>CONCATENATE("p?_k??_hijokin_i_",VALUE($A1))</f>
        <v>p?_k??_hijokin_i_1</v>
      </c>
      <c r="F1" s="134" t="str">
        <f>'02_計算'!$T$17</f>
        <v/>
      </c>
      <c r="G1" s="133" t="str">
        <f>CONCATENATE("p?_k??_hijokin_d_",VALUE($A1))</f>
        <v>p?_k??_hijokin_d_1</v>
      </c>
      <c r="H1" s="134" t="str">
        <f>'02_計算'!$X$17</f>
        <v/>
      </c>
      <c r="L1" s="130" t="s">
        <v>93</v>
      </c>
    </row>
    <row r="2" spans="1:12" ht="27" customHeight="1" x14ac:dyDescent="0.4">
      <c r="A2" s="59" t="s">
        <v>1</v>
      </c>
      <c r="B2" s="59" t="s">
        <v>62</v>
      </c>
      <c r="C2" s="133" t="str">
        <f>CONCATENATE("p?_k??_jokin_",VALUE($A2))</f>
        <v>p?_k??_jokin_2</v>
      </c>
      <c r="D2" s="134" t="str">
        <f>'02_計算'!$O$18</f>
        <v/>
      </c>
      <c r="E2" s="133" t="str">
        <f>CONCATENATE("p?_k??_hijokin_i_",VALUE($A2))</f>
        <v>p?_k??_hijokin_i_2</v>
      </c>
      <c r="F2" s="134" t="str">
        <f>'02_計算'!$T$18</f>
        <v/>
      </c>
      <c r="G2" s="133" t="str">
        <f t="shared" ref="G2:G4" si="0">CONCATENATE("p?_k??_hijokin_d_",VALUE($A2))</f>
        <v>p?_k??_hijokin_d_2</v>
      </c>
      <c r="H2" s="134" t="str">
        <f>'02_計算'!$X$18</f>
        <v/>
      </c>
      <c r="L2" s="59" t="s">
        <v>94</v>
      </c>
    </row>
    <row r="3" spans="1:12" ht="27" customHeight="1" x14ac:dyDescent="0.4">
      <c r="A3" s="59" t="s">
        <v>2</v>
      </c>
      <c r="B3" s="59" t="s">
        <v>63</v>
      </c>
      <c r="C3" s="133" t="str">
        <f t="shared" ref="C3:C4" si="1">CONCATENATE("p?_k??_jokin_",VALUE($A3))</f>
        <v>p?_k??_jokin_3</v>
      </c>
      <c r="D3" s="134" t="str">
        <f>'02_計算'!$O$19</f>
        <v/>
      </c>
      <c r="E3" s="133" t="str">
        <f t="shared" ref="E3:E4" si="2">CONCATENATE("p?_k??_hijokin_i_",VALUE($A3))</f>
        <v>p?_k??_hijokin_i_3</v>
      </c>
      <c r="F3" s="134" t="str">
        <f>'02_計算'!$T$19</f>
        <v/>
      </c>
      <c r="G3" s="133" t="str">
        <f t="shared" si="0"/>
        <v>p?_k??_hijokin_d_3</v>
      </c>
      <c r="H3" s="134" t="str">
        <f>'02_計算'!$X$19</f>
        <v/>
      </c>
      <c r="L3" s="59" t="s">
        <v>95</v>
      </c>
    </row>
    <row r="4" spans="1:12" ht="27" customHeight="1" x14ac:dyDescent="0.4">
      <c r="A4" s="59" t="s">
        <v>3</v>
      </c>
      <c r="B4" s="59" t="s">
        <v>64</v>
      </c>
      <c r="C4" s="133" t="str">
        <f t="shared" si="1"/>
        <v>p?_k??_jokin_4</v>
      </c>
      <c r="D4" s="134" t="str">
        <f>'02_計算'!$O$20</f>
        <v/>
      </c>
      <c r="E4" s="133" t="str">
        <f t="shared" si="2"/>
        <v>p?_k??_hijokin_i_4</v>
      </c>
      <c r="F4" s="134" t="str">
        <f>'02_計算'!$T$20</f>
        <v/>
      </c>
      <c r="G4" s="133" t="str">
        <f t="shared" si="0"/>
        <v>p?_k??_hijokin_d_4</v>
      </c>
      <c r="H4" s="134" t="str">
        <f>'02_計算'!$X$20</f>
        <v/>
      </c>
    </row>
    <row r="5" spans="1:12" ht="27" customHeight="1" x14ac:dyDescent="0.4">
      <c r="A5" s="59" t="s">
        <v>4</v>
      </c>
      <c r="B5" s="59" t="s">
        <v>65</v>
      </c>
      <c r="E5" s="133" t="str">
        <f t="shared" ref="E5:E10" si="3">CONCATENATE("p?_k??_kansan_i_",VALUE($A5))</f>
        <v>p?_k??_kansan_i_5</v>
      </c>
      <c r="F5" s="134" t="str">
        <f>'02_計算'!$T$25</f>
        <v/>
      </c>
      <c r="G5" s="133" t="str">
        <f t="shared" ref="G5:G10" si="4">CONCATENATE("p?_k??_kansan_d_",VALUE($A5))</f>
        <v>p?_k??_kansan_d_5</v>
      </c>
      <c r="H5" s="134" t="str">
        <f>'02_計算'!$X$25</f>
        <v/>
      </c>
    </row>
    <row r="6" spans="1:12" ht="27" customHeight="1" x14ac:dyDescent="0.4">
      <c r="A6" s="59" t="s">
        <v>5</v>
      </c>
      <c r="B6" s="59" t="s">
        <v>66</v>
      </c>
      <c r="C6" s="133" t="str">
        <f t="shared" ref="C6:C7" si="5">CONCATENATE("p?_k??_jitsu_",VALUE($A6))</f>
        <v>p?_k??_jitsu_6</v>
      </c>
      <c r="D6" s="134" t="str">
        <f>'02_計算'!$O$26</f>
        <v/>
      </c>
      <c r="E6" s="133" t="str">
        <f t="shared" si="3"/>
        <v>p?_k??_kansan_i_6</v>
      </c>
      <c r="F6" s="134" t="str">
        <f>'02_計算'!$T$26</f>
        <v/>
      </c>
      <c r="G6" s="133" t="str">
        <f t="shared" si="4"/>
        <v>p?_k??_kansan_d_6</v>
      </c>
      <c r="H6" s="134" t="str">
        <f>'02_計算'!$X$26</f>
        <v/>
      </c>
    </row>
    <row r="7" spans="1:12" ht="27" customHeight="1" x14ac:dyDescent="0.4">
      <c r="A7" s="59" t="s">
        <v>6</v>
      </c>
      <c r="B7" s="59" t="s">
        <v>67</v>
      </c>
      <c r="C7" s="133" t="str">
        <f t="shared" si="5"/>
        <v>p?_k??_jitsu_7</v>
      </c>
      <c r="D7" s="134" t="str">
        <f>'02_計算'!$O$27</f>
        <v/>
      </c>
      <c r="E7" s="133" t="str">
        <f t="shared" si="3"/>
        <v>p?_k??_kansan_i_7</v>
      </c>
      <c r="F7" s="134" t="str">
        <f>'02_計算'!$T$27</f>
        <v/>
      </c>
      <c r="G7" s="133" t="str">
        <f t="shared" si="4"/>
        <v>p?_k??_kansan_d_7</v>
      </c>
      <c r="H7" s="134" t="str">
        <f>'02_計算'!$X$27</f>
        <v/>
      </c>
    </row>
    <row r="8" spans="1:12" ht="27" customHeight="1" x14ac:dyDescent="0.4">
      <c r="A8" s="59" t="s">
        <v>7</v>
      </c>
      <c r="B8" s="59" t="s">
        <v>68</v>
      </c>
      <c r="E8" s="133" t="str">
        <f t="shared" si="3"/>
        <v>p?_k??_kansan_i_8</v>
      </c>
      <c r="F8" s="134" t="str">
        <f>'02_計算'!$T$28</f>
        <v/>
      </c>
      <c r="G8" s="133" t="str">
        <f t="shared" si="4"/>
        <v>p?_k??_kansan_d_8</v>
      </c>
      <c r="H8" s="134" t="str">
        <f>'02_計算'!$X$28</f>
        <v/>
      </c>
    </row>
    <row r="9" spans="1:12" ht="27" customHeight="1" x14ac:dyDescent="0.4">
      <c r="A9" s="59" t="s">
        <v>8</v>
      </c>
      <c r="B9" s="59" t="s">
        <v>69</v>
      </c>
      <c r="E9" s="133" t="str">
        <f t="shared" si="3"/>
        <v>p?_k??_kansan_i_9</v>
      </c>
      <c r="F9" s="134" t="str">
        <f>'02_計算'!$T$29</f>
        <v/>
      </c>
      <c r="G9" s="133" t="str">
        <f t="shared" si="4"/>
        <v>p?_k??_kansan_d_9</v>
      </c>
      <c r="H9" s="134" t="str">
        <f>'02_計算'!$X$29</f>
        <v/>
      </c>
    </row>
    <row r="10" spans="1:12" ht="27" customHeight="1" x14ac:dyDescent="0.4">
      <c r="A10" s="59" t="s">
        <v>9</v>
      </c>
      <c r="B10" s="59" t="s">
        <v>70</v>
      </c>
      <c r="E10" s="133" t="str">
        <f t="shared" si="3"/>
        <v>p?_k??_kansan_i_10</v>
      </c>
      <c r="F10" s="134" t="str">
        <f>'02_計算'!$T$30</f>
        <v/>
      </c>
      <c r="G10" s="133" t="str">
        <f t="shared" si="4"/>
        <v>p?_k??_kansan_d_10</v>
      </c>
      <c r="H10" s="134" t="str">
        <f>'02_計算'!$X$30</f>
        <v/>
      </c>
    </row>
  </sheetData>
  <phoneticPr fontId="3"/>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6A84B10ED2BBB418F52EB063C9F9075" ma:contentTypeVersion="16" ma:contentTypeDescription="新しいドキュメントを作成します。" ma:contentTypeScope="" ma:versionID="e0410a31da78e2d7066d6b29cc738925">
  <xsd:schema xmlns:xsd="http://www.w3.org/2001/XMLSchema" xmlns:xs="http://www.w3.org/2001/XMLSchema" xmlns:p="http://schemas.microsoft.com/office/2006/metadata/properties" xmlns:ns2="0ac66056-aeec-4f79-a70c-6389eae177c0" xmlns:ns3="263dbbe5-076b-4606-a03b-9598f5f2f35a" targetNamespace="http://schemas.microsoft.com/office/2006/metadata/properties" ma:root="true" ma:fieldsID="68c68008d683194d93338c1d1b77026f" ns2:_="" ns3:_="">
    <xsd:import namespace="0ac66056-aeec-4f79-a70c-6389eae177c0"/>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c66056-aeec-4f79-a70c-6389eae177c0" elementFormDefault="qualified">
    <xsd:import namespace="http://schemas.microsoft.com/office/2006/documentManagement/types"/>
    <xsd:import namespace="http://schemas.microsoft.com/office/infopath/2007/PartnerControls"/>
    <xsd:element name="Owner" ma:index="8" nillable="true" ma:displayName="所有者" ma:SharePointGroup="0" ma:internalName="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e934458-9e69-4194-aee6-d0f4f334bb9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ac66056-aeec-4f79-a70c-6389eae177c0">
      <Terms xmlns="http://schemas.microsoft.com/office/infopath/2007/PartnerControls"/>
    </lcf76f155ced4ddcb4097134ff3c332f>
    <TaxCatchAll xmlns="263dbbe5-076b-4606-a03b-9598f5f2f35a" xsi:nil="true"/>
    <Owner xmlns="0ac66056-aeec-4f79-a70c-6389eae177c0">
      <UserInfo>
        <DisplayName/>
        <AccountId xsi:nil="true"/>
        <AccountType/>
      </UserInfo>
    </Owner>
  </documentManagement>
</p:properties>
</file>

<file path=customXml/itemProps1.xml><?xml version="1.0" encoding="utf-8"?>
<ds:datastoreItem xmlns:ds="http://schemas.openxmlformats.org/officeDocument/2006/customXml" ds:itemID="{5752CE8F-8AA5-4A6B-82E7-4588757CFDCA}">
  <ds:schemaRefs>
    <ds:schemaRef ds:uri="http://schemas.microsoft.com/sharepoint/v3/contenttype/forms"/>
  </ds:schemaRefs>
</ds:datastoreItem>
</file>

<file path=customXml/itemProps2.xml><?xml version="1.0" encoding="utf-8"?>
<ds:datastoreItem xmlns:ds="http://schemas.openxmlformats.org/officeDocument/2006/customXml" ds:itemID="{9A39B72E-B138-47B0-A68F-88DCF9600E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c66056-aeec-4f79-a70c-6389eae177c0"/>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10C7D84-EA1C-4BB1-9C85-48B957B9D4A7}">
  <ds:schemaRefs>
    <ds:schemaRef ds:uri="http://schemas.microsoft.com/office/2006/metadata/properties"/>
    <ds:schemaRef ds:uri="http://purl.org/dc/dcmitype/"/>
    <ds:schemaRef ds:uri="263dbbe5-076b-4606-a03b-9598f5f2f35a"/>
    <ds:schemaRef ds:uri="http://www.w3.org/XML/1998/namespace"/>
    <ds:schemaRef ds:uri="http://purl.org/dc/elements/1.1/"/>
    <ds:schemaRef ds:uri="http://schemas.microsoft.com/office/2006/documentManagement/types"/>
    <ds:schemaRef ds:uri="http://schemas.openxmlformats.org/package/2006/metadata/core-properties"/>
    <ds:schemaRef ds:uri="http://schemas.microsoft.com/office/infopath/2007/PartnerControls"/>
    <ds:schemaRef ds:uri="0ac66056-aeec-4f79-a70c-6389eae177c0"/>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00_使い方</vt:lpstr>
      <vt:lpstr>01_勤務時間入力</vt:lpstr>
      <vt:lpstr>02_計算</vt:lpstr>
      <vt:lpstr>99_職種リスト</vt:lpstr>
      <vt:lpstr>'00_使い方'!Print_Area</vt:lpstr>
      <vt:lpstr>'02_計算'!Print_Area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2026-09-11T02:35:26Z</dcterms:created>
  <dcterms:modified xsi:type="dcterms:W3CDTF">2026-09-15T05:41:21Z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0x01010086A84B10ED2BBB418F52EB063C9F9075</vt:lpwstr>
  </property>
</Properties>
</file>