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100" tabRatio="967" activeTab="0"/>
  </bookViews>
  <sheets>
    <sheet name="第１表" sheetId="1" r:id="rId1"/>
    <sheet name="第１図" sheetId="2" r:id="rId2"/>
    <sheet name="第２表" sheetId="3" r:id="rId3"/>
    <sheet name="第３表" sheetId="4" r:id="rId4"/>
    <sheet name="第４表" sheetId="5" r:id="rId5"/>
    <sheet name="第５表" sheetId="6" r:id="rId6"/>
    <sheet name="第６表" sheetId="7" r:id="rId7"/>
    <sheet name="第７表" sheetId="8" r:id="rId8"/>
    <sheet name="第８表" sheetId="9" r:id="rId9"/>
    <sheet name="附表" sheetId="10" r:id="rId10"/>
  </sheets>
  <externalReferences>
    <externalReference r:id="rId13"/>
  </externalReferences>
  <definedNames>
    <definedName name="_xlnm.Print_Area" localSheetId="1">'第１図'!$A$3:$O$30</definedName>
    <definedName name="_xlnm.Print_Area" localSheetId="0">'第１表'!$A$1:$H$16</definedName>
    <definedName name="_xlnm.Print_Area" localSheetId="2">'第２表'!$A$1:$M$19</definedName>
    <definedName name="_xlnm.Print_Area" localSheetId="3">'第３表'!$A$1:$J$52</definedName>
    <definedName name="_xlnm.Print_Area" localSheetId="4">'第４表'!$A$1:$J$28</definedName>
    <definedName name="_xlnm.Print_Area" localSheetId="5">'第５表'!$A$1:$I$21</definedName>
    <definedName name="_xlnm.Print_Area" localSheetId="6">'第６表'!$A$1:$G$51</definedName>
    <definedName name="_xlnm.Print_Area" localSheetId="7">'第７表'!$A$1:$M$27</definedName>
    <definedName name="_xlnm.Print_Area" localSheetId="8">'第８表'!$A$1:$J$15</definedName>
    <definedName name="_xlnm.Print_Area" localSheetId="9">'附表'!$A$1:$I$69</definedName>
    <definedName name="_xlnm.Print_Titles" localSheetId="9">'附表'!$1:$7</definedName>
    <definedName name="追加・訂正">'[1]テーブル'!$C$4:$C$6</definedName>
    <definedName name="年号">'[1]テーブル'!$B$4:$B$6</definedName>
  </definedNames>
  <calcPr fullCalcOnLoad="1"/>
</workbook>
</file>

<file path=xl/sharedStrings.xml><?xml version="1.0" encoding="utf-8"?>
<sst xmlns="http://schemas.openxmlformats.org/spreadsheetml/2006/main" count="414" uniqueCount="263">
  <si>
    <t>争議行為を伴わない争議</t>
  </si>
  <si>
    <t>半日以上の同盟罷業</t>
  </si>
  <si>
    <t>争議行為を伴う争議</t>
  </si>
  <si>
    <t>その他</t>
  </si>
  <si>
    <t xml:space="preserve">  そ  の  他</t>
  </si>
  <si>
    <t>　 99人 以下</t>
  </si>
  <si>
    <t>1,000人 以上</t>
  </si>
  <si>
    <t>産　　業</t>
  </si>
  <si>
    <t>主要要求事項</t>
  </si>
  <si>
    <t>計</t>
  </si>
  <si>
    <t>件　数</t>
  </si>
  <si>
    <t>件</t>
  </si>
  <si>
    <t>人</t>
  </si>
  <si>
    <t>日</t>
  </si>
  <si>
    <t>-</t>
  </si>
  <si>
    <t>全労連</t>
  </si>
  <si>
    <t>調　停</t>
  </si>
  <si>
    <t>仲　裁</t>
  </si>
  <si>
    <t>建設業</t>
  </si>
  <si>
    <t>製造業</t>
  </si>
  <si>
    <t>電気・ガス・熱供給・水道業</t>
  </si>
  <si>
    <t>情報通信業</t>
  </si>
  <si>
    <t>複合サービス事業</t>
  </si>
  <si>
    <t>総参加人員</t>
  </si>
  <si>
    <t>医療，福祉</t>
  </si>
  <si>
    <t>教育，学習支援業</t>
  </si>
  <si>
    <t>構成比</t>
  </si>
  <si>
    <t>件数</t>
  </si>
  <si>
    <t>作業所閉鎖</t>
  </si>
  <si>
    <t>怠業</t>
  </si>
  <si>
    <t>うち半日以上の同盟罷業</t>
  </si>
  <si>
    <t>うち半日未満の同盟罷業</t>
  </si>
  <si>
    <t>争議行為を伴う争議</t>
  </si>
  <si>
    <t>企業規模</t>
  </si>
  <si>
    <t>総争議　　</t>
  </si>
  <si>
    <t>総争議</t>
  </si>
  <si>
    <t>行為参加
人員</t>
  </si>
  <si>
    <t>行為参
加人員</t>
  </si>
  <si>
    <t>労働損
失日数</t>
  </si>
  <si>
    <t>半日未満の
同盟罷業</t>
  </si>
  <si>
    <t>うち半日未満の
同盟罷業</t>
  </si>
  <si>
    <t>労働損失
日数</t>
  </si>
  <si>
    <t>第三者
関与あり</t>
  </si>
  <si>
    <t>第三者
関与に
よる解決</t>
  </si>
  <si>
    <t>労働委員会関与</t>
  </si>
  <si>
    <t>翌年
への
繰越</t>
  </si>
  <si>
    <t>６～10日</t>
  </si>
  <si>
    <t>11～20日</t>
  </si>
  <si>
    <t>21～30日</t>
  </si>
  <si>
    <t>31～60日</t>
  </si>
  <si>
    <t>61～90日</t>
  </si>
  <si>
    <t>91日以上</t>
  </si>
  <si>
    <t>第１表　労働争議の種類別件数及び参加人員の推移</t>
  </si>
  <si>
    <t>　300～999人</t>
  </si>
  <si>
    <t>　100～299人</t>
  </si>
  <si>
    <t>その他</t>
  </si>
  <si>
    <t>-</t>
  </si>
  <si>
    <t>あっせん</t>
  </si>
  <si>
    <t>年　次</t>
  </si>
  <si>
    <t>構成比（％）</t>
  </si>
  <si>
    <t>労使直　　　　　　　接交渉　　　　　による　　　　　　　解決</t>
  </si>
  <si>
    <t>解決件数（件）</t>
  </si>
  <si>
    <t>構成比　（％）</t>
  </si>
  <si>
    <t>企業</t>
  </si>
  <si>
    <t>人</t>
  </si>
  <si>
    <t>全労協</t>
  </si>
  <si>
    <t>連　合</t>
  </si>
  <si>
    <t>計</t>
  </si>
  <si>
    <t>件</t>
  </si>
  <si>
    <t>％</t>
  </si>
  <si>
    <t xml:space="preserve">- </t>
  </si>
  <si>
    <t>日</t>
  </si>
  <si>
    <t>　　　以下同じ。</t>
  </si>
  <si>
    <t>第３表　産業別争議行為を伴う争議の件数、行為参加人員及び労働損失日数</t>
  </si>
  <si>
    <r>
      <t>サービス業</t>
    </r>
    <r>
      <rPr>
        <sz val="8.5"/>
        <rFont val="ＭＳ 明朝"/>
        <family val="1"/>
      </rPr>
      <t>（他に分類されないもの)</t>
    </r>
  </si>
  <si>
    <t>第５表　主要団体別争議行為を伴う争議の件数、行為参加人員及び労働損失日数</t>
  </si>
  <si>
    <t>主要団体</t>
  </si>
  <si>
    <t>30日以内</t>
  </si>
  <si>
    <t>１～５日</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</si>
  <si>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</si>
  <si>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</si>
  <si>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</si>
  <si>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</si>
  <si>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</si>
  <si>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</si>
  <si>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</si>
  <si>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</si>
  <si>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r>
      <t>公務</t>
    </r>
    <r>
      <rPr>
        <sz val="8.5"/>
        <rFont val="ＭＳ 明朝"/>
        <family val="1"/>
      </rPr>
      <t>（他に分類されるものを除く）</t>
    </r>
  </si>
  <si>
    <t>農業，林業､漁業及び分類不能の産業</t>
  </si>
  <si>
    <t>対前年差</t>
  </si>
  <si>
    <t>件　　数</t>
  </si>
  <si>
    <t>総　争　議</t>
  </si>
  <si>
    <t>組合保障及び労働協約</t>
  </si>
  <si>
    <t>　組合保障及び組合活動</t>
  </si>
  <si>
    <t>　労働協約の締結､改訂及び効力</t>
  </si>
  <si>
    <t>　賃金制度</t>
  </si>
  <si>
    <t>　賃金額（基本給・諸手当）の改定</t>
  </si>
  <si>
    <t>　賃金額（賞与・一時金）の改定</t>
  </si>
  <si>
    <t>　個別組合員の賃金額</t>
  </si>
  <si>
    <t>　退職金（退職年金を含む）</t>
  </si>
  <si>
    <t>　その他の賃金に関する事項</t>
  </si>
  <si>
    <t>　解雇反対・被解雇者の復職</t>
  </si>
  <si>
    <t>　事業の休廃止・合理化</t>
  </si>
  <si>
    <t>　人事考課制度（慣行的制度を含む）</t>
  </si>
  <si>
    <t>　要員計画・採用計画</t>
  </si>
  <si>
    <t>　配置転換・出向</t>
  </si>
  <si>
    <t>　希望退職者の募集・解雇</t>
  </si>
  <si>
    <t>　定年制（勤務延長・再雇用を含む）</t>
  </si>
  <si>
    <t>　パートタイム労働者・契約社員・派遣労働者の活用</t>
  </si>
  <si>
    <t>　パートタイム労働者・契約社員の労働条件
　　</t>
  </si>
  <si>
    <t>賃金以外の労働条件</t>
  </si>
  <si>
    <t>　　　</t>
  </si>
  <si>
    <t>　所定内労働時間の変更</t>
  </si>
  <si>
    <t>　所定外・休日労働</t>
  </si>
  <si>
    <t>　休日・休暇（週休二日制、連続休暇を含む）</t>
  </si>
  <si>
    <t>　その他の労働時間に関する事項</t>
  </si>
  <si>
    <t>　育児休業制度・介護休業制度</t>
  </si>
  <si>
    <t>　教育訓練</t>
  </si>
  <si>
    <t>　職場環境・健康管理</t>
  </si>
  <si>
    <t>　福利厚生</t>
  </si>
  <si>
    <t>第２表　争議行為を伴う争議の行為形態別件数、行為参加人員及び労働損失日数の推移</t>
  </si>
  <si>
    <t>第６表　労働争議の主要要求事項別件数及び構成比</t>
  </si>
  <si>
    <t>第８表　継続期間別労働争議解決件数及び構成比</t>
  </si>
  <si>
    <t>注：  1) 「争議行為を伴う争議」には、「同盟罷業」のほかに「作業所閉鎖」、「怠業」、「その他」の形態を含む。</t>
  </si>
  <si>
    <t>　  　2)  企業規模は、企業数として計上している企業の全常用労働者数による。</t>
  </si>
  <si>
    <t>賃金</t>
  </si>
  <si>
    <t>経営・雇用・人事</t>
  </si>
  <si>
    <t>　　2)　「組合保障及び労働協約」、「賃金」等の太字で書かれている各区分の件数は、2つの主要要求事項が同一の区分内</t>
  </si>
  <si>
    <t>年</t>
  </si>
  <si>
    <t>総争議</t>
  </si>
  <si>
    <t>争議行為を
伴う争議</t>
  </si>
  <si>
    <t>半日以上の
同盟罷業</t>
  </si>
  <si>
    <t>半日未満の
同盟罷業</t>
  </si>
  <si>
    <t>件</t>
  </si>
  <si>
    <t>昭和 32年</t>
  </si>
  <si>
    <t xml:space="preserve">     33</t>
  </si>
  <si>
    <t xml:space="preserve">     34</t>
  </si>
  <si>
    <t xml:space="preserve">     35</t>
  </si>
  <si>
    <t xml:space="preserve">     36</t>
  </si>
  <si>
    <t xml:space="preserve">     37</t>
  </si>
  <si>
    <t xml:space="preserve">     38</t>
  </si>
  <si>
    <t xml:space="preserve">     39</t>
  </si>
  <si>
    <t xml:space="preserve">     40</t>
  </si>
  <si>
    <t xml:space="preserve">     41</t>
  </si>
  <si>
    <t xml:space="preserve">     42</t>
  </si>
  <si>
    <t xml:space="preserve">     43</t>
  </si>
  <si>
    <t xml:space="preserve">     44</t>
  </si>
  <si>
    <t xml:space="preserve">     45</t>
  </si>
  <si>
    <t xml:space="preserve">     46</t>
  </si>
  <si>
    <t xml:space="preserve">     47</t>
  </si>
  <si>
    <t xml:space="preserve">     48</t>
  </si>
  <si>
    <t xml:space="preserve">     49</t>
  </si>
  <si>
    <t xml:space="preserve">     50</t>
  </si>
  <si>
    <t xml:space="preserve">     51</t>
  </si>
  <si>
    <t xml:space="preserve">     52</t>
  </si>
  <si>
    <t xml:space="preserve">     53</t>
  </si>
  <si>
    <t xml:space="preserve">     54</t>
  </si>
  <si>
    <t xml:space="preserve">     55</t>
  </si>
  <si>
    <t xml:space="preserve">     56</t>
  </si>
  <si>
    <t xml:space="preserve">     57</t>
  </si>
  <si>
    <t xml:space="preserve">     58</t>
  </si>
  <si>
    <t xml:space="preserve">     59</t>
  </si>
  <si>
    <t xml:space="preserve">     60</t>
  </si>
  <si>
    <t xml:space="preserve">     61</t>
  </si>
  <si>
    <t xml:space="preserve">     62</t>
  </si>
  <si>
    <t xml:space="preserve">     63</t>
  </si>
  <si>
    <t>平成 元</t>
  </si>
  <si>
    <t xml:space="preserve">     ３</t>
  </si>
  <si>
    <t xml:space="preserve">     ４</t>
  </si>
  <si>
    <t xml:space="preserve">     ５</t>
  </si>
  <si>
    <t xml:space="preserve">     ６</t>
  </si>
  <si>
    <t xml:space="preserve">     ７</t>
  </si>
  <si>
    <t xml:space="preserve">     ８</t>
  </si>
  <si>
    <t xml:space="preserve">     ９</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</si>
  <si>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</si>
  <si>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</si>
  <si>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</si>
  <si>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</si>
  <si>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</si>
  <si>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</si>
  <si>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</si>
  <si>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</si>
  <si>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</si>
  <si>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</si>
  <si>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 xml:space="preserve">    3) 昭和47年以前については沖縄県の分は含まれていない。</t>
  </si>
  <si>
    <t xml:space="preserve">        なお、１件の争議でも複数企業に及ぶもの（企業外連合）は、争議の対象となったすべての企業について、企業規模別に計上し、</t>
  </si>
  <si>
    <t xml:space="preserve">        １企業において複数の争議があった場合は、争議ごとに計上して集計している。</t>
  </si>
  <si>
    <t>　　　　「その他」に計上している。</t>
  </si>
  <si>
    <t>　　　　の企業のみを相手に交渉をしている場合には、当該企業の企業規模により計上し、複数企業を相手に交渉をしている場合には、</t>
  </si>
  <si>
    <t>　  　3)  １組合が複数企業の労働者で組織されている合同労組については、１合同労組を１企業として計上し、企業規模別には、１つ</t>
  </si>
  <si>
    <t>　  　4)  (　)内は、平成21年の数値である。</t>
  </si>
  <si>
    <t>-</t>
  </si>
  <si>
    <t xml:space="preserve">  22</t>
  </si>
  <si>
    <t>…</t>
  </si>
  <si>
    <t>件　数</t>
  </si>
  <si>
    <t>第７表　労働争議の解決方法別件数及び構成比の推移</t>
  </si>
  <si>
    <t>解決又は
解決扱い</t>
  </si>
  <si>
    <t>その他(解決
扱い)</t>
  </si>
  <si>
    <t xml:space="preserve">    2) 複数の団体に重複加盟している労働組合があるため、件数、行為参加人員、労働損失日数の計とそれぞれの加盟</t>
  </si>
  <si>
    <t xml:space="preserve">      事業の内容が異なる場合など、産業分類が特定できないものをいう。</t>
  </si>
  <si>
    <t xml:space="preserve">        なお、１件の争議でも複数企業に及ぶもの（企業外連合）は、争議の対象となったすべての企業について、</t>
  </si>
  <si>
    <t xml:space="preserve">        企業規模別に計上し、１企業において複数の争議があった場合は、争議ごとに計上して集計している。</t>
  </si>
  <si>
    <t>　  　3)  １組合が複数企業の労働者で組織されている合同労組については、１合同労組を１企業として計上し、</t>
  </si>
  <si>
    <t>　　　　企業規模別には、１つの企業のみを相手に交渉をしている場合には、当該企業の企業規模により計上し、</t>
  </si>
  <si>
    <t>　　　　複数企業を相手に交渉をしている場合には、「その他」に計上している。</t>
  </si>
  <si>
    <t>企業数
[延べ数]</t>
  </si>
  <si>
    <t>注：1) 主要団体の「その他」とは、連合、全労連及び全労協に加盟していない労働組合をいう。</t>
  </si>
  <si>
    <t xml:space="preserve">  23</t>
  </si>
  <si>
    <t>第４表　企業規模別争議行為を伴う争議の企業数、行為参加人員及び労働損失日数</t>
  </si>
  <si>
    <t>　　　　　　（民営企業のみ）</t>
  </si>
  <si>
    <t xml:space="preserve">     23</t>
  </si>
  <si>
    <t>半日以上の同盟罷業及び作業所閉鎖</t>
  </si>
  <si>
    <t>　  　2)  企業規模は、企業の全常用労働者数による。</t>
  </si>
  <si>
    <t xml:space="preserve">     主要団体の数値の合計とは必ずしも一致しない。</t>
  </si>
  <si>
    <t>　　　「分類不能の産業」とは、１組合が複数企業の労働者で組織されており、それぞれの企業の主要生産品名又は</t>
  </si>
  <si>
    <t xml:space="preserve">   22 </t>
  </si>
  <si>
    <t xml:space="preserve">  24</t>
  </si>
  <si>
    <t xml:space="preserve">  25</t>
  </si>
  <si>
    <t>平成25年</t>
  </si>
  <si>
    <t>平成21年</t>
  </si>
  <si>
    <t xml:space="preserve">   23 </t>
  </si>
  <si>
    <t xml:space="preserve">  26</t>
  </si>
  <si>
    <t>　  3)  (   )内は、平成25年の数値である。</t>
  </si>
  <si>
    <t>　  　4)  (　)内は、平成25年の数値である。</t>
  </si>
  <si>
    <t>平成26年</t>
  </si>
  <si>
    <t xml:space="preserve">     25</t>
  </si>
  <si>
    <t>平成26年の
対前年増減率
(%)</t>
  </si>
  <si>
    <t xml:space="preserve">  平成21年</t>
  </si>
  <si>
    <t>注：  (　)内は、平成25年の数値である。</t>
  </si>
  <si>
    <t>　  3)  (　)内は、平成25年の数値である。</t>
  </si>
  <si>
    <t xml:space="preserve">     … </t>
  </si>
  <si>
    <t xml:space="preserve">    … </t>
  </si>
  <si>
    <t xml:space="preserve">     ２</t>
  </si>
  <si>
    <t xml:space="preserve">     10</t>
  </si>
  <si>
    <t xml:space="preserve">     21</t>
  </si>
  <si>
    <t xml:space="preserve">     22</t>
  </si>
  <si>
    <t xml:space="preserve">     24</t>
  </si>
  <si>
    <t xml:space="preserve">     26</t>
  </si>
  <si>
    <t>注：1) 平成26年と調査項目の定義が同一で比較可能な昭和32年以降の数値を掲載した。</t>
  </si>
  <si>
    <t>注: 1)　１労働争議につき労働者側から提出された要求のうち、主なもの２つまでを主要要求事項として取り上げているため、</t>
  </si>
  <si>
    <t>（複数回答　２つまで）</t>
  </si>
  <si>
    <t>　その他の経営及び人事に関する事項</t>
  </si>
  <si>
    <t>　  2)  産業は、労働争議を行った組合の組合員が雇用されている事業所又は企業の産業を示し、日本標準産業分類</t>
  </si>
  <si>
    <t xml:space="preserve">      主要要求事項「計」（総争議件数）と個々の要求事項の数値の合計は必ずしも一致しない。</t>
  </si>
  <si>
    <t>　　　（平成25年10月改定）の大分類に基づき、その主要生産品名又は事業の内容により決定する。</t>
  </si>
  <si>
    <t>対前年
増減率</t>
  </si>
  <si>
    <t>　　　にある労働争議は1件として計上しているので、各区分内の事項の件数の合計とは必ずしも一致しない。</t>
  </si>
  <si>
    <t>　　3)　主要要求事項の具体的内容については、3頁「主要要求事項の具体的内容例」を参照されたい。</t>
  </si>
  <si>
    <t>件数（件）</t>
  </si>
  <si>
    <t>注：　1)  「その他（解決扱い）」には、不当労働行為事件として労働委員会に救済申立てがなされた労働争議、労働争議の当　　　</t>
  </si>
  <si>
    <t>　　　2)  「労使直接交渉」のうち、「第三者関与あり」とは、解決に至る過程においてあっせんや調停等の第三者関与があっ</t>
  </si>
  <si>
    <t>　　　　 たが、労使の直接交渉によって解決したものをいう。</t>
  </si>
  <si>
    <t>　　　3)　 (  )内は、「解決又は解決扱い」に占める解決方法別構成比である。</t>
  </si>
  <si>
    <t>　　2) 昭和37年以前は、「半日未満の同盟罷業」は調査していない。</t>
  </si>
  <si>
    <t>平成26年</t>
  </si>
  <si>
    <t>平成26年の
対前年増減数
(件)</t>
  </si>
  <si>
    <t>平成26年の
対前年増減数
(件)</t>
  </si>
  <si>
    <t>注：　1)  企業数[延べ数]は、労働争議を行った組合の組合員が雇用されている企業を集計したものである。</t>
  </si>
  <si>
    <t xml:space="preserve">         事者である労使間では解決方法がないような労働争議（例えば、支援スト、政治スト等もここに区分される。)及び解</t>
  </si>
  <si>
    <t>　　　　 決の事情が明らかでない労働争議等が含まれる。</t>
  </si>
  <si>
    <t>平成26年</t>
  </si>
  <si>
    <t>平成26年</t>
  </si>
  <si>
    <t>附表　総争議、争議行為を伴う争議、半日以上の同盟罷業及び半日未満の同盟罷業の件数の推移</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</si>
</sst>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0.0_ "/>
    <numFmt numFmtId="180" formatCode="0.0_);[Red]\(0.0\)"/>
    <numFmt numFmtId="181" formatCode="0_);[Red]\(0\)"/>
    <numFmt numFmtId="182" formatCode="\(??0.0\);\(\-?0.0\)"/>
    <numFmt numFmtId="183" formatCode="\(??0.0\);\(\-?0.0\);\(\ \ \ 0.0\);\(\ \ \ \ \-\)"/>
    <numFmt numFmtId="184" formatCode="??0.0\ ;\-?0.0\ ;\ \ \ 0.0\ ;\ \ \ \ \-\ "/>
    <numFmt numFmtId="185" formatCode="??0.0;\-?0.0"/>
    <numFmt numFmtId="186" formatCode="\(??0.0\);\(\-?0.0\);\(\ \ 0.0\);\(\ \ \ \ \-\)"/>
    <numFmt numFmtId="187" formatCode="#,##0_ ;[Red]\-#,##0\ "/>
    <numFmt numFmtId="188" formatCode="\(\ #,##0\)"/>
    <numFmt numFmtId="189" formatCode="\(\ \ #,##0\)"/>
    <numFmt numFmtId="190" formatCode="0.0;&quot;△ &quot;0.0"/>
    <numFmt numFmtId="191" formatCode="#,##0;&quot;△ &quot;#,##0"/>
    <numFmt numFmtId="192" formatCode="#,##0;;&quot;-&quot;"/>
    <numFmt numFmtId="193" formatCode="\(#,##0\);;\(&quot;-&quot;\)"/>
    <numFmt numFmtId="194" formatCode="#,##0_);;&quot;- &quot;"/>
    <numFmt numFmtId="195" formatCode="#,##0.0_);&quot;△ &quot;#,##0.0_)"/>
    <numFmt numFmtId="196" formatCode="#,##0;&quot;△　&quot;#,##0"/>
    <numFmt numFmtId="197" formatCode="0.0;&quot;△　&quot;0.0"/>
    <numFmt numFmtId="198" formatCode="#,##0;&quot;△  &quot;#,##0"/>
    <numFmt numFmtId="199" formatCode="0.0;&quot;△  &quot;0.0"/>
    <numFmt numFmtId="200" formatCode="#,##0_);&quot;△ &quot;#,##0_)"/>
  </numFmts>
  <fonts count="71">
    <font>
      <sz val="10"/>
      <name val="ＭＳ 明朝"/>
      <family val="1"/>
    </font>
    <font>
      <sz val="11"/>
      <color indexed="8"/>
      <name val="ＭＳ Ｐゴシック"/>
      <family val="3"/>
    </font>
    <font>
      <sz val="6"/>
      <name val="ＭＳ Ｐ明朝"/>
      <family val="1"/>
    </font>
    <font>
      <sz val="8"/>
      <name val="ＭＳ 明朝"/>
      <family val="1"/>
    </font>
    <font>
      <sz val="9"/>
      <name val="ＭＳ 明朝"/>
      <family val="1"/>
    </font>
    <font>
      <sz val="6"/>
      <name val="ＭＳ Ｐゴシック"/>
      <family val="3"/>
    </font>
    <font>
      <sz val="10"/>
      <color indexed="8"/>
      <name val="ＭＳ 明朝"/>
      <family val="1"/>
    </font>
    <font>
      <sz val="8"/>
      <color indexed="8"/>
      <name val="ＭＳ 明朝"/>
      <family val="1"/>
    </font>
    <font>
      <sz val="9"/>
      <color indexed="8"/>
      <name val="ＭＳ 明朝"/>
      <family val="1"/>
    </font>
    <font>
      <sz val="8.5"/>
      <name val="ＭＳ 明朝"/>
      <family val="1"/>
    </font>
    <font>
      <sz val="11"/>
      <color indexed="8"/>
      <name val="ＭＳ 明朝"/>
      <family val="1"/>
    </font>
    <font>
      <sz val="11"/>
      <color indexed="8"/>
      <name val="ＭＳ ゴシック"/>
      <family val="3"/>
    </font>
    <font>
      <sz val="9"/>
      <color indexed="8"/>
      <name val="ＭＳ ゴシック"/>
      <family val="3"/>
    </font>
    <font>
      <sz val="11"/>
      <name val="ＭＳ ゴシック"/>
      <family val="3"/>
    </font>
    <font>
      <sz val="11"/>
      <name val="ＭＳ 明朝"/>
      <family val="1"/>
    </font>
    <font>
      <b/>
      <sz val="9"/>
      <name val="ＭＳ 明朝"/>
      <family val="1"/>
    </font>
    <font>
      <b/>
      <sz val="10"/>
      <name val="ＭＳ 明朝"/>
      <family val="1"/>
    </font>
    <font>
      <b/>
      <sz val="8"/>
      <name val="ＭＳ 明朝"/>
      <family val="1"/>
    </font>
    <font>
      <sz val="12"/>
      <color indexed="8"/>
      <name val="ＭＳ ゴシック"/>
      <family val="3"/>
    </font>
    <font>
      <sz val="8"/>
      <color indexed="10"/>
      <name val="ＭＳ 明朝"/>
      <family val="1"/>
    </font>
    <font>
      <sz val="6"/>
      <name val="ＭＳ 明朝"/>
      <family val="1"/>
    </font>
    <font>
      <strike/>
      <sz val="10"/>
      <name val="ＭＳ 明朝"/>
      <family val="1"/>
    </font>
    <font>
      <sz val="7.5"/>
      <name val="ＭＳ 明朝"/>
      <family val="1"/>
    </font>
    <font>
      <sz val="9"/>
      <name val="ＭＳ ゴシック"/>
      <family val="3"/>
    </font>
    <font>
      <sz val="8"/>
      <name val="ＭＳ ゴシック"/>
      <family val="3"/>
    </font>
    <font>
      <sz val="8.5"/>
      <name val="ＭＳ ゴシック"/>
      <family val="3"/>
    </font>
    <font>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color indexed="8"/>
      <name val="ＭＳ 明朝"/>
      <family val="1"/>
    </font>
    <font>
      <sz val="10"/>
      <color indexed="8"/>
      <name val="ＭＳ ゴシック"/>
      <family val="3"/>
    </font>
    <font>
      <b/>
      <sz val="10"/>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明朝"/>
      <family val="1"/>
    </font>
    <font>
      <sz val="7"/>
      <color theme="1"/>
      <name val="ＭＳ 明朝"/>
      <family val="1"/>
    </font>
    <font>
      <sz val="9"/>
      <color theme="1"/>
      <name val="ＭＳ 明朝"/>
      <family val="1"/>
    </font>
    <font>
      <sz val="8"/>
      <color theme="1"/>
      <name val="ＭＳ 明朝"/>
      <family val="1"/>
    </font>
    <font>
      <sz val="11"/>
      <color theme="1"/>
      <name val="ＭＳ ゴシック"/>
      <family val="3"/>
    </font>
    <font>
      <sz val="10"/>
      <color theme="1"/>
      <name val="ＭＳ ゴシック"/>
      <family val="3"/>
    </font>
    <font>
      <b/>
      <sz val="10"/>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bottom/>
    </border>
    <border>
      <left style="thin"/>
      <right style="thin"/>
      <top style="thin"/>
      <bottom style="thin"/>
    </border>
    <border>
      <left/>
      <right/>
      <top style="thin"/>
      <bottom/>
    </border>
    <border>
      <left/>
      <right style="thin"/>
      <top style="thin"/>
      <bottom/>
    </border>
    <border>
      <left/>
      <right/>
      <top/>
      <bottom style="medium"/>
    </border>
    <border>
      <left/>
      <right/>
      <top/>
      <bottom style="thin"/>
    </border>
    <border>
      <left/>
      <right style="thin"/>
      <top style="thin"/>
      <bottom style="thin"/>
    </border>
    <border>
      <left/>
      <right/>
      <top style="medium"/>
      <bottom/>
    </border>
    <border>
      <left style="thin"/>
      <right/>
      <top/>
      <bottom style="thin"/>
    </border>
    <border>
      <left style="thin"/>
      <right style="thin"/>
      <top/>
      <bottom style="thin"/>
    </border>
    <border>
      <left/>
      <right/>
      <top style="thin"/>
      <bottom style="thin"/>
    </border>
    <border>
      <left/>
      <right style="thin"/>
      <top/>
      <bottom style="medium"/>
    </border>
    <border>
      <left style="thin"/>
      <right style="thin"/>
      <top/>
      <bottom/>
    </border>
    <border>
      <left style="thin"/>
      <right/>
      <top/>
      <bottom style="medium"/>
    </border>
    <border>
      <left/>
      <right style="thin"/>
      <top/>
      <bottom style="thin"/>
    </border>
    <border>
      <left/>
      <right/>
      <top style="medium"/>
      <bottom style="thin"/>
    </border>
    <border>
      <left/>
      <right style="thin"/>
      <top style="medium"/>
      <bottom style="thin"/>
    </border>
    <border>
      <left style="thin"/>
      <right/>
      <top style="thin"/>
      <bottom/>
    </border>
    <border>
      <left style="thin"/>
      <right/>
      <top/>
      <bottom/>
    </border>
    <border>
      <left style="thin"/>
      <right style="thin"/>
      <top style="thin"/>
      <bottom/>
    </border>
    <border>
      <left style="thin"/>
      <right/>
      <top/>
      <bottom style="double"/>
    </border>
    <border>
      <left/>
      <right/>
      <top/>
      <bottom style="double"/>
    </border>
    <border>
      <left/>
      <right style="thin"/>
      <top/>
      <bottom style="double"/>
    </border>
    <border>
      <left style="thin"/>
      <right/>
      <top style="double"/>
      <bottom/>
    </border>
    <border>
      <left/>
      <right/>
      <top style="double"/>
      <bottom/>
    </border>
    <border>
      <left/>
      <right style="thin"/>
      <top style="double"/>
      <bottom/>
    </border>
    <border>
      <left/>
      <right style="thin"/>
      <top style="medium"/>
      <bottom/>
    </border>
    <border>
      <left style="thin"/>
      <right/>
      <top style="medium"/>
      <bottom style="thin"/>
    </border>
    <border>
      <left style="thin"/>
      <right/>
      <top style="medium"/>
      <bottom/>
    </border>
    <border>
      <left style="thin"/>
      <right style="thin"/>
      <top style="medium"/>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6"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protection/>
    </xf>
    <xf numFmtId="0" fontId="46" fillId="0" borderId="0">
      <alignment vertical="center"/>
      <protection/>
    </xf>
    <xf numFmtId="0" fontId="46" fillId="0" borderId="0">
      <alignment vertical="center"/>
      <protection/>
    </xf>
    <xf numFmtId="0" fontId="62" fillId="32" borderId="0" applyNumberFormat="0" applyBorder="0" applyAlignment="0" applyProtection="0"/>
  </cellStyleXfs>
  <cellXfs count="500">
    <xf numFmtId="0" fontId="0" fillId="0" borderId="0" xfId="0" applyAlignment="1">
      <alignment/>
    </xf>
    <xf numFmtId="0" fontId="3" fillId="0" borderId="0" xfId="0" applyFont="1" applyAlignment="1">
      <alignment/>
    </xf>
    <xf numFmtId="0" fontId="3" fillId="0" borderId="0" xfId="0" applyFont="1" applyBorder="1" applyAlignment="1">
      <alignment/>
    </xf>
    <xf numFmtId="49" fontId="3" fillId="0" borderId="0" xfId="0" applyNumberFormat="1" applyFont="1" applyAlignment="1">
      <alignment/>
    </xf>
    <xf numFmtId="0" fontId="3" fillId="0" borderId="0" xfId="0" applyFont="1" applyAlignment="1">
      <alignment vertical="center"/>
    </xf>
    <xf numFmtId="49" fontId="4" fillId="0" borderId="0" xfId="0" applyNumberFormat="1" applyFont="1" applyAlignment="1">
      <alignment/>
    </xf>
    <xf numFmtId="0" fontId="4" fillId="0" borderId="0" xfId="0" applyFont="1" applyAlignment="1">
      <alignment/>
    </xf>
    <xf numFmtId="0" fontId="4" fillId="0" borderId="0" xfId="0" applyFont="1" applyAlignment="1">
      <alignment vertical="center"/>
    </xf>
    <xf numFmtId="0" fontId="4" fillId="0" borderId="0" xfId="0" applyFont="1" applyBorder="1" applyAlignment="1">
      <alignment/>
    </xf>
    <xf numFmtId="49" fontId="4" fillId="0" borderId="0" xfId="0" applyNumberFormat="1" applyFont="1" applyBorder="1" applyAlignment="1">
      <alignment/>
    </xf>
    <xf numFmtId="0" fontId="3" fillId="0" borderId="0" xfId="0" applyFont="1" applyAlignment="1">
      <alignment horizontal="center" vertical="center"/>
    </xf>
    <xf numFmtId="0" fontId="7" fillId="0" borderId="0" xfId="0" applyFont="1" applyAlignment="1">
      <alignment/>
    </xf>
    <xf numFmtId="0" fontId="7" fillId="0" borderId="0" xfId="0" applyFont="1" applyAlignment="1">
      <alignment horizontal="left"/>
    </xf>
    <xf numFmtId="182" fontId="0" fillId="0" borderId="0" xfId="0" applyNumberFormat="1" applyAlignment="1">
      <alignment/>
    </xf>
    <xf numFmtId="0" fontId="0" fillId="0" borderId="0" xfId="0" applyBorder="1" applyAlignment="1">
      <alignment/>
    </xf>
    <xf numFmtId="182" fontId="0" fillId="0" borderId="0" xfId="0" applyNumberFormat="1" applyBorder="1" applyAlignment="1">
      <alignment/>
    </xf>
    <xf numFmtId="0" fontId="9" fillId="0" borderId="0" xfId="0" applyFont="1" applyBorder="1" applyAlignment="1">
      <alignment/>
    </xf>
    <xf numFmtId="0" fontId="0" fillId="0" borderId="0" xfId="0" applyBorder="1" applyAlignment="1">
      <alignment vertical="center"/>
    </xf>
    <xf numFmtId="0" fontId="0" fillId="0" borderId="0" xfId="0" applyAlignment="1">
      <alignment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3" fontId="4" fillId="0" borderId="0" xfId="0" applyNumberFormat="1" applyFont="1" applyFill="1" applyBorder="1" applyAlignment="1">
      <alignment horizontal="right" vertical="center"/>
    </xf>
    <xf numFmtId="0" fontId="0" fillId="0" borderId="0" xfId="0" applyBorder="1" applyAlignment="1">
      <alignment/>
    </xf>
    <xf numFmtId="0" fontId="0" fillId="0" borderId="0" xfId="0" applyFont="1" applyAlignment="1">
      <alignment horizontal="center" vertical="center"/>
    </xf>
    <xf numFmtId="0" fontId="0" fillId="0" borderId="0" xfId="0" applyFont="1" applyAlignment="1">
      <alignment vertical="center"/>
    </xf>
    <xf numFmtId="0" fontId="3" fillId="0" borderId="0" xfId="0" applyFont="1" applyBorder="1" applyAlignment="1">
      <alignment horizontal="right" vertical="center"/>
    </xf>
    <xf numFmtId="0" fontId="0" fillId="0" borderId="0" xfId="0" applyFont="1" applyBorder="1" applyAlignment="1">
      <alignment vertical="center"/>
    </xf>
    <xf numFmtId="181" fontId="4" fillId="0" borderId="0" xfId="0" applyNumberFormat="1" applyFont="1" applyBorder="1" applyAlignment="1">
      <alignment/>
    </xf>
    <xf numFmtId="181" fontId="4" fillId="0" borderId="0" xfId="0" applyNumberFormat="1" applyFont="1" applyAlignment="1">
      <alignment/>
    </xf>
    <xf numFmtId="0" fontId="10" fillId="0" borderId="0" xfId="0" applyFont="1" applyBorder="1" applyAlignment="1">
      <alignment horizontal="center" vertical="center"/>
    </xf>
    <xf numFmtId="0" fontId="8" fillId="0" borderId="0" xfId="0" applyFont="1" applyBorder="1" applyAlignment="1">
      <alignment horizontal="center" vertical="center"/>
    </xf>
    <xf numFmtId="3" fontId="4" fillId="0" borderId="0" xfId="0" applyNumberFormat="1" applyFont="1" applyBorder="1" applyAlignment="1">
      <alignment vertical="center"/>
    </xf>
    <xf numFmtId="3" fontId="4" fillId="0" borderId="0" xfId="0" applyNumberFormat="1" applyFont="1" applyBorder="1" applyAlignment="1">
      <alignment horizontal="right" vertical="center"/>
    </xf>
    <xf numFmtId="0" fontId="12" fillId="0" borderId="0" xfId="0" applyFont="1" applyAlignment="1">
      <alignment horizontal="center" vertical="top"/>
    </xf>
    <xf numFmtId="0" fontId="7" fillId="0" borderId="0" xfId="0" applyFont="1" applyBorder="1" applyAlignment="1">
      <alignment horizontal="left" vertical="center"/>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1" xfId="0" applyFont="1" applyBorder="1" applyAlignment="1">
      <alignment vertical="center"/>
    </xf>
    <xf numFmtId="0" fontId="4" fillId="0" borderId="12" xfId="0" applyFont="1" applyBorder="1" applyAlignment="1">
      <alignment horizontal="center" vertical="center" wrapText="1"/>
    </xf>
    <xf numFmtId="0" fontId="4" fillId="0" borderId="10" xfId="0" applyFont="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lignment vertical="center"/>
    </xf>
    <xf numFmtId="0" fontId="6" fillId="0" borderId="0" xfId="0" applyFont="1" applyBorder="1" applyAlignment="1">
      <alignment horizontal="left" vertical="center"/>
    </xf>
    <xf numFmtId="0" fontId="4" fillId="0" borderId="13" xfId="0" applyFont="1" applyBorder="1" applyAlignment="1">
      <alignment vertical="center"/>
    </xf>
    <xf numFmtId="49" fontId="4" fillId="0" borderId="11" xfId="0" applyNumberFormat="1" applyFont="1" applyBorder="1" applyAlignment="1">
      <alignment vertical="center"/>
    </xf>
    <xf numFmtId="0" fontId="4" fillId="0" borderId="14" xfId="0" applyFont="1" applyBorder="1" applyAlignment="1">
      <alignment vertical="center"/>
    </xf>
    <xf numFmtId="177" fontId="0" fillId="0" borderId="0" xfId="0" applyNumberFormat="1" applyBorder="1" applyAlignment="1">
      <alignment vertical="center"/>
    </xf>
    <xf numFmtId="181" fontId="4" fillId="0" borderId="15" xfId="0" applyNumberFormat="1" applyFont="1" applyBorder="1" applyAlignment="1">
      <alignment vertical="center"/>
    </xf>
    <xf numFmtId="0" fontId="9" fillId="0" borderId="11" xfId="0" applyFont="1" applyBorder="1" applyAlignment="1">
      <alignment horizontal="center" vertical="center"/>
    </xf>
    <xf numFmtId="0" fontId="9" fillId="0" borderId="0" xfId="0" applyFont="1" applyBorder="1" applyAlignment="1">
      <alignment horizontal="center" vertical="center"/>
    </xf>
    <xf numFmtId="0" fontId="9" fillId="0" borderId="16" xfId="0" applyFont="1" applyBorder="1" applyAlignment="1">
      <alignment horizontal="center" vertical="center"/>
    </xf>
    <xf numFmtId="0" fontId="9" fillId="0" borderId="12" xfId="0" applyFont="1" applyBorder="1" applyAlignment="1">
      <alignment horizontal="center" vertical="center"/>
    </xf>
    <xf numFmtId="185" fontId="4" fillId="0" borderId="0" xfId="0" applyNumberFormat="1" applyFont="1" applyBorder="1" applyAlignment="1">
      <alignment horizontal="right" vertical="center"/>
    </xf>
    <xf numFmtId="178" fontId="4" fillId="0" borderId="0" xfId="0" applyNumberFormat="1" applyFont="1" applyBorder="1" applyAlignment="1">
      <alignment horizontal="right" vertical="center"/>
    </xf>
    <xf numFmtId="0" fontId="0" fillId="0" borderId="0" xfId="0" applyAlignment="1">
      <alignment horizontal="right"/>
    </xf>
    <xf numFmtId="0" fontId="11" fillId="0" borderId="0" xfId="0" applyFont="1" applyAlignment="1">
      <alignment horizontal="center" vertical="top"/>
    </xf>
    <xf numFmtId="0" fontId="11" fillId="0" borderId="0" xfId="0" applyFont="1" applyAlignment="1">
      <alignment horizontal="left" vertical="top"/>
    </xf>
    <xf numFmtId="0" fontId="3" fillId="0" borderId="0" xfId="0" applyFont="1" applyAlignment="1">
      <alignment horizontal="left" vertical="center"/>
    </xf>
    <xf numFmtId="0" fontId="13" fillId="0" borderId="0" xfId="0" applyFont="1" applyBorder="1" applyAlignment="1">
      <alignment horizontal="left" vertical="center"/>
    </xf>
    <xf numFmtId="0" fontId="14" fillId="0" borderId="0" xfId="0" applyFont="1" applyBorder="1" applyAlignment="1">
      <alignment horizontal="left" vertical="center"/>
    </xf>
    <xf numFmtId="0" fontId="4" fillId="0" borderId="0" xfId="0" applyFont="1" applyBorder="1" applyAlignment="1">
      <alignment horizontal="center" vertical="center"/>
    </xf>
    <xf numFmtId="0" fontId="3" fillId="0" borderId="0" xfId="0" applyFont="1" applyBorder="1" applyAlignment="1">
      <alignment horizontal="left" vertical="center"/>
    </xf>
    <xf numFmtId="0" fontId="0" fillId="0" borderId="0" xfId="0" applyFont="1" applyBorder="1" applyAlignment="1">
      <alignment horizontal="center" vertical="center"/>
    </xf>
    <xf numFmtId="38" fontId="4" fillId="0" borderId="0" xfId="48" applyFont="1" applyFill="1" applyBorder="1" applyAlignment="1">
      <alignment horizontal="right" vertical="center"/>
    </xf>
    <xf numFmtId="3" fontId="15" fillId="0" borderId="0" xfId="0" applyNumberFormat="1" applyFont="1" applyBorder="1" applyAlignment="1">
      <alignment vertical="center"/>
    </xf>
    <xf numFmtId="49" fontId="4" fillId="0" borderId="0" xfId="0" applyNumberFormat="1" applyFont="1" applyBorder="1" applyAlignment="1">
      <alignment horizontal="right" vertical="center"/>
    </xf>
    <xf numFmtId="0" fontId="15" fillId="0" borderId="0" xfId="0" applyFont="1" applyBorder="1" applyAlignment="1">
      <alignment/>
    </xf>
    <xf numFmtId="0" fontId="15" fillId="0" borderId="0" xfId="0" applyFont="1" applyAlignment="1">
      <alignment/>
    </xf>
    <xf numFmtId="0" fontId="16" fillId="0" borderId="0" xfId="0" applyFont="1" applyAlignment="1">
      <alignment vertical="center"/>
    </xf>
    <xf numFmtId="0" fontId="17" fillId="0" borderId="0" xfId="0" applyFont="1" applyBorder="1" applyAlignment="1">
      <alignment vertical="center"/>
    </xf>
    <xf numFmtId="0" fontId="17" fillId="0" borderId="0" xfId="0" applyFont="1" applyAlignment="1">
      <alignment vertical="center"/>
    </xf>
    <xf numFmtId="185" fontId="15" fillId="0" borderId="0" xfId="0" applyNumberFormat="1" applyFont="1" applyBorder="1" applyAlignment="1">
      <alignment horizontal="right" vertical="center"/>
    </xf>
    <xf numFmtId="0" fontId="0" fillId="0" borderId="0" xfId="0" applyAlignment="1">
      <alignment horizontal="left" vertical="top"/>
    </xf>
    <xf numFmtId="0" fontId="3" fillId="0" borderId="0" xfId="0" applyFont="1" applyAlignment="1">
      <alignment horizontal="left" vertical="top"/>
    </xf>
    <xf numFmtId="49" fontId="4" fillId="0" borderId="11" xfId="0" applyNumberFormat="1" applyFont="1" applyFill="1" applyBorder="1" applyAlignment="1">
      <alignment horizontal="center" vertical="center"/>
    </xf>
    <xf numFmtId="0" fontId="4" fillId="0" borderId="0" xfId="0" applyFont="1" applyAlignment="1">
      <alignment horizontal="left" vertical="top"/>
    </xf>
    <xf numFmtId="0" fontId="4" fillId="0" borderId="0" xfId="0" applyFont="1" applyAlignment="1">
      <alignment horizontal="left" vertical="center"/>
    </xf>
    <xf numFmtId="185" fontId="15" fillId="0" borderId="15" xfId="0" applyNumberFormat="1" applyFont="1" applyBorder="1" applyAlignment="1">
      <alignment horizontal="right" vertical="center"/>
    </xf>
    <xf numFmtId="0" fontId="19" fillId="0" borderId="0" xfId="0" applyFont="1" applyAlignment="1">
      <alignment horizontal="center" vertical="center"/>
    </xf>
    <xf numFmtId="0" fontId="0" fillId="0" borderId="0" xfId="0" applyAlignment="1">
      <alignment/>
    </xf>
    <xf numFmtId="0" fontId="4" fillId="0" borderId="0" xfId="0" applyFont="1" applyAlignment="1">
      <alignment horizontal="right" vertical="center"/>
    </xf>
    <xf numFmtId="38" fontId="4" fillId="0" borderId="0" xfId="48" applyFont="1" applyAlignment="1">
      <alignment horizontal="right" vertical="center"/>
    </xf>
    <xf numFmtId="38" fontId="15" fillId="0" borderId="0" xfId="48" applyFont="1" applyAlignment="1">
      <alignment horizontal="right" vertical="center"/>
    </xf>
    <xf numFmtId="0" fontId="4" fillId="0" borderId="11" xfId="0" applyFont="1" applyBorder="1" applyAlignment="1">
      <alignment horizontal="left" vertical="center"/>
    </xf>
    <xf numFmtId="0" fontId="4" fillId="0" borderId="14" xfId="0" applyFont="1" applyBorder="1" applyAlignment="1">
      <alignment horizontal="center" vertical="center"/>
    </xf>
    <xf numFmtId="0" fontId="3" fillId="0" borderId="0" xfId="0" applyFont="1" applyBorder="1" applyAlignment="1">
      <alignment horizontal="right" vertical="top"/>
    </xf>
    <xf numFmtId="0" fontId="15" fillId="0" borderId="11" xfId="0" applyFont="1" applyBorder="1" applyAlignment="1">
      <alignment vertical="center"/>
    </xf>
    <xf numFmtId="181" fontId="4" fillId="0" borderId="0" xfId="48" applyNumberFormat="1" applyFont="1" applyAlignment="1">
      <alignment horizontal="right" vertical="center"/>
    </xf>
    <xf numFmtId="0" fontId="9" fillId="0" borderId="17" xfId="0" applyFont="1" applyBorder="1" applyAlignment="1">
      <alignment horizontal="center" vertical="center"/>
    </xf>
    <xf numFmtId="181" fontId="4" fillId="0" borderId="0" xfId="48" applyNumberFormat="1" applyFont="1" applyBorder="1" applyAlignment="1">
      <alignment horizontal="right" vertical="center"/>
    </xf>
    <xf numFmtId="3" fontId="3" fillId="0" borderId="0" xfId="0" applyNumberFormat="1" applyFont="1" applyBorder="1" applyAlignment="1">
      <alignment horizontal="right" vertical="top"/>
    </xf>
    <xf numFmtId="185" fontId="3" fillId="0" borderId="0" xfId="0" applyNumberFormat="1" applyFont="1" applyBorder="1" applyAlignment="1">
      <alignment horizontal="right" vertical="top"/>
    </xf>
    <xf numFmtId="0" fontId="7" fillId="0" borderId="18" xfId="0" applyFont="1" applyBorder="1" applyAlignment="1">
      <alignment vertical="center" wrapText="1"/>
    </xf>
    <xf numFmtId="0" fontId="7" fillId="0" borderId="0" xfId="0" applyFont="1" applyBorder="1" applyAlignment="1">
      <alignment vertical="center" wrapText="1"/>
    </xf>
    <xf numFmtId="0" fontId="4" fillId="0" borderId="11" xfId="0" applyNumberFormat="1" applyFont="1" applyFill="1" applyBorder="1" applyAlignment="1">
      <alignment horizontal="center" vertical="center"/>
    </xf>
    <xf numFmtId="49" fontId="4" fillId="0" borderId="11" xfId="0" applyNumberFormat="1" applyFont="1" applyFill="1" applyBorder="1" applyAlignment="1">
      <alignment horizontal="left" vertical="center"/>
    </xf>
    <xf numFmtId="0" fontId="4" fillId="0" borderId="19" xfId="0" applyFont="1" applyBorder="1" applyAlignment="1">
      <alignment horizontal="center" vertical="center"/>
    </xf>
    <xf numFmtId="0" fontId="13" fillId="0" borderId="0" xfId="0" applyFont="1" applyAlignment="1">
      <alignment horizontal="center" vertical="center"/>
    </xf>
    <xf numFmtId="0" fontId="4" fillId="0" borderId="20" xfId="0" applyFont="1" applyBorder="1" applyAlignment="1">
      <alignment horizontal="center" vertical="center"/>
    </xf>
    <xf numFmtId="0" fontId="9" fillId="0" borderId="0" xfId="0" applyFont="1" applyBorder="1" applyAlignment="1">
      <alignment horizontal="center" vertical="center" wrapText="1"/>
    </xf>
    <xf numFmtId="0" fontId="4" fillId="0" borderId="21" xfId="0" applyFont="1" applyBorder="1" applyAlignment="1">
      <alignment horizontal="center" vertical="center"/>
    </xf>
    <xf numFmtId="0" fontId="4" fillId="0" borderId="17" xfId="0" applyFont="1" applyBorder="1" applyAlignment="1">
      <alignment horizontal="center" vertical="center"/>
    </xf>
    <xf numFmtId="0" fontId="4" fillId="0" borderId="11" xfId="0" applyFont="1" applyBorder="1" applyAlignment="1">
      <alignment vertical="center" shrinkToFit="1"/>
    </xf>
    <xf numFmtId="0" fontId="7" fillId="0" borderId="18" xfId="0" applyFont="1" applyBorder="1" applyAlignment="1">
      <alignment/>
    </xf>
    <xf numFmtId="0" fontId="7" fillId="0" borderId="0" xfId="0" applyFont="1" applyBorder="1" applyAlignment="1">
      <alignment/>
    </xf>
    <xf numFmtId="0" fontId="3" fillId="0" borderId="0" xfId="0" applyFont="1" applyAlignment="1">
      <alignment horizontal="left"/>
    </xf>
    <xf numFmtId="0" fontId="3" fillId="0" borderId="0" xfId="0" applyFont="1" applyAlignment="1">
      <alignment/>
    </xf>
    <xf numFmtId="0" fontId="15" fillId="0" borderId="11" xfId="0" applyFont="1" applyBorder="1" applyAlignment="1">
      <alignment/>
    </xf>
    <xf numFmtId="0" fontId="4" fillId="0" borderId="0" xfId="0" applyFont="1" applyAlignment="1">
      <alignment/>
    </xf>
    <xf numFmtId="49" fontId="4" fillId="0" borderId="11" xfId="0" applyNumberFormat="1" applyFont="1" applyBorder="1" applyAlignment="1">
      <alignment horizontal="left"/>
    </xf>
    <xf numFmtId="178" fontId="4" fillId="0" borderId="0" xfId="0" applyNumberFormat="1" applyFont="1" applyAlignment="1">
      <alignment/>
    </xf>
    <xf numFmtId="178" fontId="4" fillId="0" borderId="0" xfId="0" applyNumberFormat="1" applyFont="1" applyBorder="1" applyAlignment="1">
      <alignment horizontal="right"/>
    </xf>
    <xf numFmtId="181" fontId="4" fillId="0" borderId="0" xfId="0" applyNumberFormat="1" applyFont="1" applyBorder="1" applyAlignment="1">
      <alignment/>
    </xf>
    <xf numFmtId="178" fontId="4" fillId="0" borderId="0" xfId="48" applyNumberFormat="1" applyFont="1" applyBorder="1" applyAlignment="1">
      <alignment/>
    </xf>
    <xf numFmtId="0" fontId="4" fillId="0" borderId="11" xfId="0" applyFont="1" applyBorder="1" applyAlignment="1">
      <alignment horizontal="center"/>
    </xf>
    <xf numFmtId="176" fontId="4" fillId="0" borderId="0" xfId="0" applyNumberFormat="1" applyFont="1" applyBorder="1" applyAlignment="1">
      <alignment horizontal="right"/>
    </xf>
    <xf numFmtId="0" fontId="4" fillId="0" borderId="11" xfId="0" applyFont="1" applyBorder="1" applyAlignment="1">
      <alignment/>
    </xf>
    <xf numFmtId="0" fontId="0" fillId="0" borderId="0" xfId="0" applyFont="1" applyAlignment="1">
      <alignment/>
    </xf>
    <xf numFmtId="181" fontId="4" fillId="0" borderId="13" xfId="0" applyNumberFormat="1" applyFont="1" applyBorder="1" applyAlignment="1">
      <alignment/>
    </xf>
    <xf numFmtId="186" fontId="4" fillId="0" borderId="15" xfId="0" applyNumberFormat="1" applyFont="1" applyBorder="1" applyAlignment="1">
      <alignment vertical="top"/>
    </xf>
    <xf numFmtId="0" fontId="4" fillId="0" borderId="22" xfId="0" applyFont="1" applyBorder="1" applyAlignment="1">
      <alignment vertical="top"/>
    </xf>
    <xf numFmtId="0" fontId="0" fillId="0" borderId="0" xfId="0" applyFont="1" applyAlignment="1">
      <alignment vertical="top"/>
    </xf>
    <xf numFmtId="0" fontId="4" fillId="0" borderId="11" xfId="0" applyFont="1" applyBorder="1" applyAlignment="1">
      <alignment vertical="top"/>
    </xf>
    <xf numFmtId="188" fontId="4" fillId="0" borderId="0" xfId="0" applyNumberFormat="1" applyFont="1" applyBorder="1" applyAlignment="1">
      <alignment vertical="top"/>
    </xf>
    <xf numFmtId="189" fontId="4" fillId="0" borderId="0" xfId="0" applyNumberFormat="1" applyFont="1" applyBorder="1" applyAlignment="1">
      <alignment vertical="top"/>
    </xf>
    <xf numFmtId="0" fontId="15" fillId="0" borderId="11" xfId="0" applyFont="1" applyBorder="1" applyAlignment="1">
      <alignment horizontal="left" vertical="top"/>
    </xf>
    <xf numFmtId="0" fontId="17" fillId="0" borderId="0" xfId="0" applyFont="1" applyBorder="1" applyAlignment="1">
      <alignment vertical="top"/>
    </xf>
    <xf numFmtId="0" fontId="17" fillId="0" borderId="0" xfId="0" applyFont="1" applyAlignment="1">
      <alignment vertical="top"/>
    </xf>
    <xf numFmtId="0" fontId="16" fillId="0" borderId="0" xfId="0" applyFont="1" applyAlignment="1">
      <alignment vertical="top"/>
    </xf>
    <xf numFmtId="0" fontId="4" fillId="0" borderId="11" xfId="0" applyFont="1" applyBorder="1" applyAlignment="1">
      <alignment horizontal="center" vertical="top"/>
    </xf>
    <xf numFmtId="0" fontId="3" fillId="0" borderId="0" xfId="0" applyFont="1" applyBorder="1" applyAlignment="1">
      <alignment vertical="top"/>
    </xf>
    <xf numFmtId="0" fontId="3" fillId="0" borderId="0" xfId="0" applyFont="1" applyAlignment="1">
      <alignment vertical="top"/>
    </xf>
    <xf numFmtId="0" fontId="0" fillId="0" borderId="0" xfId="0" applyAlignment="1">
      <alignment vertical="top"/>
    </xf>
    <xf numFmtId="0" fontId="4" fillId="0" borderId="22" xfId="0" applyFont="1" applyBorder="1" applyAlignment="1">
      <alignment horizontal="center" vertical="top"/>
    </xf>
    <xf numFmtId="0" fontId="15" fillId="0" borderId="11" xfId="0" applyFont="1" applyBorder="1" applyAlignment="1">
      <alignment vertical="top"/>
    </xf>
    <xf numFmtId="3" fontId="15" fillId="0" borderId="0" xfId="0" applyNumberFormat="1" applyFont="1" applyBorder="1" applyAlignment="1">
      <alignment vertical="top"/>
    </xf>
    <xf numFmtId="49" fontId="4" fillId="0" borderId="11" xfId="0" applyNumberFormat="1" applyFont="1" applyBorder="1" applyAlignment="1">
      <alignment horizontal="left" vertical="top"/>
    </xf>
    <xf numFmtId="49" fontId="4" fillId="0" borderId="0" xfId="0" applyNumberFormat="1" applyFont="1" applyBorder="1" applyAlignment="1">
      <alignment horizontal="left" vertical="top"/>
    </xf>
    <xf numFmtId="49" fontId="4" fillId="0" borderId="22" xfId="0" applyNumberFormat="1" applyFont="1" applyBorder="1" applyAlignment="1">
      <alignment horizontal="left" vertical="top"/>
    </xf>
    <xf numFmtId="188" fontId="4" fillId="0" borderId="15" xfId="0" applyNumberFormat="1" applyFont="1" applyBorder="1" applyAlignment="1">
      <alignment vertical="top"/>
    </xf>
    <xf numFmtId="0" fontId="4" fillId="0" borderId="15" xfId="0" applyFont="1" applyBorder="1" applyAlignment="1">
      <alignment horizontal="left" vertical="top"/>
    </xf>
    <xf numFmtId="3" fontId="4" fillId="0" borderId="11" xfId="0" applyNumberFormat="1" applyFont="1" applyBorder="1" applyAlignment="1">
      <alignment horizontal="right" vertical="center"/>
    </xf>
    <xf numFmtId="38" fontId="4" fillId="0" borderId="11" xfId="48" applyFont="1" applyBorder="1" applyAlignment="1">
      <alignment horizontal="right" vertical="center"/>
    </xf>
    <xf numFmtId="3" fontId="4" fillId="0" borderId="11" xfId="0" applyNumberFormat="1" applyFont="1" applyFill="1" applyBorder="1" applyAlignment="1">
      <alignment horizontal="right" vertical="center"/>
    </xf>
    <xf numFmtId="0" fontId="4" fillId="0" borderId="22" xfId="0" applyFont="1" applyBorder="1" applyAlignment="1">
      <alignment horizontal="left" vertical="top"/>
    </xf>
    <xf numFmtId="188" fontId="4" fillId="0" borderId="11" xfId="0" applyNumberFormat="1" applyFont="1" applyBorder="1" applyAlignment="1">
      <alignment vertical="top"/>
    </xf>
    <xf numFmtId="178" fontId="4" fillId="0" borderId="11" xfId="0" applyNumberFormat="1" applyFont="1" applyBorder="1" applyAlignment="1">
      <alignment/>
    </xf>
    <xf numFmtId="178" fontId="4" fillId="0" borderId="11" xfId="0" applyNumberFormat="1" applyFont="1" applyBorder="1" applyAlignment="1">
      <alignment horizontal="right"/>
    </xf>
    <xf numFmtId="178" fontId="4" fillId="0" borderId="11" xfId="48" applyNumberFormat="1" applyFont="1" applyBorder="1" applyAlignment="1">
      <alignment/>
    </xf>
    <xf numFmtId="176" fontId="4" fillId="0" borderId="11" xfId="0" applyNumberFormat="1" applyFont="1" applyBorder="1" applyAlignment="1">
      <alignment horizontal="right"/>
    </xf>
    <xf numFmtId="0" fontId="4" fillId="0" borderId="14" xfId="0" applyFont="1" applyBorder="1" applyAlignment="1">
      <alignment/>
    </xf>
    <xf numFmtId="180" fontId="4" fillId="0" borderId="13" xfId="0" applyNumberFormat="1" applyFont="1" applyBorder="1" applyAlignment="1">
      <alignment/>
    </xf>
    <xf numFmtId="191" fontId="15" fillId="0" borderId="0" xfId="0" applyNumberFormat="1" applyFont="1" applyBorder="1" applyAlignment="1">
      <alignment vertical="center"/>
    </xf>
    <xf numFmtId="191" fontId="4" fillId="0" borderId="0" xfId="0" applyNumberFormat="1" applyFont="1" applyBorder="1" applyAlignment="1">
      <alignment vertical="center"/>
    </xf>
    <xf numFmtId="0" fontId="63" fillId="0" borderId="0" xfId="62" applyFont="1" applyAlignment="1">
      <alignment vertical="center"/>
      <protection/>
    </xf>
    <xf numFmtId="0" fontId="46" fillId="0" borderId="0" xfId="62">
      <alignment vertical="center"/>
      <protection/>
    </xf>
    <xf numFmtId="178" fontId="64" fillId="0" borderId="23" xfId="62" applyNumberFormat="1" applyFont="1" applyBorder="1">
      <alignment vertical="center"/>
      <protection/>
    </xf>
    <xf numFmtId="178" fontId="64" fillId="0" borderId="23" xfId="62" applyNumberFormat="1" applyFont="1" applyBorder="1" applyAlignment="1">
      <alignment horizontal="right" vertical="center"/>
      <protection/>
    </xf>
    <xf numFmtId="178" fontId="64" fillId="0" borderId="23" xfId="62" applyNumberFormat="1" applyFont="1" applyFill="1" applyBorder="1">
      <alignment vertical="center"/>
      <protection/>
    </xf>
    <xf numFmtId="0" fontId="65" fillId="0" borderId="13" xfId="62" applyFont="1" applyBorder="1">
      <alignment vertical="center"/>
      <protection/>
    </xf>
    <xf numFmtId="178" fontId="65" fillId="0" borderId="0" xfId="62" applyNumberFormat="1" applyFont="1" applyBorder="1">
      <alignment vertical="center"/>
      <protection/>
    </xf>
    <xf numFmtId="49" fontId="66" fillId="0" borderId="0" xfId="62" applyNumberFormat="1" applyFont="1" applyFill="1" applyBorder="1">
      <alignment vertical="center"/>
      <protection/>
    </xf>
    <xf numFmtId="0" fontId="65" fillId="0" borderId="0" xfId="62" applyFont="1">
      <alignment vertical="center"/>
      <protection/>
    </xf>
    <xf numFmtId="0" fontId="67" fillId="0" borderId="0" xfId="62" applyFont="1">
      <alignment vertical="center"/>
      <protection/>
    </xf>
    <xf numFmtId="0" fontId="66" fillId="0" borderId="0" xfId="62" applyFont="1">
      <alignment vertical="center"/>
      <protection/>
    </xf>
    <xf numFmtId="0" fontId="21" fillId="0" borderId="0" xfId="0" applyFont="1" applyAlignment="1">
      <alignment vertical="center"/>
    </xf>
    <xf numFmtId="188" fontId="4" fillId="0" borderId="24" xfId="0" applyNumberFormat="1" applyFont="1" applyBorder="1" applyAlignment="1">
      <alignment vertical="top"/>
    </xf>
    <xf numFmtId="188" fontId="4" fillId="0" borderId="22" xfId="0" applyNumberFormat="1" applyFont="1" applyBorder="1" applyAlignment="1">
      <alignment vertical="top"/>
    </xf>
    <xf numFmtId="0" fontId="22" fillId="0" borderId="0" xfId="0" applyFont="1" applyAlignment="1">
      <alignment/>
    </xf>
    <xf numFmtId="0" fontId="22" fillId="0" borderId="0" xfId="0" applyFont="1" applyAlignment="1">
      <alignment vertical="center"/>
    </xf>
    <xf numFmtId="0" fontId="22" fillId="0" borderId="0" xfId="0" applyFont="1" applyBorder="1" applyAlignment="1">
      <alignment horizontal="left"/>
    </xf>
    <xf numFmtId="49" fontId="22" fillId="0" borderId="0" xfId="0" applyNumberFormat="1" applyFont="1" applyFill="1" applyBorder="1" applyAlignment="1">
      <alignment horizontal="left" vertical="center"/>
    </xf>
    <xf numFmtId="49" fontId="3" fillId="0" borderId="15" xfId="0" applyNumberFormat="1" applyFont="1" applyBorder="1" applyAlignment="1">
      <alignment vertical="center"/>
    </xf>
    <xf numFmtId="49" fontId="4" fillId="0" borderId="13" xfId="0" applyNumberFormat="1" applyFont="1" applyBorder="1" applyAlignment="1">
      <alignment vertical="center"/>
    </xf>
    <xf numFmtId="0" fontId="15" fillId="0" borderId="0" xfId="0" applyFont="1" applyBorder="1" applyAlignment="1">
      <alignment/>
    </xf>
    <xf numFmtId="49" fontId="4" fillId="0" borderId="0" xfId="0" applyNumberFormat="1" applyFont="1" applyBorder="1" applyAlignment="1">
      <alignment/>
    </xf>
    <xf numFmtId="49" fontId="15" fillId="0" borderId="0" xfId="0" applyNumberFormat="1" applyFont="1" applyBorder="1" applyAlignment="1">
      <alignment horizontal="left"/>
    </xf>
    <xf numFmtId="0" fontId="4" fillId="0" borderId="0" xfId="0" applyFont="1" applyBorder="1" applyAlignment="1">
      <alignment/>
    </xf>
    <xf numFmtId="0" fontId="4" fillId="0" borderId="0" xfId="0" applyFont="1" applyBorder="1" applyAlignment="1">
      <alignment horizontal="left"/>
    </xf>
    <xf numFmtId="49" fontId="3" fillId="0" borderId="0" xfId="0" applyNumberFormat="1" applyFont="1" applyBorder="1" applyAlignment="1">
      <alignment/>
    </xf>
    <xf numFmtId="3" fontId="23" fillId="0" borderId="0" xfId="0" applyNumberFormat="1" applyFont="1" applyFill="1" applyBorder="1" applyAlignment="1">
      <alignment horizontal="right" vertical="center"/>
    </xf>
    <xf numFmtId="3" fontId="23" fillId="0" borderId="11" xfId="0" applyNumberFormat="1" applyFont="1" applyFill="1" applyBorder="1" applyAlignment="1">
      <alignment horizontal="right" vertical="center"/>
    </xf>
    <xf numFmtId="178" fontId="23" fillId="0" borderId="0" xfId="0" applyNumberFormat="1" applyFont="1" applyAlignment="1">
      <alignment/>
    </xf>
    <xf numFmtId="178" fontId="23" fillId="0" borderId="11" xfId="0" applyNumberFormat="1" applyFont="1" applyBorder="1" applyAlignment="1">
      <alignment horizontal="right"/>
    </xf>
    <xf numFmtId="178" fontId="23" fillId="0" borderId="0" xfId="0" applyNumberFormat="1" applyFont="1" applyBorder="1" applyAlignment="1">
      <alignment horizontal="right"/>
    </xf>
    <xf numFmtId="187" fontId="23" fillId="0" borderId="0" xfId="48" applyNumberFormat="1" applyFont="1" applyAlignment="1">
      <alignment/>
    </xf>
    <xf numFmtId="176" fontId="23" fillId="0" borderId="0" xfId="0" applyNumberFormat="1" applyFont="1" applyBorder="1" applyAlignment="1">
      <alignment horizontal="right"/>
    </xf>
    <xf numFmtId="176" fontId="23" fillId="0" borderId="11" xfId="0" applyNumberFormat="1" applyFont="1" applyBorder="1" applyAlignment="1">
      <alignment horizontal="right"/>
    </xf>
    <xf numFmtId="178" fontId="23" fillId="0" borderId="16" xfId="0" applyNumberFormat="1" applyFont="1" applyBorder="1" applyAlignment="1">
      <alignment horizontal="right" vertical="center"/>
    </xf>
    <xf numFmtId="177" fontId="23" fillId="0" borderId="16" xfId="0" applyNumberFormat="1" applyFont="1" applyBorder="1" applyAlignment="1">
      <alignment horizontal="right" vertical="center"/>
    </xf>
    <xf numFmtId="49" fontId="23" fillId="0" borderId="11" xfId="0" applyNumberFormat="1" applyFont="1" applyFill="1" applyBorder="1" applyAlignment="1">
      <alignment horizontal="center" vertical="center"/>
    </xf>
    <xf numFmtId="0" fontId="23" fillId="0" borderId="25" xfId="0" applyNumberFormat="1" applyFont="1" applyFill="1" applyBorder="1" applyAlignment="1">
      <alignment horizontal="center" vertical="center"/>
    </xf>
    <xf numFmtId="0" fontId="23" fillId="0" borderId="22" xfId="0" applyNumberFormat="1" applyFont="1" applyFill="1" applyBorder="1" applyAlignment="1">
      <alignment horizontal="center" vertical="center"/>
    </xf>
    <xf numFmtId="178" fontId="68" fillId="0" borderId="20" xfId="62" applyNumberFormat="1" applyFont="1" applyFill="1" applyBorder="1">
      <alignment vertical="center"/>
      <protection/>
    </xf>
    <xf numFmtId="0" fontId="4" fillId="0" borderId="0" xfId="0" applyFont="1" applyBorder="1" applyAlignment="1">
      <alignment horizontal="center" vertical="center" wrapText="1"/>
    </xf>
    <xf numFmtId="0" fontId="4" fillId="0" borderId="10"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wrapText="1"/>
    </xf>
    <xf numFmtId="49" fontId="4" fillId="0" borderId="11" xfId="0" applyNumberFormat="1" applyFont="1" applyBorder="1" applyAlignment="1">
      <alignment horizontal="center" vertical="center"/>
    </xf>
    <xf numFmtId="192" fontId="4" fillId="0" borderId="0" xfId="0" applyNumberFormat="1" applyFont="1" applyBorder="1" applyAlignment="1">
      <alignment horizontal="right" vertical="center"/>
    </xf>
    <xf numFmtId="192" fontId="4" fillId="0" borderId="11" xfId="0" applyNumberFormat="1" applyFont="1" applyBorder="1" applyAlignment="1">
      <alignment horizontal="right" vertical="center"/>
    </xf>
    <xf numFmtId="193" fontId="4" fillId="0" borderId="29" xfId="0" applyNumberFormat="1" applyFont="1" applyBorder="1" applyAlignment="1">
      <alignment horizontal="right" vertical="top"/>
    </xf>
    <xf numFmtId="193" fontId="4" fillId="0" borderId="0" xfId="48" applyNumberFormat="1" applyFont="1" applyBorder="1" applyAlignment="1">
      <alignment horizontal="right" vertical="top"/>
    </xf>
    <xf numFmtId="193" fontId="4" fillId="0" borderId="0" xfId="0" applyNumberFormat="1" applyFont="1" applyBorder="1" applyAlignment="1">
      <alignment horizontal="right" vertical="top"/>
    </xf>
    <xf numFmtId="193" fontId="4" fillId="0" borderId="29" xfId="48" applyNumberFormat="1" applyFont="1" applyFill="1" applyBorder="1" applyAlignment="1">
      <alignment horizontal="right" vertical="top"/>
    </xf>
    <xf numFmtId="193" fontId="4" fillId="0" borderId="0" xfId="48" applyNumberFormat="1" applyFont="1" applyFill="1" applyBorder="1" applyAlignment="1">
      <alignment horizontal="right" vertical="top"/>
    </xf>
    <xf numFmtId="193" fontId="4" fillId="0" borderId="11" xfId="48" applyNumberFormat="1" applyFont="1" applyFill="1" applyBorder="1" applyAlignment="1">
      <alignment horizontal="right" vertical="top"/>
    </xf>
    <xf numFmtId="193" fontId="4" fillId="0" borderId="0" xfId="48" applyNumberFormat="1" applyFont="1" applyAlignment="1">
      <alignment horizontal="right" vertical="top"/>
    </xf>
    <xf numFmtId="193" fontId="4" fillId="0" borderId="29" xfId="48" applyNumberFormat="1" applyFont="1" applyBorder="1" applyAlignment="1">
      <alignment horizontal="right" vertical="top"/>
    </xf>
    <xf numFmtId="193" fontId="8" fillId="0" borderId="0" xfId="48" applyNumberFormat="1" applyFont="1" applyBorder="1" applyAlignment="1">
      <alignment horizontal="right" vertical="top"/>
    </xf>
    <xf numFmtId="193" fontId="8" fillId="0" borderId="29" xfId="48" applyNumberFormat="1" applyFont="1" applyBorder="1" applyAlignment="1">
      <alignment horizontal="right" vertical="top"/>
    </xf>
    <xf numFmtId="193" fontId="4" fillId="0" borderId="24" xfId="48" applyNumberFormat="1" applyFont="1" applyFill="1" applyBorder="1" applyAlignment="1">
      <alignment horizontal="right" vertical="top"/>
    </xf>
    <xf numFmtId="193" fontId="4" fillId="0" borderId="15" xfId="48" applyNumberFormat="1" applyFont="1" applyFill="1" applyBorder="1" applyAlignment="1">
      <alignment horizontal="right" vertical="top"/>
    </xf>
    <xf numFmtId="193" fontId="4" fillId="0" borderId="22" xfId="48" applyNumberFormat="1" applyFont="1" applyFill="1" applyBorder="1" applyAlignment="1">
      <alignment horizontal="right" vertical="top"/>
    </xf>
    <xf numFmtId="194" fontId="23" fillId="0" borderId="29" xfId="0" applyNumberFormat="1" applyFont="1" applyBorder="1" applyAlignment="1">
      <alignment horizontal="right"/>
    </xf>
    <xf numFmtId="194" fontId="23" fillId="0" borderId="0" xfId="48" applyNumberFormat="1" applyFont="1" applyBorder="1" applyAlignment="1">
      <alignment horizontal="right"/>
    </xf>
    <xf numFmtId="194" fontId="23" fillId="0" borderId="0" xfId="0" applyNumberFormat="1" applyFont="1" applyBorder="1" applyAlignment="1">
      <alignment horizontal="right"/>
    </xf>
    <xf numFmtId="194" fontId="4" fillId="0" borderId="29" xfId="48" applyNumberFormat="1" applyFont="1" applyFill="1" applyBorder="1" applyAlignment="1">
      <alignment horizontal="right"/>
    </xf>
    <xf numFmtId="194" fontId="4" fillId="0" borderId="0" xfId="48" applyNumberFormat="1" applyFont="1" applyFill="1" applyBorder="1" applyAlignment="1">
      <alignment horizontal="right"/>
    </xf>
    <xf numFmtId="194" fontId="4" fillId="0" borderId="11" xfId="48" applyNumberFormat="1" applyFont="1" applyFill="1" applyBorder="1" applyAlignment="1">
      <alignment horizontal="right"/>
    </xf>
    <xf numFmtId="194" fontId="4" fillId="0" borderId="29" xfId="48" applyNumberFormat="1" applyFont="1" applyBorder="1" applyAlignment="1">
      <alignment horizontal="right"/>
    </xf>
    <xf numFmtId="194" fontId="4" fillId="0" borderId="0" xfId="48" applyNumberFormat="1" applyFont="1" applyBorder="1" applyAlignment="1">
      <alignment horizontal="right"/>
    </xf>
    <xf numFmtId="0" fontId="23" fillId="0" borderId="0" xfId="0" applyFont="1" applyBorder="1" applyAlignment="1">
      <alignment/>
    </xf>
    <xf numFmtId="0" fontId="15" fillId="0" borderId="0" xfId="0" applyFont="1" applyBorder="1" applyAlignment="1">
      <alignment vertical="top"/>
    </xf>
    <xf numFmtId="49" fontId="4" fillId="0" borderId="0" xfId="0" applyNumberFormat="1" applyFont="1" applyBorder="1" applyAlignment="1">
      <alignment horizontal="left"/>
    </xf>
    <xf numFmtId="49" fontId="4" fillId="0" borderId="15" xfId="0" applyNumberFormat="1" applyFont="1" applyBorder="1" applyAlignment="1">
      <alignment horizontal="left" vertical="top"/>
    </xf>
    <xf numFmtId="0" fontId="4" fillId="0" borderId="13" xfId="0" applyFont="1" applyBorder="1" applyAlignment="1">
      <alignment horizontal="center" vertical="center"/>
    </xf>
    <xf numFmtId="0" fontId="4" fillId="0" borderId="0" xfId="0" applyFont="1" applyBorder="1" applyAlignment="1">
      <alignment vertical="center" wrapText="1"/>
    </xf>
    <xf numFmtId="0" fontId="23" fillId="0" borderId="11" xfId="0" applyFont="1" applyBorder="1" applyAlignment="1">
      <alignment horizontal="left"/>
    </xf>
    <xf numFmtId="0" fontId="24" fillId="0" borderId="0" xfId="0" applyFont="1" applyBorder="1" applyAlignment="1">
      <alignment horizontal="right" vertical="top"/>
    </xf>
    <xf numFmtId="0" fontId="24" fillId="0" borderId="14" xfId="0" applyFont="1" applyBorder="1" applyAlignment="1">
      <alignment horizontal="right" vertical="top"/>
    </xf>
    <xf numFmtId="0" fontId="24" fillId="0" borderId="0" xfId="0" applyFont="1" applyBorder="1" applyAlignment="1">
      <alignment horizontal="right" vertical="top" wrapText="1"/>
    </xf>
    <xf numFmtId="0" fontId="24" fillId="0" borderId="14" xfId="0" applyFont="1" applyBorder="1" applyAlignment="1">
      <alignment horizontal="right" vertical="top" wrapText="1"/>
    </xf>
    <xf numFmtId="0" fontId="24" fillId="0" borderId="28" xfId="0" applyFont="1" applyBorder="1" applyAlignment="1">
      <alignment horizontal="right" vertical="center"/>
    </xf>
    <xf numFmtId="0" fontId="24" fillId="0" borderId="13" xfId="0" applyFont="1" applyBorder="1" applyAlignment="1">
      <alignment horizontal="right" vertical="center"/>
    </xf>
    <xf numFmtId="0" fontId="24" fillId="0" borderId="0" xfId="0" applyFont="1" applyBorder="1" applyAlignment="1">
      <alignment horizontal="right" vertical="center"/>
    </xf>
    <xf numFmtId="0" fontId="25" fillId="0" borderId="0" xfId="0" applyFont="1" applyBorder="1" applyAlignment="1">
      <alignment horizontal="right" vertical="top" wrapText="1"/>
    </xf>
    <xf numFmtId="0" fontId="25" fillId="0" borderId="14" xfId="0" applyFont="1" applyBorder="1" applyAlignment="1">
      <alignment horizontal="right" vertical="top" wrapText="1"/>
    </xf>
    <xf numFmtId="0" fontId="24" fillId="0" borderId="28" xfId="0" applyFont="1" applyFill="1" applyBorder="1" applyAlignment="1">
      <alignment horizontal="right" vertical="center"/>
    </xf>
    <xf numFmtId="0" fontId="24" fillId="0" borderId="14" xfId="0" applyFont="1" applyFill="1" applyBorder="1" applyAlignment="1">
      <alignment horizontal="right" vertical="center"/>
    </xf>
    <xf numFmtId="0" fontId="24" fillId="0" borderId="13" xfId="0" applyFont="1" applyFill="1" applyBorder="1" applyAlignment="1">
      <alignment horizontal="right" vertical="center"/>
    </xf>
    <xf numFmtId="0" fontId="9" fillId="0" borderId="25" xfId="0" applyFont="1" applyBorder="1" applyAlignment="1">
      <alignment horizontal="center" vertical="center"/>
    </xf>
    <xf numFmtId="178" fontId="4" fillId="0" borderId="29" xfId="0" applyNumberFormat="1" applyFont="1" applyBorder="1" applyAlignment="1">
      <alignment horizontal="right" vertical="center"/>
    </xf>
    <xf numFmtId="181" fontId="4" fillId="0" borderId="29" xfId="48" applyNumberFormat="1" applyFont="1" applyBorder="1" applyAlignment="1">
      <alignment horizontal="right" vertical="center"/>
    </xf>
    <xf numFmtId="178" fontId="4" fillId="0" borderId="0" xfId="0" applyNumberFormat="1" applyFont="1" applyFill="1" applyBorder="1" applyAlignment="1">
      <alignment horizontal="right" vertical="center"/>
    </xf>
    <xf numFmtId="178" fontId="23" fillId="0" borderId="19" xfId="0" applyNumberFormat="1" applyFont="1" applyBorder="1" applyAlignment="1">
      <alignment horizontal="right" vertical="center"/>
    </xf>
    <xf numFmtId="182" fontId="4" fillId="0" borderId="11" xfId="0" applyNumberFormat="1" applyFont="1" applyFill="1" applyBorder="1" applyAlignment="1">
      <alignment vertical="center"/>
    </xf>
    <xf numFmtId="178" fontId="15" fillId="0" borderId="29" xfId="0" applyNumberFormat="1" applyFont="1" applyBorder="1" applyAlignment="1">
      <alignment horizontal="right" vertical="center"/>
    </xf>
    <xf numFmtId="178" fontId="15" fillId="0" borderId="0" xfId="0" applyNumberFormat="1" applyFont="1" applyBorder="1" applyAlignment="1">
      <alignment horizontal="right" vertical="center"/>
    </xf>
    <xf numFmtId="178" fontId="15" fillId="0" borderId="0" xfId="0" applyNumberFormat="1" applyFont="1" applyFill="1" applyBorder="1" applyAlignment="1">
      <alignment horizontal="right" vertical="center"/>
    </xf>
    <xf numFmtId="179" fontId="4" fillId="0" borderId="29" xfId="0" applyNumberFormat="1" applyFont="1" applyBorder="1" applyAlignment="1">
      <alignment vertical="center"/>
    </xf>
    <xf numFmtId="179" fontId="23" fillId="0" borderId="24" xfId="0" applyNumberFormat="1" applyFont="1" applyBorder="1" applyAlignment="1">
      <alignment vertical="center"/>
    </xf>
    <xf numFmtId="0" fontId="69" fillId="0" borderId="30" xfId="62" applyFont="1" applyBorder="1" applyAlignment="1">
      <alignment horizontal="right" vertical="center"/>
      <protection/>
    </xf>
    <xf numFmtId="49" fontId="64" fillId="0" borderId="29" xfId="62" applyNumberFormat="1" applyFont="1" applyBorder="1">
      <alignment vertical="center"/>
      <protection/>
    </xf>
    <xf numFmtId="49" fontId="68" fillId="0" borderId="29" xfId="62" applyNumberFormat="1" applyFont="1" applyBorder="1" applyAlignment="1">
      <alignment horizontal="left" vertical="center"/>
      <protection/>
    </xf>
    <xf numFmtId="0" fontId="64" fillId="0" borderId="14" xfId="62" applyFont="1" applyBorder="1" applyAlignment="1">
      <alignment horizontal="center" vertical="center"/>
      <protection/>
    </xf>
    <xf numFmtId="49" fontId="64" fillId="0" borderId="11" xfId="62" applyNumberFormat="1" applyFont="1" applyBorder="1">
      <alignment vertical="center"/>
      <protection/>
    </xf>
    <xf numFmtId="49" fontId="68" fillId="0" borderId="11" xfId="62" applyNumberFormat="1" applyFont="1" applyBorder="1" applyAlignment="1">
      <alignment horizontal="left" vertical="center"/>
      <protection/>
    </xf>
    <xf numFmtId="0" fontId="64" fillId="0" borderId="13" xfId="62" applyFont="1" applyBorder="1" applyAlignment="1">
      <alignment horizontal="center" vertical="center"/>
      <protection/>
    </xf>
    <xf numFmtId="49" fontId="64" fillId="0" borderId="0" xfId="62" applyNumberFormat="1" applyFont="1" applyBorder="1">
      <alignment vertical="center"/>
      <protection/>
    </xf>
    <xf numFmtId="49" fontId="68" fillId="0" borderId="16" xfId="62" applyNumberFormat="1" applyFont="1" applyBorder="1" applyAlignment="1">
      <alignment horizontal="left" vertical="center"/>
      <protection/>
    </xf>
    <xf numFmtId="0" fontId="7" fillId="0" borderId="0" xfId="0" applyFont="1" applyAlignment="1">
      <alignment/>
    </xf>
    <xf numFmtId="0" fontId="7" fillId="0" borderId="0" xfId="0" applyFont="1" applyAlignment="1">
      <alignment vertical="center"/>
    </xf>
    <xf numFmtId="0" fontId="3" fillId="0" borderId="0" xfId="0" applyFont="1" applyBorder="1" applyAlignment="1">
      <alignment horizontal="left"/>
    </xf>
    <xf numFmtId="49" fontId="3" fillId="0" borderId="0" xfId="0" applyNumberFormat="1" applyFont="1" applyFill="1" applyBorder="1" applyAlignment="1">
      <alignment horizontal="left" vertical="center"/>
    </xf>
    <xf numFmtId="0" fontId="13" fillId="0" borderId="0" xfId="0" applyFont="1" applyFill="1" applyBorder="1" applyAlignment="1">
      <alignment horizontal="center" vertical="center"/>
    </xf>
    <xf numFmtId="0" fontId="6" fillId="0" borderId="0" xfId="0" applyFont="1" applyFill="1" applyBorder="1" applyAlignment="1">
      <alignment horizontal="center" vertical="center"/>
    </xf>
    <xf numFmtId="194" fontId="23" fillId="0" borderId="29" xfId="0" applyNumberFormat="1" applyFont="1" applyFill="1" applyBorder="1" applyAlignment="1">
      <alignment horizontal="right"/>
    </xf>
    <xf numFmtId="194" fontId="23" fillId="0" borderId="0" xfId="48" applyNumberFormat="1" applyFont="1" applyFill="1" applyBorder="1" applyAlignment="1">
      <alignment horizontal="right"/>
    </xf>
    <xf numFmtId="194" fontId="23" fillId="0" borderId="11" xfId="48" applyNumberFormat="1" applyFont="1" applyFill="1" applyBorder="1" applyAlignment="1">
      <alignment horizontal="right"/>
    </xf>
    <xf numFmtId="193" fontId="4" fillId="0" borderId="29" xfId="0" applyNumberFormat="1" applyFont="1" applyFill="1" applyBorder="1" applyAlignment="1">
      <alignment horizontal="right" vertical="top"/>
    </xf>
    <xf numFmtId="193" fontId="8" fillId="0" borderId="11" xfId="48" applyNumberFormat="1" applyFont="1" applyFill="1" applyBorder="1" applyAlignment="1">
      <alignment horizontal="right" vertical="top"/>
    </xf>
    <xf numFmtId="0" fontId="3" fillId="0" borderId="0" xfId="0" applyFont="1" applyFill="1" applyAlignment="1">
      <alignment/>
    </xf>
    <xf numFmtId="38" fontId="3" fillId="0" borderId="0" xfId="0" applyNumberFormat="1" applyFont="1" applyFill="1" applyAlignment="1">
      <alignment/>
    </xf>
    <xf numFmtId="0" fontId="4" fillId="0" borderId="0" xfId="0" applyFont="1" applyFill="1" applyAlignment="1">
      <alignment/>
    </xf>
    <xf numFmtId="0" fontId="70" fillId="0" borderId="0" xfId="0" applyFont="1" applyAlignment="1">
      <alignment/>
    </xf>
    <xf numFmtId="0" fontId="70" fillId="0" borderId="0" xfId="0" applyFont="1" applyBorder="1" applyAlignment="1">
      <alignment horizontal="left" vertical="center"/>
    </xf>
    <xf numFmtId="0" fontId="70" fillId="0" borderId="0" xfId="0" applyFont="1" applyAlignment="1">
      <alignment vertical="center"/>
    </xf>
    <xf numFmtId="177" fontId="0" fillId="0" borderId="0" xfId="0" applyNumberFormat="1" applyBorder="1" applyAlignment="1">
      <alignment horizontal="right" vertical="center"/>
    </xf>
    <xf numFmtId="179" fontId="3" fillId="0" borderId="0" xfId="0" applyNumberFormat="1" applyFont="1" applyBorder="1" applyAlignment="1">
      <alignment vertical="center"/>
    </xf>
    <xf numFmtId="177" fontId="4" fillId="0" borderId="0" xfId="0" applyNumberFormat="1" applyFont="1" applyBorder="1" applyAlignment="1">
      <alignment horizontal="right"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1" xfId="0" applyFont="1" applyFill="1" applyBorder="1" applyAlignment="1">
      <alignment horizontal="right" vertical="center"/>
    </xf>
    <xf numFmtId="0" fontId="26" fillId="0" borderId="28" xfId="0" applyFont="1" applyFill="1" applyBorder="1" applyAlignment="1">
      <alignment horizontal="right" vertical="center"/>
    </xf>
    <xf numFmtId="0" fontId="26" fillId="0" borderId="14" xfId="0" applyFont="1" applyFill="1" applyBorder="1" applyAlignment="1">
      <alignment horizontal="right" vertical="center"/>
    </xf>
    <xf numFmtId="0" fontId="26" fillId="0" borderId="13" xfId="0" applyFont="1" applyFill="1" applyBorder="1" applyAlignment="1">
      <alignment horizontal="right" vertical="center"/>
    </xf>
    <xf numFmtId="49" fontId="0" fillId="0" borderId="11" xfId="0" applyNumberFormat="1" applyFont="1" applyFill="1" applyBorder="1" applyAlignment="1">
      <alignment horizontal="center" vertical="center"/>
    </xf>
    <xf numFmtId="178" fontId="0" fillId="0" borderId="0" xfId="0" applyNumberFormat="1" applyFont="1" applyBorder="1" applyAlignment="1">
      <alignment horizontal="right" vertical="center"/>
    </xf>
    <xf numFmtId="178" fontId="0" fillId="0" borderId="11" xfId="0" applyNumberFormat="1" applyFont="1" applyBorder="1" applyAlignment="1">
      <alignment horizontal="right" vertical="center"/>
    </xf>
    <xf numFmtId="178" fontId="0" fillId="0" borderId="0" xfId="0" applyNumberFormat="1" applyFont="1" applyAlignment="1">
      <alignment horizontal="right" vertical="center"/>
    </xf>
    <xf numFmtId="178" fontId="0" fillId="0" borderId="11" xfId="48" applyNumberFormat="1" applyFont="1" applyBorder="1" applyAlignment="1">
      <alignment horizontal="right" vertical="center"/>
    </xf>
    <xf numFmtId="178" fontId="0" fillId="0" borderId="0" xfId="48" applyNumberFormat="1" applyFont="1" applyAlignment="1">
      <alignment horizontal="right" vertical="center"/>
    </xf>
    <xf numFmtId="49" fontId="26" fillId="0" borderId="11" xfId="0" applyNumberFormat="1" applyFont="1" applyFill="1" applyBorder="1" applyAlignment="1">
      <alignment horizontal="center" vertical="center"/>
    </xf>
    <xf numFmtId="176" fontId="26" fillId="0" borderId="0" xfId="0" applyNumberFormat="1" applyFont="1" applyAlignment="1">
      <alignment horizontal="right" vertical="center"/>
    </xf>
    <xf numFmtId="3" fontId="3" fillId="0" borderId="13" xfId="0" applyNumberFormat="1" applyFont="1" applyBorder="1" applyAlignment="1">
      <alignment horizontal="right" vertical="top"/>
    </xf>
    <xf numFmtId="190" fontId="15" fillId="0" borderId="0" xfId="0" applyNumberFormat="1" applyFont="1" applyBorder="1" applyAlignment="1">
      <alignment vertical="center"/>
    </xf>
    <xf numFmtId="190" fontId="4" fillId="0" borderId="0" xfId="0" applyNumberFormat="1" applyFont="1" applyBorder="1" applyAlignment="1">
      <alignment vertical="center"/>
    </xf>
    <xf numFmtId="196" fontId="4" fillId="0" borderId="0" xfId="0" applyNumberFormat="1" applyFont="1" applyBorder="1" applyAlignment="1">
      <alignment vertical="center"/>
    </xf>
    <xf numFmtId="196" fontId="15" fillId="0" borderId="0" xfId="0" applyNumberFormat="1" applyFont="1" applyBorder="1" applyAlignment="1">
      <alignment vertical="center"/>
    </xf>
    <xf numFmtId="197" fontId="4" fillId="0" borderId="0" xfId="0" applyNumberFormat="1" applyFont="1" applyBorder="1" applyAlignment="1">
      <alignment vertical="center"/>
    </xf>
    <xf numFmtId="180" fontId="4" fillId="0" borderId="0" xfId="0" applyNumberFormat="1" applyFont="1" applyFill="1" applyBorder="1" applyAlignment="1">
      <alignment horizontal="right" vertical="center"/>
    </xf>
    <xf numFmtId="186" fontId="4" fillId="0" borderId="0" xfId="0" applyNumberFormat="1" applyFont="1" applyFill="1" applyBorder="1" applyAlignment="1">
      <alignment vertical="center"/>
    </xf>
    <xf numFmtId="183" fontId="4" fillId="0" borderId="0" xfId="0" applyNumberFormat="1" applyFont="1" applyFill="1" applyBorder="1" applyAlignment="1">
      <alignment vertical="center"/>
    </xf>
    <xf numFmtId="180" fontId="23" fillId="0" borderId="15" xfId="0" applyNumberFormat="1" applyFont="1" applyFill="1" applyBorder="1" applyAlignment="1">
      <alignment horizontal="right" vertical="center"/>
    </xf>
    <xf numFmtId="186" fontId="23" fillId="0" borderId="15" xfId="0" applyNumberFormat="1" applyFont="1" applyFill="1" applyBorder="1" applyAlignment="1">
      <alignment vertical="center"/>
    </xf>
    <xf numFmtId="183" fontId="23" fillId="0" borderId="15" xfId="0" applyNumberFormat="1" applyFont="1" applyFill="1" applyBorder="1" applyAlignment="1">
      <alignment vertical="center"/>
    </xf>
    <xf numFmtId="183" fontId="4" fillId="0" borderId="0" xfId="0" applyNumberFormat="1" applyFont="1" applyFill="1" applyBorder="1" applyAlignment="1">
      <alignment horizontal="right" vertical="center"/>
    </xf>
    <xf numFmtId="184" fontId="4" fillId="0" borderId="0" xfId="0" applyNumberFormat="1" applyFont="1" applyFill="1" applyBorder="1" applyAlignment="1">
      <alignment vertical="center"/>
    </xf>
    <xf numFmtId="183" fontId="23" fillId="0" borderId="15" xfId="0" applyNumberFormat="1" applyFont="1" applyFill="1" applyBorder="1" applyAlignment="1">
      <alignment horizontal="right" vertical="center"/>
    </xf>
    <xf numFmtId="184" fontId="23" fillId="0" borderId="15" xfId="0" applyNumberFormat="1" applyFont="1" applyFill="1" applyBorder="1" applyAlignment="1">
      <alignment vertical="center"/>
    </xf>
    <xf numFmtId="178" fontId="4" fillId="0" borderId="29" xfId="0" applyNumberFormat="1" applyFont="1" applyBorder="1" applyAlignment="1">
      <alignment/>
    </xf>
    <xf numFmtId="178" fontId="4" fillId="0" borderId="0" xfId="0" applyNumberFormat="1" applyFont="1" applyBorder="1" applyAlignment="1">
      <alignment/>
    </xf>
    <xf numFmtId="0" fontId="4" fillId="0" borderId="0" xfId="0" applyNumberFormat="1" applyFont="1" applyBorder="1" applyAlignment="1">
      <alignment vertical="center"/>
    </xf>
    <xf numFmtId="0" fontId="15" fillId="0" borderId="0" xfId="0" applyNumberFormat="1" applyFont="1" applyBorder="1" applyAlignment="1">
      <alignment vertical="center"/>
    </xf>
    <xf numFmtId="0" fontId="4" fillId="0" borderId="0" xfId="48" applyNumberFormat="1" applyFont="1" applyFill="1" applyBorder="1" applyAlignment="1">
      <alignment horizontal="right" vertical="center"/>
    </xf>
    <xf numFmtId="0" fontId="64" fillId="0" borderId="28" xfId="62" applyFont="1" applyBorder="1" applyAlignment="1">
      <alignment horizontal="center" vertical="center"/>
      <protection/>
    </xf>
    <xf numFmtId="191" fontId="4" fillId="0" borderId="0" xfId="0" applyNumberFormat="1" applyFont="1" applyFill="1" applyBorder="1" applyAlignment="1">
      <alignment vertical="center"/>
    </xf>
    <xf numFmtId="0" fontId="0" fillId="0" borderId="0" xfId="0" applyFill="1" applyAlignment="1">
      <alignment vertical="center"/>
    </xf>
    <xf numFmtId="0" fontId="3" fillId="0" borderId="0" xfId="0" applyFont="1" applyFill="1" applyAlignment="1">
      <alignment vertical="center"/>
    </xf>
    <xf numFmtId="191" fontId="15" fillId="0" borderId="0" xfId="0" applyNumberFormat="1" applyFont="1" applyFill="1" applyBorder="1" applyAlignment="1">
      <alignment vertical="center"/>
    </xf>
    <xf numFmtId="198" fontId="4" fillId="0" borderId="0" xfId="0" applyNumberFormat="1" applyFont="1" applyBorder="1" applyAlignment="1">
      <alignment vertical="center"/>
    </xf>
    <xf numFmtId="199" fontId="4" fillId="0" borderId="0" xfId="0" applyNumberFormat="1" applyFont="1" applyBorder="1" applyAlignment="1">
      <alignment vertical="center"/>
    </xf>
    <xf numFmtId="0" fontId="4" fillId="0" borderId="0" xfId="0" applyNumberFormat="1" applyFont="1" applyFill="1" applyBorder="1" applyAlignment="1" quotePrefix="1">
      <alignment horizontal="right" vertical="center"/>
    </xf>
    <xf numFmtId="196" fontId="4" fillId="0" borderId="0" xfId="0" applyNumberFormat="1" applyFont="1" applyFill="1" applyBorder="1" applyAlignment="1">
      <alignment vertical="center"/>
    </xf>
    <xf numFmtId="190" fontId="4" fillId="0" borderId="0" xfId="0" applyNumberFormat="1" applyFont="1" applyFill="1" applyBorder="1" applyAlignment="1">
      <alignment horizontal="right" vertical="center"/>
    </xf>
    <xf numFmtId="185" fontId="4" fillId="0" borderId="0" xfId="0" applyNumberFormat="1" applyFont="1" applyFill="1" applyBorder="1" applyAlignment="1">
      <alignment horizontal="right" vertical="center"/>
    </xf>
    <xf numFmtId="0" fontId="4" fillId="0" borderId="0" xfId="0" applyNumberFormat="1" applyFont="1" applyFill="1" applyBorder="1" applyAlignment="1">
      <alignment vertical="center"/>
    </xf>
    <xf numFmtId="190" fontId="4" fillId="0" borderId="0" xfId="0" applyNumberFormat="1" applyFont="1" applyFill="1" applyBorder="1" applyAlignment="1">
      <alignment vertical="center"/>
    </xf>
    <xf numFmtId="3" fontId="4" fillId="0" borderId="0" xfId="0" applyNumberFormat="1" applyFont="1" applyFill="1" applyBorder="1" applyAlignment="1">
      <alignment vertical="center"/>
    </xf>
    <xf numFmtId="0" fontId="15" fillId="0" borderId="0" xfId="0" applyNumberFormat="1" applyFont="1" applyFill="1" applyBorder="1" applyAlignment="1">
      <alignment vertical="center"/>
    </xf>
    <xf numFmtId="3" fontId="15" fillId="0" borderId="0" xfId="0" applyNumberFormat="1" applyFont="1" applyFill="1" applyBorder="1" applyAlignment="1">
      <alignment vertical="center"/>
    </xf>
    <xf numFmtId="185" fontId="15" fillId="0" borderId="0" xfId="0" applyNumberFormat="1" applyFont="1" applyFill="1" applyBorder="1" applyAlignment="1">
      <alignment horizontal="right" vertical="center"/>
    </xf>
    <xf numFmtId="199" fontId="4" fillId="0" borderId="0" xfId="0" applyNumberFormat="1" applyFont="1" applyFill="1" applyBorder="1" applyAlignment="1">
      <alignment vertical="center"/>
    </xf>
    <xf numFmtId="197" fontId="4" fillId="0" borderId="0" xfId="0" applyNumberFormat="1" applyFont="1" applyFill="1" applyBorder="1" applyAlignment="1">
      <alignment vertical="center"/>
    </xf>
    <xf numFmtId="0" fontId="12" fillId="0" borderId="0" xfId="0" applyFont="1" applyBorder="1" applyAlignment="1">
      <alignment horizontal="right" vertical="center"/>
    </xf>
    <xf numFmtId="199" fontId="15" fillId="0" borderId="0" xfId="0" applyNumberFormat="1" applyFont="1" applyFill="1" applyBorder="1" applyAlignment="1">
      <alignment vertical="center"/>
    </xf>
    <xf numFmtId="199" fontId="15" fillId="0" borderId="0" xfId="0" applyNumberFormat="1" applyFont="1" applyBorder="1" applyAlignment="1">
      <alignment vertical="center"/>
    </xf>
    <xf numFmtId="0" fontId="4" fillId="0" borderId="19" xfId="0" applyFont="1" applyBorder="1" applyAlignment="1">
      <alignment horizontal="center" vertical="center" wrapText="1"/>
    </xf>
    <xf numFmtId="185" fontId="3" fillId="0" borderId="28" xfId="0" applyNumberFormat="1" applyFont="1" applyBorder="1" applyAlignment="1">
      <alignment horizontal="right" vertical="top"/>
    </xf>
    <xf numFmtId="185" fontId="15" fillId="0" borderId="29" xfId="0" applyNumberFormat="1" applyFont="1" applyBorder="1" applyAlignment="1">
      <alignment horizontal="right" vertical="center"/>
    </xf>
    <xf numFmtId="185" fontId="4" fillId="0" borderId="29" xfId="0" applyNumberFormat="1" applyFont="1" applyBorder="1" applyAlignment="1">
      <alignment horizontal="right" vertical="center"/>
    </xf>
    <xf numFmtId="185" fontId="4" fillId="0" borderId="29" xfId="48" applyNumberFormat="1" applyFont="1" applyBorder="1" applyAlignment="1">
      <alignment horizontal="right" vertical="center"/>
    </xf>
    <xf numFmtId="185" fontId="4" fillId="0" borderId="29" xfId="0" applyNumberFormat="1" applyFont="1" applyBorder="1" applyAlignment="1">
      <alignment vertical="center"/>
    </xf>
    <xf numFmtId="185" fontId="4" fillId="0" borderId="29" xfId="0" applyNumberFormat="1" applyFont="1" applyFill="1" applyBorder="1" applyAlignment="1">
      <alignment horizontal="right" vertical="center"/>
    </xf>
    <xf numFmtId="185" fontId="15" fillId="0" borderId="29" xfId="0" applyNumberFormat="1" applyFont="1" applyFill="1" applyBorder="1" applyAlignment="1">
      <alignment horizontal="right" vertical="center"/>
    </xf>
    <xf numFmtId="0" fontId="15" fillId="0" borderId="15" xfId="0" applyFont="1" applyBorder="1" applyAlignment="1">
      <alignment vertical="center"/>
    </xf>
    <xf numFmtId="196" fontId="15" fillId="0" borderId="15" xfId="0" applyNumberFormat="1" applyFont="1" applyBorder="1" applyAlignment="1">
      <alignment vertical="center"/>
    </xf>
    <xf numFmtId="190" fontId="15" fillId="0" borderId="15" xfId="0" applyNumberFormat="1" applyFont="1" applyBorder="1" applyAlignment="1">
      <alignment vertical="center"/>
    </xf>
    <xf numFmtId="0" fontId="15" fillId="0" borderId="24" xfId="0" applyNumberFormat="1" applyFont="1" applyBorder="1" applyAlignment="1">
      <alignment vertical="center"/>
    </xf>
    <xf numFmtId="3" fontId="15" fillId="0" borderId="22" xfId="0" applyNumberFormat="1" applyFont="1" applyBorder="1" applyAlignment="1">
      <alignment vertical="center"/>
    </xf>
    <xf numFmtId="0" fontId="4" fillId="0" borderId="0" xfId="0" applyFont="1" applyBorder="1" applyAlignment="1">
      <alignment horizontal="right" vertical="center"/>
    </xf>
    <xf numFmtId="176" fontId="26" fillId="0" borderId="29" xfId="0" applyNumberFormat="1" applyFont="1" applyBorder="1" applyAlignment="1">
      <alignment horizontal="right" vertical="center"/>
    </xf>
    <xf numFmtId="176" fontId="26" fillId="0" borderId="0" xfId="0" applyNumberFormat="1" applyFont="1" applyBorder="1" applyAlignment="1">
      <alignment horizontal="right" vertical="center"/>
    </xf>
    <xf numFmtId="176" fontId="26" fillId="0" borderId="11" xfId="0" applyNumberFormat="1" applyFont="1" applyBorder="1" applyAlignment="1">
      <alignment horizontal="right" vertical="center"/>
    </xf>
    <xf numFmtId="190" fontId="4" fillId="0" borderId="0" xfId="0" applyNumberFormat="1" applyFont="1" applyBorder="1" applyAlignment="1">
      <alignment horizontal="right"/>
    </xf>
    <xf numFmtId="190" fontId="4" fillId="0" borderId="11" xfId="0" applyNumberFormat="1" applyFont="1" applyBorder="1" applyAlignment="1">
      <alignment horizontal="right"/>
    </xf>
    <xf numFmtId="3" fontId="23" fillId="0" borderId="16" xfId="0" applyNumberFormat="1" applyFont="1" applyFill="1" applyBorder="1" applyAlignment="1">
      <alignment horizontal="right" vertical="center"/>
    </xf>
    <xf numFmtId="3" fontId="23" fillId="0" borderId="25" xfId="0" applyNumberFormat="1" applyFont="1" applyFill="1" applyBorder="1" applyAlignment="1">
      <alignment horizontal="right" vertical="center"/>
    </xf>
    <xf numFmtId="192" fontId="23" fillId="0" borderId="16" xfId="0" applyNumberFormat="1" applyFont="1" applyFill="1" applyBorder="1" applyAlignment="1">
      <alignment horizontal="right" vertical="center"/>
    </xf>
    <xf numFmtId="192" fontId="23" fillId="0" borderId="25" xfId="0" applyNumberFormat="1" applyFont="1" applyFill="1" applyBorder="1" applyAlignment="1">
      <alignment horizontal="right" vertical="center"/>
    </xf>
    <xf numFmtId="3" fontId="23" fillId="0" borderId="31" xfId="0" applyNumberFormat="1" applyFont="1" applyFill="1" applyBorder="1" applyAlignment="1">
      <alignment horizontal="right" vertical="center"/>
    </xf>
    <xf numFmtId="3" fontId="23" fillId="0" borderId="32" xfId="0" applyNumberFormat="1" applyFont="1" applyFill="1" applyBorder="1" applyAlignment="1">
      <alignment horizontal="right" vertical="center"/>
    </xf>
    <xf numFmtId="3" fontId="23" fillId="0" borderId="33" xfId="0" applyNumberFormat="1" applyFont="1" applyFill="1" applyBorder="1" applyAlignment="1">
      <alignment horizontal="right" vertical="center"/>
    </xf>
    <xf numFmtId="192" fontId="23" fillId="0" borderId="32" xfId="0" applyNumberFormat="1" applyFont="1" applyFill="1" applyBorder="1" applyAlignment="1">
      <alignment horizontal="right" vertical="center"/>
    </xf>
    <xf numFmtId="192" fontId="23" fillId="0" borderId="33" xfId="0" applyNumberFormat="1" applyFont="1" applyFill="1" applyBorder="1" applyAlignment="1">
      <alignment horizontal="right" vertical="center"/>
    </xf>
    <xf numFmtId="190" fontId="4" fillId="0" borderId="34" xfId="0" applyNumberFormat="1" applyFont="1" applyBorder="1" applyAlignment="1">
      <alignment horizontal="right"/>
    </xf>
    <xf numFmtId="191" fontId="4" fillId="0" borderId="34" xfId="0" applyNumberFormat="1" applyFont="1" applyBorder="1" applyAlignment="1">
      <alignment/>
    </xf>
    <xf numFmtId="191" fontId="4" fillId="0" borderId="35" xfId="0" applyNumberFormat="1" applyFont="1" applyBorder="1" applyAlignment="1">
      <alignment/>
    </xf>
    <xf numFmtId="191" fontId="4" fillId="0" borderId="36" xfId="0" applyNumberFormat="1" applyFont="1" applyBorder="1" applyAlignment="1">
      <alignment/>
    </xf>
    <xf numFmtId="3" fontId="4" fillId="0" borderId="0" xfId="0" applyNumberFormat="1" applyFont="1" applyFill="1" applyBorder="1" applyAlignment="1">
      <alignment vertical="top"/>
    </xf>
    <xf numFmtId="0" fontId="0" fillId="0" borderId="0" xfId="0" applyFill="1" applyBorder="1" applyAlignment="1">
      <alignment/>
    </xf>
    <xf numFmtId="0" fontId="0" fillId="0" borderId="0" xfId="0" applyFill="1" applyBorder="1" applyAlignment="1">
      <alignment/>
    </xf>
    <xf numFmtId="38" fontId="0" fillId="0" borderId="0" xfId="48" applyFill="1" applyBorder="1" applyAlignment="1">
      <alignment/>
    </xf>
    <xf numFmtId="0" fontId="4" fillId="0" borderId="0" xfId="0" applyFont="1" applyFill="1" applyBorder="1" applyAlignment="1">
      <alignment/>
    </xf>
    <xf numFmtId="0" fontId="0" fillId="0" borderId="0" xfId="0" applyFill="1" applyBorder="1" applyAlignment="1">
      <alignment vertical="top"/>
    </xf>
    <xf numFmtId="0" fontId="70" fillId="0" borderId="0" xfId="0" applyFont="1" applyFill="1" applyAlignment="1">
      <alignment vertical="center"/>
    </xf>
    <xf numFmtId="0" fontId="17" fillId="0" borderId="0" xfId="0" applyFont="1" applyFill="1" applyAlignment="1">
      <alignment vertical="center"/>
    </xf>
    <xf numFmtId="0" fontId="16" fillId="0" borderId="0" xfId="0" applyFont="1" applyFill="1" applyAlignment="1">
      <alignment vertical="center"/>
    </xf>
    <xf numFmtId="0" fontId="3" fillId="0" borderId="0" xfId="0" applyFont="1" applyFill="1" applyAlignment="1">
      <alignment horizontal="left" vertical="center"/>
    </xf>
    <xf numFmtId="200" fontId="0" fillId="0" borderId="35" xfId="0" applyNumberFormat="1" applyFont="1" applyBorder="1" applyAlignment="1">
      <alignment horizontal="right" vertical="center"/>
    </xf>
    <xf numFmtId="200" fontId="0" fillId="0" borderId="16" xfId="0" applyNumberFormat="1" applyFont="1" applyBorder="1" applyAlignment="1">
      <alignment horizontal="right" vertical="center"/>
    </xf>
    <xf numFmtId="0" fontId="13" fillId="0" borderId="0" xfId="0" applyFont="1" applyBorder="1" applyAlignment="1">
      <alignment horizontal="center" vertical="center"/>
    </xf>
    <xf numFmtId="0" fontId="0" fillId="0" borderId="37" xfId="0" applyFont="1" applyFill="1" applyBorder="1" applyAlignment="1">
      <alignment horizontal="center" vertical="center"/>
    </xf>
    <xf numFmtId="0" fontId="0" fillId="0" borderId="25" xfId="0" applyFont="1" applyBorder="1" applyAlignment="1">
      <alignment vertical="center"/>
    </xf>
    <xf numFmtId="0" fontId="0" fillId="0" borderId="38" xfId="0" applyFont="1" applyFill="1" applyBorder="1" applyAlignment="1">
      <alignment horizontal="distributed" vertical="center" indent="2"/>
    </xf>
    <xf numFmtId="0" fontId="0" fillId="0" borderId="27" xfId="0" applyFont="1" applyBorder="1" applyAlignment="1">
      <alignment horizontal="distributed" vertical="center" indent="2"/>
    </xf>
    <xf numFmtId="0" fontId="0" fillId="0" borderId="26" xfId="0" applyFont="1" applyBorder="1" applyAlignment="1">
      <alignment horizontal="distributed" vertical="center" indent="2"/>
    </xf>
    <xf numFmtId="0" fontId="0" fillId="0" borderId="38" xfId="0" applyFont="1" applyFill="1" applyBorder="1" applyAlignment="1">
      <alignment horizontal="center" vertical="center"/>
    </xf>
    <xf numFmtId="0" fontId="0" fillId="0" borderId="26" xfId="0" applyFont="1" applyBorder="1" applyAlignment="1">
      <alignment vertical="center"/>
    </xf>
    <xf numFmtId="195" fontId="0" fillId="0" borderId="29" xfId="0" applyNumberFormat="1" applyFont="1" applyBorder="1" applyAlignment="1">
      <alignment horizontal="right" vertical="center"/>
    </xf>
    <xf numFmtId="195" fontId="0" fillId="0" borderId="24" xfId="0" applyNumberFormat="1" applyFont="1" applyBorder="1" applyAlignment="1">
      <alignment horizontal="right" vertical="center"/>
    </xf>
    <xf numFmtId="195" fontId="0" fillId="0" borderId="11" xfId="0" applyNumberFormat="1" applyFont="1" applyBorder="1" applyAlignment="1">
      <alignment horizontal="right" vertical="center"/>
    </xf>
    <xf numFmtId="195" fontId="0" fillId="0" borderId="22" xfId="0" applyNumberFormat="1" applyFont="1" applyBorder="1" applyAlignment="1">
      <alignment horizontal="right" vertical="center"/>
    </xf>
    <xf numFmtId="195" fontId="0" fillId="0" borderId="0" xfId="0" applyNumberFormat="1" applyFont="1" applyBorder="1" applyAlignment="1">
      <alignment horizontal="right" vertical="center"/>
    </xf>
    <xf numFmtId="195" fontId="0" fillId="0" borderId="15" xfId="0" applyNumberFormat="1" applyFont="1" applyBorder="1" applyAlignment="1">
      <alignment horizontal="right" vertical="center"/>
    </xf>
    <xf numFmtId="200" fontId="0" fillId="0" borderId="34" xfId="0" applyNumberFormat="1" applyFont="1" applyBorder="1" applyAlignment="1">
      <alignment horizontal="right" vertical="center"/>
    </xf>
    <xf numFmtId="200" fontId="0" fillId="0" borderId="19" xfId="0" applyNumberFormat="1" applyFont="1" applyBorder="1" applyAlignment="1">
      <alignment horizontal="right" vertical="center"/>
    </xf>
    <xf numFmtId="182" fontId="0" fillId="0" borderId="11" xfId="0" applyNumberFormat="1" applyFont="1" applyFill="1" applyBorder="1" applyAlignment="1">
      <alignment horizontal="center" vertical="center" wrapText="1"/>
    </xf>
    <xf numFmtId="0" fontId="0" fillId="0" borderId="22" xfId="0" applyFont="1" applyBorder="1" applyAlignment="1">
      <alignment horizontal="center" vertical="center"/>
    </xf>
    <xf numFmtId="49" fontId="0" fillId="0" borderId="36" xfId="0" applyNumberFormat="1" applyFont="1" applyFill="1" applyBorder="1" applyAlignment="1">
      <alignment horizontal="center" vertical="center" wrapText="1"/>
    </xf>
    <xf numFmtId="49" fontId="0" fillId="0" borderId="25" xfId="0" applyNumberFormat="1" applyFont="1" applyFill="1" applyBorder="1" applyAlignment="1">
      <alignment horizontal="center" vertical="center" wrapText="1"/>
    </xf>
    <xf numFmtId="182" fontId="9" fillId="0" borderId="11" xfId="0" applyNumberFormat="1" applyFont="1" applyFill="1" applyBorder="1" applyAlignment="1">
      <alignment horizontal="center" vertical="center" wrapText="1"/>
    </xf>
    <xf numFmtId="0" fontId="0" fillId="0" borderId="22" xfId="0" applyBorder="1" applyAlignment="1">
      <alignment horizontal="center" vertical="center"/>
    </xf>
    <xf numFmtId="0" fontId="4" fillId="0" borderId="39" xfId="0" applyFont="1" applyBorder="1" applyAlignment="1">
      <alignment horizontal="center"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16" xfId="0" applyFont="1" applyBorder="1" applyAlignment="1">
      <alignment vertical="center"/>
    </xf>
    <xf numFmtId="0" fontId="18" fillId="0" borderId="0" xfId="0" applyFont="1" applyFill="1" applyBorder="1" applyAlignment="1">
      <alignment horizontal="center" vertical="center"/>
    </xf>
    <xf numFmtId="0" fontId="4" fillId="0" borderId="37" xfId="0" applyFont="1" applyBorder="1" applyAlignment="1">
      <alignment horizontal="center" vertical="center"/>
    </xf>
    <xf numFmtId="0" fontId="4" fillId="0" borderId="11" xfId="0" applyFont="1" applyBorder="1" applyAlignment="1">
      <alignment vertical="center"/>
    </xf>
    <xf numFmtId="0" fontId="4" fillId="0" borderId="25" xfId="0" applyFont="1" applyBorder="1" applyAlignment="1">
      <alignment vertical="center"/>
    </xf>
    <xf numFmtId="0" fontId="4" fillId="0" borderId="10" xfId="0" applyFont="1" applyBorder="1" applyAlignment="1">
      <alignment horizontal="center" vertical="center"/>
    </xf>
    <xf numFmtId="0" fontId="4" fillId="0" borderId="21" xfId="0" applyFont="1" applyBorder="1" applyAlignment="1">
      <alignment vertical="center"/>
    </xf>
    <xf numFmtId="0" fontId="4" fillId="0" borderId="17" xfId="0" applyFont="1" applyBorder="1" applyAlignment="1">
      <alignment vertical="center"/>
    </xf>
    <xf numFmtId="0" fontId="4" fillId="0" borderId="39" xfId="0" applyFont="1" applyBorder="1" applyAlignment="1">
      <alignment horizontal="center" vertical="center" wrapText="1"/>
    </xf>
    <xf numFmtId="0" fontId="4" fillId="0" borderId="37" xfId="0" applyFont="1" applyBorder="1" applyAlignment="1">
      <alignment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182" fontId="9" fillId="0" borderId="36" xfId="0" applyNumberFormat="1" applyFont="1" applyFill="1" applyBorder="1" applyAlignment="1">
      <alignment horizontal="center" vertical="center" wrapText="1"/>
    </xf>
    <xf numFmtId="0" fontId="0" fillId="0" borderId="25" xfId="0" applyBorder="1" applyAlignment="1">
      <alignment horizontal="center" vertical="center"/>
    </xf>
    <xf numFmtId="0" fontId="11" fillId="0" borderId="0" xfId="0" applyFont="1" applyFill="1" applyBorder="1" applyAlignment="1">
      <alignment horizontal="center" vertical="center"/>
    </xf>
    <xf numFmtId="0" fontId="4" fillId="0" borderId="10" xfId="0" applyFont="1" applyBorder="1" applyAlignment="1">
      <alignment horizontal="center" vertical="center" wrapText="1"/>
    </xf>
    <xf numFmtId="0" fontId="4" fillId="0" borderId="21" xfId="0" applyFont="1" applyBorder="1" applyAlignment="1">
      <alignment vertical="center" wrapText="1"/>
    </xf>
    <xf numFmtId="0" fontId="4" fillId="0" borderId="26" xfId="0" applyFont="1" applyBorder="1" applyAlignment="1">
      <alignment vertical="center"/>
    </xf>
    <xf numFmtId="0" fontId="4" fillId="0" borderId="26" xfId="0" applyFont="1" applyBorder="1" applyAlignment="1">
      <alignment horizontal="center" vertical="center" wrapText="1"/>
    </xf>
    <xf numFmtId="0" fontId="4" fillId="0" borderId="26" xfId="0" applyFont="1" applyBorder="1" applyAlignment="1">
      <alignment vertical="center" wrapText="1"/>
    </xf>
    <xf numFmtId="0" fontId="4" fillId="0" borderId="18" xfId="0" applyFont="1" applyBorder="1" applyAlignment="1">
      <alignment horizontal="center" vertical="center"/>
    </xf>
    <xf numFmtId="0" fontId="0" fillId="0" borderId="37"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4" fillId="0" borderId="39" xfId="0" applyFont="1" applyFill="1" applyBorder="1" applyAlignment="1">
      <alignment horizontal="center" vertical="center"/>
    </xf>
    <xf numFmtId="0" fontId="4" fillId="0" borderId="18" xfId="0" applyFont="1" applyFill="1" applyBorder="1" applyAlignment="1">
      <alignment horizontal="center" vertical="center"/>
    </xf>
    <xf numFmtId="0" fontId="0" fillId="0" borderId="19" xfId="0" applyFill="1" applyBorder="1" applyAlignment="1">
      <alignment horizontal="center" vertical="center"/>
    </xf>
    <xf numFmtId="0" fontId="0" fillId="0" borderId="16" xfId="0" applyFill="1" applyBorder="1" applyAlignment="1">
      <alignment horizontal="center" vertical="center"/>
    </xf>
    <xf numFmtId="0" fontId="0" fillId="0" borderId="25" xfId="0" applyFill="1" applyBorder="1" applyAlignment="1">
      <alignment horizontal="center" vertical="center"/>
    </xf>
    <xf numFmtId="0" fontId="13" fillId="0" borderId="0" xfId="0" applyFont="1" applyFill="1" applyBorder="1" applyAlignment="1">
      <alignment horizontal="center" vertical="center"/>
    </xf>
    <xf numFmtId="0" fontId="4" fillId="0" borderId="0" xfId="0" applyFont="1" applyBorder="1" applyAlignment="1">
      <alignment horizontal="center" vertical="center"/>
    </xf>
    <xf numFmtId="0" fontId="0" fillId="0" borderId="19" xfId="0" applyBorder="1" applyAlignment="1">
      <alignment horizontal="center" vertical="center"/>
    </xf>
    <xf numFmtId="0" fontId="4" fillId="0" borderId="19" xfId="0" applyFont="1" applyBorder="1" applyAlignment="1">
      <alignment horizontal="center" vertical="center"/>
    </xf>
    <xf numFmtId="0" fontId="4" fillId="0" borderId="19" xfId="0" applyFont="1" applyBorder="1" applyAlignment="1">
      <alignment horizontal="center" vertical="center" wrapText="1"/>
    </xf>
    <xf numFmtId="0" fontId="4" fillId="0" borderId="16" xfId="0" applyFont="1" applyBorder="1" applyAlignment="1">
      <alignment vertical="center" wrapText="1"/>
    </xf>
    <xf numFmtId="0" fontId="4" fillId="0" borderId="3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21" xfId="0" applyFont="1" applyBorder="1" applyAlignment="1">
      <alignment horizontal="center" vertical="center"/>
    </xf>
    <xf numFmtId="0" fontId="4" fillId="0" borderId="38" xfId="0" applyFont="1" applyBorder="1" applyAlignment="1">
      <alignment horizontal="center" vertical="center"/>
    </xf>
    <xf numFmtId="0" fontId="0" fillId="0" borderId="26" xfId="0" applyBorder="1" applyAlignment="1">
      <alignment horizontal="center" vertical="center"/>
    </xf>
    <xf numFmtId="191" fontId="4" fillId="0" borderId="0" xfId="0" applyNumberFormat="1" applyFont="1" applyFill="1" applyBorder="1" applyAlignment="1">
      <alignment horizontal="left" vertical="center" wrapText="1"/>
    </xf>
    <xf numFmtId="0" fontId="11" fillId="0" borderId="0" xfId="0" applyFont="1" applyBorder="1" applyAlignment="1">
      <alignment horizontal="center" vertical="center"/>
    </xf>
    <xf numFmtId="0" fontId="4" fillId="0" borderId="11" xfId="0" applyFont="1" applyBorder="1" applyAlignment="1">
      <alignment horizontal="center" vertical="center"/>
    </xf>
    <xf numFmtId="0" fontId="0" fillId="0" borderId="11" xfId="0" applyBorder="1" applyAlignment="1">
      <alignment vertical="center"/>
    </xf>
    <xf numFmtId="0" fontId="0" fillId="0" borderId="25" xfId="0" applyBorder="1" applyAlignment="1">
      <alignment vertical="center"/>
    </xf>
    <xf numFmtId="0" fontId="4" fillId="0" borderId="28" xfId="0" applyFont="1" applyBorder="1" applyAlignment="1">
      <alignment horizontal="center" vertical="center"/>
    </xf>
    <xf numFmtId="0" fontId="0" fillId="0" borderId="21" xfId="0" applyBorder="1" applyAlignment="1">
      <alignment horizontal="center" vertical="center"/>
    </xf>
    <xf numFmtId="0" fontId="0" fillId="0" borderId="17" xfId="0" applyBorder="1" applyAlignment="1">
      <alignment horizontal="center" vertical="center"/>
    </xf>
    <xf numFmtId="0" fontId="9" fillId="0" borderId="30"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19" xfId="0" applyFont="1" applyBorder="1" applyAlignment="1">
      <alignment horizontal="center" vertical="center" wrapText="1"/>
    </xf>
    <xf numFmtId="0" fontId="11" fillId="0" borderId="0" xfId="0" applyFont="1" applyAlignment="1">
      <alignment horizontal="center" vertical="center"/>
    </xf>
    <xf numFmtId="0" fontId="3" fillId="0" borderId="0" xfId="0" applyFont="1" applyBorder="1" applyAlignment="1">
      <alignment horizontal="right" vertical="center"/>
    </xf>
    <xf numFmtId="0" fontId="4" fillId="0" borderId="4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9" xfId="0" applyFont="1" applyBorder="1" applyAlignment="1">
      <alignment vertical="center"/>
    </xf>
    <xf numFmtId="0" fontId="9" fillId="0" borderId="23" xfId="0" applyFont="1" applyBorder="1" applyAlignment="1">
      <alignment horizontal="center" vertical="center" wrapText="1"/>
    </xf>
    <xf numFmtId="0" fontId="9"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23" xfId="0" applyFont="1" applyBorder="1" applyAlignment="1">
      <alignment vertical="center"/>
    </xf>
    <xf numFmtId="0" fontId="4" fillId="0" borderId="20" xfId="0" applyFont="1" applyBorder="1" applyAlignment="1">
      <alignment vertical="center"/>
    </xf>
    <xf numFmtId="0" fontId="13" fillId="0" borderId="0" xfId="0" applyFont="1" applyAlignment="1">
      <alignment horizontal="center" vertical="center"/>
    </xf>
    <xf numFmtId="0" fontId="4" fillId="0" borderId="16" xfId="0" applyFont="1" applyBorder="1" applyAlignment="1">
      <alignment horizontal="center" vertical="center"/>
    </xf>
    <xf numFmtId="0" fontId="4" fillId="0" borderId="20" xfId="0" applyFont="1" applyBorder="1" applyAlignment="1">
      <alignment horizontal="center" vertical="center"/>
    </xf>
    <xf numFmtId="0" fontId="4" fillId="0" borderId="40" xfId="0" applyFont="1" applyBorder="1" applyAlignment="1">
      <alignment horizontal="center" vertical="center"/>
    </xf>
    <xf numFmtId="0" fontId="64" fillId="0" borderId="28" xfId="62" applyFont="1" applyBorder="1" applyAlignment="1">
      <alignment horizontal="center" vertical="center"/>
      <protection/>
    </xf>
    <xf numFmtId="0" fontId="0" fillId="0" borderId="13" xfId="0" applyBorder="1" applyAlignment="1">
      <alignment horizontal="center" vertical="center"/>
    </xf>
    <xf numFmtId="0" fontId="0" fillId="0" borderId="14" xfId="0" applyBorder="1" applyAlignment="1">
      <alignment horizontal="center" vertical="center"/>
    </xf>
    <xf numFmtId="0" fontId="64" fillId="0" borderId="29" xfId="62" applyFont="1" applyBorder="1" applyAlignment="1">
      <alignment horizontal="center" vertical="center"/>
      <protection/>
    </xf>
    <xf numFmtId="0" fontId="0" fillId="0" borderId="0" xfId="0" applyAlignment="1">
      <alignment horizontal="center" vertical="center"/>
    </xf>
    <xf numFmtId="0" fontId="64" fillId="0" borderId="19" xfId="62" applyFont="1" applyBorder="1" applyAlignment="1">
      <alignment horizontal="center" vertical="center"/>
      <protection/>
    </xf>
    <xf numFmtId="0" fontId="64" fillId="0" borderId="30" xfId="62" applyFont="1" applyBorder="1" applyAlignment="1">
      <alignment horizontal="center" vertical="center"/>
      <protection/>
    </xf>
    <xf numFmtId="0" fontId="64" fillId="0" borderId="23" xfId="62" applyFont="1" applyBorder="1" applyAlignment="1">
      <alignment horizontal="center" vertical="center"/>
      <protection/>
    </xf>
    <xf numFmtId="0" fontId="46" fillId="0" borderId="23" xfId="62" applyBorder="1" applyAlignment="1">
      <alignment horizontal="center" vertical="center"/>
      <protection/>
    </xf>
    <xf numFmtId="0" fontId="46" fillId="0" borderId="20" xfId="62" applyBorder="1" applyAlignment="1">
      <alignment horizontal="center" vertical="center"/>
      <protection/>
    </xf>
    <xf numFmtId="0" fontId="64" fillId="0" borderId="30" xfId="62" applyFont="1" applyBorder="1" applyAlignment="1">
      <alignment horizontal="center" vertical="center" wrapText="1"/>
      <protection/>
    </xf>
    <xf numFmtId="0" fontId="64" fillId="0" borderId="23" xfId="62" applyFont="1" applyBorder="1" applyAlignment="1">
      <alignment horizontal="center" vertical="center" wrapText="1"/>
      <protection/>
    </xf>
    <xf numFmtId="0" fontId="46" fillId="0" borderId="23" xfId="62" applyBorder="1" applyAlignment="1">
      <alignment horizontal="center" vertical="center" wrapText="1"/>
      <protection/>
    </xf>
    <xf numFmtId="0" fontId="46" fillId="0" borderId="20" xfId="62" applyBorder="1" applyAlignment="1">
      <alignment horizontal="center" vertical="center" wrapText="1"/>
      <protection/>
    </xf>
    <xf numFmtId="0" fontId="26" fillId="0" borderId="0" xfId="0" applyFont="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3</xdr:row>
      <xdr:rowOff>28575</xdr:rowOff>
    </xdr:from>
    <xdr:to>
      <xdr:col>14</xdr:col>
      <xdr:colOff>438150</xdr:colOff>
      <xdr:row>28</xdr:row>
      <xdr:rowOff>28575</xdr:rowOff>
    </xdr:to>
    <xdr:pic>
      <xdr:nvPicPr>
        <xdr:cNvPr id="1" name="図 3"/>
        <xdr:cNvPicPr preferRelativeResize="1">
          <a:picLocks noChangeAspect="1"/>
        </xdr:cNvPicPr>
      </xdr:nvPicPr>
      <xdr:blipFill>
        <a:blip r:embed="rId1"/>
        <a:stretch>
          <a:fillRect/>
        </a:stretch>
      </xdr:blipFill>
      <xdr:spPr>
        <a:xfrm>
          <a:off x="104775" y="514350"/>
          <a:ext cx="7534275" cy="4067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6x4kyuc99s0\&#22823;&#33251;&#23448;&#25151;&#32113;&#35336;&#24773;&#22577;&#37096;&#36035;&#37329;&#31119;&#31049;&#32113;&#35336;&#35506;\&#21172;&#20351;&#38306;&#20418;&#31532;&#20108;&#20418;\&#20105;&#35696;\&#22577;&#21578;&#26360;&#31561;\&#20105;&#35696;15\H15&#21172;&#20685;&#20105;&#35696;&#24180;&#22577;&#21578;\&#21407;&#31295;&#12288;&#30906;&#23450;&#29256;&#19968;&#24335;\&#36899;&#32097;&#31080;&#27096;&#24335;&#65288;&#20184;&#37682;&#2925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テーブル"/>
      <sheetName val="様式"/>
      <sheetName val="記入例"/>
    </sheetNames>
    <sheetDataSet>
      <sheetData sheetId="0">
        <row r="4">
          <cell r="B4" t="str">
            <v>1. 昭和</v>
          </cell>
          <cell r="C4" t="str">
            <v>追</v>
          </cell>
        </row>
        <row r="5">
          <cell r="B5" t="str">
            <v>2. 平成</v>
          </cell>
          <cell r="C5" t="str">
            <v>訂</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17"/>
  <sheetViews>
    <sheetView showGridLines="0" tabSelected="1" zoomScaleSheetLayoutView="100" zoomScalePageLayoutView="0" workbookViewId="0" topLeftCell="A1">
      <selection activeCell="A1" sqref="A1:H1"/>
    </sheetView>
  </sheetViews>
  <sheetFormatPr defaultColWidth="9.00390625" defaultRowHeight="12.75"/>
  <cols>
    <col min="1" max="1" width="16.875" style="0" customWidth="1"/>
    <col min="2" max="8" width="11.75390625" style="0" customWidth="1"/>
    <col min="9" max="9" width="5.25390625" style="0" customWidth="1"/>
  </cols>
  <sheetData>
    <row r="1" spans="1:13" ht="13.5" customHeight="1">
      <c r="A1" s="384" t="s">
        <v>52</v>
      </c>
      <c r="B1" s="384"/>
      <c r="C1" s="384"/>
      <c r="D1" s="384"/>
      <c r="E1" s="384"/>
      <c r="F1" s="384"/>
      <c r="G1" s="384"/>
      <c r="H1" s="384"/>
      <c r="I1" s="2"/>
      <c r="J1" s="1"/>
      <c r="K1" s="1"/>
      <c r="L1" s="1"/>
      <c r="M1" s="1"/>
    </row>
    <row r="2" spans="1:13" ht="12" customHeight="1">
      <c r="A2" s="31"/>
      <c r="B2" s="31"/>
      <c r="C2" s="31"/>
      <c r="D2" s="31"/>
      <c r="E2" s="31"/>
      <c r="F2" s="31"/>
      <c r="G2" s="31"/>
      <c r="H2" s="31"/>
      <c r="I2" s="2"/>
      <c r="J2" s="277"/>
      <c r="K2" s="1"/>
      <c r="L2" s="1"/>
      <c r="M2" s="1"/>
    </row>
    <row r="3" spans="1:13" ht="5.25" customHeight="1" thickBot="1">
      <c r="A3" s="31"/>
      <c r="B3" s="31"/>
      <c r="C3" s="31"/>
      <c r="D3" s="31"/>
      <c r="E3" s="31"/>
      <c r="F3" s="31"/>
      <c r="G3" s="31"/>
      <c r="H3" s="31"/>
      <c r="I3" s="2"/>
      <c r="J3" s="277"/>
      <c r="K3" s="1"/>
      <c r="L3" s="1"/>
      <c r="M3" s="1"/>
    </row>
    <row r="4" spans="1:13" ht="20.25" customHeight="1">
      <c r="A4" s="385" t="s">
        <v>58</v>
      </c>
      <c r="B4" s="387" t="s">
        <v>35</v>
      </c>
      <c r="C4" s="388"/>
      <c r="D4" s="387" t="s">
        <v>2</v>
      </c>
      <c r="E4" s="389"/>
      <c r="F4" s="388"/>
      <c r="G4" s="390" t="s">
        <v>0</v>
      </c>
      <c r="H4" s="391"/>
      <c r="I4" s="2"/>
      <c r="J4" s="1"/>
      <c r="K4" s="1"/>
      <c r="L4" s="1"/>
      <c r="M4" s="1"/>
    </row>
    <row r="5" spans="1:9" ht="27" customHeight="1">
      <c r="A5" s="386"/>
      <c r="B5" s="283" t="s">
        <v>194</v>
      </c>
      <c r="C5" s="283" t="s">
        <v>23</v>
      </c>
      <c r="D5" s="283" t="s">
        <v>194</v>
      </c>
      <c r="E5" s="283" t="s">
        <v>23</v>
      </c>
      <c r="F5" s="284" t="s">
        <v>36</v>
      </c>
      <c r="G5" s="283" t="s">
        <v>194</v>
      </c>
      <c r="H5" s="283" t="s">
        <v>23</v>
      </c>
      <c r="I5" s="14"/>
    </row>
    <row r="6" spans="1:9" s="18" customFormat="1" ht="13.5" customHeight="1">
      <c r="A6" s="285"/>
      <c r="B6" s="286" t="s">
        <v>11</v>
      </c>
      <c r="C6" s="287" t="s">
        <v>12</v>
      </c>
      <c r="D6" s="288" t="s">
        <v>11</v>
      </c>
      <c r="E6" s="288" t="s">
        <v>12</v>
      </c>
      <c r="F6" s="287" t="s">
        <v>12</v>
      </c>
      <c r="G6" s="288" t="s">
        <v>11</v>
      </c>
      <c r="H6" s="288" t="s">
        <v>12</v>
      </c>
      <c r="I6" s="17"/>
    </row>
    <row r="7" spans="1:9" ht="20.25" customHeight="1">
      <c r="A7" s="289" t="s">
        <v>219</v>
      </c>
      <c r="B7" s="290">
        <v>780</v>
      </c>
      <c r="C7" s="291">
        <v>115371</v>
      </c>
      <c r="D7" s="290">
        <v>92</v>
      </c>
      <c r="E7" s="290">
        <v>76349</v>
      </c>
      <c r="F7" s="291">
        <v>20543</v>
      </c>
      <c r="G7" s="290">
        <v>688</v>
      </c>
      <c r="H7" s="290">
        <v>39022</v>
      </c>
      <c r="I7" s="14"/>
    </row>
    <row r="8" spans="1:9" ht="20.25" customHeight="1">
      <c r="A8" s="289" t="s">
        <v>215</v>
      </c>
      <c r="B8" s="290">
        <v>682</v>
      </c>
      <c r="C8" s="291">
        <v>110664</v>
      </c>
      <c r="D8" s="290">
        <v>85</v>
      </c>
      <c r="E8" s="290">
        <v>56132</v>
      </c>
      <c r="F8" s="291">
        <v>21262</v>
      </c>
      <c r="G8" s="290">
        <v>597</v>
      </c>
      <c r="H8" s="290">
        <v>54532</v>
      </c>
      <c r="I8" s="14"/>
    </row>
    <row r="9" spans="1:9" ht="20.25" customHeight="1">
      <c r="A9" s="289" t="s">
        <v>220</v>
      </c>
      <c r="B9" s="290">
        <v>612</v>
      </c>
      <c r="C9" s="291">
        <v>58495</v>
      </c>
      <c r="D9" s="290">
        <v>57</v>
      </c>
      <c r="E9" s="290">
        <v>33472</v>
      </c>
      <c r="F9" s="291">
        <v>8604</v>
      </c>
      <c r="G9" s="290">
        <v>555</v>
      </c>
      <c r="H9" s="290">
        <v>25023</v>
      </c>
      <c r="I9" s="14"/>
    </row>
    <row r="10" spans="1:9" ht="20.25" customHeight="1">
      <c r="A10" s="289" t="s">
        <v>216</v>
      </c>
      <c r="B10" s="292">
        <v>596</v>
      </c>
      <c r="C10" s="293">
        <v>125992</v>
      </c>
      <c r="D10" s="292">
        <v>79</v>
      </c>
      <c r="E10" s="294">
        <v>50190</v>
      </c>
      <c r="F10" s="293">
        <v>12361</v>
      </c>
      <c r="G10" s="292">
        <v>517</v>
      </c>
      <c r="H10" s="294">
        <v>75802</v>
      </c>
      <c r="I10" s="14"/>
    </row>
    <row r="11" spans="1:9" ht="20.25" customHeight="1">
      <c r="A11" s="289" t="s">
        <v>217</v>
      </c>
      <c r="B11" s="290">
        <v>507</v>
      </c>
      <c r="C11" s="291">
        <v>128387</v>
      </c>
      <c r="D11" s="290">
        <v>71</v>
      </c>
      <c r="E11" s="290">
        <v>52350</v>
      </c>
      <c r="F11" s="291">
        <v>12910</v>
      </c>
      <c r="G11" s="290">
        <v>436</v>
      </c>
      <c r="H11" s="290">
        <v>76037</v>
      </c>
      <c r="I11" s="14"/>
    </row>
    <row r="12" spans="1:9" ht="20.25" customHeight="1" thickBot="1">
      <c r="A12" s="295" t="s">
        <v>221</v>
      </c>
      <c r="B12" s="296">
        <v>495</v>
      </c>
      <c r="C12" s="296">
        <v>121621</v>
      </c>
      <c r="D12" s="354">
        <v>80</v>
      </c>
      <c r="E12" s="355">
        <v>74438</v>
      </c>
      <c r="F12" s="356">
        <v>27919</v>
      </c>
      <c r="G12" s="296">
        <v>415</v>
      </c>
      <c r="H12" s="296">
        <v>47183</v>
      </c>
      <c r="I12" s="14"/>
    </row>
    <row r="13" spans="1:9" ht="20.25" customHeight="1" thickTop="1">
      <c r="A13" s="402" t="s">
        <v>255</v>
      </c>
      <c r="B13" s="398">
        <f>B12-B11</f>
        <v>-12</v>
      </c>
      <c r="C13" s="382">
        <f aca="true" t="shared" si="0" ref="C13:H13">C12-C11</f>
        <v>-6766</v>
      </c>
      <c r="D13" s="398">
        <f t="shared" si="0"/>
        <v>9</v>
      </c>
      <c r="E13" s="382">
        <f t="shared" si="0"/>
        <v>22088</v>
      </c>
      <c r="F13" s="382">
        <f t="shared" si="0"/>
        <v>15009</v>
      </c>
      <c r="G13" s="398">
        <f t="shared" si="0"/>
        <v>-21</v>
      </c>
      <c r="H13" s="382">
        <f t="shared" si="0"/>
        <v>-28854</v>
      </c>
      <c r="I13" s="14"/>
    </row>
    <row r="14" spans="1:9" ht="20.25" customHeight="1">
      <c r="A14" s="403"/>
      <c r="B14" s="399"/>
      <c r="C14" s="383"/>
      <c r="D14" s="399"/>
      <c r="E14" s="383"/>
      <c r="F14" s="383"/>
      <c r="G14" s="399"/>
      <c r="H14" s="383"/>
      <c r="I14" s="14"/>
    </row>
    <row r="15" spans="1:9" s="13" customFormat="1" ht="20.25" customHeight="1">
      <c r="A15" s="400" t="s">
        <v>226</v>
      </c>
      <c r="B15" s="392">
        <f aca="true" t="shared" si="1" ref="B15:H15">(B12-B11)/B11*100</f>
        <v>-2.366863905325444</v>
      </c>
      <c r="C15" s="394">
        <f t="shared" si="1"/>
        <v>-5.270003972364804</v>
      </c>
      <c r="D15" s="392">
        <f t="shared" si="1"/>
        <v>12.676056338028168</v>
      </c>
      <c r="E15" s="396">
        <f t="shared" si="1"/>
        <v>42.19293218720153</v>
      </c>
      <c r="F15" s="394">
        <f t="shared" si="1"/>
        <v>116.25871417505809</v>
      </c>
      <c r="G15" s="392">
        <f t="shared" si="1"/>
        <v>-4.81651376146789</v>
      </c>
      <c r="H15" s="396">
        <f t="shared" si="1"/>
        <v>-37.94731512290069</v>
      </c>
      <c r="I15" s="15"/>
    </row>
    <row r="16" spans="1:9" ht="20.25" customHeight="1" thickBot="1">
      <c r="A16" s="401"/>
      <c r="B16" s="393"/>
      <c r="C16" s="395"/>
      <c r="D16" s="393"/>
      <c r="E16" s="397"/>
      <c r="F16" s="395"/>
      <c r="G16" s="393"/>
      <c r="H16" s="397"/>
      <c r="I16" s="14"/>
    </row>
    <row r="17" spans="1:8" ht="12" customHeight="1">
      <c r="A17" s="1"/>
      <c r="B17" s="1"/>
      <c r="C17" s="1"/>
      <c r="D17" s="1"/>
      <c r="E17" s="1"/>
      <c r="F17" s="1"/>
      <c r="G17" s="1"/>
      <c r="H17" s="1"/>
    </row>
  </sheetData>
  <sheetProtection/>
  <mergeCells count="21">
    <mergeCell ref="A15:A16"/>
    <mergeCell ref="G15:G16"/>
    <mergeCell ref="H15:H16"/>
    <mergeCell ref="A13:A14"/>
    <mergeCell ref="B13:B14"/>
    <mergeCell ref="B15:B16"/>
    <mergeCell ref="C15:C16"/>
    <mergeCell ref="D15:D16"/>
    <mergeCell ref="E15:E16"/>
    <mergeCell ref="F15:F16"/>
    <mergeCell ref="D13:D14"/>
    <mergeCell ref="E13:E14"/>
    <mergeCell ref="F13:F14"/>
    <mergeCell ref="C13:C14"/>
    <mergeCell ref="A1:H1"/>
    <mergeCell ref="A4:A5"/>
    <mergeCell ref="B4:C4"/>
    <mergeCell ref="D4:F4"/>
    <mergeCell ref="G4:H4"/>
    <mergeCell ref="G13:G14"/>
    <mergeCell ref="H13:H14"/>
  </mergeCells>
  <printOptions/>
  <pageMargins left="0.7874015748031497" right="0.5905511811023623" top="0.984251968503937" bottom="0.984251968503937" header="0.5118110236220472" footer="0.5118110236220472"/>
  <pageSetup fitToHeight="1" fitToWidth="1" horizontalDpi="300" verticalDpi="300" orientation="landscape" paperSize="9" r:id="rId1"/>
  <ignoredErrors>
    <ignoredError sqref="A8:A12" numberStoredAsText="1"/>
  </ignoredErrors>
</worksheet>
</file>

<file path=xl/worksheets/sheet10.xml><?xml version="1.0" encoding="utf-8"?>
<worksheet xmlns="http://schemas.openxmlformats.org/spreadsheetml/2006/main" xmlns:r="http://schemas.openxmlformats.org/officeDocument/2006/relationships">
  <sheetPr>
    <pageSetUpPr fitToPage="1"/>
  </sheetPr>
  <dimension ref="B1:J71"/>
  <sheetViews>
    <sheetView showGridLines="0" zoomScalePageLayoutView="0" workbookViewId="0" topLeftCell="A1">
      <selection activeCell="A1" sqref="A1"/>
    </sheetView>
  </sheetViews>
  <sheetFormatPr defaultColWidth="9.00390625" defaultRowHeight="12.75"/>
  <cols>
    <col min="1" max="1" width="5.75390625" style="156" customWidth="1"/>
    <col min="2" max="2" width="1.75390625" style="156" customWidth="1"/>
    <col min="3" max="3" width="11.75390625" style="156" customWidth="1"/>
    <col min="4" max="4" width="1.75390625" style="156" customWidth="1"/>
    <col min="5" max="8" width="18.375" style="156" customWidth="1"/>
    <col min="9" max="9" width="5.75390625" style="156" customWidth="1"/>
    <col min="10" max="16384" width="9.125" style="156" customWidth="1"/>
  </cols>
  <sheetData>
    <row r="1" spans="2:8" ht="16.5" customHeight="1">
      <c r="B1" s="155" t="s">
        <v>262</v>
      </c>
      <c r="C1" s="155"/>
      <c r="D1" s="155"/>
      <c r="E1" s="155"/>
      <c r="F1" s="155"/>
      <c r="G1" s="155"/>
      <c r="H1" s="155"/>
    </row>
    <row r="3" spans="2:8" ht="8.25" customHeight="1">
      <c r="B3" s="485" t="s">
        <v>128</v>
      </c>
      <c r="C3" s="486"/>
      <c r="D3" s="487"/>
      <c r="E3" s="491" t="s">
        <v>129</v>
      </c>
      <c r="F3" s="495" t="s">
        <v>130</v>
      </c>
      <c r="G3" s="495" t="s">
        <v>131</v>
      </c>
      <c r="H3" s="495" t="s">
        <v>132</v>
      </c>
    </row>
    <row r="4" spans="2:8" ht="8.25" customHeight="1">
      <c r="B4" s="488"/>
      <c r="C4" s="489"/>
      <c r="D4" s="432"/>
      <c r="E4" s="492"/>
      <c r="F4" s="496"/>
      <c r="G4" s="496"/>
      <c r="H4" s="496"/>
    </row>
    <row r="5" spans="2:8" ht="8.25" customHeight="1">
      <c r="B5" s="488"/>
      <c r="C5" s="489"/>
      <c r="D5" s="432"/>
      <c r="E5" s="493"/>
      <c r="F5" s="497"/>
      <c r="G5" s="497"/>
      <c r="H5" s="497"/>
    </row>
    <row r="6" spans="2:8" ht="8.25" customHeight="1">
      <c r="B6" s="490"/>
      <c r="C6" s="433"/>
      <c r="D6" s="422"/>
      <c r="E6" s="494"/>
      <c r="F6" s="498"/>
      <c r="G6" s="498"/>
      <c r="H6" s="498"/>
    </row>
    <row r="7" spans="2:8" ht="13.5">
      <c r="B7" s="318"/>
      <c r="C7" s="260"/>
      <c r="D7" s="257"/>
      <c r="E7" s="254" t="s">
        <v>133</v>
      </c>
      <c r="F7" s="254" t="s">
        <v>133</v>
      </c>
      <c r="G7" s="254" t="s">
        <v>133</v>
      </c>
      <c r="H7" s="254" t="s">
        <v>133</v>
      </c>
    </row>
    <row r="8" spans="2:8" ht="13.5">
      <c r="B8" s="255"/>
      <c r="C8" s="261" t="s">
        <v>134</v>
      </c>
      <c r="D8" s="258"/>
      <c r="E8" s="157">
        <v>1680</v>
      </c>
      <c r="F8" s="157">
        <v>999</v>
      </c>
      <c r="G8" s="157">
        <v>810</v>
      </c>
      <c r="H8" s="158" t="s">
        <v>230</v>
      </c>
    </row>
    <row r="9" spans="2:8" ht="13.5">
      <c r="B9" s="255"/>
      <c r="C9" s="261" t="s">
        <v>135</v>
      </c>
      <c r="D9" s="258"/>
      <c r="E9" s="157">
        <v>1864</v>
      </c>
      <c r="F9" s="157">
        <v>1247</v>
      </c>
      <c r="G9" s="157">
        <v>887</v>
      </c>
      <c r="H9" s="158" t="s">
        <v>230</v>
      </c>
    </row>
    <row r="10" spans="2:8" ht="13.5">
      <c r="B10" s="255"/>
      <c r="C10" s="261" t="s">
        <v>136</v>
      </c>
      <c r="D10" s="258"/>
      <c r="E10" s="157">
        <v>1709</v>
      </c>
      <c r="F10" s="157">
        <v>1193</v>
      </c>
      <c r="G10" s="157">
        <v>872</v>
      </c>
      <c r="H10" s="158" t="s">
        <v>231</v>
      </c>
    </row>
    <row r="11" spans="2:8" ht="13.5">
      <c r="B11" s="255"/>
      <c r="C11" s="261" t="s">
        <v>137</v>
      </c>
      <c r="D11" s="258"/>
      <c r="E11" s="157">
        <v>2222</v>
      </c>
      <c r="F11" s="157">
        <v>1707</v>
      </c>
      <c r="G11" s="157">
        <v>1053</v>
      </c>
      <c r="H11" s="158" t="s">
        <v>230</v>
      </c>
    </row>
    <row r="12" spans="2:8" ht="13.5">
      <c r="B12" s="255"/>
      <c r="C12" s="261" t="s">
        <v>138</v>
      </c>
      <c r="D12" s="258"/>
      <c r="E12" s="157">
        <v>2483</v>
      </c>
      <c r="F12" s="157">
        <v>1788</v>
      </c>
      <c r="G12" s="157">
        <v>1386</v>
      </c>
      <c r="H12" s="158" t="s">
        <v>230</v>
      </c>
    </row>
    <row r="13" spans="2:8" ht="13.5">
      <c r="B13" s="255"/>
      <c r="C13" s="261" t="s">
        <v>139</v>
      </c>
      <c r="D13" s="258"/>
      <c r="E13" s="157">
        <v>2287</v>
      </c>
      <c r="F13" s="157">
        <v>1696</v>
      </c>
      <c r="G13" s="157">
        <v>1283</v>
      </c>
      <c r="H13" s="158" t="s">
        <v>230</v>
      </c>
    </row>
    <row r="14" spans="2:8" ht="13.5">
      <c r="B14" s="255"/>
      <c r="C14" s="261" t="s">
        <v>140</v>
      </c>
      <c r="D14" s="258"/>
      <c r="E14" s="157">
        <v>2016</v>
      </c>
      <c r="F14" s="157">
        <v>1421</v>
      </c>
      <c r="G14" s="157">
        <v>1068</v>
      </c>
      <c r="H14" s="157">
        <v>597</v>
      </c>
    </row>
    <row r="15" spans="2:8" ht="13.5">
      <c r="B15" s="255"/>
      <c r="C15" s="261" t="s">
        <v>141</v>
      </c>
      <c r="D15" s="258"/>
      <c r="E15" s="157">
        <v>2422</v>
      </c>
      <c r="F15" s="157">
        <v>1754</v>
      </c>
      <c r="G15" s="157">
        <v>1220</v>
      </c>
      <c r="H15" s="157">
        <v>667</v>
      </c>
    </row>
    <row r="16" spans="2:8" ht="13.5">
      <c r="B16" s="255"/>
      <c r="C16" s="261" t="s">
        <v>142</v>
      </c>
      <c r="D16" s="258"/>
      <c r="E16" s="157">
        <v>3051</v>
      </c>
      <c r="F16" s="157">
        <v>2359</v>
      </c>
      <c r="G16" s="157">
        <v>1527</v>
      </c>
      <c r="H16" s="157">
        <v>871</v>
      </c>
    </row>
    <row r="17" spans="2:8" ht="13.5">
      <c r="B17" s="255"/>
      <c r="C17" s="261" t="s">
        <v>143</v>
      </c>
      <c r="D17" s="258"/>
      <c r="E17" s="157">
        <v>3687</v>
      </c>
      <c r="F17" s="157">
        <v>2845</v>
      </c>
      <c r="G17" s="157">
        <v>1239</v>
      </c>
      <c r="H17" s="157">
        <v>1452</v>
      </c>
    </row>
    <row r="18" spans="2:8" ht="13.5">
      <c r="B18" s="255"/>
      <c r="C18" s="261" t="s">
        <v>144</v>
      </c>
      <c r="D18" s="258"/>
      <c r="E18" s="157">
        <v>3024</v>
      </c>
      <c r="F18" s="157">
        <v>2284</v>
      </c>
      <c r="G18" s="157">
        <v>1204</v>
      </c>
      <c r="H18" s="157">
        <v>1403</v>
      </c>
    </row>
    <row r="19" spans="2:8" ht="13.5">
      <c r="B19" s="255"/>
      <c r="C19" s="261" t="s">
        <v>145</v>
      </c>
      <c r="D19" s="258"/>
      <c r="E19" s="157">
        <v>3882</v>
      </c>
      <c r="F19" s="157">
        <v>3167</v>
      </c>
      <c r="G19" s="157">
        <v>1537</v>
      </c>
      <c r="H19" s="157">
        <v>2021</v>
      </c>
    </row>
    <row r="20" spans="2:8" ht="13.5">
      <c r="B20" s="255"/>
      <c r="C20" s="261" t="s">
        <v>146</v>
      </c>
      <c r="D20" s="258"/>
      <c r="E20" s="157">
        <v>5283</v>
      </c>
      <c r="F20" s="157">
        <v>4482</v>
      </c>
      <c r="G20" s="157">
        <v>1776</v>
      </c>
      <c r="H20" s="157">
        <v>3282</v>
      </c>
    </row>
    <row r="21" spans="2:8" ht="13.5">
      <c r="B21" s="255"/>
      <c r="C21" s="261" t="s">
        <v>147</v>
      </c>
      <c r="D21" s="258"/>
      <c r="E21" s="157">
        <v>4551</v>
      </c>
      <c r="F21" s="157">
        <v>3783</v>
      </c>
      <c r="G21" s="157">
        <v>2256</v>
      </c>
      <c r="H21" s="157">
        <v>2356</v>
      </c>
    </row>
    <row r="22" spans="2:8" ht="13.5">
      <c r="B22" s="255"/>
      <c r="C22" s="261" t="s">
        <v>148</v>
      </c>
      <c r="D22" s="258"/>
      <c r="E22" s="157">
        <v>6861</v>
      </c>
      <c r="F22" s="157">
        <v>6082</v>
      </c>
      <c r="G22" s="157">
        <v>2515</v>
      </c>
      <c r="H22" s="157">
        <v>4653</v>
      </c>
    </row>
    <row r="23" spans="2:8" ht="13.5">
      <c r="B23" s="255"/>
      <c r="C23" s="261" t="s">
        <v>149</v>
      </c>
      <c r="D23" s="258"/>
      <c r="E23" s="157">
        <v>5808</v>
      </c>
      <c r="F23" s="157">
        <v>4996</v>
      </c>
      <c r="G23" s="157">
        <v>2489</v>
      </c>
      <c r="H23" s="157">
        <v>3531</v>
      </c>
    </row>
    <row r="24" spans="2:8" ht="13.5">
      <c r="B24" s="255"/>
      <c r="C24" s="261" t="s">
        <v>150</v>
      </c>
      <c r="D24" s="258"/>
      <c r="E24" s="157">
        <v>9459</v>
      </c>
      <c r="F24" s="157">
        <v>8720</v>
      </c>
      <c r="G24" s="157">
        <v>3320</v>
      </c>
      <c r="H24" s="157">
        <v>6667</v>
      </c>
    </row>
    <row r="25" spans="2:8" ht="13.5">
      <c r="B25" s="255"/>
      <c r="C25" s="261" t="s">
        <v>151</v>
      </c>
      <c r="D25" s="258"/>
      <c r="E25" s="157">
        <v>10462</v>
      </c>
      <c r="F25" s="157">
        <v>9581</v>
      </c>
      <c r="G25" s="157">
        <v>5197</v>
      </c>
      <c r="H25" s="157">
        <v>6378</v>
      </c>
    </row>
    <row r="26" spans="2:8" ht="13.5">
      <c r="B26" s="255"/>
      <c r="C26" s="261" t="s">
        <v>152</v>
      </c>
      <c r="D26" s="258"/>
      <c r="E26" s="157">
        <v>8435</v>
      </c>
      <c r="F26" s="157">
        <v>7574</v>
      </c>
      <c r="G26" s="157">
        <v>3385</v>
      </c>
      <c r="H26" s="157">
        <v>5475</v>
      </c>
    </row>
    <row r="27" spans="2:8" ht="13.5">
      <c r="B27" s="255"/>
      <c r="C27" s="261" t="s">
        <v>153</v>
      </c>
      <c r="D27" s="258"/>
      <c r="E27" s="157">
        <v>7974</v>
      </c>
      <c r="F27" s="157">
        <v>7240</v>
      </c>
      <c r="G27" s="157">
        <v>2715</v>
      </c>
      <c r="H27" s="157">
        <v>5717</v>
      </c>
    </row>
    <row r="28" spans="2:8" ht="13.5">
      <c r="B28" s="255"/>
      <c r="C28" s="261" t="s">
        <v>154</v>
      </c>
      <c r="D28" s="258"/>
      <c r="E28" s="157">
        <v>6060</v>
      </c>
      <c r="F28" s="157">
        <v>5533</v>
      </c>
      <c r="G28" s="157">
        <v>1707</v>
      </c>
      <c r="H28" s="157">
        <v>4522</v>
      </c>
    </row>
    <row r="29" spans="2:8" ht="13.5">
      <c r="B29" s="255"/>
      <c r="C29" s="261" t="s">
        <v>155</v>
      </c>
      <c r="D29" s="258"/>
      <c r="E29" s="157">
        <v>5416</v>
      </c>
      <c r="F29" s="157">
        <v>4852</v>
      </c>
      <c r="G29" s="157">
        <v>1512</v>
      </c>
      <c r="H29" s="157">
        <v>3887</v>
      </c>
    </row>
    <row r="30" spans="2:8" ht="13.5">
      <c r="B30" s="255"/>
      <c r="C30" s="261" t="s">
        <v>156</v>
      </c>
      <c r="D30" s="258"/>
      <c r="E30" s="157">
        <v>4026</v>
      </c>
      <c r="F30" s="157">
        <v>3492</v>
      </c>
      <c r="G30" s="157">
        <v>1151</v>
      </c>
      <c r="H30" s="157">
        <v>2743</v>
      </c>
    </row>
    <row r="31" spans="2:8" ht="13.5">
      <c r="B31" s="255"/>
      <c r="C31" s="261" t="s">
        <v>157</v>
      </c>
      <c r="D31" s="258"/>
      <c r="E31" s="157">
        <v>4376</v>
      </c>
      <c r="F31" s="157">
        <v>3737</v>
      </c>
      <c r="G31" s="157">
        <v>1128</v>
      </c>
      <c r="H31" s="157">
        <v>3038</v>
      </c>
    </row>
    <row r="32" spans="2:8" ht="13.5">
      <c r="B32" s="255"/>
      <c r="C32" s="261" t="s">
        <v>158</v>
      </c>
      <c r="D32" s="258"/>
      <c r="E32" s="157">
        <v>7660</v>
      </c>
      <c r="F32" s="157">
        <v>7034</v>
      </c>
      <c r="G32" s="157">
        <v>950</v>
      </c>
      <c r="H32" s="157">
        <v>6440</v>
      </c>
    </row>
    <row r="33" spans="2:8" ht="13.5">
      <c r="B33" s="255"/>
      <c r="C33" s="261" t="s">
        <v>159</v>
      </c>
      <c r="D33" s="258"/>
      <c r="E33" s="157">
        <v>7477</v>
      </c>
      <c r="F33" s="157">
        <v>6779</v>
      </c>
      <c r="G33" s="157">
        <v>941</v>
      </c>
      <c r="H33" s="157">
        <v>6171</v>
      </c>
    </row>
    <row r="34" spans="2:8" ht="13.5">
      <c r="B34" s="255"/>
      <c r="C34" s="261" t="s">
        <v>160</v>
      </c>
      <c r="D34" s="258"/>
      <c r="E34" s="157">
        <v>5562</v>
      </c>
      <c r="F34" s="157">
        <v>4814</v>
      </c>
      <c r="G34" s="157">
        <v>889</v>
      </c>
      <c r="H34" s="157">
        <v>4248</v>
      </c>
    </row>
    <row r="35" spans="2:8" ht="13.5">
      <c r="B35" s="255"/>
      <c r="C35" s="261" t="s">
        <v>161</v>
      </c>
      <c r="D35" s="258"/>
      <c r="E35" s="157">
        <v>4480</v>
      </c>
      <c r="F35" s="157">
        <v>3855</v>
      </c>
      <c r="G35" s="157">
        <v>594</v>
      </c>
      <c r="H35" s="157">
        <v>3475</v>
      </c>
    </row>
    <row r="36" spans="2:8" ht="13.5">
      <c r="B36" s="255"/>
      <c r="C36" s="261" t="s">
        <v>162</v>
      </c>
      <c r="D36" s="258"/>
      <c r="E36" s="157">
        <v>4826</v>
      </c>
      <c r="F36" s="157">
        <v>4230</v>
      </c>
      <c r="G36" s="157">
        <v>625</v>
      </c>
      <c r="H36" s="157">
        <v>3834</v>
      </c>
    </row>
    <row r="37" spans="2:8" ht="13.5">
      <c r="B37" s="255"/>
      <c r="C37" s="261" t="s">
        <v>163</v>
      </c>
      <c r="D37" s="258"/>
      <c r="E37" s="157">
        <v>2002</v>
      </c>
      <c r="F37" s="157">
        <v>1439</v>
      </c>
      <c r="G37" s="157">
        <v>619</v>
      </c>
      <c r="H37" s="157">
        <v>1031</v>
      </c>
    </row>
    <row r="38" spans="2:8" ht="13.5">
      <c r="B38" s="255"/>
      <c r="C38" s="261" t="s">
        <v>164</v>
      </c>
      <c r="D38" s="258"/>
      <c r="E38" s="157">
        <v>1839</v>
      </c>
      <c r="F38" s="157">
        <v>1202</v>
      </c>
      <c r="G38" s="157">
        <v>473</v>
      </c>
      <c r="H38" s="157">
        <v>904</v>
      </c>
    </row>
    <row r="39" spans="2:8" ht="13.5">
      <c r="B39" s="255"/>
      <c r="C39" s="261" t="s">
        <v>165</v>
      </c>
      <c r="D39" s="258"/>
      <c r="E39" s="157">
        <v>1879</v>
      </c>
      <c r="F39" s="157">
        <v>1347</v>
      </c>
      <c r="G39" s="157">
        <v>496</v>
      </c>
      <c r="H39" s="157">
        <v>1031</v>
      </c>
    </row>
    <row r="40" spans="2:8" ht="13.5">
      <c r="B40" s="255"/>
      <c r="C40" s="261" t="s">
        <v>166</v>
      </c>
      <c r="D40" s="258"/>
      <c r="E40" s="157">
        <v>1868</v>
      </c>
      <c r="F40" s="157">
        <v>1433</v>
      </c>
      <c r="G40" s="157">
        <v>359</v>
      </c>
      <c r="H40" s="157">
        <v>1240</v>
      </c>
    </row>
    <row r="41" spans="2:8" ht="13.5">
      <c r="B41" s="255"/>
      <c r="C41" s="261" t="s">
        <v>232</v>
      </c>
      <c r="D41" s="258"/>
      <c r="E41" s="157">
        <v>2071</v>
      </c>
      <c r="F41" s="157">
        <v>1698</v>
      </c>
      <c r="G41" s="157">
        <v>283</v>
      </c>
      <c r="H41" s="157">
        <v>1533</v>
      </c>
    </row>
    <row r="42" spans="2:8" ht="13.5">
      <c r="B42" s="255"/>
      <c r="C42" s="261" t="s">
        <v>167</v>
      </c>
      <c r="D42" s="258"/>
      <c r="E42" s="157">
        <v>1292</v>
      </c>
      <c r="F42" s="157">
        <v>935</v>
      </c>
      <c r="G42" s="157">
        <v>308</v>
      </c>
      <c r="H42" s="157">
        <v>730</v>
      </c>
    </row>
    <row r="43" spans="2:8" ht="13.5">
      <c r="B43" s="255"/>
      <c r="C43" s="261" t="s">
        <v>168</v>
      </c>
      <c r="D43" s="258"/>
      <c r="E43" s="157">
        <v>1138</v>
      </c>
      <c r="F43" s="157">
        <v>788</v>
      </c>
      <c r="G43" s="157">
        <v>261</v>
      </c>
      <c r="H43" s="157">
        <v>640</v>
      </c>
    </row>
    <row r="44" spans="2:8" ht="13.5">
      <c r="B44" s="255"/>
      <c r="C44" s="261" t="s">
        <v>169</v>
      </c>
      <c r="D44" s="258"/>
      <c r="E44" s="157">
        <v>1084</v>
      </c>
      <c r="F44" s="157">
        <v>657</v>
      </c>
      <c r="G44" s="157">
        <v>251</v>
      </c>
      <c r="H44" s="157">
        <v>500</v>
      </c>
    </row>
    <row r="45" spans="2:8" ht="13.5">
      <c r="B45" s="255"/>
      <c r="C45" s="261" t="s">
        <v>170</v>
      </c>
      <c r="D45" s="258"/>
      <c r="E45" s="157">
        <v>1136</v>
      </c>
      <c r="F45" s="157">
        <v>628</v>
      </c>
      <c r="G45" s="157">
        <v>229</v>
      </c>
      <c r="H45" s="157">
        <v>486</v>
      </c>
    </row>
    <row r="46" spans="2:8" ht="13.5">
      <c r="B46" s="255"/>
      <c r="C46" s="261" t="s">
        <v>171</v>
      </c>
      <c r="D46" s="258"/>
      <c r="E46" s="157">
        <v>1200</v>
      </c>
      <c r="F46" s="157">
        <v>685</v>
      </c>
      <c r="G46" s="157">
        <v>208</v>
      </c>
      <c r="H46" s="157">
        <v>549</v>
      </c>
    </row>
    <row r="47" spans="2:8" ht="13.5">
      <c r="B47" s="255"/>
      <c r="C47" s="261" t="s">
        <v>172</v>
      </c>
      <c r="D47" s="258"/>
      <c r="E47" s="157">
        <v>1240</v>
      </c>
      <c r="F47" s="157">
        <v>695</v>
      </c>
      <c r="G47" s="157">
        <v>189</v>
      </c>
      <c r="H47" s="157">
        <v>568</v>
      </c>
    </row>
    <row r="48" spans="2:8" ht="13.5">
      <c r="B48" s="255"/>
      <c r="C48" s="261" t="s">
        <v>173</v>
      </c>
      <c r="D48" s="258"/>
      <c r="E48" s="157">
        <v>1334</v>
      </c>
      <c r="F48" s="157">
        <v>782</v>
      </c>
      <c r="G48" s="157">
        <v>176</v>
      </c>
      <c r="H48" s="157">
        <v>655</v>
      </c>
    </row>
    <row r="49" spans="2:8" ht="13.5">
      <c r="B49" s="255"/>
      <c r="C49" s="261" t="s">
        <v>233</v>
      </c>
      <c r="D49" s="258"/>
      <c r="E49" s="157">
        <v>1164</v>
      </c>
      <c r="F49" s="157">
        <v>526</v>
      </c>
      <c r="G49" s="157">
        <v>145</v>
      </c>
      <c r="H49" s="157">
        <v>441</v>
      </c>
    </row>
    <row r="50" spans="2:8" ht="13.5">
      <c r="B50" s="255"/>
      <c r="C50" s="261" t="s">
        <v>174</v>
      </c>
      <c r="D50" s="258"/>
      <c r="E50" s="157">
        <v>1102</v>
      </c>
      <c r="F50" s="157">
        <v>419</v>
      </c>
      <c r="G50" s="157">
        <v>152</v>
      </c>
      <c r="H50" s="157">
        <v>301</v>
      </c>
    </row>
    <row r="51" spans="2:8" ht="13.5">
      <c r="B51" s="255"/>
      <c r="C51" s="261" t="s">
        <v>175</v>
      </c>
      <c r="D51" s="258"/>
      <c r="E51" s="157">
        <v>958</v>
      </c>
      <c r="F51" s="157">
        <v>305</v>
      </c>
      <c r="G51" s="157">
        <v>117</v>
      </c>
      <c r="H51" s="157">
        <v>216</v>
      </c>
    </row>
    <row r="52" spans="2:8" ht="13.5">
      <c r="B52" s="255"/>
      <c r="C52" s="261" t="s">
        <v>176</v>
      </c>
      <c r="D52" s="258"/>
      <c r="E52" s="157">
        <v>884</v>
      </c>
      <c r="F52" s="157">
        <v>246</v>
      </c>
      <c r="G52" s="157">
        <v>89</v>
      </c>
      <c r="H52" s="157">
        <v>176</v>
      </c>
    </row>
    <row r="53" spans="2:8" ht="13.5">
      <c r="B53" s="255"/>
      <c r="C53" s="261" t="s">
        <v>177</v>
      </c>
      <c r="D53" s="258"/>
      <c r="E53" s="157">
        <v>1002</v>
      </c>
      <c r="F53" s="157">
        <v>304</v>
      </c>
      <c r="G53" s="157">
        <v>74</v>
      </c>
      <c r="H53" s="157">
        <v>253</v>
      </c>
    </row>
    <row r="54" spans="2:8" ht="13.5">
      <c r="B54" s="255"/>
      <c r="C54" s="261" t="s">
        <v>178</v>
      </c>
      <c r="D54" s="258"/>
      <c r="E54" s="157">
        <v>872</v>
      </c>
      <c r="F54" s="157">
        <v>174</v>
      </c>
      <c r="G54" s="157">
        <v>47</v>
      </c>
      <c r="H54" s="157">
        <v>145</v>
      </c>
    </row>
    <row r="55" spans="2:8" ht="13.5">
      <c r="B55" s="255"/>
      <c r="C55" s="261" t="s">
        <v>179</v>
      </c>
      <c r="D55" s="258"/>
      <c r="E55" s="157">
        <v>737</v>
      </c>
      <c r="F55" s="157">
        <v>173</v>
      </c>
      <c r="G55" s="157">
        <v>51</v>
      </c>
      <c r="H55" s="157">
        <v>142</v>
      </c>
    </row>
    <row r="56" spans="2:8" ht="13.5">
      <c r="B56" s="255"/>
      <c r="C56" s="261" t="s">
        <v>180</v>
      </c>
      <c r="D56" s="258"/>
      <c r="E56" s="157">
        <v>708</v>
      </c>
      <c r="F56" s="157">
        <v>129</v>
      </c>
      <c r="G56" s="157">
        <v>50</v>
      </c>
      <c r="H56" s="157">
        <v>99</v>
      </c>
    </row>
    <row r="57" spans="2:8" ht="13.5">
      <c r="B57" s="255"/>
      <c r="C57" s="261" t="s">
        <v>181</v>
      </c>
      <c r="D57" s="258"/>
      <c r="E57" s="157">
        <v>662</v>
      </c>
      <c r="F57" s="157">
        <v>111</v>
      </c>
      <c r="G57" s="157">
        <v>46</v>
      </c>
      <c r="H57" s="157">
        <v>82</v>
      </c>
    </row>
    <row r="58" spans="2:8" ht="13.5">
      <c r="B58" s="255"/>
      <c r="C58" s="261" t="s">
        <v>182</v>
      </c>
      <c r="D58" s="258"/>
      <c r="E58" s="157">
        <v>636</v>
      </c>
      <c r="F58" s="157">
        <v>156</v>
      </c>
      <c r="G58" s="157">
        <v>54</v>
      </c>
      <c r="H58" s="157">
        <v>118</v>
      </c>
    </row>
    <row r="59" spans="2:8" ht="13.5">
      <c r="B59" s="255"/>
      <c r="C59" s="261" t="s">
        <v>183</v>
      </c>
      <c r="D59" s="258"/>
      <c r="E59" s="159">
        <v>657</v>
      </c>
      <c r="F59" s="159">
        <v>112</v>
      </c>
      <c r="G59" s="159">
        <v>52</v>
      </c>
      <c r="H59" s="159">
        <v>80</v>
      </c>
    </row>
    <row r="60" spans="2:8" ht="13.5">
      <c r="B60" s="255"/>
      <c r="C60" s="261" t="s">
        <v>234</v>
      </c>
      <c r="D60" s="258"/>
      <c r="E60" s="159">
        <v>780</v>
      </c>
      <c r="F60" s="159">
        <v>92</v>
      </c>
      <c r="G60" s="159">
        <v>48</v>
      </c>
      <c r="H60" s="159">
        <v>59</v>
      </c>
    </row>
    <row r="61" spans="2:8" ht="13.5">
      <c r="B61" s="255"/>
      <c r="C61" s="261" t="s">
        <v>235</v>
      </c>
      <c r="D61" s="258"/>
      <c r="E61" s="159">
        <v>682</v>
      </c>
      <c r="F61" s="159">
        <v>85</v>
      </c>
      <c r="G61" s="159">
        <v>38</v>
      </c>
      <c r="H61" s="159">
        <v>56</v>
      </c>
    </row>
    <row r="62" spans="2:8" ht="13.5">
      <c r="B62" s="255"/>
      <c r="C62" s="261" t="s">
        <v>210</v>
      </c>
      <c r="D62" s="258"/>
      <c r="E62" s="159">
        <v>612</v>
      </c>
      <c r="F62" s="159">
        <v>57</v>
      </c>
      <c r="G62" s="159">
        <v>28</v>
      </c>
      <c r="H62" s="159">
        <v>35</v>
      </c>
    </row>
    <row r="63" spans="2:8" ht="13.5">
      <c r="B63" s="255"/>
      <c r="C63" s="261" t="s">
        <v>236</v>
      </c>
      <c r="D63" s="258"/>
      <c r="E63" s="159">
        <v>596</v>
      </c>
      <c r="F63" s="159">
        <v>79</v>
      </c>
      <c r="G63" s="159">
        <v>38</v>
      </c>
      <c r="H63" s="159">
        <v>52</v>
      </c>
    </row>
    <row r="64" spans="2:8" ht="13.5">
      <c r="B64" s="255"/>
      <c r="C64" s="261" t="s">
        <v>225</v>
      </c>
      <c r="D64" s="258"/>
      <c r="E64" s="159">
        <v>507</v>
      </c>
      <c r="F64" s="159">
        <v>71</v>
      </c>
      <c r="G64" s="159">
        <v>31</v>
      </c>
      <c r="H64" s="159">
        <v>49</v>
      </c>
    </row>
    <row r="65" spans="2:10" ht="20.25" customHeight="1">
      <c r="B65" s="256"/>
      <c r="C65" s="262" t="s">
        <v>237</v>
      </c>
      <c r="D65" s="259"/>
      <c r="E65" s="194">
        <v>495</v>
      </c>
      <c r="F65" s="194">
        <v>80</v>
      </c>
      <c r="G65" s="194">
        <v>27</v>
      </c>
      <c r="H65" s="194">
        <v>61</v>
      </c>
      <c r="J65" s="18"/>
    </row>
    <row r="66" spans="2:8" ht="8.25" customHeight="1">
      <c r="B66" s="160"/>
      <c r="C66" s="160"/>
      <c r="D66" s="160"/>
      <c r="E66" s="161"/>
      <c r="F66" s="161"/>
      <c r="G66" s="161"/>
      <c r="H66" s="161"/>
    </row>
    <row r="67" spans="2:8" s="164" customFormat="1" ht="12.75" customHeight="1">
      <c r="B67" s="162" t="s">
        <v>238</v>
      </c>
      <c r="C67" s="162"/>
      <c r="D67" s="162"/>
      <c r="E67" s="163"/>
      <c r="F67" s="163"/>
      <c r="G67" s="163"/>
      <c r="H67" s="163"/>
    </row>
    <row r="68" spans="2:8" s="164" customFormat="1" ht="12.75" customHeight="1">
      <c r="B68" s="165" t="s">
        <v>253</v>
      </c>
      <c r="C68" s="165"/>
      <c r="D68" s="165"/>
      <c r="E68" s="163"/>
      <c r="F68" s="163"/>
      <c r="G68" s="163"/>
      <c r="H68" s="163"/>
    </row>
    <row r="69" spans="2:8" s="164" customFormat="1" ht="12.75" customHeight="1">
      <c r="B69" s="165" t="s">
        <v>184</v>
      </c>
      <c r="C69" s="165"/>
      <c r="D69" s="165"/>
      <c r="E69" s="163"/>
      <c r="F69" s="163"/>
      <c r="G69" s="163"/>
      <c r="H69" s="163"/>
    </row>
    <row r="70" spans="2:8" s="164" customFormat="1" ht="10.5">
      <c r="B70" s="163"/>
      <c r="C70" s="163"/>
      <c r="D70" s="163"/>
      <c r="E70" s="163"/>
      <c r="F70" s="163"/>
      <c r="G70" s="163"/>
      <c r="H70" s="163"/>
    </row>
    <row r="71" spans="2:8" s="164" customFormat="1" ht="10.5">
      <c r="B71" s="163"/>
      <c r="C71" s="163"/>
      <c r="D71" s="163"/>
      <c r="E71" s="163"/>
      <c r="F71" s="163"/>
      <c r="G71" s="163"/>
      <c r="H71" s="163"/>
    </row>
    <row r="72" s="163" customFormat="1" ht="9.75"/>
  </sheetData>
  <sheetProtection/>
  <mergeCells count="5">
    <mergeCell ref="B3:D6"/>
    <mergeCell ref="E3:E6"/>
    <mergeCell ref="F3:F6"/>
    <mergeCell ref="G3:G6"/>
    <mergeCell ref="H3:H6"/>
  </mergeCells>
  <printOptions/>
  <pageMargins left="0.3937007874015748" right="0.31496062992125984" top="0.5511811023622047" bottom="0.5511811023622047" header="0.31496062992125984" footer="0.31496062992125984"/>
  <pageSetup fitToHeight="1" fitToWidth="1" horizontalDpi="600" verticalDpi="600" orientation="portrait" paperSize="9" scale="83" r:id="rId1"/>
  <ignoredErrors>
    <ignoredError sqref="C9:C65" numberStoredAsText="1"/>
  </ignoredErrors>
</worksheet>
</file>

<file path=xl/worksheets/sheet2.xml><?xml version="1.0" encoding="utf-8"?>
<worksheet xmlns="http://schemas.openxmlformats.org/spreadsheetml/2006/main" xmlns:r="http://schemas.openxmlformats.org/officeDocument/2006/relationships">
  <dimension ref="E4:H4"/>
  <sheetViews>
    <sheetView showGridLines="0" zoomScaleSheetLayoutView="100" zoomScalePageLayoutView="0" workbookViewId="0" topLeftCell="A1">
      <selection activeCell="A1" sqref="A1"/>
    </sheetView>
  </sheetViews>
  <sheetFormatPr defaultColWidth="9.00390625" defaultRowHeight="12.75"/>
  <cols>
    <col min="1" max="15" width="6.75390625" style="0" customWidth="1"/>
    <col min="16" max="16" width="2.75390625" style="0" customWidth="1"/>
  </cols>
  <sheetData>
    <row r="4" spans="5:8" ht="14.25">
      <c r="E4" s="56"/>
      <c r="F4" s="56"/>
      <c r="G4" s="57"/>
      <c r="H4" s="34"/>
    </row>
  </sheetData>
  <sheetProtection/>
  <printOptions/>
  <pageMargins left="0.7874015748031497" right="0.7874015748031497" top="0.984251968503937" bottom="0.984251968503937" header="0.5118110236220472" footer="0.5118110236220472"/>
  <pageSetup horizontalDpi="300" verticalDpi="300" orientation="landscape" paperSize="9" scale="94"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25"/>
  <sheetViews>
    <sheetView showGridLines="0" zoomScale="110" zoomScaleNormal="110" zoomScaleSheetLayoutView="100" zoomScalePageLayoutView="0" workbookViewId="0" topLeftCell="A1">
      <selection activeCell="A1" sqref="A1:M1"/>
    </sheetView>
  </sheetViews>
  <sheetFormatPr defaultColWidth="9.00390625" defaultRowHeight="12.75"/>
  <cols>
    <col min="1" max="1" width="12.25390625" style="0" bestFit="1" customWidth="1"/>
    <col min="2" max="2" width="7.375" style="0" customWidth="1"/>
    <col min="3" max="4" width="8.00390625" style="0" customWidth="1"/>
    <col min="5" max="7" width="6.375" style="0" customWidth="1"/>
    <col min="8" max="9" width="7.375" style="0" customWidth="1"/>
    <col min="10" max="11" width="6.25390625" style="0" customWidth="1"/>
    <col min="12" max="13" width="8.625" style="0" customWidth="1"/>
  </cols>
  <sheetData>
    <row r="1" spans="1:13" ht="13.5" customHeight="1">
      <c r="A1" s="410" t="s">
        <v>120</v>
      </c>
      <c r="B1" s="410"/>
      <c r="C1" s="410"/>
      <c r="D1" s="410"/>
      <c r="E1" s="410"/>
      <c r="F1" s="410"/>
      <c r="G1" s="410"/>
      <c r="H1" s="410"/>
      <c r="I1" s="410"/>
      <c r="J1" s="410"/>
      <c r="K1" s="410"/>
      <c r="L1" s="410"/>
      <c r="M1" s="410"/>
    </row>
    <row r="2" spans="1:15" ht="13.5" customHeight="1">
      <c r="A2" s="20"/>
      <c r="B2" s="20"/>
      <c r="C2" s="20"/>
      <c r="D2" s="20"/>
      <c r="E2" s="20"/>
      <c r="F2" s="20"/>
      <c r="G2" s="20"/>
      <c r="H2" s="20"/>
      <c r="I2" s="20"/>
      <c r="J2" s="20"/>
      <c r="K2" s="20"/>
      <c r="L2" s="14"/>
      <c r="O2" s="277"/>
    </row>
    <row r="3" spans="1:15" ht="6.75" customHeight="1" thickBot="1">
      <c r="A3" s="20"/>
      <c r="B3" s="20"/>
      <c r="C3" s="20"/>
      <c r="D3" s="20"/>
      <c r="E3" s="20"/>
      <c r="F3" s="20"/>
      <c r="G3" s="20"/>
      <c r="H3" s="20"/>
      <c r="I3" s="20"/>
      <c r="J3" s="20"/>
      <c r="K3" s="20"/>
      <c r="L3" s="14"/>
      <c r="O3" s="277"/>
    </row>
    <row r="4" spans="1:13" ht="19.5" customHeight="1">
      <c r="A4" s="411" t="s">
        <v>58</v>
      </c>
      <c r="B4" s="419" t="s">
        <v>211</v>
      </c>
      <c r="C4" s="419"/>
      <c r="D4" s="419"/>
      <c r="E4" s="419"/>
      <c r="F4" s="419"/>
      <c r="G4" s="420"/>
      <c r="H4" s="417" t="s">
        <v>39</v>
      </c>
      <c r="I4" s="418"/>
      <c r="J4" s="406" t="s">
        <v>29</v>
      </c>
      <c r="K4" s="407"/>
      <c r="L4" s="406" t="s">
        <v>55</v>
      </c>
      <c r="M4" s="407"/>
    </row>
    <row r="5" spans="1:13" ht="19.5" customHeight="1">
      <c r="A5" s="412"/>
      <c r="B5" s="414" t="s">
        <v>1</v>
      </c>
      <c r="C5" s="415"/>
      <c r="D5" s="416"/>
      <c r="E5" s="414" t="s">
        <v>28</v>
      </c>
      <c r="F5" s="415"/>
      <c r="G5" s="416"/>
      <c r="H5" s="408"/>
      <c r="I5" s="413"/>
      <c r="J5" s="408"/>
      <c r="K5" s="409"/>
      <c r="L5" s="408"/>
      <c r="M5" s="409"/>
    </row>
    <row r="6" spans="1:13" ht="33.75" customHeight="1">
      <c r="A6" s="413"/>
      <c r="B6" s="39" t="s">
        <v>27</v>
      </c>
      <c r="C6" s="39" t="s">
        <v>37</v>
      </c>
      <c r="D6" s="39" t="s">
        <v>38</v>
      </c>
      <c r="E6" s="39" t="s">
        <v>27</v>
      </c>
      <c r="F6" s="39" t="s">
        <v>37</v>
      </c>
      <c r="G6" s="39" t="s">
        <v>38</v>
      </c>
      <c r="H6" s="39" t="s">
        <v>27</v>
      </c>
      <c r="I6" s="39" t="s">
        <v>37</v>
      </c>
      <c r="J6" s="39" t="s">
        <v>27</v>
      </c>
      <c r="K6" s="40" t="s">
        <v>37</v>
      </c>
      <c r="L6" s="39" t="s">
        <v>27</v>
      </c>
      <c r="M6" s="40" t="s">
        <v>37</v>
      </c>
    </row>
    <row r="7" spans="1:13" ht="15.75" customHeight="1">
      <c r="A7" s="45"/>
      <c r="B7" s="238" t="s">
        <v>11</v>
      </c>
      <c r="C7" s="238" t="s">
        <v>12</v>
      </c>
      <c r="D7" s="239" t="s">
        <v>71</v>
      </c>
      <c r="E7" s="238" t="s">
        <v>11</v>
      </c>
      <c r="F7" s="238" t="s">
        <v>12</v>
      </c>
      <c r="G7" s="239" t="s">
        <v>13</v>
      </c>
      <c r="H7" s="238" t="s">
        <v>11</v>
      </c>
      <c r="I7" s="239" t="s">
        <v>12</v>
      </c>
      <c r="J7" s="238" t="s">
        <v>11</v>
      </c>
      <c r="K7" s="239" t="s">
        <v>12</v>
      </c>
      <c r="L7" s="238" t="s">
        <v>11</v>
      </c>
      <c r="M7" s="238" t="s">
        <v>12</v>
      </c>
    </row>
    <row r="8" spans="1:13" ht="23.25" customHeight="1">
      <c r="A8" s="200" t="s">
        <v>219</v>
      </c>
      <c r="B8" s="22">
        <v>48</v>
      </c>
      <c r="C8" s="22">
        <v>3629</v>
      </c>
      <c r="D8" s="144">
        <v>7492</v>
      </c>
      <c r="E8" s="33" t="s">
        <v>14</v>
      </c>
      <c r="F8" s="33" t="s">
        <v>14</v>
      </c>
      <c r="G8" s="142" t="s">
        <v>14</v>
      </c>
      <c r="H8" s="22">
        <v>59</v>
      </c>
      <c r="I8" s="144">
        <v>17073</v>
      </c>
      <c r="J8" s="201">
        <v>0</v>
      </c>
      <c r="K8" s="202">
        <v>0</v>
      </c>
      <c r="L8" s="33">
        <v>2</v>
      </c>
      <c r="M8" s="33">
        <v>26</v>
      </c>
    </row>
    <row r="9" spans="1:13" ht="23.25" customHeight="1">
      <c r="A9" s="75" t="s">
        <v>192</v>
      </c>
      <c r="B9" s="22">
        <v>38</v>
      </c>
      <c r="C9" s="22">
        <v>2480</v>
      </c>
      <c r="D9" s="144">
        <v>23244</v>
      </c>
      <c r="E9" s="33" t="s">
        <v>14</v>
      </c>
      <c r="F9" s="33" t="s">
        <v>14</v>
      </c>
      <c r="G9" s="142" t="s">
        <v>14</v>
      </c>
      <c r="H9" s="22">
        <v>56</v>
      </c>
      <c r="I9" s="144">
        <v>19016</v>
      </c>
      <c r="J9" s="201">
        <v>0</v>
      </c>
      <c r="K9" s="202">
        <v>0</v>
      </c>
      <c r="L9" s="33">
        <v>1</v>
      </c>
      <c r="M9" s="33">
        <v>2</v>
      </c>
    </row>
    <row r="10" spans="1:13" ht="23.25" customHeight="1">
      <c r="A10" s="75" t="s">
        <v>207</v>
      </c>
      <c r="B10" s="82">
        <v>28</v>
      </c>
      <c r="C10" s="82">
        <v>1674</v>
      </c>
      <c r="D10" s="143">
        <v>4378</v>
      </c>
      <c r="E10" s="82" t="s">
        <v>14</v>
      </c>
      <c r="F10" s="33" t="s">
        <v>14</v>
      </c>
      <c r="G10" s="142" t="s">
        <v>14</v>
      </c>
      <c r="H10" s="22">
        <v>35</v>
      </c>
      <c r="I10" s="144">
        <v>7375</v>
      </c>
      <c r="J10" s="201">
        <v>1</v>
      </c>
      <c r="K10" s="202">
        <v>355</v>
      </c>
      <c r="L10" s="33">
        <v>1</v>
      </c>
      <c r="M10" s="33">
        <v>8</v>
      </c>
    </row>
    <row r="11" spans="1:13" ht="23.25" customHeight="1">
      <c r="A11" s="75" t="s">
        <v>216</v>
      </c>
      <c r="B11" s="22">
        <v>38</v>
      </c>
      <c r="C11" s="22">
        <v>1233</v>
      </c>
      <c r="D11" s="144">
        <v>3839</v>
      </c>
      <c r="E11" s="22" t="s">
        <v>14</v>
      </c>
      <c r="F11" s="33" t="s">
        <v>14</v>
      </c>
      <c r="G11" s="142" t="s">
        <v>14</v>
      </c>
      <c r="H11" s="22">
        <v>52</v>
      </c>
      <c r="I11" s="144">
        <v>11284</v>
      </c>
      <c r="J11" s="201" t="s">
        <v>14</v>
      </c>
      <c r="K11" s="202" t="s">
        <v>14</v>
      </c>
      <c r="L11" s="33" t="s">
        <v>14</v>
      </c>
      <c r="M11" s="33" t="s">
        <v>14</v>
      </c>
    </row>
    <row r="12" spans="1:13" ht="23.25" customHeight="1">
      <c r="A12" s="75" t="s">
        <v>217</v>
      </c>
      <c r="B12" s="22">
        <v>31</v>
      </c>
      <c r="C12" s="22">
        <v>1683</v>
      </c>
      <c r="D12" s="144">
        <v>7035</v>
      </c>
      <c r="E12" s="22" t="s">
        <v>14</v>
      </c>
      <c r="F12" s="33" t="s">
        <v>14</v>
      </c>
      <c r="G12" s="142" t="s">
        <v>14</v>
      </c>
      <c r="H12" s="22">
        <v>49</v>
      </c>
      <c r="I12" s="144">
        <v>11359</v>
      </c>
      <c r="J12" s="201" t="s">
        <v>14</v>
      </c>
      <c r="K12" s="202" t="s">
        <v>14</v>
      </c>
      <c r="L12" s="33">
        <v>1</v>
      </c>
      <c r="M12" s="33">
        <v>7</v>
      </c>
    </row>
    <row r="13" spans="1:15" s="18" customFormat="1" ht="23.25" customHeight="1" thickBot="1">
      <c r="A13" s="191" t="s">
        <v>221</v>
      </c>
      <c r="B13" s="363">
        <v>27</v>
      </c>
      <c r="C13" s="181">
        <v>14989</v>
      </c>
      <c r="D13" s="182">
        <v>19932</v>
      </c>
      <c r="E13" s="363" t="s">
        <v>191</v>
      </c>
      <c r="F13" s="364" t="s">
        <v>191</v>
      </c>
      <c r="G13" s="365" t="s">
        <v>191</v>
      </c>
      <c r="H13" s="364">
        <v>61</v>
      </c>
      <c r="I13" s="365">
        <v>13202</v>
      </c>
      <c r="J13" s="366" t="s">
        <v>14</v>
      </c>
      <c r="K13" s="367" t="s">
        <v>14</v>
      </c>
      <c r="L13" s="181" t="s">
        <v>14</v>
      </c>
      <c r="M13" s="181" t="s">
        <v>14</v>
      </c>
      <c r="O13"/>
    </row>
    <row r="14" spans="1:15" s="7" customFormat="1" ht="31.5" customHeight="1" thickTop="1">
      <c r="A14" s="421" t="s">
        <v>256</v>
      </c>
      <c r="B14" s="369">
        <f>B13-B12</f>
        <v>-4</v>
      </c>
      <c r="C14" s="370">
        <f>C13-C12</f>
        <v>13306</v>
      </c>
      <c r="D14" s="370">
        <f>D13-D12</f>
        <v>12897</v>
      </c>
      <c r="E14" s="368" t="s">
        <v>193</v>
      </c>
      <c r="F14" s="357" t="s">
        <v>193</v>
      </c>
      <c r="G14" s="358" t="s">
        <v>193</v>
      </c>
      <c r="H14" s="369">
        <f>H13-H12</f>
        <v>12</v>
      </c>
      <c r="I14" s="371">
        <f>I13-I12</f>
        <v>1843</v>
      </c>
      <c r="J14" s="357" t="s">
        <v>193</v>
      </c>
      <c r="K14" s="358" t="s">
        <v>193</v>
      </c>
      <c r="L14" s="369">
        <f>0-L12</f>
        <v>-1</v>
      </c>
      <c r="M14" s="370">
        <f>0-M12</f>
        <v>-7</v>
      </c>
      <c r="O14" s="6"/>
    </row>
    <row r="15" spans="1:15" s="18" customFormat="1" ht="12.75" customHeight="1">
      <c r="A15" s="422"/>
      <c r="B15" s="359"/>
      <c r="C15" s="359"/>
      <c r="D15" s="360"/>
      <c r="E15" s="359"/>
      <c r="F15" s="359"/>
      <c r="G15" s="360"/>
      <c r="H15" s="359"/>
      <c r="I15" s="360"/>
      <c r="J15" s="361"/>
      <c r="K15" s="362"/>
      <c r="L15" s="359"/>
      <c r="M15" s="359"/>
      <c r="O15"/>
    </row>
    <row r="16" spans="1:13" s="13" customFormat="1" ht="31.5" customHeight="1">
      <c r="A16" s="404" t="s">
        <v>226</v>
      </c>
      <c r="B16" s="357">
        <f>(B13-B12)/B12*100</f>
        <v>-12.903225806451612</v>
      </c>
      <c r="C16" s="357">
        <f>(C13-C12)/C12*100</f>
        <v>790.6120023767083</v>
      </c>
      <c r="D16" s="358">
        <f>(D13-D12)/D12*100</f>
        <v>183.32622601279317</v>
      </c>
      <c r="E16" s="357" t="s">
        <v>193</v>
      </c>
      <c r="F16" s="357" t="s">
        <v>193</v>
      </c>
      <c r="G16" s="358" t="s">
        <v>193</v>
      </c>
      <c r="H16" s="357">
        <f>(H13-H12)/H12*100</f>
        <v>24.489795918367346</v>
      </c>
      <c r="I16" s="358">
        <f>(I13-I12)/I12*100</f>
        <v>16.225019808081697</v>
      </c>
      <c r="J16" s="357" t="s">
        <v>193</v>
      </c>
      <c r="K16" s="358" t="s">
        <v>193</v>
      </c>
      <c r="L16" s="357">
        <f>(0-L12)/L12*100</f>
        <v>-100</v>
      </c>
      <c r="M16" s="357">
        <f>(0-M12)/M12*100</f>
        <v>-100</v>
      </c>
    </row>
    <row r="17" spans="1:13" ht="12.75" customHeight="1" thickBot="1">
      <c r="A17" s="405"/>
      <c r="B17" s="141"/>
      <c r="C17" s="141"/>
      <c r="D17" s="145"/>
      <c r="E17" s="141"/>
      <c r="F17" s="141"/>
      <c r="G17" s="145"/>
      <c r="H17" s="141"/>
      <c r="I17" s="145"/>
      <c r="J17" s="141"/>
      <c r="K17" s="145"/>
      <c r="L17" s="141"/>
      <c r="M17" s="141"/>
    </row>
    <row r="18" spans="1:13" ht="13.5" customHeight="1">
      <c r="A18" s="77"/>
      <c r="B18" s="76"/>
      <c r="C18" s="76"/>
      <c r="D18" s="76"/>
      <c r="E18" s="76"/>
      <c r="F18" s="76"/>
      <c r="G18" s="76"/>
      <c r="H18" s="76"/>
      <c r="I18" s="76"/>
      <c r="J18" s="76"/>
      <c r="K18" s="76"/>
      <c r="L18" s="76"/>
      <c r="M18" s="76"/>
    </row>
    <row r="19" spans="1:13" ht="12">
      <c r="A19" s="73"/>
      <c r="B19" s="73"/>
      <c r="C19" s="73"/>
      <c r="D19" s="73"/>
      <c r="E19" s="73"/>
      <c r="F19" s="73"/>
      <c r="G19" s="73"/>
      <c r="H19" s="73"/>
      <c r="I19" s="73"/>
      <c r="J19" s="73"/>
      <c r="K19" s="73"/>
      <c r="L19" s="73"/>
      <c r="M19" s="73"/>
    </row>
    <row r="20" spans="1:12" ht="12">
      <c r="A20" s="11"/>
      <c r="B20" s="1"/>
      <c r="C20" s="1"/>
      <c r="D20" s="1"/>
      <c r="E20" s="1"/>
      <c r="F20" s="1"/>
      <c r="G20" s="1"/>
      <c r="H20" s="1"/>
      <c r="I20" s="1"/>
      <c r="J20" s="1"/>
      <c r="K20" s="1"/>
      <c r="L20" s="1"/>
    </row>
    <row r="21" spans="1:12" ht="12">
      <c r="A21" s="11"/>
      <c r="B21" s="1"/>
      <c r="C21" s="1"/>
      <c r="D21" s="1"/>
      <c r="E21" s="1"/>
      <c r="F21" s="1"/>
      <c r="G21" s="1"/>
      <c r="H21" s="1"/>
      <c r="I21" s="1"/>
      <c r="J21" s="1"/>
      <c r="K21" s="1"/>
      <c r="L21" s="1"/>
    </row>
    <row r="22" spans="1:12" ht="12">
      <c r="A22" s="11"/>
      <c r="B22" s="1"/>
      <c r="C22" s="1"/>
      <c r="D22" s="1"/>
      <c r="E22" s="1"/>
      <c r="F22" s="1"/>
      <c r="G22" s="1"/>
      <c r="H22" s="1"/>
      <c r="I22" s="1"/>
      <c r="J22" s="1"/>
      <c r="K22" s="1"/>
      <c r="L22" s="1"/>
    </row>
    <row r="23" spans="1:12" ht="12">
      <c r="A23" s="11"/>
      <c r="B23" s="1"/>
      <c r="C23" s="1"/>
      <c r="D23" s="1"/>
      <c r="E23" s="1"/>
      <c r="F23" s="1"/>
      <c r="G23" s="1"/>
      <c r="H23" s="1"/>
      <c r="I23" s="1"/>
      <c r="J23" s="1"/>
      <c r="K23" s="1"/>
      <c r="L23" s="1"/>
    </row>
    <row r="24" spans="1:12" ht="12">
      <c r="A24" s="3"/>
      <c r="B24" s="1"/>
      <c r="C24" s="1"/>
      <c r="D24" s="1"/>
      <c r="E24" s="1"/>
      <c r="F24" s="1"/>
      <c r="G24" s="1"/>
      <c r="H24" s="1"/>
      <c r="I24" s="1"/>
      <c r="J24" s="1"/>
      <c r="K24" s="1"/>
      <c r="L24" s="1"/>
    </row>
    <row r="25" spans="1:12" ht="12">
      <c r="A25" s="3"/>
      <c r="B25" s="1"/>
      <c r="C25" s="1"/>
      <c r="D25" s="1"/>
      <c r="E25" s="1"/>
      <c r="F25" s="1"/>
      <c r="G25" s="1"/>
      <c r="H25" s="1"/>
      <c r="I25" s="1"/>
      <c r="J25" s="1"/>
      <c r="K25" s="1"/>
      <c r="L25" s="1"/>
    </row>
  </sheetData>
  <sheetProtection/>
  <mergeCells count="10">
    <mergeCell ref="A16:A17"/>
    <mergeCell ref="L4:M5"/>
    <mergeCell ref="A1:M1"/>
    <mergeCell ref="J4:K5"/>
    <mergeCell ref="A4:A6"/>
    <mergeCell ref="B5:D5"/>
    <mergeCell ref="E5:G5"/>
    <mergeCell ref="H4:I5"/>
    <mergeCell ref="B4:G4"/>
    <mergeCell ref="A14:A15"/>
  </mergeCells>
  <printOptions/>
  <pageMargins left="0.7874015748031497" right="0.5905511811023623" top="0.984251968503937" bottom="0.984251968503937" header="0.5118110236220472" footer="0.5118110236220472"/>
  <pageSetup fitToHeight="1" fitToWidth="1" horizontalDpi="300" verticalDpi="300" orientation="landscape" paperSize="9" r:id="rId1"/>
  <ignoredErrors>
    <ignoredError sqref="A9:A13"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P52"/>
  <sheetViews>
    <sheetView showGridLines="0" zoomScaleSheetLayoutView="100" zoomScalePageLayoutView="0" workbookViewId="0" topLeftCell="A1">
      <selection activeCell="A1" sqref="A1:J1"/>
    </sheetView>
  </sheetViews>
  <sheetFormatPr defaultColWidth="9.00390625" defaultRowHeight="12.75"/>
  <cols>
    <col min="1" max="1" width="1.75390625" style="6" customWidth="1"/>
    <col min="2" max="2" width="29.125" style="6" customWidth="1"/>
    <col min="3" max="3" width="6.625" style="276" customWidth="1"/>
    <col min="4" max="5" width="8.75390625" style="276" customWidth="1"/>
    <col min="6" max="6" width="6.625" style="0" customWidth="1"/>
    <col min="7" max="8" width="8.75390625" style="0" customWidth="1"/>
    <col min="9" max="9" width="6.625" style="0" customWidth="1"/>
    <col min="10" max="10" width="8.75390625" style="0" customWidth="1"/>
    <col min="11" max="16384" width="9.125" style="6" customWidth="1"/>
  </cols>
  <sheetData>
    <row r="1" spans="1:10" ht="12.75" customHeight="1">
      <c r="A1" s="423" t="s">
        <v>73</v>
      </c>
      <c r="B1" s="423"/>
      <c r="C1" s="423"/>
      <c r="D1" s="423"/>
      <c r="E1" s="423"/>
      <c r="F1" s="423"/>
      <c r="G1" s="423"/>
      <c r="H1" s="423"/>
      <c r="I1" s="423"/>
      <c r="J1" s="423"/>
    </row>
    <row r="2" spans="1:12" ht="12.75" customHeight="1">
      <c r="A2" s="20"/>
      <c r="B2" s="20"/>
      <c r="C2" s="268"/>
      <c r="D2" s="268"/>
      <c r="E2" s="268"/>
      <c r="F2" s="20"/>
      <c r="G2" s="20"/>
      <c r="H2" s="20"/>
      <c r="I2" s="20"/>
      <c r="J2" s="20" t="s">
        <v>261</v>
      </c>
      <c r="L2" s="277"/>
    </row>
    <row r="3" spans="1:12" ht="6" customHeight="1" thickBot="1">
      <c r="A3" s="20"/>
      <c r="B3" s="20"/>
      <c r="C3" s="268"/>
      <c r="D3" s="268"/>
      <c r="E3" s="268"/>
      <c r="F3" s="20"/>
      <c r="G3" s="20"/>
      <c r="H3" s="20"/>
      <c r="I3" s="20"/>
      <c r="J3" s="20"/>
      <c r="L3" s="277"/>
    </row>
    <row r="4" spans="1:10" ht="6" customHeight="1">
      <c r="A4" s="429" t="s">
        <v>7</v>
      </c>
      <c r="B4" s="430"/>
      <c r="C4" s="434" t="s">
        <v>32</v>
      </c>
      <c r="D4" s="435"/>
      <c r="E4" s="435"/>
      <c r="F4" s="419"/>
      <c r="G4" s="426"/>
      <c r="H4" s="426"/>
      <c r="I4" s="427"/>
      <c r="J4" s="428"/>
    </row>
    <row r="5" spans="1:10" ht="27" customHeight="1">
      <c r="A5" s="431"/>
      <c r="B5" s="432"/>
      <c r="C5" s="436"/>
      <c r="D5" s="437"/>
      <c r="E5" s="438"/>
      <c r="F5" s="414" t="s">
        <v>30</v>
      </c>
      <c r="G5" s="415"/>
      <c r="H5" s="416"/>
      <c r="I5" s="424" t="s">
        <v>40</v>
      </c>
      <c r="J5" s="425"/>
    </row>
    <row r="6" spans="1:10" ht="27" customHeight="1">
      <c r="A6" s="433"/>
      <c r="B6" s="422"/>
      <c r="C6" s="36" t="s">
        <v>194</v>
      </c>
      <c r="D6" s="37" t="s">
        <v>36</v>
      </c>
      <c r="E6" s="37" t="s">
        <v>41</v>
      </c>
      <c r="F6" s="39" t="s">
        <v>10</v>
      </c>
      <c r="G6" s="40" t="s">
        <v>36</v>
      </c>
      <c r="H6" s="40" t="s">
        <v>41</v>
      </c>
      <c r="I6" s="39" t="s">
        <v>10</v>
      </c>
      <c r="J6" s="40" t="s">
        <v>36</v>
      </c>
    </row>
    <row r="7" spans="1:10" ht="12.75" customHeight="1">
      <c r="A7" s="44"/>
      <c r="B7" s="174"/>
      <c r="C7" s="240" t="s">
        <v>11</v>
      </c>
      <c r="D7" s="242" t="s">
        <v>12</v>
      </c>
      <c r="E7" s="241" t="s">
        <v>13</v>
      </c>
      <c r="F7" s="237" t="s">
        <v>11</v>
      </c>
      <c r="G7" s="237" t="s">
        <v>12</v>
      </c>
      <c r="H7" s="236" t="s">
        <v>13</v>
      </c>
      <c r="I7" s="235" t="s">
        <v>11</v>
      </c>
      <c r="J7" s="237" t="s">
        <v>12</v>
      </c>
    </row>
    <row r="8" spans="1:10" ht="14.25" customHeight="1">
      <c r="A8" s="224" t="s">
        <v>9</v>
      </c>
      <c r="B8" s="176"/>
      <c r="C8" s="269">
        <v>80</v>
      </c>
      <c r="D8" s="270">
        <v>27919</v>
      </c>
      <c r="E8" s="271">
        <v>19932</v>
      </c>
      <c r="F8" s="218">
        <v>27</v>
      </c>
      <c r="G8" s="217">
        <v>14989</v>
      </c>
      <c r="H8" s="217">
        <v>19932</v>
      </c>
      <c r="I8" s="216">
        <v>61</v>
      </c>
      <c r="J8" s="217">
        <v>13202</v>
      </c>
    </row>
    <row r="9" spans="1:10" ht="14.25" customHeight="1">
      <c r="A9" s="175"/>
      <c r="B9" s="176"/>
      <c r="C9" s="272">
        <v>71</v>
      </c>
      <c r="D9" s="207">
        <v>12910</v>
      </c>
      <c r="E9" s="208">
        <v>7035</v>
      </c>
      <c r="F9" s="205">
        <v>31</v>
      </c>
      <c r="G9" s="204">
        <v>1683</v>
      </c>
      <c r="H9" s="204">
        <v>7035</v>
      </c>
      <c r="I9" s="203">
        <v>49</v>
      </c>
      <c r="J9" s="204">
        <v>11359</v>
      </c>
    </row>
    <row r="10" spans="1:16" s="68" customFormat="1" ht="14.25" customHeight="1">
      <c r="A10" s="177"/>
      <c r="B10" s="176" t="s">
        <v>79</v>
      </c>
      <c r="C10" s="219">
        <v>0</v>
      </c>
      <c r="D10" s="220">
        <v>0</v>
      </c>
      <c r="E10" s="221">
        <v>0</v>
      </c>
      <c r="F10" s="219">
        <v>0</v>
      </c>
      <c r="G10" s="220">
        <v>0</v>
      </c>
      <c r="H10" s="221">
        <v>0</v>
      </c>
      <c r="I10" s="219">
        <v>0</v>
      </c>
      <c r="J10" s="220">
        <v>0</v>
      </c>
      <c r="K10" s="67"/>
      <c r="L10" s="6"/>
      <c r="M10" s="6"/>
      <c r="N10" s="6"/>
      <c r="O10" s="6"/>
      <c r="P10" s="6"/>
    </row>
    <row r="11" spans="1:16" s="68" customFormat="1" ht="14.25" customHeight="1">
      <c r="A11" s="177"/>
      <c r="B11" s="176"/>
      <c r="C11" s="206">
        <v>0</v>
      </c>
      <c r="D11" s="207">
        <v>0</v>
      </c>
      <c r="E11" s="208">
        <v>0</v>
      </c>
      <c r="F11" s="207">
        <v>0</v>
      </c>
      <c r="G11" s="207">
        <v>0</v>
      </c>
      <c r="H11" s="207">
        <v>0</v>
      </c>
      <c r="I11" s="206">
        <v>0</v>
      </c>
      <c r="J11" s="207">
        <v>0</v>
      </c>
      <c r="K11" s="67"/>
      <c r="L11" s="6"/>
      <c r="M11" s="6"/>
      <c r="N11" s="6"/>
      <c r="O11" s="6"/>
      <c r="P11" s="6"/>
    </row>
    <row r="12" spans="1:11" ht="14.25" customHeight="1">
      <c r="A12" s="178"/>
      <c r="B12" s="176" t="s">
        <v>18</v>
      </c>
      <c r="C12" s="219">
        <v>0</v>
      </c>
      <c r="D12" s="220">
        <v>0</v>
      </c>
      <c r="E12" s="221">
        <v>0</v>
      </c>
      <c r="F12" s="219">
        <v>0</v>
      </c>
      <c r="G12" s="220">
        <v>0</v>
      </c>
      <c r="H12" s="221">
        <v>0</v>
      </c>
      <c r="I12" s="219">
        <v>0</v>
      </c>
      <c r="J12" s="220">
        <v>0</v>
      </c>
      <c r="K12" s="8"/>
    </row>
    <row r="13" spans="1:11" ht="14.25" customHeight="1">
      <c r="A13" s="178"/>
      <c r="B13" s="176"/>
      <c r="C13" s="206">
        <v>0</v>
      </c>
      <c r="D13" s="207">
        <v>0</v>
      </c>
      <c r="E13" s="208">
        <v>0</v>
      </c>
      <c r="F13" s="207">
        <v>0</v>
      </c>
      <c r="G13" s="207">
        <v>0</v>
      </c>
      <c r="H13" s="207">
        <v>0</v>
      </c>
      <c r="I13" s="206">
        <v>0</v>
      </c>
      <c r="J13" s="207">
        <v>0</v>
      </c>
      <c r="K13" s="8"/>
    </row>
    <row r="14" spans="1:11" ht="14.25" customHeight="1">
      <c r="A14" s="178"/>
      <c r="B14" s="176" t="s">
        <v>19</v>
      </c>
      <c r="C14" s="219">
        <v>19</v>
      </c>
      <c r="D14" s="220">
        <v>1591</v>
      </c>
      <c r="E14" s="221">
        <v>870</v>
      </c>
      <c r="F14" s="220">
        <v>7</v>
      </c>
      <c r="G14" s="220">
        <v>845</v>
      </c>
      <c r="H14" s="220">
        <v>870</v>
      </c>
      <c r="I14" s="222">
        <v>15</v>
      </c>
      <c r="J14" s="223">
        <v>1011</v>
      </c>
      <c r="K14" s="8"/>
    </row>
    <row r="15" spans="1:11" ht="14.25" customHeight="1">
      <c r="A15" s="178"/>
      <c r="B15" s="176"/>
      <c r="C15" s="206">
        <v>20</v>
      </c>
      <c r="D15" s="207">
        <v>1783</v>
      </c>
      <c r="E15" s="208">
        <v>634</v>
      </c>
      <c r="F15" s="207">
        <v>11</v>
      </c>
      <c r="G15" s="207">
        <v>421</v>
      </c>
      <c r="H15" s="207">
        <v>634</v>
      </c>
      <c r="I15" s="206">
        <v>13</v>
      </c>
      <c r="J15" s="207">
        <v>1480</v>
      </c>
      <c r="K15" s="8"/>
    </row>
    <row r="16" spans="1:11" ht="14.25" customHeight="1">
      <c r="A16" s="178"/>
      <c r="B16" s="176" t="s">
        <v>20</v>
      </c>
      <c r="C16" s="219">
        <v>1</v>
      </c>
      <c r="D16" s="220">
        <v>2662</v>
      </c>
      <c r="E16" s="221">
        <v>0</v>
      </c>
      <c r="F16" s="219">
        <v>0</v>
      </c>
      <c r="G16" s="220">
        <v>0</v>
      </c>
      <c r="H16" s="221">
        <v>0</v>
      </c>
      <c r="I16" s="219">
        <v>1</v>
      </c>
      <c r="J16" s="220">
        <v>2662</v>
      </c>
      <c r="K16" s="8"/>
    </row>
    <row r="17" spans="1:11" ht="14.25" customHeight="1">
      <c r="A17" s="178"/>
      <c r="B17" s="176"/>
      <c r="C17" s="206">
        <v>0</v>
      </c>
      <c r="D17" s="207">
        <v>0</v>
      </c>
      <c r="E17" s="208">
        <v>0</v>
      </c>
      <c r="F17" s="207">
        <v>0</v>
      </c>
      <c r="G17" s="207">
        <v>0</v>
      </c>
      <c r="H17" s="207">
        <v>0</v>
      </c>
      <c r="I17" s="206">
        <v>0</v>
      </c>
      <c r="J17" s="207">
        <v>0</v>
      </c>
      <c r="K17" s="8"/>
    </row>
    <row r="18" spans="1:11" ht="14.25" customHeight="1">
      <c r="A18" s="178"/>
      <c r="B18" s="176" t="s">
        <v>21</v>
      </c>
      <c r="C18" s="219">
        <v>15</v>
      </c>
      <c r="D18" s="220">
        <v>560</v>
      </c>
      <c r="E18" s="221">
        <v>18</v>
      </c>
      <c r="F18" s="220">
        <v>2</v>
      </c>
      <c r="G18" s="220">
        <v>18</v>
      </c>
      <c r="H18" s="220">
        <v>18</v>
      </c>
      <c r="I18" s="222">
        <v>15</v>
      </c>
      <c r="J18" s="223">
        <v>549</v>
      </c>
      <c r="K18" s="8"/>
    </row>
    <row r="19" spans="1:11" ht="14.25" customHeight="1">
      <c r="A19" s="178"/>
      <c r="B19" s="176"/>
      <c r="C19" s="206">
        <v>11</v>
      </c>
      <c r="D19" s="207">
        <v>247</v>
      </c>
      <c r="E19" s="208">
        <v>7</v>
      </c>
      <c r="F19" s="207">
        <v>2</v>
      </c>
      <c r="G19" s="207">
        <v>7</v>
      </c>
      <c r="H19" s="207">
        <v>7</v>
      </c>
      <c r="I19" s="206">
        <v>11</v>
      </c>
      <c r="J19" s="207">
        <v>240</v>
      </c>
      <c r="K19" s="8"/>
    </row>
    <row r="20" spans="1:11" ht="14.25" customHeight="1">
      <c r="A20" s="175"/>
      <c r="B20" s="179" t="s">
        <v>80</v>
      </c>
      <c r="C20" s="219">
        <v>12</v>
      </c>
      <c r="D20" s="220">
        <v>14049</v>
      </c>
      <c r="E20" s="221">
        <v>18155</v>
      </c>
      <c r="F20" s="220">
        <v>8</v>
      </c>
      <c r="G20" s="220">
        <v>13783</v>
      </c>
      <c r="H20" s="220">
        <v>18155</v>
      </c>
      <c r="I20" s="219">
        <v>4</v>
      </c>
      <c r="J20" s="220">
        <v>266</v>
      </c>
      <c r="K20" s="8"/>
    </row>
    <row r="21" spans="1:11" ht="14.25" customHeight="1">
      <c r="A21" s="175"/>
      <c r="B21" s="179"/>
      <c r="C21" s="206">
        <v>9</v>
      </c>
      <c r="D21" s="207">
        <v>529</v>
      </c>
      <c r="E21" s="208">
        <v>1554</v>
      </c>
      <c r="F21" s="209">
        <v>7</v>
      </c>
      <c r="G21" s="209">
        <v>514</v>
      </c>
      <c r="H21" s="207">
        <v>1554</v>
      </c>
      <c r="I21" s="206">
        <v>2</v>
      </c>
      <c r="J21" s="207">
        <v>15</v>
      </c>
      <c r="K21" s="8"/>
    </row>
    <row r="22" spans="1:11" ht="14.25" customHeight="1">
      <c r="A22" s="178"/>
      <c r="B22" s="176" t="s">
        <v>81</v>
      </c>
      <c r="C22" s="219">
        <v>4</v>
      </c>
      <c r="D22" s="220">
        <v>1225</v>
      </c>
      <c r="E22" s="221">
        <v>14</v>
      </c>
      <c r="F22" s="219">
        <v>2</v>
      </c>
      <c r="G22" s="220">
        <v>14</v>
      </c>
      <c r="H22" s="221">
        <v>14</v>
      </c>
      <c r="I22" s="222">
        <v>2</v>
      </c>
      <c r="J22" s="223">
        <v>1211</v>
      </c>
      <c r="K22" s="8"/>
    </row>
    <row r="23" spans="1:11" ht="14.25" customHeight="1">
      <c r="A23" s="178"/>
      <c r="B23" s="176"/>
      <c r="C23" s="206">
        <v>4</v>
      </c>
      <c r="D23" s="207">
        <v>1013</v>
      </c>
      <c r="E23" s="208">
        <v>6</v>
      </c>
      <c r="F23" s="204">
        <v>1</v>
      </c>
      <c r="G23" s="204">
        <v>6</v>
      </c>
      <c r="H23" s="204">
        <v>6</v>
      </c>
      <c r="I23" s="210">
        <v>2</v>
      </c>
      <c r="J23" s="204">
        <v>1000</v>
      </c>
      <c r="K23" s="8"/>
    </row>
    <row r="24" spans="1:11" ht="14.25" customHeight="1">
      <c r="A24" s="178"/>
      <c r="B24" s="176" t="s">
        <v>82</v>
      </c>
      <c r="C24" s="219">
        <v>0</v>
      </c>
      <c r="D24" s="220">
        <v>0</v>
      </c>
      <c r="E24" s="221">
        <v>0</v>
      </c>
      <c r="F24" s="219">
        <v>0</v>
      </c>
      <c r="G24" s="220">
        <v>0</v>
      </c>
      <c r="H24" s="221">
        <v>0</v>
      </c>
      <c r="I24" s="219">
        <v>0</v>
      </c>
      <c r="J24" s="220">
        <v>0</v>
      </c>
      <c r="K24" s="8"/>
    </row>
    <row r="25" spans="1:11" ht="14.25" customHeight="1">
      <c r="A25" s="178"/>
      <c r="B25" s="176"/>
      <c r="C25" s="206">
        <v>0</v>
      </c>
      <c r="D25" s="207">
        <v>0</v>
      </c>
      <c r="E25" s="208">
        <v>0</v>
      </c>
      <c r="F25" s="207">
        <v>0</v>
      </c>
      <c r="G25" s="207">
        <v>0</v>
      </c>
      <c r="H25" s="207">
        <v>0</v>
      </c>
      <c r="I25" s="206">
        <v>0</v>
      </c>
      <c r="J25" s="207">
        <v>0</v>
      </c>
      <c r="K25" s="8"/>
    </row>
    <row r="26" spans="1:11" ht="14.25" customHeight="1">
      <c r="A26" s="178"/>
      <c r="B26" s="176" t="s">
        <v>83</v>
      </c>
      <c r="C26" s="219">
        <v>0</v>
      </c>
      <c r="D26" s="220">
        <v>0</v>
      </c>
      <c r="E26" s="221">
        <v>0</v>
      </c>
      <c r="F26" s="219">
        <v>0</v>
      </c>
      <c r="G26" s="220">
        <v>0</v>
      </c>
      <c r="H26" s="221">
        <v>0</v>
      </c>
      <c r="I26" s="219">
        <v>0</v>
      </c>
      <c r="J26" s="220">
        <v>0</v>
      </c>
      <c r="K26" s="8"/>
    </row>
    <row r="27" spans="1:11" ht="14.25" customHeight="1">
      <c r="A27" s="178"/>
      <c r="B27" s="176"/>
      <c r="C27" s="206">
        <v>0</v>
      </c>
      <c r="D27" s="207">
        <v>0</v>
      </c>
      <c r="E27" s="208">
        <v>0</v>
      </c>
      <c r="F27" s="207">
        <v>0</v>
      </c>
      <c r="G27" s="207">
        <v>0</v>
      </c>
      <c r="H27" s="207">
        <v>0</v>
      </c>
      <c r="I27" s="206">
        <v>0</v>
      </c>
      <c r="J27" s="207">
        <v>0</v>
      </c>
      <c r="K27" s="8"/>
    </row>
    <row r="28" spans="1:11" ht="14.25" customHeight="1">
      <c r="A28" s="178"/>
      <c r="B28" s="176" t="s">
        <v>84</v>
      </c>
      <c r="C28" s="219">
        <v>0</v>
      </c>
      <c r="D28" s="220">
        <v>0</v>
      </c>
      <c r="E28" s="221">
        <v>0</v>
      </c>
      <c r="F28" s="219">
        <v>0</v>
      </c>
      <c r="G28" s="220">
        <v>0</v>
      </c>
      <c r="H28" s="221">
        <v>0</v>
      </c>
      <c r="I28" s="219">
        <v>0</v>
      </c>
      <c r="J28" s="220">
        <v>0</v>
      </c>
      <c r="K28" s="8"/>
    </row>
    <row r="29" spans="1:11" ht="14.25" customHeight="1">
      <c r="A29" s="178"/>
      <c r="B29" s="176"/>
      <c r="C29" s="206">
        <v>0</v>
      </c>
      <c r="D29" s="207">
        <v>0</v>
      </c>
      <c r="E29" s="208">
        <v>0</v>
      </c>
      <c r="F29" s="207">
        <v>0</v>
      </c>
      <c r="G29" s="207">
        <v>0</v>
      </c>
      <c r="H29" s="207">
        <v>0</v>
      </c>
      <c r="I29" s="206">
        <v>0</v>
      </c>
      <c r="J29" s="207">
        <v>0</v>
      </c>
      <c r="K29" s="8"/>
    </row>
    <row r="30" spans="1:11" ht="14.25" customHeight="1">
      <c r="A30" s="178"/>
      <c r="B30" s="176" t="s">
        <v>85</v>
      </c>
      <c r="C30" s="219">
        <v>2</v>
      </c>
      <c r="D30" s="220">
        <v>2</v>
      </c>
      <c r="E30" s="221">
        <v>3</v>
      </c>
      <c r="F30" s="219">
        <v>2</v>
      </c>
      <c r="G30" s="220">
        <v>2</v>
      </c>
      <c r="H30" s="221">
        <v>3</v>
      </c>
      <c r="I30" s="219">
        <v>0</v>
      </c>
      <c r="J30" s="220">
        <v>0</v>
      </c>
      <c r="K30" s="8"/>
    </row>
    <row r="31" spans="1:11" ht="14.25" customHeight="1">
      <c r="A31" s="178"/>
      <c r="B31" s="176"/>
      <c r="C31" s="206">
        <v>1</v>
      </c>
      <c r="D31" s="207">
        <v>3</v>
      </c>
      <c r="E31" s="208">
        <v>0</v>
      </c>
      <c r="F31" s="207">
        <v>0</v>
      </c>
      <c r="G31" s="207">
        <v>0</v>
      </c>
      <c r="H31" s="207">
        <v>0</v>
      </c>
      <c r="I31" s="206">
        <v>1</v>
      </c>
      <c r="J31" s="207">
        <v>3</v>
      </c>
      <c r="K31" s="8"/>
    </row>
    <row r="32" spans="1:11" ht="14.25" customHeight="1">
      <c r="A32" s="178"/>
      <c r="B32" s="176" t="s">
        <v>86</v>
      </c>
      <c r="C32" s="219">
        <v>0</v>
      </c>
      <c r="D32" s="220">
        <v>0</v>
      </c>
      <c r="E32" s="221">
        <v>0</v>
      </c>
      <c r="F32" s="219">
        <v>0</v>
      </c>
      <c r="G32" s="220">
        <v>0</v>
      </c>
      <c r="H32" s="221">
        <v>0</v>
      </c>
      <c r="I32" s="219">
        <v>0</v>
      </c>
      <c r="J32" s="220">
        <v>0</v>
      </c>
      <c r="K32" s="8"/>
    </row>
    <row r="33" spans="1:11" ht="14.25" customHeight="1">
      <c r="A33" s="178"/>
      <c r="B33" s="176"/>
      <c r="C33" s="206">
        <v>0</v>
      </c>
      <c r="D33" s="207">
        <v>0</v>
      </c>
      <c r="E33" s="273">
        <v>0</v>
      </c>
      <c r="F33" s="211">
        <v>0</v>
      </c>
      <c r="G33" s="211">
        <v>0</v>
      </c>
      <c r="H33" s="211">
        <v>0</v>
      </c>
      <c r="I33" s="212">
        <v>0</v>
      </c>
      <c r="J33" s="211">
        <v>0</v>
      </c>
      <c r="K33" s="8"/>
    </row>
    <row r="34" spans="1:11" ht="14.25" customHeight="1">
      <c r="A34" s="178"/>
      <c r="B34" s="176" t="s">
        <v>25</v>
      </c>
      <c r="C34" s="219">
        <v>1</v>
      </c>
      <c r="D34" s="220">
        <v>50</v>
      </c>
      <c r="E34" s="221">
        <v>50</v>
      </c>
      <c r="F34" s="220">
        <v>1</v>
      </c>
      <c r="G34" s="220">
        <v>50</v>
      </c>
      <c r="H34" s="220">
        <v>50</v>
      </c>
      <c r="I34" s="222">
        <v>0</v>
      </c>
      <c r="J34" s="223">
        <v>0</v>
      </c>
      <c r="K34" s="8"/>
    </row>
    <row r="35" spans="1:11" ht="14.25" customHeight="1">
      <c r="A35" s="178"/>
      <c r="B35" s="176"/>
      <c r="C35" s="206">
        <v>1</v>
      </c>
      <c r="D35" s="207">
        <v>38</v>
      </c>
      <c r="E35" s="273">
        <v>69</v>
      </c>
      <c r="F35" s="211">
        <v>1</v>
      </c>
      <c r="G35" s="211">
        <v>38</v>
      </c>
      <c r="H35" s="211">
        <v>69</v>
      </c>
      <c r="I35" s="212">
        <v>0</v>
      </c>
      <c r="J35" s="211">
        <v>0</v>
      </c>
      <c r="K35" s="8"/>
    </row>
    <row r="36" spans="1:11" ht="14.25" customHeight="1">
      <c r="A36" s="178"/>
      <c r="B36" s="176" t="s">
        <v>24</v>
      </c>
      <c r="C36" s="219">
        <v>15</v>
      </c>
      <c r="D36" s="220">
        <v>7583</v>
      </c>
      <c r="E36" s="221">
        <v>263</v>
      </c>
      <c r="F36" s="220">
        <v>3</v>
      </c>
      <c r="G36" s="220">
        <v>258</v>
      </c>
      <c r="H36" s="220">
        <v>263</v>
      </c>
      <c r="I36" s="222">
        <v>14</v>
      </c>
      <c r="J36" s="223">
        <v>7325</v>
      </c>
      <c r="K36" s="8"/>
    </row>
    <row r="37" spans="1:11" ht="14.25" customHeight="1">
      <c r="A37" s="178"/>
      <c r="B37" s="176"/>
      <c r="C37" s="206">
        <v>19</v>
      </c>
      <c r="D37" s="207">
        <v>8848</v>
      </c>
      <c r="E37" s="208">
        <v>630</v>
      </c>
      <c r="F37" s="204">
        <v>6</v>
      </c>
      <c r="G37" s="204">
        <v>630</v>
      </c>
      <c r="H37" s="204">
        <v>630</v>
      </c>
      <c r="I37" s="210">
        <v>15</v>
      </c>
      <c r="J37" s="204">
        <v>8218</v>
      </c>
      <c r="K37" s="8"/>
    </row>
    <row r="38" spans="1:11" ht="14.25" customHeight="1">
      <c r="A38" s="178"/>
      <c r="B38" s="176" t="s">
        <v>22</v>
      </c>
      <c r="C38" s="219">
        <v>2</v>
      </c>
      <c r="D38" s="220">
        <v>41</v>
      </c>
      <c r="E38" s="221">
        <v>1</v>
      </c>
      <c r="F38" s="219">
        <v>1</v>
      </c>
      <c r="G38" s="220">
        <v>1</v>
      </c>
      <c r="H38" s="221">
        <v>1</v>
      </c>
      <c r="I38" s="222">
        <v>2</v>
      </c>
      <c r="J38" s="223">
        <v>40</v>
      </c>
      <c r="K38" s="8"/>
    </row>
    <row r="39" spans="1:11" ht="14.25" customHeight="1">
      <c r="A39" s="178"/>
      <c r="B39" s="176"/>
      <c r="C39" s="206">
        <v>2</v>
      </c>
      <c r="D39" s="207">
        <v>132</v>
      </c>
      <c r="E39" s="208">
        <v>0</v>
      </c>
      <c r="F39" s="207">
        <v>0</v>
      </c>
      <c r="G39" s="207">
        <v>0</v>
      </c>
      <c r="H39" s="207">
        <v>0</v>
      </c>
      <c r="I39" s="206">
        <v>2</v>
      </c>
      <c r="J39" s="207">
        <v>132</v>
      </c>
      <c r="K39" s="8"/>
    </row>
    <row r="40" spans="1:11" ht="14.25" customHeight="1">
      <c r="A40" s="178"/>
      <c r="B40" s="176" t="s">
        <v>74</v>
      </c>
      <c r="C40" s="219">
        <v>9</v>
      </c>
      <c r="D40" s="220">
        <v>156</v>
      </c>
      <c r="E40" s="221">
        <v>558</v>
      </c>
      <c r="F40" s="219">
        <v>1</v>
      </c>
      <c r="G40" s="220">
        <v>18</v>
      </c>
      <c r="H40" s="221">
        <v>558</v>
      </c>
      <c r="I40" s="222">
        <v>8</v>
      </c>
      <c r="J40" s="223">
        <v>138</v>
      </c>
      <c r="K40" s="8"/>
    </row>
    <row r="41" spans="1:11" ht="14.25" customHeight="1">
      <c r="A41" s="178"/>
      <c r="B41" s="176"/>
      <c r="C41" s="206">
        <v>3</v>
      </c>
      <c r="D41" s="207">
        <v>67</v>
      </c>
      <c r="E41" s="208">
        <v>4135</v>
      </c>
      <c r="F41" s="204">
        <v>3</v>
      </c>
      <c r="G41" s="204">
        <v>67</v>
      </c>
      <c r="H41" s="204">
        <v>4135</v>
      </c>
      <c r="I41" s="210">
        <v>2</v>
      </c>
      <c r="J41" s="204">
        <v>21</v>
      </c>
      <c r="K41" s="8"/>
    </row>
    <row r="42" spans="1:11" ht="14.25" customHeight="1">
      <c r="A42" s="178"/>
      <c r="B42" s="176" t="s">
        <v>87</v>
      </c>
      <c r="C42" s="219">
        <v>0</v>
      </c>
      <c r="D42" s="220">
        <v>0</v>
      </c>
      <c r="E42" s="221">
        <v>0</v>
      </c>
      <c r="F42" s="219">
        <v>0</v>
      </c>
      <c r="G42" s="220">
        <v>0</v>
      </c>
      <c r="H42" s="221">
        <v>0</v>
      </c>
      <c r="I42" s="219">
        <v>0</v>
      </c>
      <c r="J42" s="220">
        <v>0</v>
      </c>
      <c r="K42" s="8"/>
    </row>
    <row r="43" spans="1:11" ht="14.25" customHeight="1">
      <c r="A43" s="178"/>
      <c r="B43" s="176"/>
      <c r="C43" s="206">
        <v>1</v>
      </c>
      <c r="D43" s="207">
        <v>250</v>
      </c>
      <c r="E43" s="208">
        <v>0</v>
      </c>
      <c r="F43" s="207">
        <v>0</v>
      </c>
      <c r="G43" s="207">
        <v>0</v>
      </c>
      <c r="H43" s="207">
        <v>0</v>
      </c>
      <c r="I43" s="206">
        <v>1</v>
      </c>
      <c r="J43" s="207">
        <v>250</v>
      </c>
      <c r="K43" s="8"/>
    </row>
    <row r="44" spans="1:16" s="29" customFormat="1" ht="14.25" customHeight="1">
      <c r="A44" s="113"/>
      <c r="B44" s="180" t="s">
        <v>88</v>
      </c>
      <c r="C44" s="219">
        <v>0</v>
      </c>
      <c r="D44" s="220">
        <v>0</v>
      </c>
      <c r="E44" s="221">
        <v>0</v>
      </c>
      <c r="F44" s="219">
        <v>0</v>
      </c>
      <c r="G44" s="220">
        <v>0</v>
      </c>
      <c r="H44" s="221">
        <v>0</v>
      </c>
      <c r="I44" s="219">
        <v>0</v>
      </c>
      <c r="J44" s="220">
        <v>0</v>
      </c>
      <c r="K44" s="28"/>
      <c r="L44" s="6"/>
      <c r="M44" s="6"/>
      <c r="N44" s="6"/>
      <c r="O44" s="6"/>
      <c r="P44" s="6"/>
    </row>
    <row r="45" spans="1:16" s="29" customFormat="1" ht="17.25" customHeight="1" thickBot="1">
      <c r="A45" s="48"/>
      <c r="B45" s="173"/>
      <c r="C45" s="213">
        <v>0</v>
      </c>
      <c r="D45" s="214">
        <v>0</v>
      </c>
      <c r="E45" s="215">
        <v>0</v>
      </c>
      <c r="F45" s="214">
        <v>0</v>
      </c>
      <c r="G45" s="214">
        <v>0</v>
      </c>
      <c r="H45" s="214">
        <v>0</v>
      </c>
      <c r="I45" s="213">
        <v>0</v>
      </c>
      <c r="J45" s="214">
        <v>0</v>
      </c>
      <c r="K45" s="28"/>
      <c r="L45" s="6"/>
      <c r="M45" s="6"/>
      <c r="N45" s="6"/>
      <c r="O45" s="6"/>
      <c r="P45" s="6"/>
    </row>
    <row r="46" spans="1:10" ht="17.25" customHeight="1">
      <c r="A46" s="107" t="s">
        <v>123</v>
      </c>
      <c r="B46" s="1"/>
      <c r="C46" s="274"/>
      <c r="D46" s="274"/>
      <c r="E46" s="274"/>
      <c r="F46" s="1"/>
      <c r="G46" s="1"/>
      <c r="H46" s="1"/>
      <c r="I46" s="1"/>
      <c r="J46" s="1"/>
    </row>
    <row r="47" spans="1:10" ht="11.25">
      <c r="A47" s="107"/>
      <c r="B47" s="1" t="s">
        <v>72</v>
      </c>
      <c r="C47" s="274"/>
      <c r="D47" s="274"/>
      <c r="E47" s="274"/>
      <c r="F47" s="1"/>
      <c r="G47" s="1"/>
      <c r="H47" s="1"/>
      <c r="I47" s="1"/>
      <c r="J47" s="1"/>
    </row>
    <row r="48" spans="1:10" ht="11.25">
      <c r="A48" s="263"/>
      <c r="B48" s="264" t="s">
        <v>242</v>
      </c>
      <c r="C48" s="274"/>
      <c r="D48" s="275"/>
      <c r="E48" s="274"/>
      <c r="F48" s="1"/>
      <c r="G48" s="1"/>
      <c r="H48" s="1"/>
      <c r="I48" s="1"/>
      <c r="J48" s="1"/>
    </row>
    <row r="49" spans="1:10" ht="11.25">
      <c r="A49" s="107"/>
      <c r="B49" s="1" t="s">
        <v>244</v>
      </c>
      <c r="C49" s="274"/>
      <c r="D49" s="274"/>
      <c r="E49" s="274"/>
      <c r="F49" s="1"/>
      <c r="G49" s="1"/>
      <c r="H49" s="1"/>
      <c r="I49" s="1"/>
      <c r="J49" s="1"/>
    </row>
    <row r="50" spans="1:10" ht="11.25">
      <c r="A50" s="1"/>
      <c r="B50" s="4" t="s">
        <v>214</v>
      </c>
      <c r="C50" s="274"/>
      <c r="D50" s="274"/>
      <c r="E50" s="274"/>
      <c r="F50" s="1"/>
      <c r="G50" s="1"/>
      <c r="H50" s="1"/>
      <c r="I50" s="1"/>
      <c r="J50" s="1"/>
    </row>
    <row r="51" spans="1:10" ht="11.25">
      <c r="A51" s="1"/>
      <c r="B51" s="4" t="s">
        <v>199</v>
      </c>
      <c r="C51" s="274"/>
      <c r="D51" s="274"/>
      <c r="E51" s="274"/>
      <c r="F51" s="1"/>
      <c r="G51" s="1"/>
      <c r="H51" s="1"/>
      <c r="I51" s="1"/>
      <c r="J51" s="1"/>
    </row>
    <row r="52" spans="1:10" ht="11.25">
      <c r="A52" s="1"/>
      <c r="B52" s="264" t="s">
        <v>222</v>
      </c>
      <c r="C52" s="274"/>
      <c r="D52" s="274"/>
      <c r="E52" s="274"/>
      <c r="F52" s="1"/>
      <c r="G52" s="1"/>
      <c r="H52" s="1"/>
      <c r="I52" s="1"/>
      <c r="J52" s="1"/>
    </row>
  </sheetData>
  <sheetProtection/>
  <mergeCells count="7">
    <mergeCell ref="A1:J1"/>
    <mergeCell ref="F5:H5"/>
    <mergeCell ref="I5:J5"/>
    <mergeCell ref="F4:H4"/>
    <mergeCell ref="I4:J4"/>
    <mergeCell ref="A4:B6"/>
    <mergeCell ref="C4:E5"/>
  </mergeCells>
  <printOptions/>
  <pageMargins left="0.7874015748031497" right="0.5905511811023623" top="0.984251968503937" bottom="0.984251968503937" header="0.5118110236220472" footer="0.5118110236220472"/>
  <pageSetup fitToHeight="1" fitToWidth="1"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T29"/>
  <sheetViews>
    <sheetView showGridLines="0" zoomScaleSheetLayoutView="100" zoomScalePageLayoutView="0" workbookViewId="0" topLeftCell="A1">
      <selection activeCell="J4" sqref="J4"/>
    </sheetView>
  </sheetViews>
  <sheetFormatPr defaultColWidth="9.00390625" defaultRowHeight="12.75"/>
  <cols>
    <col min="1" max="1" width="1.75390625" style="0" customWidth="1"/>
    <col min="2" max="2" width="13.625" style="0" customWidth="1"/>
    <col min="3" max="10" width="10.75390625" style="0" customWidth="1"/>
    <col min="11" max="11" width="8.375" style="0" customWidth="1"/>
    <col min="12" max="12" width="10.75390625" style="0" customWidth="1"/>
    <col min="13" max="14" width="7.75390625" style="23" customWidth="1"/>
    <col min="15" max="20" width="7.75390625" style="0" customWidth="1"/>
  </cols>
  <sheetData>
    <row r="1" spans="1:14" s="18" customFormat="1" ht="13.5" customHeight="1">
      <c r="A1" s="439" t="s">
        <v>208</v>
      </c>
      <c r="B1" s="439"/>
      <c r="C1" s="439"/>
      <c r="D1" s="439"/>
      <c r="E1" s="439"/>
      <c r="F1" s="439"/>
      <c r="G1" s="439"/>
      <c r="H1" s="439"/>
      <c r="I1" s="439"/>
      <c r="J1" s="439"/>
      <c r="K1" s="267"/>
      <c r="L1" s="30"/>
      <c r="M1" s="17"/>
      <c r="N1" s="17"/>
    </row>
    <row r="2" spans="1:15" s="18" customFormat="1" ht="13.5" customHeight="1">
      <c r="A2" s="59" t="s">
        <v>209</v>
      </c>
      <c r="B2" s="59" t="s">
        <v>209</v>
      </c>
      <c r="C2" s="59"/>
      <c r="D2" s="60"/>
      <c r="E2" s="60"/>
      <c r="F2" s="60"/>
      <c r="G2" s="60"/>
      <c r="H2" s="60"/>
      <c r="I2" s="60"/>
      <c r="J2" s="60"/>
      <c r="K2" s="60"/>
      <c r="L2" s="41"/>
      <c r="N2" s="43"/>
      <c r="O2" s="17"/>
    </row>
    <row r="3" spans="1:15" s="18" customFormat="1" ht="13.5" customHeight="1">
      <c r="A3" s="61"/>
      <c r="B3" s="61"/>
      <c r="C3" s="61"/>
      <c r="D3" s="61"/>
      <c r="E3" s="61"/>
      <c r="F3" s="61"/>
      <c r="G3" s="61"/>
      <c r="H3" s="61"/>
      <c r="I3" s="61"/>
      <c r="J3" s="61"/>
      <c r="K3" s="61"/>
      <c r="L3" s="278"/>
      <c r="M3"/>
      <c r="N3" s="43"/>
      <c r="O3" s="17"/>
    </row>
    <row r="4" spans="1:15" s="18" customFormat="1" ht="12.75" customHeight="1" thickBot="1">
      <c r="A4" s="61"/>
      <c r="B4" s="61"/>
      <c r="C4" s="61"/>
      <c r="D4" s="61"/>
      <c r="E4" s="61"/>
      <c r="F4" s="61"/>
      <c r="G4" s="61"/>
      <c r="H4" s="61"/>
      <c r="I4" s="61"/>
      <c r="J4" s="353" t="s">
        <v>260</v>
      </c>
      <c r="K4" s="61"/>
      <c r="L4" s="278"/>
      <c r="M4"/>
      <c r="N4" s="43"/>
      <c r="O4" s="17"/>
    </row>
    <row r="5" spans="1:11" s="7" customFormat="1" ht="6.75" customHeight="1">
      <c r="A5" s="429" t="s">
        <v>33</v>
      </c>
      <c r="B5" s="430"/>
      <c r="C5" s="406" t="s">
        <v>32</v>
      </c>
      <c r="D5" s="429"/>
      <c r="E5" s="429"/>
      <c r="F5" s="419"/>
      <c r="G5" s="426"/>
      <c r="H5" s="426"/>
      <c r="I5" s="427"/>
      <c r="J5" s="428"/>
      <c r="K5" s="229"/>
    </row>
    <row r="6" spans="1:11" s="7" customFormat="1" ht="24" customHeight="1">
      <c r="A6" s="440"/>
      <c r="B6" s="432"/>
      <c r="C6" s="441"/>
      <c r="D6" s="433"/>
      <c r="E6" s="422"/>
      <c r="F6" s="442" t="s">
        <v>30</v>
      </c>
      <c r="G6" s="409"/>
      <c r="H6" s="413"/>
      <c r="I6" s="443" t="s">
        <v>31</v>
      </c>
      <c r="J6" s="444"/>
      <c r="K6" s="229"/>
    </row>
    <row r="7" spans="1:11" s="7" customFormat="1" ht="31.5" customHeight="1">
      <c r="A7" s="433"/>
      <c r="B7" s="422"/>
      <c r="C7" s="40" t="s">
        <v>205</v>
      </c>
      <c r="D7" s="40" t="s">
        <v>36</v>
      </c>
      <c r="E7" s="40" t="s">
        <v>41</v>
      </c>
      <c r="F7" s="39" t="s">
        <v>205</v>
      </c>
      <c r="G7" s="40" t="s">
        <v>36</v>
      </c>
      <c r="H7" s="40" t="s">
        <v>41</v>
      </c>
      <c r="I7" s="39" t="s">
        <v>205</v>
      </c>
      <c r="J7" s="40" t="s">
        <v>36</v>
      </c>
      <c r="K7" s="195"/>
    </row>
    <row r="8" spans="1:20" s="7" customFormat="1" ht="12" customHeight="1">
      <c r="A8" s="228"/>
      <c r="B8" s="85"/>
      <c r="C8" s="233" t="s">
        <v>63</v>
      </c>
      <c r="D8" s="233" t="s">
        <v>64</v>
      </c>
      <c r="E8" s="234" t="s">
        <v>13</v>
      </c>
      <c r="F8" s="233" t="s">
        <v>63</v>
      </c>
      <c r="G8" s="233" t="s">
        <v>64</v>
      </c>
      <c r="H8" s="234" t="s">
        <v>13</v>
      </c>
      <c r="I8" s="233" t="s">
        <v>63</v>
      </c>
      <c r="J8" s="231" t="s">
        <v>12</v>
      </c>
      <c r="K8" s="86"/>
      <c r="M8" s="23"/>
      <c r="N8" s="23"/>
      <c r="O8"/>
      <c r="P8"/>
      <c r="Q8"/>
      <c r="R8"/>
      <c r="S8"/>
      <c r="T8"/>
    </row>
    <row r="9" spans="1:20" s="109" customFormat="1" ht="12.75" customHeight="1">
      <c r="A9" s="224" t="s">
        <v>9</v>
      </c>
      <c r="B9" s="108"/>
      <c r="C9" s="183">
        <v>185</v>
      </c>
      <c r="D9" s="183">
        <v>25257</v>
      </c>
      <c r="E9" s="184">
        <v>19932</v>
      </c>
      <c r="F9" s="185">
        <v>68</v>
      </c>
      <c r="G9" s="185">
        <v>14989</v>
      </c>
      <c r="H9" s="184">
        <v>19932</v>
      </c>
      <c r="I9" s="185">
        <v>131</v>
      </c>
      <c r="J9" s="186">
        <v>10540</v>
      </c>
      <c r="K9" s="186"/>
      <c r="M9" s="23"/>
      <c r="N9" s="23"/>
      <c r="O9"/>
      <c r="P9"/>
      <c r="Q9"/>
      <c r="R9"/>
      <c r="S9"/>
      <c r="T9"/>
    </row>
    <row r="10" spans="1:20" s="129" customFormat="1" ht="13.5" customHeight="1">
      <c r="A10" s="225"/>
      <c r="B10" s="135"/>
      <c r="C10" s="124">
        <v>181</v>
      </c>
      <c r="D10" s="124">
        <v>12660</v>
      </c>
      <c r="E10" s="146">
        <v>7035</v>
      </c>
      <c r="F10" s="124">
        <v>56</v>
      </c>
      <c r="G10" s="124">
        <v>1683</v>
      </c>
      <c r="H10" s="146">
        <v>7035</v>
      </c>
      <c r="I10" s="124">
        <v>139</v>
      </c>
      <c r="J10" s="124">
        <v>11109</v>
      </c>
      <c r="K10" s="124"/>
      <c r="L10" s="136"/>
      <c r="M10" s="23"/>
      <c r="N10" s="23"/>
      <c r="O10"/>
      <c r="P10"/>
      <c r="Q10"/>
      <c r="R10"/>
      <c r="S10"/>
      <c r="T10"/>
    </row>
    <row r="11" spans="1:20" s="80" customFormat="1" ht="13.5" customHeight="1">
      <c r="A11" s="226"/>
      <c r="B11" s="110" t="s">
        <v>6</v>
      </c>
      <c r="C11" s="111">
        <v>41</v>
      </c>
      <c r="D11" s="111">
        <v>6206</v>
      </c>
      <c r="E11" s="111">
        <v>4468</v>
      </c>
      <c r="F11" s="313">
        <v>13</v>
      </c>
      <c r="G11" s="314">
        <v>2119</v>
      </c>
      <c r="H11" s="147">
        <v>4468</v>
      </c>
      <c r="I11" s="111">
        <v>30</v>
      </c>
      <c r="J11" s="111">
        <v>4089</v>
      </c>
      <c r="K11" s="112"/>
      <c r="L11" s="374"/>
      <c r="M11" s="375"/>
      <c r="N11" s="375"/>
      <c r="O11" s="375"/>
      <c r="P11" s="375"/>
      <c r="Q11" s="375"/>
      <c r="R11" s="375"/>
      <c r="S11" s="375"/>
      <c r="T11" s="375"/>
    </row>
    <row r="12" spans="1:20" s="133" customFormat="1" ht="13.5" customHeight="1">
      <c r="A12" s="138"/>
      <c r="B12" s="137"/>
      <c r="C12" s="124">
        <v>41</v>
      </c>
      <c r="D12" s="124">
        <v>5312</v>
      </c>
      <c r="E12" s="146">
        <v>1052</v>
      </c>
      <c r="F12" s="124">
        <v>9</v>
      </c>
      <c r="G12" s="124">
        <v>157</v>
      </c>
      <c r="H12" s="146">
        <v>1052</v>
      </c>
      <c r="I12" s="124">
        <v>33</v>
      </c>
      <c r="J12" s="124">
        <v>5156</v>
      </c>
      <c r="K12" s="124"/>
      <c r="L12" s="374"/>
      <c r="M12" s="375"/>
      <c r="N12" s="375"/>
      <c r="O12" s="375"/>
      <c r="P12" s="375"/>
      <c r="Q12" s="375"/>
      <c r="R12" s="375"/>
      <c r="S12" s="375"/>
      <c r="T12" s="375"/>
    </row>
    <row r="13" spans="1:20" s="80" customFormat="1" ht="13.5" customHeight="1">
      <c r="A13" s="226"/>
      <c r="B13" s="110" t="s">
        <v>53</v>
      </c>
      <c r="C13" s="111">
        <v>43</v>
      </c>
      <c r="D13" s="111">
        <v>1984</v>
      </c>
      <c r="E13" s="148">
        <v>627</v>
      </c>
      <c r="F13" s="112">
        <v>18</v>
      </c>
      <c r="G13" s="112">
        <v>587</v>
      </c>
      <c r="H13" s="148">
        <v>627</v>
      </c>
      <c r="I13" s="112">
        <v>28</v>
      </c>
      <c r="J13" s="111">
        <v>1584</v>
      </c>
      <c r="K13" s="111"/>
      <c r="L13" s="374"/>
      <c r="M13" s="375"/>
      <c r="N13" s="375"/>
      <c r="O13" s="375"/>
      <c r="P13" s="375"/>
      <c r="Q13" s="375"/>
      <c r="R13" s="375"/>
      <c r="S13" s="375"/>
      <c r="T13" s="375"/>
    </row>
    <row r="14" spans="1:20" s="133" customFormat="1" ht="13.5" customHeight="1">
      <c r="A14" s="138"/>
      <c r="B14" s="137"/>
      <c r="C14" s="124">
        <v>46</v>
      </c>
      <c r="D14" s="124">
        <v>2798</v>
      </c>
      <c r="E14" s="146">
        <v>473</v>
      </c>
      <c r="F14" s="124">
        <v>16</v>
      </c>
      <c r="G14" s="124">
        <v>473</v>
      </c>
      <c r="H14" s="146">
        <v>473</v>
      </c>
      <c r="I14" s="124">
        <v>31</v>
      </c>
      <c r="J14" s="124">
        <v>2325</v>
      </c>
      <c r="K14" s="124"/>
      <c r="L14" s="372"/>
      <c r="M14" s="373"/>
      <c r="N14" s="373"/>
      <c r="O14" s="374"/>
      <c r="P14" s="374"/>
      <c r="Q14" s="374"/>
      <c r="R14" s="374"/>
      <c r="S14" s="374"/>
      <c r="T14" s="374"/>
    </row>
    <row r="15" spans="1:20" s="80" customFormat="1" ht="13.5" customHeight="1">
      <c r="A15" s="226"/>
      <c r="B15" s="110" t="s">
        <v>54</v>
      </c>
      <c r="C15" s="111">
        <v>46</v>
      </c>
      <c r="D15" s="111">
        <v>1610</v>
      </c>
      <c r="E15" s="148">
        <v>574</v>
      </c>
      <c r="F15" s="112">
        <v>17</v>
      </c>
      <c r="G15" s="112">
        <v>503</v>
      </c>
      <c r="H15" s="148">
        <v>574</v>
      </c>
      <c r="I15" s="112">
        <v>35</v>
      </c>
      <c r="J15" s="112">
        <v>1122</v>
      </c>
      <c r="K15" s="112"/>
      <c r="L15" s="376"/>
      <c r="M15" s="373"/>
      <c r="N15" s="373"/>
      <c r="O15" s="374"/>
      <c r="P15" s="374"/>
      <c r="Q15" s="374"/>
      <c r="R15" s="374"/>
      <c r="S15" s="374"/>
      <c r="T15" s="374"/>
    </row>
    <row r="16" spans="1:20" s="133" customFormat="1" ht="13.5" customHeight="1">
      <c r="A16" s="138"/>
      <c r="B16" s="137"/>
      <c r="C16" s="124">
        <v>49</v>
      </c>
      <c r="D16" s="124">
        <v>1500</v>
      </c>
      <c r="E16" s="146">
        <v>683</v>
      </c>
      <c r="F16" s="124">
        <v>16</v>
      </c>
      <c r="G16" s="124">
        <v>523</v>
      </c>
      <c r="H16" s="146">
        <v>683</v>
      </c>
      <c r="I16" s="124">
        <v>42</v>
      </c>
      <c r="J16" s="124">
        <v>1090</v>
      </c>
      <c r="K16" s="124"/>
      <c r="L16" s="377"/>
      <c r="M16" s="373"/>
      <c r="N16" s="373"/>
      <c r="O16" s="374"/>
      <c r="P16" s="374"/>
      <c r="Q16" s="374"/>
      <c r="R16" s="374"/>
      <c r="S16" s="374"/>
      <c r="T16" s="374"/>
    </row>
    <row r="17" spans="1:20" s="80" customFormat="1" ht="13.5" customHeight="1">
      <c r="A17" s="226"/>
      <c r="B17" s="110" t="s">
        <v>5</v>
      </c>
      <c r="C17" s="111">
        <v>34</v>
      </c>
      <c r="D17" s="111">
        <v>516</v>
      </c>
      <c r="E17" s="111">
        <v>715</v>
      </c>
      <c r="F17" s="313">
        <v>10</v>
      </c>
      <c r="G17" s="314">
        <v>128</v>
      </c>
      <c r="H17" s="147">
        <v>715</v>
      </c>
      <c r="I17" s="111">
        <v>27</v>
      </c>
      <c r="J17" s="111">
        <v>456</v>
      </c>
      <c r="K17" s="112"/>
      <c r="L17" s="374"/>
      <c r="M17" s="375"/>
      <c r="N17" s="375"/>
      <c r="O17" s="375"/>
      <c r="P17" s="375"/>
      <c r="Q17" s="375"/>
      <c r="R17" s="375"/>
      <c r="S17" s="375"/>
      <c r="T17" s="375"/>
    </row>
    <row r="18" spans="1:20" s="133" customFormat="1" ht="13.5" customHeight="1">
      <c r="A18" s="138"/>
      <c r="B18" s="137"/>
      <c r="C18" s="124">
        <v>31</v>
      </c>
      <c r="D18" s="124">
        <v>336</v>
      </c>
      <c r="E18" s="146">
        <v>4206</v>
      </c>
      <c r="F18" s="124">
        <v>8</v>
      </c>
      <c r="G18" s="124">
        <v>57</v>
      </c>
      <c r="H18" s="146">
        <v>4206</v>
      </c>
      <c r="I18" s="124">
        <v>26</v>
      </c>
      <c r="J18" s="124">
        <v>297</v>
      </c>
      <c r="K18" s="124"/>
      <c r="L18" s="374"/>
      <c r="M18" s="375"/>
      <c r="N18" s="375"/>
      <c r="O18" s="375"/>
      <c r="P18" s="375"/>
      <c r="Q18" s="375"/>
      <c r="R18" s="375"/>
      <c r="S18" s="375"/>
      <c r="T18" s="375"/>
    </row>
    <row r="19" spans="1:20" s="80" customFormat="1" ht="13.5" customHeight="1">
      <c r="A19" s="226"/>
      <c r="B19" s="110" t="s">
        <v>4</v>
      </c>
      <c r="C19" s="113">
        <v>21</v>
      </c>
      <c r="D19" s="114">
        <v>14941</v>
      </c>
      <c r="E19" s="149">
        <v>13548</v>
      </c>
      <c r="F19" s="114">
        <v>10</v>
      </c>
      <c r="G19" s="114">
        <v>11652</v>
      </c>
      <c r="H19" s="149">
        <v>13548</v>
      </c>
      <c r="I19" s="114">
        <v>11</v>
      </c>
      <c r="J19" s="114">
        <v>3289</v>
      </c>
      <c r="K19" s="114"/>
      <c r="L19" s="374"/>
      <c r="M19" s="375"/>
      <c r="N19" s="375"/>
      <c r="O19" s="375"/>
      <c r="P19" s="375"/>
      <c r="Q19" s="375"/>
      <c r="R19" s="375"/>
      <c r="S19" s="375"/>
      <c r="T19" s="375"/>
    </row>
    <row r="20" spans="1:20" s="133" customFormat="1" ht="13.5" customHeight="1" thickBot="1">
      <c r="A20" s="227"/>
      <c r="B20" s="139"/>
      <c r="C20" s="167">
        <v>14</v>
      </c>
      <c r="D20" s="140">
        <v>2714</v>
      </c>
      <c r="E20" s="168">
        <v>621</v>
      </c>
      <c r="F20" s="140">
        <v>7</v>
      </c>
      <c r="G20" s="140">
        <v>473</v>
      </c>
      <c r="H20" s="168">
        <v>621</v>
      </c>
      <c r="I20" s="140">
        <v>7</v>
      </c>
      <c r="J20" s="140">
        <v>2241</v>
      </c>
      <c r="K20" s="124"/>
      <c r="L20" s="377"/>
      <c r="M20" s="373"/>
      <c r="N20" s="373"/>
      <c r="O20" s="374"/>
      <c r="P20" s="374"/>
      <c r="Q20" s="374"/>
      <c r="R20" s="374"/>
      <c r="S20" s="374"/>
      <c r="T20" s="374"/>
    </row>
    <row r="21" spans="1:12" ht="17.25" customHeight="1">
      <c r="A21" s="171"/>
      <c r="B21" s="265" t="s">
        <v>257</v>
      </c>
      <c r="C21" s="4"/>
      <c r="D21" s="4"/>
      <c r="E21" s="4"/>
      <c r="F21" s="4"/>
      <c r="G21" s="4"/>
      <c r="H21" s="4"/>
      <c r="I21" s="4"/>
      <c r="J21" s="4"/>
      <c r="K21" s="170"/>
      <c r="L21" s="14"/>
    </row>
    <row r="22" spans="1:11" ht="12">
      <c r="A22" s="172" t="s">
        <v>185</v>
      </c>
      <c r="B22" s="266" t="s">
        <v>200</v>
      </c>
      <c r="C22" s="1"/>
      <c r="D22" s="1"/>
      <c r="E22" s="1"/>
      <c r="F22" s="1"/>
      <c r="G22" s="1"/>
      <c r="H22" s="1"/>
      <c r="I22" s="1"/>
      <c r="J22" s="1"/>
      <c r="K22" s="169"/>
    </row>
    <row r="23" spans="1:11" ht="12">
      <c r="A23" s="172" t="s">
        <v>186</v>
      </c>
      <c r="B23" s="266" t="s">
        <v>201</v>
      </c>
      <c r="C23" s="1"/>
      <c r="D23" s="1"/>
      <c r="E23" s="1"/>
      <c r="F23" s="1"/>
      <c r="G23" s="1"/>
      <c r="H23" s="1"/>
      <c r="I23" s="1"/>
      <c r="J23" s="1"/>
      <c r="K23" s="169"/>
    </row>
    <row r="24" spans="1:11" ht="12">
      <c r="A24" s="170" t="s">
        <v>124</v>
      </c>
      <c r="B24" s="4" t="s">
        <v>212</v>
      </c>
      <c r="C24" s="1"/>
      <c r="D24" s="1"/>
      <c r="E24" s="1"/>
      <c r="F24" s="1"/>
      <c r="G24" s="1"/>
      <c r="H24" s="1"/>
      <c r="I24" s="1"/>
      <c r="J24" s="1"/>
      <c r="K24" s="169"/>
    </row>
    <row r="25" spans="1:11" ht="12">
      <c r="A25" s="170" t="s">
        <v>189</v>
      </c>
      <c r="B25" s="4" t="s">
        <v>202</v>
      </c>
      <c r="C25" s="1"/>
      <c r="D25" s="1"/>
      <c r="E25" s="1"/>
      <c r="F25" s="1"/>
      <c r="G25" s="1"/>
      <c r="H25" s="1"/>
      <c r="I25" s="1"/>
      <c r="J25" s="1"/>
      <c r="K25" s="169"/>
    </row>
    <row r="26" spans="1:11" ht="12">
      <c r="A26" s="170" t="s">
        <v>188</v>
      </c>
      <c r="B26" s="4" t="s">
        <v>203</v>
      </c>
      <c r="C26" s="1"/>
      <c r="D26" s="1"/>
      <c r="E26" s="1"/>
      <c r="F26" s="1"/>
      <c r="G26" s="1"/>
      <c r="H26" s="1"/>
      <c r="I26" s="1"/>
      <c r="J26" s="1"/>
      <c r="K26" s="169"/>
    </row>
    <row r="27" spans="1:11" ht="12">
      <c r="A27" s="170" t="s">
        <v>187</v>
      </c>
      <c r="B27" s="4" t="s">
        <v>204</v>
      </c>
      <c r="C27" s="1"/>
      <c r="D27" s="1"/>
      <c r="E27" s="1"/>
      <c r="F27" s="1"/>
      <c r="G27" s="1"/>
      <c r="H27" s="1"/>
      <c r="I27" s="1"/>
      <c r="J27" s="1"/>
      <c r="K27" s="169"/>
    </row>
    <row r="28" spans="1:11" ht="12">
      <c r="A28" s="170" t="s">
        <v>190</v>
      </c>
      <c r="B28" s="4" t="s">
        <v>223</v>
      </c>
      <c r="C28" s="1"/>
      <c r="D28" s="1"/>
      <c r="E28" s="1"/>
      <c r="F28" s="1"/>
      <c r="G28" s="1"/>
      <c r="H28" s="1"/>
      <c r="I28" s="1"/>
      <c r="J28" s="1"/>
      <c r="K28" s="169"/>
    </row>
    <row r="29" spans="1:2" ht="12">
      <c r="A29" s="1"/>
      <c r="B29" s="1"/>
    </row>
  </sheetData>
  <sheetProtection/>
  <mergeCells count="7">
    <mergeCell ref="A1:J1"/>
    <mergeCell ref="A5:B7"/>
    <mergeCell ref="C5:E6"/>
    <mergeCell ref="F5:H5"/>
    <mergeCell ref="I5:J5"/>
    <mergeCell ref="F6:H6"/>
    <mergeCell ref="I6:J6"/>
  </mergeCells>
  <printOptions/>
  <pageMargins left="0.7874015748031497" right="0.5905511811023623" top="0.984251968503937" bottom="0.984251968503937" header="0.5118110236220472" footer="0.5118110236220472"/>
  <pageSetup fitToHeight="1" fitToWidth="1" horizontalDpi="300" verticalDpi="300" orientation="landscape" paperSize="9" r:id="rId1"/>
  <colBreaks count="1" manualBreakCount="1">
    <brk id="11" max="31" man="1"/>
  </colBreaks>
</worksheet>
</file>

<file path=xl/worksheets/sheet6.xml><?xml version="1.0" encoding="utf-8"?>
<worksheet xmlns="http://schemas.openxmlformats.org/spreadsheetml/2006/main" xmlns:r="http://schemas.openxmlformats.org/officeDocument/2006/relationships">
  <sheetPr>
    <pageSetUpPr fitToPage="1"/>
  </sheetPr>
  <dimension ref="A1:L26"/>
  <sheetViews>
    <sheetView showGridLines="0" zoomScaleSheetLayoutView="100" zoomScalePageLayoutView="0" workbookViewId="0" topLeftCell="A1">
      <selection activeCell="A1" sqref="A1:I1"/>
    </sheetView>
  </sheetViews>
  <sheetFormatPr defaultColWidth="9.00390625" defaultRowHeight="12.75"/>
  <cols>
    <col min="1" max="1" width="15.25390625" style="0" customWidth="1"/>
    <col min="2" max="2" width="8.875" style="0" customWidth="1"/>
    <col min="3" max="4" width="10.75390625" style="0" customWidth="1"/>
    <col min="5" max="5" width="8.875" style="0" customWidth="1"/>
    <col min="6" max="7" width="10.75390625" style="0" customWidth="1"/>
    <col min="8" max="8" width="8.875" style="0" customWidth="1"/>
    <col min="9" max="9" width="10.75390625" style="0" customWidth="1"/>
  </cols>
  <sheetData>
    <row r="1" spans="1:11" s="18" customFormat="1" ht="13.5" customHeight="1">
      <c r="A1" s="439" t="s">
        <v>75</v>
      </c>
      <c r="B1" s="439"/>
      <c r="C1" s="439"/>
      <c r="D1" s="439"/>
      <c r="E1" s="439"/>
      <c r="F1" s="439"/>
      <c r="G1" s="439"/>
      <c r="H1" s="439"/>
      <c r="I1" s="439"/>
      <c r="J1" s="17"/>
      <c r="K1" s="279"/>
    </row>
    <row r="2" spans="1:11" s="18" customFormat="1" ht="13.5" customHeight="1">
      <c r="A2" s="63"/>
      <c r="B2" s="61"/>
      <c r="C2" s="61"/>
      <c r="D2" s="61"/>
      <c r="E2" s="61"/>
      <c r="F2" s="61"/>
      <c r="G2" s="61"/>
      <c r="H2" s="61"/>
      <c r="I2" s="61"/>
      <c r="J2" s="17"/>
      <c r="K2" s="166"/>
    </row>
    <row r="3" spans="1:11" s="18" customFormat="1" ht="12.75" customHeight="1" thickBot="1">
      <c r="A3" s="63"/>
      <c r="B3" s="61"/>
      <c r="C3" s="61"/>
      <c r="D3" s="61"/>
      <c r="E3" s="61"/>
      <c r="F3" s="61"/>
      <c r="G3" s="61"/>
      <c r="H3" s="61"/>
      <c r="I3" s="353" t="s">
        <v>254</v>
      </c>
      <c r="J3" s="17"/>
      <c r="K3" s="166"/>
    </row>
    <row r="4" spans="1:9" s="7" customFormat="1" ht="7.5" customHeight="1">
      <c r="A4" s="445" t="s">
        <v>76</v>
      </c>
      <c r="B4" s="406" t="s">
        <v>32</v>
      </c>
      <c r="C4" s="429"/>
      <c r="D4" s="429"/>
      <c r="E4" s="419"/>
      <c r="F4" s="426"/>
      <c r="G4" s="426"/>
      <c r="H4" s="448"/>
      <c r="I4" s="448"/>
    </row>
    <row r="5" spans="1:9" s="7" customFormat="1" ht="16.5" customHeight="1">
      <c r="A5" s="446"/>
      <c r="B5" s="441"/>
      <c r="C5" s="433"/>
      <c r="D5" s="422"/>
      <c r="E5" s="442" t="s">
        <v>30</v>
      </c>
      <c r="F5" s="409"/>
      <c r="G5" s="413"/>
      <c r="H5" s="449" t="s">
        <v>31</v>
      </c>
      <c r="I5" s="450"/>
    </row>
    <row r="6" spans="1:9" s="7" customFormat="1" ht="30" customHeight="1">
      <c r="A6" s="447"/>
      <c r="B6" s="196" t="s">
        <v>194</v>
      </c>
      <c r="C6" s="40" t="s">
        <v>36</v>
      </c>
      <c r="D6" s="40" t="s">
        <v>41</v>
      </c>
      <c r="E6" s="39" t="s">
        <v>10</v>
      </c>
      <c r="F6" s="40" t="s">
        <v>36</v>
      </c>
      <c r="G6" s="40" t="s">
        <v>41</v>
      </c>
      <c r="H6" s="39" t="s">
        <v>10</v>
      </c>
      <c r="I6" s="40" t="s">
        <v>36</v>
      </c>
    </row>
    <row r="7" spans="1:9" s="7" customFormat="1" ht="12" customHeight="1">
      <c r="A7" s="46"/>
      <c r="B7" s="231" t="s">
        <v>11</v>
      </c>
      <c r="C7" s="231" t="s">
        <v>12</v>
      </c>
      <c r="D7" s="232" t="s">
        <v>13</v>
      </c>
      <c r="E7" s="231" t="s">
        <v>11</v>
      </c>
      <c r="F7" s="231" t="s">
        <v>12</v>
      </c>
      <c r="G7" s="232" t="s">
        <v>13</v>
      </c>
      <c r="H7" s="231" t="s">
        <v>11</v>
      </c>
      <c r="I7" s="231" t="s">
        <v>12</v>
      </c>
    </row>
    <row r="8" spans="1:12" s="69" customFormat="1" ht="13.5" customHeight="1">
      <c r="A8" s="230" t="s">
        <v>9</v>
      </c>
      <c r="B8" s="187">
        <v>80</v>
      </c>
      <c r="C8" s="187">
        <v>27919</v>
      </c>
      <c r="D8" s="188">
        <v>19932</v>
      </c>
      <c r="E8" s="187">
        <v>27</v>
      </c>
      <c r="F8" s="187">
        <v>14989</v>
      </c>
      <c r="G8" s="188">
        <v>19932</v>
      </c>
      <c r="H8" s="187">
        <v>61</v>
      </c>
      <c r="I8" s="187">
        <v>13202</v>
      </c>
      <c r="J8" s="70"/>
      <c r="K8" s="71"/>
      <c r="L8" s="71"/>
    </row>
    <row r="9" spans="1:12" s="129" customFormat="1" ht="13.5" customHeight="1">
      <c r="A9" s="126"/>
      <c r="B9" s="124">
        <v>71</v>
      </c>
      <c r="C9" s="124">
        <v>12910</v>
      </c>
      <c r="D9" s="146">
        <v>7035</v>
      </c>
      <c r="E9" s="124">
        <v>31</v>
      </c>
      <c r="F9" s="124">
        <v>1683</v>
      </c>
      <c r="G9" s="146">
        <v>7035</v>
      </c>
      <c r="H9" s="124">
        <v>49</v>
      </c>
      <c r="I9" s="124">
        <v>11359</v>
      </c>
      <c r="J9" s="127"/>
      <c r="K9" s="128"/>
      <c r="L9" s="128"/>
    </row>
    <row r="10" spans="1:12" s="18" customFormat="1" ht="13.5" customHeight="1">
      <c r="A10" s="115" t="s">
        <v>66</v>
      </c>
      <c r="B10" s="116">
        <v>19</v>
      </c>
      <c r="C10" s="116">
        <v>3925</v>
      </c>
      <c r="D10" s="150">
        <v>879</v>
      </c>
      <c r="E10" s="116">
        <v>6</v>
      </c>
      <c r="F10" s="116">
        <v>845</v>
      </c>
      <c r="G10" s="150">
        <v>879</v>
      </c>
      <c r="H10" s="116">
        <v>14</v>
      </c>
      <c r="I10" s="116">
        <v>3259</v>
      </c>
      <c r="J10" s="19"/>
      <c r="K10" s="4"/>
      <c r="L10" s="4"/>
    </row>
    <row r="11" spans="1:12" s="133" customFormat="1" ht="13.5" customHeight="1">
      <c r="A11" s="130"/>
      <c r="B11" s="124">
        <v>11</v>
      </c>
      <c r="C11" s="124">
        <v>780</v>
      </c>
      <c r="D11" s="146">
        <v>407</v>
      </c>
      <c r="E11" s="124">
        <v>7</v>
      </c>
      <c r="F11" s="124">
        <v>323</v>
      </c>
      <c r="G11" s="146">
        <v>407</v>
      </c>
      <c r="H11" s="124">
        <v>5</v>
      </c>
      <c r="I11" s="124">
        <v>460</v>
      </c>
      <c r="J11" s="131"/>
      <c r="K11" s="132"/>
      <c r="L11" s="132"/>
    </row>
    <row r="12" spans="1:12" s="18" customFormat="1" ht="13.5" customHeight="1">
      <c r="A12" s="115" t="s">
        <v>15</v>
      </c>
      <c r="B12" s="116">
        <v>39</v>
      </c>
      <c r="C12" s="116">
        <v>10434</v>
      </c>
      <c r="D12" s="150">
        <v>954</v>
      </c>
      <c r="E12" s="116">
        <v>9</v>
      </c>
      <c r="F12" s="116">
        <v>924</v>
      </c>
      <c r="G12" s="150">
        <v>954</v>
      </c>
      <c r="H12" s="116">
        <v>35</v>
      </c>
      <c r="I12" s="116">
        <v>9596</v>
      </c>
      <c r="J12" s="19"/>
      <c r="K12" s="4"/>
      <c r="L12" s="4"/>
    </row>
    <row r="13" spans="1:12" s="133" customFormat="1" ht="13.5" customHeight="1">
      <c r="A13" s="130"/>
      <c r="B13" s="124">
        <v>45</v>
      </c>
      <c r="C13" s="124">
        <v>11630</v>
      </c>
      <c r="D13" s="146">
        <v>1260</v>
      </c>
      <c r="E13" s="124">
        <v>15</v>
      </c>
      <c r="F13" s="124">
        <v>983</v>
      </c>
      <c r="G13" s="146">
        <v>1260</v>
      </c>
      <c r="H13" s="124">
        <v>35</v>
      </c>
      <c r="I13" s="124">
        <v>10758</v>
      </c>
      <c r="J13" s="131"/>
      <c r="K13" s="132"/>
      <c r="L13" s="132"/>
    </row>
    <row r="14" spans="1:12" s="18" customFormat="1" ht="13.5" customHeight="1">
      <c r="A14" s="115" t="s">
        <v>65</v>
      </c>
      <c r="B14" s="116">
        <v>16</v>
      </c>
      <c r="C14" s="116">
        <v>1388</v>
      </c>
      <c r="D14" s="150">
        <v>84</v>
      </c>
      <c r="E14" s="116">
        <v>7</v>
      </c>
      <c r="F14" s="116">
        <v>84</v>
      </c>
      <c r="G14" s="150">
        <v>84</v>
      </c>
      <c r="H14" s="116">
        <v>11</v>
      </c>
      <c r="I14" s="116">
        <v>1306</v>
      </c>
      <c r="J14" s="19"/>
      <c r="K14" s="4"/>
      <c r="L14" s="4"/>
    </row>
    <row r="15" spans="1:12" s="133" customFormat="1" ht="13.5" customHeight="1">
      <c r="A15" s="130"/>
      <c r="B15" s="124">
        <v>10</v>
      </c>
      <c r="C15" s="124">
        <v>1253</v>
      </c>
      <c r="D15" s="146">
        <v>133</v>
      </c>
      <c r="E15" s="124">
        <v>4</v>
      </c>
      <c r="F15" s="124">
        <v>102</v>
      </c>
      <c r="G15" s="146">
        <v>133</v>
      </c>
      <c r="H15" s="124">
        <v>6</v>
      </c>
      <c r="I15" s="124">
        <v>1151</v>
      </c>
      <c r="J15" s="131"/>
      <c r="K15" s="132"/>
      <c r="L15" s="132"/>
    </row>
    <row r="16" spans="1:12" s="18" customFormat="1" ht="13.5" customHeight="1">
      <c r="A16" s="115" t="s">
        <v>3</v>
      </c>
      <c r="B16" s="116">
        <v>10</v>
      </c>
      <c r="C16" s="116">
        <v>13426</v>
      </c>
      <c r="D16" s="150">
        <v>18019</v>
      </c>
      <c r="E16" s="116">
        <v>7</v>
      </c>
      <c r="F16" s="116">
        <v>13140</v>
      </c>
      <c r="G16" s="150">
        <v>18019</v>
      </c>
      <c r="H16" s="116">
        <v>4</v>
      </c>
      <c r="I16" s="116">
        <v>291</v>
      </c>
      <c r="J16" s="19"/>
      <c r="K16" s="4"/>
      <c r="L16" s="4"/>
    </row>
    <row r="17" spans="1:12" s="133" customFormat="1" ht="24" customHeight="1" thickBot="1">
      <c r="A17" s="134"/>
      <c r="B17" s="140">
        <v>8</v>
      </c>
      <c r="C17" s="140">
        <v>378</v>
      </c>
      <c r="D17" s="168">
        <v>5235</v>
      </c>
      <c r="E17" s="140">
        <v>5</v>
      </c>
      <c r="F17" s="140">
        <v>275</v>
      </c>
      <c r="G17" s="168">
        <v>5235</v>
      </c>
      <c r="H17" s="140">
        <v>6</v>
      </c>
      <c r="I17" s="140">
        <v>121</v>
      </c>
      <c r="J17" s="131"/>
      <c r="K17" s="132"/>
      <c r="L17" s="132"/>
    </row>
    <row r="18" spans="1:12" s="18" customFormat="1" ht="13.5" customHeight="1">
      <c r="A18" s="62" t="s">
        <v>206</v>
      </c>
      <c r="B18" s="32"/>
      <c r="C18" s="32"/>
      <c r="D18" s="32"/>
      <c r="E18" s="32"/>
      <c r="F18" s="32"/>
      <c r="G18" s="32"/>
      <c r="H18" s="32"/>
      <c r="J18" s="19"/>
      <c r="K18" s="4"/>
      <c r="L18" s="4"/>
    </row>
    <row r="19" spans="1:12" s="18" customFormat="1" ht="13.5" customHeight="1">
      <c r="A19" s="58" t="s">
        <v>198</v>
      </c>
      <c r="B19" s="81"/>
      <c r="C19" s="82"/>
      <c r="D19" s="81"/>
      <c r="E19" s="82"/>
      <c r="F19" s="82"/>
      <c r="G19" s="81"/>
      <c r="H19" s="82"/>
      <c r="I19" s="32"/>
      <c r="J19" s="19"/>
      <c r="K19" s="4"/>
      <c r="L19" s="4"/>
    </row>
    <row r="20" spans="1:12" s="18" customFormat="1" ht="13.5" customHeight="1">
      <c r="A20" s="58" t="s">
        <v>213</v>
      </c>
      <c r="B20" s="7"/>
      <c r="C20" s="7"/>
      <c r="D20" s="7"/>
      <c r="E20" s="7"/>
      <c r="F20" s="7"/>
      <c r="G20" s="7"/>
      <c r="H20" s="7"/>
      <c r="I20" s="7"/>
      <c r="J20" s="19"/>
      <c r="K20" s="4"/>
      <c r="L20" s="4"/>
    </row>
    <row r="21" spans="1:12" ht="12">
      <c r="A21" s="4" t="s">
        <v>229</v>
      </c>
      <c r="J21" s="1"/>
      <c r="K21" s="1"/>
      <c r="L21" s="1"/>
    </row>
    <row r="22" spans="1:12" ht="12">
      <c r="A22" s="1"/>
      <c r="B22" s="55"/>
      <c r="C22" s="55"/>
      <c r="D22" s="55"/>
      <c r="E22" s="55"/>
      <c r="F22" s="55"/>
      <c r="G22" s="55"/>
      <c r="H22" s="55"/>
      <c r="I22" s="55"/>
      <c r="J22" s="1"/>
      <c r="K22" s="1"/>
      <c r="L22" s="1"/>
    </row>
    <row r="23" spans="1:12" ht="12">
      <c r="A23" s="1"/>
      <c r="B23" s="55"/>
      <c r="C23" s="55"/>
      <c r="D23" s="55"/>
      <c r="E23" s="55"/>
      <c r="F23" s="55"/>
      <c r="G23" s="55"/>
      <c r="H23" s="55"/>
      <c r="I23" s="55"/>
      <c r="J23" s="1"/>
      <c r="K23" s="1"/>
      <c r="L23" s="1"/>
    </row>
    <row r="24" spans="1:12" ht="12">
      <c r="A24" s="1"/>
      <c r="B24" s="55"/>
      <c r="C24" s="55"/>
      <c r="D24" s="55"/>
      <c r="E24" s="55"/>
      <c r="F24" s="55"/>
      <c r="G24" s="55"/>
      <c r="H24" s="55"/>
      <c r="I24" s="55"/>
      <c r="J24" s="1"/>
      <c r="K24" s="1"/>
      <c r="L24" s="1"/>
    </row>
    <row r="25" spans="2:9" ht="12">
      <c r="B25" s="55"/>
      <c r="C25" s="55"/>
      <c r="D25" s="55"/>
      <c r="E25" s="55"/>
      <c r="F25" s="55"/>
      <c r="G25" s="55"/>
      <c r="H25" s="55"/>
      <c r="I25" s="55"/>
    </row>
    <row r="26" spans="2:9" ht="12">
      <c r="B26" s="55"/>
      <c r="C26" s="55"/>
      <c r="D26" s="55"/>
      <c r="E26" s="55"/>
      <c r="F26" s="55"/>
      <c r="G26" s="55"/>
      <c r="H26" s="55"/>
      <c r="I26" s="55"/>
    </row>
  </sheetData>
  <sheetProtection/>
  <mergeCells count="7">
    <mergeCell ref="A1:I1"/>
    <mergeCell ref="A4:A6"/>
    <mergeCell ref="E4:G4"/>
    <mergeCell ref="H4:I4"/>
    <mergeCell ref="E5:G5"/>
    <mergeCell ref="H5:I5"/>
    <mergeCell ref="B4:D5"/>
  </mergeCells>
  <printOptions/>
  <pageMargins left="0.7874015748031497" right="0.5905511811023623" top="0.984251968503937" bottom="0.984251968503937" header="0.5118110236220472" footer="0.5118110236220472"/>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P103"/>
  <sheetViews>
    <sheetView showGridLines="0" zoomScaleSheetLayoutView="100" zoomScalePageLayoutView="0" workbookViewId="0" topLeftCell="A1">
      <selection activeCell="A1" sqref="A1:G1"/>
    </sheetView>
  </sheetViews>
  <sheetFormatPr defaultColWidth="9.00390625" defaultRowHeight="12.75"/>
  <cols>
    <col min="1" max="1" width="40.00390625" style="0" customWidth="1"/>
    <col min="2" max="7" width="9.75390625" style="0" customWidth="1"/>
    <col min="8" max="8" width="13.375" style="0" customWidth="1"/>
    <col min="9" max="9" width="15.375" style="0" customWidth="1"/>
  </cols>
  <sheetData>
    <row r="1" spans="1:8" s="18" customFormat="1" ht="13.5" customHeight="1">
      <c r="A1" s="455" t="s">
        <v>121</v>
      </c>
      <c r="B1" s="455"/>
      <c r="C1" s="455"/>
      <c r="D1" s="455"/>
      <c r="E1" s="455"/>
      <c r="F1" s="455"/>
      <c r="G1" s="455"/>
      <c r="H1" s="17"/>
    </row>
    <row r="2" spans="1:16" s="18" customFormat="1" ht="13.5" customHeight="1" thickBot="1">
      <c r="A2" s="20"/>
      <c r="B2" s="20"/>
      <c r="C2" s="20"/>
      <c r="D2" s="20"/>
      <c r="E2" s="20"/>
      <c r="F2" s="20"/>
      <c r="G2" s="337" t="s">
        <v>240</v>
      </c>
      <c r="H2" s="17"/>
      <c r="I2" s="378"/>
      <c r="J2" s="320"/>
      <c r="K2" s="320"/>
      <c r="L2" s="320"/>
      <c r="M2" s="320"/>
      <c r="N2" s="320"/>
      <c r="O2" s="320"/>
      <c r="P2" s="320"/>
    </row>
    <row r="3" spans="1:16" s="18" customFormat="1" ht="15.75" customHeight="1">
      <c r="A3" s="411" t="s">
        <v>8</v>
      </c>
      <c r="B3" s="452" t="s">
        <v>91</v>
      </c>
      <c r="C3" s="453"/>
      <c r="D3" s="453"/>
      <c r="E3" s="453"/>
      <c r="F3" s="453"/>
      <c r="G3" s="453"/>
      <c r="H3" s="17"/>
      <c r="I3" s="320"/>
      <c r="J3" s="320"/>
      <c r="K3" s="320"/>
      <c r="L3" s="320"/>
      <c r="M3" s="320"/>
      <c r="N3" s="320"/>
      <c r="O3" s="320"/>
      <c r="P3" s="320"/>
    </row>
    <row r="4" spans="1:16" s="18" customFormat="1" ht="15.75" customHeight="1">
      <c r="A4" s="456"/>
      <c r="B4" s="414" t="s">
        <v>90</v>
      </c>
      <c r="C4" s="460"/>
      <c r="D4" s="460"/>
      <c r="E4" s="461"/>
      <c r="F4" s="414" t="s">
        <v>26</v>
      </c>
      <c r="G4" s="451"/>
      <c r="H4" s="17"/>
      <c r="I4" s="320"/>
      <c r="J4" s="320"/>
      <c r="K4" s="320"/>
      <c r="L4" s="320"/>
      <c r="M4" s="320"/>
      <c r="N4" s="320"/>
      <c r="O4" s="320"/>
      <c r="P4" s="320"/>
    </row>
    <row r="5" spans="1:16" s="18" customFormat="1" ht="9.75" customHeight="1">
      <c r="A5" s="457"/>
      <c r="B5" s="459" t="s">
        <v>224</v>
      </c>
      <c r="C5" s="101"/>
      <c r="D5" s="102"/>
      <c r="E5" s="459" t="s">
        <v>218</v>
      </c>
      <c r="F5" s="459" t="s">
        <v>224</v>
      </c>
      <c r="G5" s="459" t="s">
        <v>218</v>
      </c>
      <c r="H5" s="17"/>
      <c r="I5" s="320"/>
      <c r="J5" s="320"/>
      <c r="K5" s="320"/>
      <c r="L5" s="320"/>
      <c r="M5" s="320"/>
      <c r="N5" s="320"/>
      <c r="O5" s="320"/>
      <c r="P5" s="320"/>
    </row>
    <row r="6" spans="1:16" s="18" customFormat="1" ht="30.75" customHeight="1">
      <c r="A6" s="458"/>
      <c r="B6" s="442"/>
      <c r="C6" s="97" t="s">
        <v>89</v>
      </c>
      <c r="D6" s="340" t="s">
        <v>245</v>
      </c>
      <c r="E6" s="442"/>
      <c r="F6" s="442"/>
      <c r="G6" s="442"/>
      <c r="H6" s="17"/>
      <c r="I6" s="320"/>
      <c r="J6" s="320"/>
      <c r="K6" s="320"/>
      <c r="L6" s="320"/>
      <c r="M6" s="320"/>
      <c r="N6" s="320"/>
      <c r="O6" s="320"/>
      <c r="P6" s="320"/>
    </row>
    <row r="7" spans="1:16" s="18" customFormat="1" ht="11.25" customHeight="1">
      <c r="A7" s="46"/>
      <c r="B7" s="91" t="s">
        <v>68</v>
      </c>
      <c r="C7" s="91" t="s">
        <v>11</v>
      </c>
      <c r="D7" s="92" t="s">
        <v>69</v>
      </c>
      <c r="E7" s="297" t="s">
        <v>68</v>
      </c>
      <c r="F7" s="341" t="s">
        <v>69</v>
      </c>
      <c r="G7" s="92" t="s">
        <v>69</v>
      </c>
      <c r="H7" s="70"/>
      <c r="I7" s="321"/>
      <c r="J7" s="321"/>
      <c r="K7" s="321"/>
      <c r="L7" s="321"/>
      <c r="M7" s="321"/>
      <c r="N7" s="320"/>
      <c r="O7" s="320"/>
      <c r="P7" s="320"/>
    </row>
    <row r="8" spans="1:16" s="18" customFormat="1" ht="12">
      <c r="A8" s="87" t="s">
        <v>67</v>
      </c>
      <c r="B8" s="65">
        <v>495</v>
      </c>
      <c r="C8" s="153">
        <f>B8-E8</f>
        <v>-12</v>
      </c>
      <c r="D8" s="339">
        <f>ROUND((B8-E8)/E8*100,1)</f>
        <v>-2.4</v>
      </c>
      <c r="E8" s="65">
        <v>507</v>
      </c>
      <c r="F8" s="342">
        <v>100</v>
      </c>
      <c r="G8" s="72">
        <v>100</v>
      </c>
      <c r="H8" s="70"/>
      <c r="I8" s="322"/>
      <c r="J8" s="321"/>
      <c r="K8" s="321"/>
      <c r="L8" s="321"/>
      <c r="M8" s="321"/>
      <c r="N8" s="320"/>
      <c r="O8" s="320"/>
      <c r="P8" s="320"/>
    </row>
    <row r="9" spans="1:16" s="18" customFormat="1" ht="12">
      <c r="A9" s="87"/>
      <c r="B9" s="65"/>
      <c r="C9" s="153"/>
      <c r="D9" s="298"/>
      <c r="E9" s="65"/>
      <c r="F9" s="342"/>
      <c r="G9" s="72"/>
      <c r="H9" s="70"/>
      <c r="I9" s="322"/>
      <c r="J9" s="321"/>
      <c r="K9" s="321"/>
      <c r="L9" s="321"/>
      <c r="M9" s="321"/>
      <c r="N9" s="320"/>
      <c r="O9" s="320"/>
      <c r="P9" s="320"/>
    </row>
    <row r="10" spans="1:16" s="18" customFormat="1" ht="12">
      <c r="A10" s="87" t="s">
        <v>92</v>
      </c>
      <c r="B10" s="65">
        <v>156</v>
      </c>
      <c r="C10" s="153">
        <f>B10-E10</f>
        <v>11</v>
      </c>
      <c r="D10" s="298">
        <f>ROUND((B10-E10)/E10*100,1)</f>
        <v>7.6</v>
      </c>
      <c r="E10" s="65">
        <v>145</v>
      </c>
      <c r="F10" s="342">
        <f>ROUND(B10/$B$8,3)*100</f>
        <v>31.5</v>
      </c>
      <c r="G10" s="72">
        <f>ROUND(E10/$E$8,3)*100</f>
        <v>28.599999999999998</v>
      </c>
      <c r="H10" s="70"/>
      <c r="I10" s="322"/>
      <c r="J10" s="321"/>
      <c r="K10" s="321"/>
      <c r="L10" s="321"/>
      <c r="M10" s="321"/>
      <c r="N10" s="320"/>
      <c r="O10" s="320"/>
      <c r="P10" s="320"/>
    </row>
    <row r="11" spans="1:16" s="69" customFormat="1" ht="12">
      <c r="A11" s="38" t="s">
        <v>93</v>
      </c>
      <c r="B11" s="32">
        <v>144</v>
      </c>
      <c r="C11" s="154">
        <f>B11-E11</f>
        <v>11</v>
      </c>
      <c r="D11" s="299">
        <f>ROUND((B11-E11)/E11*100,1)</f>
        <v>8.3</v>
      </c>
      <c r="E11" s="32">
        <v>133</v>
      </c>
      <c r="F11" s="343">
        <f>ROUND(B11/$B$8,3)*100</f>
        <v>29.099999999999998</v>
      </c>
      <c r="G11" s="53">
        <f>ROUND(E11/$E$8,3)*100</f>
        <v>26.200000000000003</v>
      </c>
      <c r="H11" s="70"/>
      <c r="I11" s="319"/>
      <c r="J11" s="379"/>
      <c r="K11" s="379"/>
      <c r="L11" s="379"/>
      <c r="M11" s="379"/>
      <c r="N11" s="380"/>
      <c r="O11" s="380"/>
      <c r="P11" s="380"/>
    </row>
    <row r="12" spans="1:16" s="69" customFormat="1" ht="12">
      <c r="A12" s="38" t="s">
        <v>94</v>
      </c>
      <c r="B12" s="32">
        <v>13</v>
      </c>
      <c r="C12" s="323">
        <f>B12-E12</f>
        <v>-3</v>
      </c>
      <c r="D12" s="324">
        <f>ROUND((B12-E12)/E12*100,1)</f>
        <v>-18.8</v>
      </c>
      <c r="E12" s="32">
        <v>16</v>
      </c>
      <c r="F12" s="343">
        <f>ROUND(B12/$B$8,3)*100</f>
        <v>2.6</v>
      </c>
      <c r="G12" s="53">
        <f>ROUND(E12/$E$8,3)*100</f>
        <v>3.2</v>
      </c>
      <c r="H12" s="19"/>
      <c r="I12" s="319"/>
      <c r="J12" s="379"/>
      <c r="K12" s="379"/>
      <c r="L12" s="379"/>
      <c r="M12" s="379"/>
      <c r="N12" s="380"/>
      <c r="O12" s="380"/>
      <c r="P12" s="380"/>
    </row>
    <row r="13" spans="1:16" s="69" customFormat="1" ht="11.25" customHeight="1">
      <c r="A13" s="38"/>
      <c r="B13" s="32"/>
      <c r="C13" s="154"/>
      <c r="D13" s="299"/>
      <c r="E13" s="32"/>
      <c r="F13" s="343"/>
      <c r="G13" s="53"/>
      <c r="H13" s="19"/>
      <c r="I13" s="319"/>
      <c r="J13" s="379"/>
      <c r="K13" s="379"/>
      <c r="L13" s="379"/>
      <c r="M13" s="379"/>
      <c r="N13" s="380"/>
      <c r="O13" s="380"/>
      <c r="P13" s="380"/>
    </row>
    <row r="14" spans="1:16" s="69" customFormat="1" ht="12">
      <c r="A14" s="87" t="s">
        <v>125</v>
      </c>
      <c r="B14" s="65">
        <v>257</v>
      </c>
      <c r="C14" s="153">
        <f aca="true" t="shared" si="0" ref="C14:C20">B14-E14</f>
        <v>29</v>
      </c>
      <c r="D14" s="298">
        <f aca="true" t="shared" si="1" ref="D14:D20">ROUND((B14-E14)/E14*100,1)</f>
        <v>12.7</v>
      </c>
      <c r="E14" s="65">
        <v>228</v>
      </c>
      <c r="F14" s="342">
        <f aca="true" t="shared" si="2" ref="F14:F20">ROUND(B14/$B$8,3)*100</f>
        <v>51.9</v>
      </c>
      <c r="G14" s="72">
        <f aca="true" t="shared" si="3" ref="G14:G20">ROUND(E14/$E$8,3)*100</f>
        <v>45</v>
      </c>
      <c r="H14" s="70"/>
      <c r="I14" s="322"/>
      <c r="J14" s="379"/>
      <c r="K14" s="379"/>
      <c r="L14" s="379"/>
      <c r="M14" s="379"/>
      <c r="N14" s="380"/>
      <c r="O14" s="380"/>
      <c r="P14" s="380"/>
    </row>
    <row r="15" spans="1:16" s="18" customFormat="1" ht="12">
      <c r="A15" s="84" t="s">
        <v>95</v>
      </c>
      <c r="B15" s="32">
        <v>16</v>
      </c>
      <c r="C15" s="323">
        <f t="shared" si="0"/>
        <v>-4</v>
      </c>
      <c r="D15" s="324">
        <f t="shared" si="1"/>
        <v>-20</v>
      </c>
      <c r="E15" s="32">
        <v>20</v>
      </c>
      <c r="F15" s="343">
        <f t="shared" si="2"/>
        <v>3.2</v>
      </c>
      <c r="G15" s="53">
        <f t="shared" si="3"/>
        <v>3.9</v>
      </c>
      <c r="H15" s="19"/>
      <c r="I15" s="319"/>
      <c r="J15" s="321"/>
      <c r="K15" s="321"/>
      <c r="L15" s="321"/>
      <c r="M15" s="321"/>
      <c r="N15" s="320"/>
      <c r="O15" s="320"/>
      <c r="P15" s="320"/>
    </row>
    <row r="16" spans="1:16" s="18" customFormat="1" ht="12">
      <c r="A16" s="84" t="s">
        <v>96</v>
      </c>
      <c r="B16" s="32">
        <v>110</v>
      </c>
      <c r="C16" s="154">
        <f t="shared" si="0"/>
        <v>39</v>
      </c>
      <c r="D16" s="299">
        <f t="shared" si="1"/>
        <v>54.9</v>
      </c>
      <c r="E16" s="32">
        <v>71</v>
      </c>
      <c r="F16" s="343">
        <f t="shared" si="2"/>
        <v>22.2</v>
      </c>
      <c r="G16" s="53">
        <f t="shared" si="3"/>
        <v>14.000000000000002</v>
      </c>
      <c r="H16" s="19"/>
      <c r="I16" s="319"/>
      <c r="J16" s="321"/>
      <c r="K16" s="321"/>
      <c r="L16" s="321"/>
      <c r="M16" s="321"/>
      <c r="N16" s="320"/>
      <c r="O16" s="320"/>
      <c r="P16" s="320"/>
    </row>
    <row r="17" spans="1:16" s="69" customFormat="1" ht="12">
      <c r="A17" s="84" t="s">
        <v>97</v>
      </c>
      <c r="B17" s="81">
        <v>73</v>
      </c>
      <c r="C17" s="300">
        <f t="shared" si="0"/>
        <v>13</v>
      </c>
      <c r="D17" s="302">
        <f t="shared" si="1"/>
        <v>21.7</v>
      </c>
      <c r="E17" s="81">
        <v>60</v>
      </c>
      <c r="F17" s="344">
        <f t="shared" si="2"/>
        <v>14.7</v>
      </c>
      <c r="G17" s="53">
        <f t="shared" si="3"/>
        <v>11.799999999999999</v>
      </c>
      <c r="H17" s="83"/>
      <c r="I17" s="319"/>
      <c r="J17" s="379"/>
      <c r="K17" s="379"/>
      <c r="L17" s="379"/>
      <c r="M17" s="379"/>
      <c r="N17" s="380"/>
      <c r="O17" s="380"/>
      <c r="P17" s="380"/>
    </row>
    <row r="18" spans="1:16" s="18" customFormat="1" ht="12">
      <c r="A18" s="38" t="s">
        <v>98</v>
      </c>
      <c r="B18" s="32">
        <v>14</v>
      </c>
      <c r="C18" s="154">
        <f t="shared" si="0"/>
        <v>2</v>
      </c>
      <c r="D18" s="299">
        <f t="shared" si="1"/>
        <v>16.7</v>
      </c>
      <c r="E18" s="32">
        <v>12</v>
      </c>
      <c r="F18" s="345">
        <f t="shared" si="2"/>
        <v>2.8000000000000003</v>
      </c>
      <c r="G18" s="53">
        <f t="shared" si="3"/>
        <v>2.4</v>
      </c>
      <c r="H18" s="32"/>
      <c r="I18" s="319"/>
      <c r="J18" s="321"/>
      <c r="K18" s="321"/>
      <c r="L18" s="321"/>
      <c r="M18" s="321"/>
      <c r="N18" s="320"/>
      <c r="O18" s="320"/>
      <c r="P18" s="320"/>
    </row>
    <row r="19" spans="1:16" s="18" customFormat="1" ht="12">
      <c r="A19" s="38" t="s">
        <v>99</v>
      </c>
      <c r="B19" s="315">
        <v>12</v>
      </c>
      <c r="C19" s="300">
        <f t="shared" si="0"/>
        <v>4</v>
      </c>
      <c r="D19" s="299">
        <f t="shared" si="1"/>
        <v>50</v>
      </c>
      <c r="E19" s="32">
        <v>8</v>
      </c>
      <c r="F19" s="343">
        <f t="shared" si="2"/>
        <v>2.4</v>
      </c>
      <c r="G19" s="53">
        <f t="shared" si="3"/>
        <v>1.6</v>
      </c>
      <c r="H19" s="19"/>
      <c r="I19" s="319"/>
      <c r="J19" s="381"/>
      <c r="K19" s="321"/>
      <c r="L19" s="321"/>
      <c r="M19" s="321"/>
      <c r="N19" s="320"/>
      <c r="O19" s="320"/>
      <c r="P19" s="320"/>
    </row>
    <row r="20" spans="1:16" s="18" customFormat="1" ht="12">
      <c r="A20" s="38" t="s">
        <v>100</v>
      </c>
      <c r="B20" s="315">
        <v>66</v>
      </c>
      <c r="C20" s="154">
        <f t="shared" si="0"/>
        <v>-15</v>
      </c>
      <c r="D20" s="324">
        <f t="shared" si="1"/>
        <v>-18.5</v>
      </c>
      <c r="E20" s="32">
        <v>81</v>
      </c>
      <c r="F20" s="343">
        <f t="shared" si="2"/>
        <v>13.3</v>
      </c>
      <c r="G20" s="53">
        <f t="shared" si="3"/>
        <v>16</v>
      </c>
      <c r="H20" s="19"/>
      <c r="I20" s="319"/>
      <c r="J20" s="321"/>
      <c r="K20" s="321"/>
      <c r="L20" s="321"/>
      <c r="M20" s="321"/>
      <c r="N20" s="320"/>
      <c r="O20" s="320"/>
      <c r="P20" s="320"/>
    </row>
    <row r="21" spans="1:16" s="18" customFormat="1" ht="11.25" customHeight="1">
      <c r="A21" s="38"/>
      <c r="B21" s="32"/>
      <c r="C21" s="154"/>
      <c r="D21" s="299"/>
      <c r="E21" s="32"/>
      <c r="F21" s="343"/>
      <c r="G21" s="53"/>
      <c r="H21" s="19"/>
      <c r="I21" s="319"/>
      <c r="J21" s="321"/>
      <c r="K21" s="321"/>
      <c r="L21" s="321"/>
      <c r="M21" s="321"/>
      <c r="N21" s="320"/>
      <c r="O21" s="320"/>
      <c r="P21" s="320"/>
    </row>
    <row r="22" spans="1:16" s="18" customFormat="1" ht="12">
      <c r="A22" s="87" t="s">
        <v>110</v>
      </c>
      <c r="B22" s="316">
        <v>42</v>
      </c>
      <c r="C22" s="301">
        <f aca="true" t="shared" si="4" ref="C22:C30">B22-E22</f>
        <v>-2</v>
      </c>
      <c r="D22" s="339">
        <f aca="true" t="shared" si="5" ref="D22:D27">ROUND((B22-E22)/E22*100,1)</f>
        <v>-4.5</v>
      </c>
      <c r="E22" s="65">
        <v>44</v>
      </c>
      <c r="F22" s="342">
        <f aca="true" t="shared" si="6" ref="F22:F28">ROUND(B22/$B$8,3)*100</f>
        <v>8.5</v>
      </c>
      <c r="G22" s="72">
        <f aca="true" t="shared" si="7" ref="G22:G30">ROUND(E22/$E$8,3)*100</f>
        <v>8.7</v>
      </c>
      <c r="H22" s="19"/>
      <c r="I22" s="322"/>
      <c r="J22" s="321"/>
      <c r="K22" s="321"/>
      <c r="L22" s="321"/>
      <c r="M22" s="321"/>
      <c r="N22" s="320"/>
      <c r="O22" s="320"/>
      <c r="P22" s="320"/>
    </row>
    <row r="23" spans="1:16" s="69" customFormat="1" ht="12">
      <c r="A23" s="38" t="s">
        <v>112</v>
      </c>
      <c r="B23" s="315">
        <v>5</v>
      </c>
      <c r="C23" s="323">
        <f t="shared" si="4"/>
        <v>-3</v>
      </c>
      <c r="D23" s="324">
        <f t="shared" si="5"/>
        <v>-37.5</v>
      </c>
      <c r="E23" s="32">
        <v>8</v>
      </c>
      <c r="F23" s="343">
        <f t="shared" si="6"/>
        <v>1</v>
      </c>
      <c r="G23" s="53">
        <f t="shared" si="7"/>
        <v>1.6</v>
      </c>
      <c r="H23" s="70"/>
      <c r="I23" s="319"/>
      <c r="J23" s="379"/>
      <c r="K23" s="379"/>
      <c r="L23" s="379"/>
      <c r="M23" s="379"/>
      <c r="N23" s="380"/>
      <c r="O23" s="380"/>
      <c r="P23" s="380"/>
    </row>
    <row r="24" spans="1:16" s="18" customFormat="1" ht="12">
      <c r="A24" s="38" t="s">
        <v>113</v>
      </c>
      <c r="B24" s="315">
        <v>4</v>
      </c>
      <c r="C24" s="154">
        <f t="shared" si="4"/>
        <v>2</v>
      </c>
      <c r="D24" s="299">
        <f t="shared" si="5"/>
        <v>100</v>
      </c>
      <c r="E24" s="32">
        <v>2</v>
      </c>
      <c r="F24" s="343">
        <f t="shared" si="6"/>
        <v>0.8</v>
      </c>
      <c r="G24" s="53">
        <f t="shared" si="7"/>
        <v>0.4</v>
      </c>
      <c r="H24" s="19"/>
      <c r="I24" s="319"/>
      <c r="J24" s="321"/>
      <c r="K24" s="321"/>
      <c r="L24" s="321"/>
      <c r="M24" s="321"/>
      <c r="N24" s="320"/>
      <c r="O24" s="320"/>
      <c r="P24" s="320"/>
    </row>
    <row r="25" spans="1:16" s="18" customFormat="1" ht="12">
      <c r="A25" s="38" t="s">
        <v>114</v>
      </c>
      <c r="B25" s="315">
        <v>6</v>
      </c>
      <c r="C25" s="323">
        <f t="shared" si="4"/>
        <v>-2</v>
      </c>
      <c r="D25" s="324">
        <f t="shared" si="5"/>
        <v>-25</v>
      </c>
      <c r="E25" s="32">
        <v>8</v>
      </c>
      <c r="F25" s="343">
        <f t="shared" si="6"/>
        <v>1.2</v>
      </c>
      <c r="G25" s="53">
        <f t="shared" si="7"/>
        <v>1.6</v>
      </c>
      <c r="H25" s="19"/>
      <c r="I25" s="319"/>
      <c r="J25" s="321"/>
      <c r="K25" s="321"/>
      <c r="L25" s="321"/>
      <c r="M25" s="321"/>
      <c r="N25" s="320"/>
      <c r="O25" s="320"/>
      <c r="P25" s="320"/>
    </row>
    <row r="26" spans="1:16" s="18" customFormat="1" ht="12">
      <c r="A26" s="38" t="s">
        <v>115</v>
      </c>
      <c r="B26" s="315">
        <v>5</v>
      </c>
      <c r="C26" s="154">
        <f t="shared" si="4"/>
        <v>0</v>
      </c>
      <c r="D26" s="299">
        <f>ROUND((B26-E26)/E26*100,1)</f>
        <v>0</v>
      </c>
      <c r="E26" s="32">
        <v>5</v>
      </c>
      <c r="F26" s="343">
        <f t="shared" si="6"/>
        <v>1</v>
      </c>
      <c r="G26" s="53">
        <f t="shared" si="7"/>
        <v>1</v>
      </c>
      <c r="H26" s="19"/>
      <c r="I26" s="319"/>
      <c r="J26" s="321"/>
      <c r="K26" s="321"/>
      <c r="L26" s="321"/>
      <c r="M26" s="321"/>
      <c r="N26" s="320"/>
      <c r="O26" s="320"/>
      <c r="P26" s="320"/>
    </row>
    <row r="27" spans="1:16" s="18" customFormat="1" ht="12">
      <c r="A27" s="38" t="s">
        <v>116</v>
      </c>
      <c r="B27" s="317">
        <v>1</v>
      </c>
      <c r="C27" s="300">
        <f t="shared" si="4"/>
        <v>0</v>
      </c>
      <c r="D27" s="299">
        <f t="shared" si="5"/>
        <v>0</v>
      </c>
      <c r="E27" s="64">
        <v>1</v>
      </c>
      <c r="F27" s="343">
        <f t="shared" si="6"/>
        <v>0.2</v>
      </c>
      <c r="G27" s="53">
        <f>ROUND(E27/$E$8,3)*100</f>
        <v>0.2</v>
      </c>
      <c r="H27" s="19"/>
      <c r="I27" s="319"/>
      <c r="J27" s="321"/>
      <c r="K27" s="321"/>
      <c r="L27" s="321"/>
      <c r="M27" s="321"/>
      <c r="N27" s="320"/>
      <c r="O27" s="320"/>
      <c r="P27" s="320"/>
    </row>
    <row r="28" spans="1:16" s="18" customFormat="1" ht="12" customHeight="1">
      <c r="A28" s="38" t="s">
        <v>117</v>
      </c>
      <c r="B28" s="325">
        <v>1</v>
      </c>
      <c r="C28" s="326">
        <f>IF(E28="-",B28-0,B28-E28)</f>
        <v>1</v>
      </c>
      <c r="D28" s="327" t="str">
        <f>IF(E28="-","…",ROUND((B28-E28)/E28*100,1))</f>
        <v>…</v>
      </c>
      <c r="E28" s="22" t="s">
        <v>14</v>
      </c>
      <c r="F28" s="346">
        <f t="shared" si="6"/>
        <v>0.2</v>
      </c>
      <c r="G28" s="328" t="str">
        <f>IF(E28="-","-",ROUND(E28/$E$8,3)*100)</f>
        <v>-</v>
      </c>
      <c r="H28" s="26"/>
      <c r="I28" s="454"/>
      <c r="J28" s="454"/>
      <c r="K28" s="454"/>
      <c r="L28" s="454"/>
      <c r="M28" s="454"/>
      <c r="N28" s="454"/>
      <c r="O28" s="454"/>
      <c r="P28" s="454"/>
    </row>
    <row r="29" spans="1:16" s="18" customFormat="1" ht="12">
      <c r="A29" s="38" t="s">
        <v>118</v>
      </c>
      <c r="B29" s="329">
        <v>16</v>
      </c>
      <c r="C29" s="319">
        <f t="shared" si="4"/>
        <v>0</v>
      </c>
      <c r="D29" s="330">
        <f>ROUND((B29-E29)/E29*100,1)</f>
        <v>0</v>
      </c>
      <c r="E29" s="331">
        <v>16</v>
      </c>
      <c r="F29" s="346">
        <f>ROUND(B29/$B$8,3)*100</f>
        <v>3.2</v>
      </c>
      <c r="G29" s="328">
        <f t="shared" si="7"/>
        <v>3.2</v>
      </c>
      <c r="H29" s="19"/>
      <c r="I29" s="454"/>
      <c r="J29" s="454"/>
      <c r="K29" s="454"/>
      <c r="L29" s="454"/>
      <c r="M29" s="454"/>
      <c r="N29" s="454"/>
      <c r="O29" s="454"/>
      <c r="P29" s="454"/>
    </row>
    <row r="30" spans="1:16" s="18" customFormat="1" ht="12">
      <c r="A30" s="38" t="s">
        <v>119</v>
      </c>
      <c r="B30" s="329">
        <v>6</v>
      </c>
      <c r="C30" s="319">
        <f t="shared" si="4"/>
        <v>1</v>
      </c>
      <c r="D30" s="330">
        <f>ROUND((B30-E30)/E30*100,1)</f>
        <v>20</v>
      </c>
      <c r="E30" s="331">
        <v>5</v>
      </c>
      <c r="F30" s="346">
        <f>ROUND(B30/$B$8,3)*100</f>
        <v>1.2</v>
      </c>
      <c r="G30" s="328">
        <f t="shared" si="7"/>
        <v>1</v>
      </c>
      <c r="H30" s="19"/>
      <c r="I30" s="454"/>
      <c r="J30" s="454"/>
      <c r="K30" s="454"/>
      <c r="L30" s="454"/>
      <c r="M30" s="454"/>
      <c r="N30" s="454"/>
      <c r="O30" s="454"/>
      <c r="P30" s="454"/>
    </row>
    <row r="31" spans="1:16" s="18" customFormat="1" ht="11.25" customHeight="1">
      <c r="A31" s="38"/>
      <c r="B31" s="331"/>
      <c r="C31" s="319"/>
      <c r="D31" s="330"/>
      <c r="E31" s="331"/>
      <c r="F31" s="346"/>
      <c r="G31" s="328"/>
      <c r="H31" s="19"/>
      <c r="I31" s="320"/>
      <c r="J31" s="321"/>
      <c r="K31" s="321"/>
      <c r="L31" s="321"/>
      <c r="M31" s="321"/>
      <c r="N31" s="320"/>
      <c r="O31" s="320"/>
      <c r="P31" s="320"/>
    </row>
    <row r="32" spans="1:16" s="18" customFormat="1" ht="12">
      <c r="A32" s="87" t="s">
        <v>126</v>
      </c>
      <c r="B32" s="332">
        <v>157</v>
      </c>
      <c r="C32" s="322">
        <f>B32-E32</f>
        <v>-16</v>
      </c>
      <c r="D32" s="338">
        <f>ROUND((B32-E32)/E32*100,1)</f>
        <v>-9.2</v>
      </c>
      <c r="E32" s="333">
        <v>173</v>
      </c>
      <c r="F32" s="347">
        <f>ROUND(B32/$B$8,3)*100</f>
        <v>31.7</v>
      </c>
      <c r="G32" s="334">
        <f>ROUND(E32/$E$8,3)*100</f>
        <v>34.1</v>
      </c>
      <c r="H32" s="19"/>
      <c r="I32" s="322"/>
      <c r="J32" s="321"/>
      <c r="K32" s="321"/>
      <c r="L32" s="321"/>
      <c r="M32" s="321"/>
      <c r="N32" s="320"/>
      <c r="O32" s="320"/>
      <c r="P32" s="320"/>
    </row>
    <row r="33" spans="1:16" s="69" customFormat="1" ht="12">
      <c r="A33" s="38" t="s">
        <v>102</v>
      </c>
      <c r="B33" s="329">
        <v>6</v>
      </c>
      <c r="C33" s="326">
        <f aca="true" t="shared" si="8" ref="C33:C42">B33-E33</f>
        <v>-1</v>
      </c>
      <c r="D33" s="335">
        <f aca="true" t="shared" si="9" ref="D33:D42">ROUND((B33-E33)/E33*100,1)</f>
        <v>-14.3</v>
      </c>
      <c r="E33" s="331">
        <v>7</v>
      </c>
      <c r="F33" s="346">
        <f aca="true" t="shared" si="10" ref="F33:F42">ROUND(B33/$B$8,3)*100</f>
        <v>1.2</v>
      </c>
      <c r="G33" s="328">
        <f aca="true" t="shared" si="11" ref="G33:G42">ROUND(E33/$E$8,3)*100</f>
        <v>1.4000000000000001</v>
      </c>
      <c r="H33" s="26"/>
      <c r="I33" s="454"/>
      <c r="J33" s="454"/>
      <c r="K33" s="454"/>
      <c r="L33" s="454"/>
      <c r="M33" s="454"/>
      <c r="N33" s="454"/>
      <c r="O33" s="454"/>
      <c r="P33" s="380"/>
    </row>
    <row r="34" spans="1:16" s="18" customFormat="1" ht="12">
      <c r="A34" s="38" t="s">
        <v>101</v>
      </c>
      <c r="B34" s="329">
        <v>91</v>
      </c>
      <c r="C34" s="319">
        <f t="shared" si="8"/>
        <v>-17</v>
      </c>
      <c r="D34" s="335">
        <f t="shared" si="9"/>
        <v>-15.7</v>
      </c>
      <c r="E34" s="331">
        <v>108</v>
      </c>
      <c r="F34" s="346">
        <f t="shared" si="10"/>
        <v>18.4</v>
      </c>
      <c r="G34" s="328">
        <f t="shared" si="11"/>
        <v>21.3</v>
      </c>
      <c r="H34" s="26"/>
      <c r="I34" s="454"/>
      <c r="J34" s="454"/>
      <c r="K34" s="454"/>
      <c r="L34" s="454"/>
      <c r="M34" s="454"/>
      <c r="N34" s="454"/>
      <c r="O34" s="454"/>
      <c r="P34" s="320"/>
    </row>
    <row r="35" spans="1:16" s="69" customFormat="1" ht="12">
      <c r="A35" s="38" t="s">
        <v>104</v>
      </c>
      <c r="B35" s="329">
        <v>8</v>
      </c>
      <c r="C35" s="319">
        <f t="shared" si="8"/>
        <v>0</v>
      </c>
      <c r="D35" s="330">
        <f t="shared" si="9"/>
        <v>0</v>
      </c>
      <c r="E35" s="331">
        <v>8</v>
      </c>
      <c r="F35" s="346">
        <f t="shared" si="10"/>
        <v>1.6</v>
      </c>
      <c r="G35" s="328">
        <f t="shared" si="11"/>
        <v>1.6</v>
      </c>
      <c r="H35" s="70"/>
      <c r="I35" s="319"/>
      <c r="J35" s="379"/>
      <c r="K35" s="379"/>
      <c r="L35" s="379"/>
      <c r="M35" s="379"/>
      <c r="N35" s="380"/>
      <c r="O35" s="380"/>
      <c r="P35" s="380"/>
    </row>
    <row r="36" spans="1:16" s="18" customFormat="1" ht="12">
      <c r="A36" s="38" t="s">
        <v>105</v>
      </c>
      <c r="B36" s="329">
        <v>20</v>
      </c>
      <c r="C36" s="326">
        <f t="shared" si="8"/>
        <v>0</v>
      </c>
      <c r="D36" s="336">
        <f t="shared" si="9"/>
        <v>0</v>
      </c>
      <c r="E36" s="331">
        <v>20</v>
      </c>
      <c r="F36" s="346">
        <f t="shared" si="10"/>
        <v>4</v>
      </c>
      <c r="G36" s="328">
        <f t="shared" si="11"/>
        <v>3.9</v>
      </c>
      <c r="H36" s="19"/>
      <c r="I36" s="319"/>
      <c r="J36" s="321"/>
      <c r="K36" s="321"/>
      <c r="L36" s="321"/>
      <c r="M36" s="321"/>
      <c r="N36" s="320"/>
      <c r="O36" s="320"/>
      <c r="P36" s="320"/>
    </row>
    <row r="37" spans="1:16" s="18" customFormat="1" ht="12" customHeight="1">
      <c r="A37" s="38" t="s">
        <v>106</v>
      </c>
      <c r="B37" s="331">
        <v>2</v>
      </c>
      <c r="C37" s="326">
        <f t="shared" si="8"/>
        <v>1</v>
      </c>
      <c r="D37" s="330">
        <f t="shared" si="9"/>
        <v>100</v>
      </c>
      <c r="E37" s="331">
        <v>1</v>
      </c>
      <c r="F37" s="346">
        <f t="shared" si="10"/>
        <v>0.4</v>
      </c>
      <c r="G37" s="328">
        <f t="shared" si="11"/>
        <v>0.2</v>
      </c>
      <c r="H37" s="19"/>
      <c r="I37" s="454"/>
      <c r="J37" s="454"/>
      <c r="K37" s="454"/>
      <c r="L37" s="454"/>
      <c r="M37" s="454"/>
      <c r="N37" s="454"/>
      <c r="O37" s="454"/>
      <c r="P37" s="454"/>
    </row>
    <row r="38" spans="1:16" s="18" customFormat="1" ht="12" customHeight="1">
      <c r="A38" s="38" t="s">
        <v>107</v>
      </c>
      <c r="B38" s="329">
        <v>13</v>
      </c>
      <c r="C38" s="326">
        <f t="shared" si="8"/>
        <v>1</v>
      </c>
      <c r="D38" s="330">
        <f t="shared" si="9"/>
        <v>8.3</v>
      </c>
      <c r="E38" s="331">
        <v>12</v>
      </c>
      <c r="F38" s="346">
        <f t="shared" si="10"/>
        <v>2.6</v>
      </c>
      <c r="G38" s="328">
        <f t="shared" si="11"/>
        <v>2.4</v>
      </c>
      <c r="H38" s="19"/>
      <c r="I38" s="454"/>
      <c r="J38" s="454"/>
      <c r="K38" s="454"/>
      <c r="L38" s="454"/>
      <c r="M38" s="454"/>
      <c r="N38" s="454"/>
      <c r="O38" s="454"/>
      <c r="P38" s="454"/>
    </row>
    <row r="39" spans="1:16" s="18" customFormat="1" ht="12">
      <c r="A39" s="103" t="s">
        <v>108</v>
      </c>
      <c r="B39" s="22" t="s">
        <v>14</v>
      </c>
      <c r="C39" s="326">
        <f>IF(B39="-",0-E39,B39-E39)</f>
        <v>-1</v>
      </c>
      <c r="D39" s="330">
        <f>IF(B39="-",-100*E39,ROUND((B39-E39)/E39*100,1))</f>
        <v>-100</v>
      </c>
      <c r="E39" s="331">
        <v>1</v>
      </c>
      <c r="F39" s="346" t="str">
        <f>IF(B39="-","-",ROUND(B39/$B$8,3)*100)</f>
        <v>-</v>
      </c>
      <c r="G39" s="328">
        <f t="shared" si="11"/>
        <v>0.2</v>
      </c>
      <c r="H39" s="26"/>
      <c r="I39" s="454"/>
      <c r="J39" s="454"/>
      <c r="K39" s="454"/>
      <c r="L39" s="454"/>
      <c r="M39" s="454"/>
      <c r="N39" s="454"/>
      <c r="O39" s="454"/>
      <c r="P39" s="454"/>
    </row>
    <row r="40" spans="1:16" s="18" customFormat="1" ht="12">
      <c r="A40" s="103" t="s">
        <v>109</v>
      </c>
      <c r="B40" s="329">
        <v>15</v>
      </c>
      <c r="C40" s="319">
        <f t="shared" si="8"/>
        <v>5</v>
      </c>
      <c r="D40" s="330">
        <f t="shared" si="9"/>
        <v>50</v>
      </c>
      <c r="E40" s="331">
        <v>10</v>
      </c>
      <c r="F40" s="346">
        <f t="shared" si="10"/>
        <v>3</v>
      </c>
      <c r="G40" s="328">
        <f t="shared" si="11"/>
        <v>2</v>
      </c>
      <c r="H40" s="19"/>
      <c r="I40" s="319"/>
      <c r="J40" s="321"/>
      <c r="K40" s="321"/>
      <c r="L40" s="321"/>
      <c r="M40" s="321"/>
      <c r="N40" s="320"/>
      <c r="O40" s="320"/>
      <c r="P40" s="320"/>
    </row>
    <row r="41" spans="1:16" s="69" customFormat="1" ht="12">
      <c r="A41" s="38" t="s">
        <v>103</v>
      </c>
      <c r="B41" s="22" t="s">
        <v>14</v>
      </c>
      <c r="C41" s="326">
        <f>IF(B41="-",0-E41,B41-E41)</f>
        <v>-1</v>
      </c>
      <c r="D41" s="330">
        <f>IF(B41="-",-100*E41,ROUND((B41-E41)/E41*100,1))</f>
        <v>-100</v>
      </c>
      <c r="E41" s="331">
        <v>1</v>
      </c>
      <c r="F41" s="346" t="str">
        <f>IF(B41="-","-",ROUND(B41/$B$8,3)*100)</f>
        <v>-</v>
      </c>
      <c r="G41" s="328">
        <f t="shared" si="11"/>
        <v>0.2</v>
      </c>
      <c r="H41" s="26"/>
      <c r="I41" s="319"/>
      <c r="J41" s="319"/>
      <c r="K41" s="319"/>
      <c r="L41" s="319"/>
      <c r="M41" s="319"/>
      <c r="N41" s="319"/>
      <c r="O41" s="319"/>
      <c r="P41" s="380"/>
    </row>
    <row r="42" spans="1:15" s="18" customFormat="1" ht="12">
      <c r="A42" s="38" t="s">
        <v>241</v>
      </c>
      <c r="B42" s="315">
        <v>12</v>
      </c>
      <c r="C42" s="154">
        <f t="shared" si="8"/>
        <v>0</v>
      </c>
      <c r="D42" s="299">
        <f t="shared" si="9"/>
        <v>0</v>
      </c>
      <c r="E42" s="32">
        <v>12</v>
      </c>
      <c r="F42" s="343">
        <f t="shared" si="10"/>
        <v>2.4</v>
      </c>
      <c r="G42" s="53">
        <f t="shared" si="11"/>
        <v>2.4</v>
      </c>
      <c r="H42" s="19"/>
      <c r="I42" s="319"/>
      <c r="J42" s="319"/>
      <c r="K42" s="319"/>
      <c r="L42" s="319"/>
      <c r="M42" s="319"/>
      <c r="N42" s="319"/>
      <c r="O42" s="319"/>
    </row>
    <row r="43" spans="1:13" s="18" customFormat="1" ht="11.25" customHeight="1">
      <c r="A43" s="38"/>
      <c r="B43" s="32"/>
      <c r="C43" s="154"/>
      <c r="D43" s="299"/>
      <c r="E43" s="32"/>
      <c r="F43" s="343"/>
      <c r="G43" s="53"/>
      <c r="H43" s="19"/>
      <c r="I43" s="154"/>
      <c r="J43" s="4"/>
      <c r="K43" s="4"/>
      <c r="L43" s="4"/>
      <c r="M43" s="4"/>
    </row>
    <row r="44" spans="1:13" s="69" customFormat="1" ht="12">
      <c r="A44" s="87" t="s">
        <v>3</v>
      </c>
      <c r="B44" s="316">
        <v>29</v>
      </c>
      <c r="C44" s="301">
        <f>B44-E44</f>
        <v>4</v>
      </c>
      <c r="D44" s="298">
        <f>ROUND((B44-E44)/E44*100,1)</f>
        <v>16</v>
      </c>
      <c r="E44" s="65">
        <v>25</v>
      </c>
      <c r="F44" s="342">
        <f>ROUND(B44/$B$8,3)*100</f>
        <v>5.8999999999999995</v>
      </c>
      <c r="G44" s="72">
        <f>ROUND(E44/$E$8,3)*100</f>
        <v>4.9</v>
      </c>
      <c r="H44" s="70"/>
      <c r="I44" s="153"/>
      <c r="J44" s="71"/>
      <c r="K44" s="71"/>
      <c r="L44" s="71"/>
      <c r="M44" s="71"/>
    </row>
    <row r="45" spans="1:13" s="69" customFormat="1" ht="11.25" customHeight="1" thickBot="1">
      <c r="A45" s="348"/>
      <c r="B45" s="351"/>
      <c r="C45" s="349"/>
      <c r="D45" s="350"/>
      <c r="E45" s="352"/>
      <c r="F45" s="78"/>
      <c r="G45" s="78"/>
      <c r="H45" s="70"/>
      <c r="I45" s="153"/>
      <c r="J45" s="71"/>
      <c r="K45" s="71"/>
      <c r="L45" s="71"/>
      <c r="M45" s="71"/>
    </row>
    <row r="46" spans="1:13" s="18" customFormat="1" ht="16.5" customHeight="1">
      <c r="A46" s="104" t="s">
        <v>239</v>
      </c>
      <c r="B46" s="93"/>
      <c r="C46" s="93"/>
      <c r="D46" s="93"/>
      <c r="E46" s="93"/>
      <c r="F46" s="93"/>
      <c r="G46" s="93"/>
      <c r="H46" s="19"/>
      <c r="I46" s="4"/>
      <c r="J46" s="4"/>
      <c r="K46" s="4"/>
      <c r="L46" s="4"/>
      <c r="M46" s="4"/>
    </row>
    <row r="47" spans="1:13" s="18" customFormat="1" ht="12">
      <c r="A47" s="105" t="s">
        <v>243</v>
      </c>
      <c r="B47" s="94"/>
      <c r="C47" s="94"/>
      <c r="D47" s="94"/>
      <c r="E47" s="94"/>
      <c r="F47" s="94"/>
      <c r="G47" s="94"/>
      <c r="H47" s="19"/>
      <c r="I47" s="4"/>
      <c r="J47" s="4"/>
      <c r="K47" s="4"/>
      <c r="L47" s="4"/>
      <c r="M47" s="4"/>
    </row>
    <row r="48" spans="1:13" s="18" customFormat="1" ht="12">
      <c r="A48" s="106" t="s">
        <v>127</v>
      </c>
      <c r="B48" s="79"/>
      <c r="C48" s="79"/>
      <c r="D48" s="79"/>
      <c r="E48" s="79"/>
      <c r="F48" s="79"/>
      <c r="G48" s="79"/>
      <c r="H48" s="19"/>
      <c r="I48" s="4"/>
      <c r="J48" s="4"/>
      <c r="K48" s="4"/>
      <c r="L48" s="4"/>
      <c r="M48" s="4"/>
    </row>
    <row r="49" spans="1:13" ht="12">
      <c r="A49" s="107" t="s">
        <v>246</v>
      </c>
      <c r="B49" s="1"/>
      <c r="C49" s="1"/>
      <c r="D49" s="1"/>
      <c r="E49" s="1"/>
      <c r="F49" s="1"/>
      <c r="G49" s="1"/>
      <c r="H49" s="1"/>
      <c r="I49" s="1"/>
      <c r="J49" s="1"/>
      <c r="K49" s="1"/>
      <c r="L49" s="1"/>
      <c r="M49" s="1"/>
    </row>
    <row r="50" spans="1:13" ht="12">
      <c r="A50" s="107" t="s">
        <v>247</v>
      </c>
      <c r="B50" s="1"/>
      <c r="C50" s="1"/>
      <c r="D50" s="1"/>
      <c r="E50" s="1"/>
      <c r="F50" s="1"/>
      <c r="G50" s="1"/>
      <c r="H50" s="1"/>
      <c r="I50" s="1"/>
      <c r="J50" s="1"/>
      <c r="K50" s="1"/>
      <c r="L50" s="1"/>
      <c r="M50" s="1"/>
    </row>
    <row r="51" spans="1:13" ht="12">
      <c r="A51" s="1" t="s">
        <v>111</v>
      </c>
      <c r="B51" s="1"/>
      <c r="C51" s="1"/>
      <c r="D51" s="1"/>
      <c r="E51" s="1"/>
      <c r="F51" s="1"/>
      <c r="G51" s="1"/>
      <c r="H51" s="1"/>
      <c r="I51" s="1"/>
      <c r="J51" s="1"/>
      <c r="K51" s="1"/>
      <c r="L51" s="1"/>
      <c r="M51" s="1"/>
    </row>
    <row r="52" spans="1:13" ht="12">
      <c r="A52" s="1"/>
      <c r="B52" s="1"/>
      <c r="C52" s="1"/>
      <c r="D52" s="1"/>
      <c r="E52" s="1"/>
      <c r="F52" s="1"/>
      <c r="G52" s="1"/>
      <c r="H52" s="1"/>
      <c r="I52" s="1"/>
      <c r="J52" s="1"/>
      <c r="K52" s="1"/>
      <c r="L52" s="1"/>
      <c r="M52" s="1"/>
    </row>
    <row r="53" spans="1:13" ht="12">
      <c r="A53" s="1"/>
      <c r="B53" s="1"/>
      <c r="C53" s="1"/>
      <c r="D53" s="1"/>
      <c r="E53" s="1"/>
      <c r="F53" s="1"/>
      <c r="G53" s="1"/>
      <c r="H53" s="1"/>
      <c r="I53" s="1"/>
      <c r="J53" s="1"/>
      <c r="K53" s="1"/>
      <c r="L53" s="1"/>
      <c r="M53" s="1"/>
    </row>
    <row r="54" spans="1:13" ht="12">
      <c r="A54" s="1"/>
      <c r="B54" s="1"/>
      <c r="C54" s="1"/>
      <c r="D54" s="1"/>
      <c r="E54" s="1"/>
      <c r="F54" s="1"/>
      <c r="G54" s="1"/>
      <c r="H54" s="1"/>
      <c r="I54" s="1"/>
      <c r="J54" s="1"/>
      <c r="K54" s="1"/>
      <c r="L54" s="1"/>
      <c r="M54" s="1"/>
    </row>
    <row r="55" spans="1:13" ht="12">
      <c r="A55" s="1"/>
      <c r="B55" s="1"/>
      <c r="C55" s="1"/>
      <c r="D55" s="1"/>
      <c r="E55" s="1"/>
      <c r="F55" s="1"/>
      <c r="G55" s="1"/>
      <c r="H55" s="1"/>
      <c r="I55" s="1"/>
      <c r="J55" s="1"/>
      <c r="K55" s="1"/>
      <c r="L55" s="1"/>
      <c r="M55" s="1"/>
    </row>
    <row r="56" spans="1:13" ht="12">
      <c r="A56" s="1"/>
      <c r="B56" s="1"/>
      <c r="C56" s="1"/>
      <c r="D56" s="1"/>
      <c r="E56" s="1"/>
      <c r="F56" s="1"/>
      <c r="G56" s="1"/>
      <c r="H56" s="1"/>
      <c r="I56" s="1"/>
      <c r="J56" s="1"/>
      <c r="K56" s="1"/>
      <c r="L56" s="1"/>
      <c r="M56" s="1"/>
    </row>
    <row r="57" spans="1:13" ht="12">
      <c r="A57" s="1"/>
      <c r="B57" s="1"/>
      <c r="C57" s="1"/>
      <c r="D57" s="1"/>
      <c r="E57" s="1"/>
      <c r="F57" s="1"/>
      <c r="G57" s="1"/>
      <c r="H57" s="1"/>
      <c r="I57" s="1"/>
      <c r="J57" s="1"/>
      <c r="K57" s="1"/>
      <c r="L57" s="1"/>
      <c r="M57" s="1"/>
    </row>
    <row r="58" spans="1:13" ht="12">
      <c r="A58" s="1"/>
      <c r="B58" s="1"/>
      <c r="C58" s="1"/>
      <c r="D58" s="1"/>
      <c r="E58" s="1"/>
      <c r="F58" s="1"/>
      <c r="G58" s="1"/>
      <c r="H58" s="1"/>
      <c r="I58" s="1"/>
      <c r="J58" s="1"/>
      <c r="K58" s="1"/>
      <c r="L58" s="1"/>
      <c r="M58" s="1"/>
    </row>
    <row r="59" spans="1:13" ht="12">
      <c r="A59" s="1"/>
      <c r="B59" s="1"/>
      <c r="C59" s="1"/>
      <c r="D59" s="1"/>
      <c r="E59" s="1"/>
      <c r="F59" s="1"/>
      <c r="G59" s="1"/>
      <c r="H59" s="1"/>
      <c r="I59" s="1"/>
      <c r="J59" s="1"/>
      <c r="K59" s="1"/>
      <c r="L59" s="1"/>
      <c r="M59" s="1"/>
    </row>
    <row r="60" spans="1:13" ht="12">
      <c r="A60" s="1"/>
      <c r="B60" s="1"/>
      <c r="C60" s="1"/>
      <c r="D60" s="1"/>
      <c r="E60" s="1"/>
      <c r="F60" s="1"/>
      <c r="G60" s="1"/>
      <c r="H60" s="1"/>
      <c r="I60" s="1"/>
      <c r="J60" s="1"/>
      <c r="K60" s="1"/>
      <c r="L60" s="1"/>
      <c r="M60" s="1"/>
    </row>
    <row r="61" spans="1:13" ht="12">
      <c r="A61" s="1"/>
      <c r="B61" s="1"/>
      <c r="C61" s="1"/>
      <c r="D61" s="1"/>
      <c r="E61" s="1"/>
      <c r="F61" s="1"/>
      <c r="G61" s="1"/>
      <c r="H61" s="1"/>
      <c r="I61" s="1"/>
      <c r="J61" s="1"/>
      <c r="K61" s="1"/>
      <c r="L61" s="1"/>
      <c r="M61" s="1"/>
    </row>
    <row r="62" spans="1:13" ht="12">
      <c r="A62" s="1"/>
      <c r="B62" s="1"/>
      <c r="C62" s="1"/>
      <c r="D62" s="1"/>
      <c r="E62" s="1"/>
      <c r="F62" s="1"/>
      <c r="G62" s="1"/>
      <c r="H62" s="1"/>
      <c r="I62" s="1"/>
      <c r="J62" s="1"/>
      <c r="K62" s="1"/>
      <c r="L62" s="1"/>
      <c r="M62" s="1"/>
    </row>
    <row r="63" spans="1:13" ht="12">
      <c r="A63" s="1"/>
      <c r="B63" s="1"/>
      <c r="C63" s="1"/>
      <c r="D63" s="1"/>
      <c r="E63" s="1"/>
      <c r="F63" s="1"/>
      <c r="G63" s="1"/>
      <c r="H63" s="1"/>
      <c r="I63" s="1"/>
      <c r="J63" s="1"/>
      <c r="K63" s="1"/>
      <c r="L63" s="1"/>
      <c r="M63" s="1"/>
    </row>
    <row r="64" spans="1:13" ht="12">
      <c r="A64" s="1"/>
      <c r="B64" s="1"/>
      <c r="C64" s="1"/>
      <c r="D64" s="1"/>
      <c r="E64" s="1"/>
      <c r="F64" s="1"/>
      <c r="G64" s="1"/>
      <c r="H64" s="1"/>
      <c r="I64" s="1"/>
      <c r="J64" s="1"/>
      <c r="K64" s="1"/>
      <c r="L64" s="1"/>
      <c r="M64" s="1"/>
    </row>
    <row r="65" spans="1:13" ht="12">
      <c r="A65" s="1"/>
      <c r="B65" s="1"/>
      <c r="C65" s="1"/>
      <c r="D65" s="1"/>
      <c r="E65" s="1"/>
      <c r="F65" s="1"/>
      <c r="G65" s="1"/>
      <c r="H65" s="1"/>
      <c r="I65" s="1"/>
      <c r="J65" s="1"/>
      <c r="K65" s="1"/>
      <c r="L65" s="1"/>
      <c r="M65" s="1"/>
    </row>
    <row r="66" spans="1:13" ht="12">
      <c r="A66" s="1"/>
      <c r="B66" s="1"/>
      <c r="C66" s="1"/>
      <c r="D66" s="1"/>
      <c r="E66" s="1"/>
      <c r="F66" s="1"/>
      <c r="G66" s="1"/>
      <c r="H66" s="1"/>
      <c r="I66" s="1"/>
      <c r="J66" s="1"/>
      <c r="K66" s="1"/>
      <c r="L66" s="1"/>
      <c r="M66" s="1"/>
    </row>
    <row r="67" spans="1:13" ht="12">
      <c r="A67" s="1"/>
      <c r="B67" s="1"/>
      <c r="C67" s="1"/>
      <c r="D67" s="1"/>
      <c r="E67" s="1"/>
      <c r="F67" s="1"/>
      <c r="G67" s="1"/>
      <c r="H67" s="1"/>
      <c r="I67" s="1"/>
      <c r="J67" s="1"/>
      <c r="K67" s="1"/>
      <c r="L67" s="1"/>
      <c r="M67" s="1"/>
    </row>
    <row r="68" spans="1:13" ht="12">
      <c r="A68" s="1"/>
      <c r="B68" s="1"/>
      <c r="C68" s="1"/>
      <c r="D68" s="1"/>
      <c r="E68" s="1"/>
      <c r="F68" s="1"/>
      <c r="G68" s="1"/>
      <c r="H68" s="1"/>
      <c r="I68" s="1"/>
      <c r="J68" s="1"/>
      <c r="K68" s="1"/>
      <c r="L68" s="1"/>
      <c r="M68" s="1"/>
    </row>
    <row r="69" spans="1:13" ht="12">
      <c r="A69" s="1"/>
      <c r="B69" s="1"/>
      <c r="C69" s="1"/>
      <c r="D69" s="1"/>
      <c r="E69" s="1"/>
      <c r="F69" s="1"/>
      <c r="G69" s="1"/>
      <c r="H69" s="1"/>
      <c r="I69" s="1"/>
      <c r="J69" s="1"/>
      <c r="K69" s="1"/>
      <c r="L69" s="1"/>
      <c r="M69" s="1"/>
    </row>
    <row r="70" spans="1:13" ht="12">
      <c r="A70" s="1"/>
      <c r="B70" s="1"/>
      <c r="C70" s="1"/>
      <c r="D70" s="1"/>
      <c r="E70" s="1"/>
      <c r="F70" s="1"/>
      <c r="G70" s="1"/>
      <c r="H70" s="1"/>
      <c r="I70" s="1"/>
      <c r="J70" s="1"/>
      <c r="K70" s="1"/>
      <c r="L70" s="1"/>
      <c r="M70" s="1"/>
    </row>
    <row r="71" spans="1:13" ht="12">
      <c r="A71" s="1"/>
      <c r="B71" s="1"/>
      <c r="C71" s="1"/>
      <c r="D71" s="1"/>
      <c r="E71" s="1"/>
      <c r="F71" s="1"/>
      <c r="G71" s="1"/>
      <c r="H71" s="1"/>
      <c r="I71" s="1"/>
      <c r="J71" s="1"/>
      <c r="K71" s="1"/>
      <c r="L71" s="1"/>
      <c r="M71" s="1"/>
    </row>
    <row r="72" spans="1:13" ht="12">
      <c r="A72" s="1"/>
      <c r="B72" s="1"/>
      <c r="C72" s="1"/>
      <c r="D72" s="1"/>
      <c r="E72" s="1"/>
      <c r="F72" s="1"/>
      <c r="G72" s="1"/>
      <c r="H72" s="1"/>
      <c r="I72" s="1"/>
      <c r="J72" s="1"/>
      <c r="K72" s="1"/>
      <c r="L72" s="1"/>
      <c r="M72" s="1"/>
    </row>
    <row r="73" spans="1:13" ht="12">
      <c r="A73" s="1"/>
      <c r="B73" s="1"/>
      <c r="C73" s="1"/>
      <c r="D73" s="1"/>
      <c r="E73" s="1"/>
      <c r="F73" s="1"/>
      <c r="G73" s="1"/>
      <c r="H73" s="1"/>
      <c r="I73" s="1"/>
      <c r="J73" s="1"/>
      <c r="K73" s="1"/>
      <c r="L73" s="1"/>
      <c r="M73" s="1"/>
    </row>
    <row r="74" spans="1:13" ht="12">
      <c r="A74" s="1"/>
      <c r="B74" s="1"/>
      <c r="C74" s="1"/>
      <c r="D74" s="1"/>
      <c r="E74" s="1"/>
      <c r="F74" s="1"/>
      <c r="G74" s="1"/>
      <c r="H74" s="1"/>
      <c r="I74" s="1"/>
      <c r="J74" s="1"/>
      <c r="K74" s="1"/>
      <c r="L74" s="1"/>
      <c r="M74" s="1"/>
    </row>
    <row r="75" spans="1:13" ht="12">
      <c r="A75" s="1"/>
      <c r="B75" s="1"/>
      <c r="C75" s="1"/>
      <c r="D75" s="1"/>
      <c r="E75" s="1"/>
      <c r="F75" s="1"/>
      <c r="G75" s="1"/>
      <c r="H75" s="1"/>
      <c r="I75" s="1"/>
      <c r="J75" s="1"/>
      <c r="K75" s="1"/>
      <c r="L75" s="1"/>
      <c r="M75" s="1"/>
    </row>
    <row r="76" spans="1:13" ht="12">
      <c r="A76" s="1"/>
      <c r="B76" s="1"/>
      <c r="C76" s="1"/>
      <c r="D76" s="1"/>
      <c r="E76" s="1"/>
      <c r="F76" s="1"/>
      <c r="G76" s="1"/>
      <c r="H76" s="1"/>
      <c r="I76" s="1"/>
      <c r="J76" s="1"/>
      <c r="K76" s="1"/>
      <c r="L76" s="1"/>
      <c r="M76" s="1"/>
    </row>
    <row r="77" spans="1:13" ht="12">
      <c r="A77" s="1"/>
      <c r="B77" s="1"/>
      <c r="C77" s="1"/>
      <c r="D77" s="1"/>
      <c r="E77" s="1"/>
      <c r="F77" s="1"/>
      <c r="G77" s="1"/>
      <c r="H77" s="1"/>
      <c r="I77" s="1"/>
      <c r="J77" s="1"/>
      <c r="K77" s="1"/>
      <c r="L77" s="1"/>
      <c r="M77" s="1"/>
    </row>
    <row r="78" spans="1:13" ht="12">
      <c r="A78" s="1"/>
      <c r="B78" s="1"/>
      <c r="C78" s="1"/>
      <c r="D78" s="1"/>
      <c r="E78" s="1"/>
      <c r="F78" s="1"/>
      <c r="G78" s="1"/>
      <c r="H78" s="1"/>
      <c r="I78" s="1"/>
      <c r="J78" s="1"/>
      <c r="K78" s="1"/>
      <c r="L78" s="1"/>
      <c r="M78" s="1"/>
    </row>
    <row r="79" spans="1:13" ht="12">
      <c r="A79" s="1"/>
      <c r="B79" s="1"/>
      <c r="C79" s="1"/>
      <c r="D79" s="1"/>
      <c r="E79" s="1"/>
      <c r="F79" s="1"/>
      <c r="G79" s="1"/>
      <c r="H79" s="1"/>
      <c r="I79" s="1"/>
      <c r="J79" s="1"/>
      <c r="K79" s="1"/>
      <c r="L79" s="1"/>
      <c r="M79" s="1"/>
    </row>
    <row r="80" spans="1:13" ht="12">
      <c r="A80" s="1"/>
      <c r="B80" s="1"/>
      <c r="C80" s="1"/>
      <c r="D80" s="1"/>
      <c r="E80" s="1"/>
      <c r="F80" s="1"/>
      <c r="G80" s="1"/>
      <c r="H80" s="1"/>
      <c r="I80" s="1"/>
      <c r="J80" s="1"/>
      <c r="K80" s="1"/>
      <c r="L80" s="1"/>
      <c r="M80" s="1"/>
    </row>
    <row r="81" spans="1:13" ht="12">
      <c r="A81" s="1"/>
      <c r="B81" s="1"/>
      <c r="C81" s="1"/>
      <c r="D81" s="1"/>
      <c r="E81" s="1"/>
      <c r="F81" s="1"/>
      <c r="G81" s="1"/>
      <c r="H81" s="1"/>
      <c r="I81" s="1"/>
      <c r="J81" s="1"/>
      <c r="K81" s="1"/>
      <c r="L81" s="1"/>
      <c r="M81" s="1"/>
    </row>
    <row r="82" spans="1:13" ht="12">
      <c r="A82" s="1"/>
      <c r="B82" s="1"/>
      <c r="C82" s="1"/>
      <c r="D82" s="1"/>
      <c r="E82" s="1"/>
      <c r="F82" s="1"/>
      <c r="G82" s="1"/>
      <c r="H82" s="1"/>
      <c r="I82" s="1"/>
      <c r="J82" s="1"/>
      <c r="K82" s="1"/>
      <c r="L82" s="1"/>
      <c r="M82" s="1"/>
    </row>
    <row r="83" spans="1:13" ht="12">
      <c r="A83" s="1"/>
      <c r="B83" s="1"/>
      <c r="C83" s="1"/>
      <c r="D83" s="1"/>
      <c r="E83" s="1"/>
      <c r="F83" s="1"/>
      <c r="G83" s="1"/>
      <c r="H83" s="1"/>
      <c r="I83" s="1"/>
      <c r="J83" s="1"/>
      <c r="K83" s="1"/>
      <c r="L83" s="1"/>
      <c r="M83" s="1"/>
    </row>
    <row r="84" spans="1:13" ht="12">
      <c r="A84" s="1"/>
      <c r="B84" s="1"/>
      <c r="C84" s="1"/>
      <c r="D84" s="1"/>
      <c r="E84" s="1"/>
      <c r="F84" s="1"/>
      <c r="G84" s="1"/>
      <c r="H84" s="1"/>
      <c r="I84" s="1"/>
      <c r="J84" s="1"/>
      <c r="K84" s="1"/>
      <c r="L84" s="1"/>
      <c r="M84" s="1"/>
    </row>
    <row r="85" spans="1:13" ht="12">
      <c r="A85" s="1"/>
      <c r="B85" s="1"/>
      <c r="C85" s="1"/>
      <c r="D85" s="1"/>
      <c r="E85" s="1"/>
      <c r="F85" s="1"/>
      <c r="G85" s="1"/>
      <c r="H85" s="1"/>
      <c r="I85" s="1"/>
      <c r="J85" s="1"/>
      <c r="K85" s="1"/>
      <c r="L85" s="1"/>
      <c r="M85" s="1"/>
    </row>
    <row r="86" spans="1:13" ht="12">
      <c r="A86" s="1"/>
      <c r="B86" s="1"/>
      <c r="C86" s="1"/>
      <c r="D86" s="1"/>
      <c r="E86" s="1"/>
      <c r="F86" s="1"/>
      <c r="G86" s="1"/>
      <c r="H86" s="1"/>
      <c r="I86" s="1"/>
      <c r="J86" s="1"/>
      <c r="K86" s="1"/>
      <c r="L86" s="1"/>
      <c r="M86" s="1"/>
    </row>
    <row r="87" spans="1:13" ht="12">
      <c r="A87" s="1"/>
      <c r="B87" s="1"/>
      <c r="C87" s="1"/>
      <c r="D87" s="1"/>
      <c r="E87" s="1"/>
      <c r="F87" s="1"/>
      <c r="G87" s="1"/>
      <c r="H87" s="1"/>
      <c r="I87" s="1"/>
      <c r="J87" s="1"/>
      <c r="K87" s="1"/>
      <c r="L87" s="1"/>
      <c r="M87" s="1"/>
    </row>
    <row r="88" spans="1:13" ht="12">
      <c r="A88" s="1"/>
      <c r="B88" s="1"/>
      <c r="C88" s="1"/>
      <c r="D88" s="1"/>
      <c r="E88" s="1"/>
      <c r="F88" s="1"/>
      <c r="G88" s="1"/>
      <c r="H88" s="1"/>
      <c r="I88" s="1"/>
      <c r="J88" s="1"/>
      <c r="K88" s="1"/>
      <c r="L88" s="1"/>
      <c r="M88" s="1"/>
    </row>
    <row r="89" spans="1:13" ht="12">
      <c r="A89" s="1"/>
      <c r="B89" s="1"/>
      <c r="C89" s="1"/>
      <c r="D89" s="1"/>
      <c r="E89" s="1"/>
      <c r="F89" s="1"/>
      <c r="G89" s="1"/>
      <c r="H89" s="1"/>
      <c r="I89" s="1"/>
      <c r="J89" s="1"/>
      <c r="K89" s="1"/>
      <c r="L89" s="1"/>
      <c r="M89" s="1"/>
    </row>
    <row r="90" spans="1:13" ht="12">
      <c r="A90" s="1"/>
      <c r="B90" s="1"/>
      <c r="C90" s="1"/>
      <c r="D90" s="1"/>
      <c r="E90" s="1"/>
      <c r="F90" s="1"/>
      <c r="G90" s="1"/>
      <c r="H90" s="1"/>
      <c r="I90" s="1"/>
      <c r="J90" s="1"/>
      <c r="K90" s="1"/>
      <c r="L90" s="1"/>
      <c r="M90" s="1"/>
    </row>
    <row r="91" spans="1:13" ht="12">
      <c r="A91" s="1"/>
      <c r="B91" s="1"/>
      <c r="C91" s="1"/>
      <c r="D91" s="1"/>
      <c r="E91" s="1"/>
      <c r="F91" s="1"/>
      <c r="G91" s="1"/>
      <c r="H91" s="1"/>
      <c r="I91" s="1"/>
      <c r="J91" s="1"/>
      <c r="K91" s="1"/>
      <c r="L91" s="1"/>
      <c r="M91" s="1"/>
    </row>
    <row r="92" spans="1:13" ht="12">
      <c r="A92" s="1"/>
      <c r="B92" s="1"/>
      <c r="C92" s="1"/>
      <c r="D92" s="1"/>
      <c r="E92" s="1"/>
      <c r="F92" s="1"/>
      <c r="G92" s="1"/>
      <c r="H92" s="1"/>
      <c r="I92" s="1"/>
      <c r="J92" s="1"/>
      <c r="K92" s="1"/>
      <c r="L92" s="1"/>
      <c r="M92" s="1"/>
    </row>
    <row r="93" spans="1:13" ht="12">
      <c r="A93" s="1"/>
      <c r="B93" s="1"/>
      <c r="C93" s="1"/>
      <c r="D93" s="1"/>
      <c r="E93" s="1"/>
      <c r="F93" s="1"/>
      <c r="G93" s="1"/>
      <c r="H93" s="1"/>
      <c r="I93" s="1"/>
      <c r="J93" s="1"/>
      <c r="K93" s="1"/>
      <c r="L93" s="1"/>
      <c r="M93" s="1"/>
    </row>
    <row r="94" spans="1:13" ht="12">
      <c r="A94" s="1"/>
      <c r="B94" s="1"/>
      <c r="C94" s="1"/>
      <c r="D94" s="1"/>
      <c r="E94" s="1"/>
      <c r="F94" s="1"/>
      <c r="G94" s="1"/>
      <c r="H94" s="1"/>
      <c r="I94" s="1"/>
      <c r="J94" s="1"/>
      <c r="K94" s="1"/>
      <c r="L94" s="1"/>
      <c r="M94" s="1"/>
    </row>
    <row r="95" spans="1:13" ht="12">
      <c r="A95" s="1"/>
      <c r="B95" s="1"/>
      <c r="C95" s="1"/>
      <c r="D95" s="1"/>
      <c r="E95" s="1"/>
      <c r="F95" s="1"/>
      <c r="G95" s="1"/>
      <c r="H95" s="1"/>
      <c r="I95" s="1"/>
      <c r="J95" s="1"/>
      <c r="K95" s="1"/>
      <c r="L95" s="1"/>
      <c r="M95" s="1"/>
    </row>
    <row r="96" spans="1:13" ht="12">
      <c r="A96" s="1"/>
      <c r="B96" s="1"/>
      <c r="C96" s="1"/>
      <c r="D96" s="1"/>
      <c r="E96" s="1"/>
      <c r="F96" s="1"/>
      <c r="G96" s="1"/>
      <c r="H96" s="1"/>
      <c r="I96" s="1"/>
      <c r="J96" s="1"/>
      <c r="K96" s="1"/>
      <c r="L96" s="1"/>
      <c r="M96" s="1"/>
    </row>
    <row r="97" spans="1:13" ht="12">
      <c r="A97" s="1"/>
      <c r="B97" s="1"/>
      <c r="C97" s="1"/>
      <c r="D97" s="1"/>
      <c r="E97" s="1"/>
      <c r="F97" s="1"/>
      <c r="G97" s="1"/>
      <c r="H97" s="1"/>
      <c r="I97" s="1"/>
      <c r="J97" s="1"/>
      <c r="K97" s="1"/>
      <c r="L97" s="1"/>
      <c r="M97" s="1"/>
    </row>
    <row r="98" spans="1:13" ht="12">
      <c r="A98" s="1"/>
      <c r="B98" s="1"/>
      <c r="C98" s="1"/>
      <c r="D98" s="1"/>
      <c r="E98" s="1"/>
      <c r="F98" s="1"/>
      <c r="G98" s="1"/>
      <c r="H98" s="1"/>
      <c r="I98" s="1"/>
      <c r="J98" s="1"/>
      <c r="K98" s="1"/>
      <c r="L98" s="1"/>
      <c r="M98" s="1"/>
    </row>
    <row r="99" spans="1:13" ht="12">
      <c r="A99" s="1"/>
      <c r="B99" s="1"/>
      <c r="C99" s="1"/>
      <c r="D99" s="1"/>
      <c r="E99" s="1"/>
      <c r="F99" s="1"/>
      <c r="G99" s="1"/>
      <c r="H99" s="1"/>
      <c r="I99" s="1"/>
      <c r="J99" s="1"/>
      <c r="K99" s="1"/>
      <c r="L99" s="1"/>
      <c r="M99" s="1"/>
    </row>
    <row r="100" spans="1:13" ht="12">
      <c r="A100" s="1"/>
      <c r="B100" s="1"/>
      <c r="C100" s="1"/>
      <c r="D100" s="1"/>
      <c r="E100" s="1"/>
      <c r="F100" s="1"/>
      <c r="G100" s="1"/>
      <c r="H100" s="1"/>
      <c r="I100" s="1"/>
      <c r="J100" s="1"/>
      <c r="K100" s="1"/>
      <c r="L100" s="1"/>
      <c r="M100" s="1"/>
    </row>
    <row r="101" spans="1:13" ht="12">
      <c r="A101" s="1"/>
      <c r="B101" s="1"/>
      <c r="C101" s="1"/>
      <c r="D101" s="1"/>
      <c r="E101" s="1"/>
      <c r="F101" s="1"/>
      <c r="G101" s="1"/>
      <c r="H101" s="1"/>
      <c r="I101" s="1"/>
      <c r="J101" s="1"/>
      <c r="K101" s="1"/>
      <c r="L101" s="1"/>
      <c r="M101" s="1"/>
    </row>
    <row r="102" spans="1:13" ht="12">
      <c r="A102" s="1"/>
      <c r="B102" s="1"/>
      <c r="C102" s="1"/>
      <c r="D102" s="1"/>
      <c r="E102" s="1"/>
      <c r="F102" s="1"/>
      <c r="G102" s="1"/>
      <c r="H102" s="1"/>
      <c r="I102" s="1"/>
      <c r="J102" s="1"/>
      <c r="K102" s="1"/>
      <c r="L102" s="1"/>
      <c r="M102" s="1"/>
    </row>
    <row r="103" spans="1:13" ht="12">
      <c r="A103" s="1"/>
      <c r="B103" s="1"/>
      <c r="C103" s="1"/>
      <c r="D103" s="1"/>
      <c r="E103" s="1"/>
      <c r="F103" s="1"/>
      <c r="G103" s="1"/>
      <c r="H103" s="1"/>
      <c r="I103" s="1"/>
      <c r="J103" s="1"/>
      <c r="K103" s="1"/>
      <c r="L103" s="1"/>
      <c r="M103" s="1"/>
    </row>
  </sheetData>
  <sheetProtection/>
  <mergeCells count="12">
    <mergeCell ref="G5:G6"/>
    <mergeCell ref="B4:E4"/>
    <mergeCell ref="F4:G4"/>
    <mergeCell ref="B3:G3"/>
    <mergeCell ref="I37:P39"/>
    <mergeCell ref="I28:P30"/>
    <mergeCell ref="A1:G1"/>
    <mergeCell ref="I33:O34"/>
    <mergeCell ref="A3:A6"/>
    <mergeCell ref="B5:B6"/>
    <mergeCell ref="F5:F6"/>
    <mergeCell ref="E5:E6"/>
  </mergeCells>
  <printOptions/>
  <pageMargins left="0.7874015748031497" right="0.5905511811023623" top="0.984251968503937" bottom="0.984251968503937" header="0.5118110236220472" footer="0.5118110236220472"/>
  <pageSetup horizontalDpi="600" verticalDpi="600" orientation="portrait" paperSize="9" scale="89" r:id="rId1"/>
  <ignoredErrors>
    <ignoredError sqref="C39:G41 C28:D28 G28" formula="1"/>
  </ignoredErrors>
</worksheet>
</file>

<file path=xl/worksheets/sheet8.xml><?xml version="1.0" encoding="utf-8"?>
<worksheet xmlns="http://schemas.openxmlformats.org/spreadsheetml/2006/main" xmlns:r="http://schemas.openxmlformats.org/officeDocument/2006/relationships">
  <sheetPr>
    <pageSetUpPr fitToPage="1"/>
  </sheetPr>
  <dimension ref="A1:Z41"/>
  <sheetViews>
    <sheetView showGridLines="0" zoomScaleSheetLayoutView="100" zoomScalePageLayoutView="0" workbookViewId="0" topLeftCell="A1">
      <selection activeCell="A1" sqref="A1:M1"/>
    </sheetView>
  </sheetViews>
  <sheetFormatPr defaultColWidth="9.00390625" defaultRowHeight="12.75"/>
  <cols>
    <col min="1" max="1" width="13.125" style="0" customWidth="1"/>
    <col min="2" max="3" width="6.125" style="0" customWidth="1"/>
    <col min="4" max="12" width="7.625" style="0" customWidth="1"/>
    <col min="13" max="13" width="6.125" style="0" customWidth="1"/>
    <col min="14" max="14" width="7.875" style="0" customWidth="1"/>
    <col min="15" max="26" width="6.875" style="0" customWidth="1"/>
  </cols>
  <sheetData>
    <row r="1" spans="1:14" s="18" customFormat="1" ht="13.5" customHeight="1">
      <c r="A1" s="466" t="s">
        <v>195</v>
      </c>
      <c r="B1" s="466"/>
      <c r="C1" s="466"/>
      <c r="D1" s="466"/>
      <c r="E1" s="466"/>
      <c r="F1" s="466"/>
      <c r="G1" s="466"/>
      <c r="H1" s="466"/>
      <c r="I1" s="466"/>
      <c r="J1" s="466"/>
      <c r="K1" s="466"/>
      <c r="L1" s="466"/>
      <c r="M1" s="466"/>
      <c r="N1" s="17"/>
    </row>
    <row r="2" spans="1:15" s="18" customFormat="1" ht="13.5" customHeight="1">
      <c r="A2" s="42"/>
      <c r="B2" s="42"/>
      <c r="C2" s="42"/>
      <c r="D2" s="42"/>
      <c r="E2" s="42"/>
      <c r="F2" s="42"/>
      <c r="G2" s="42"/>
      <c r="H2" s="42"/>
      <c r="I2" s="42"/>
      <c r="J2" s="42"/>
      <c r="K2" s="42"/>
      <c r="L2" s="467"/>
      <c r="M2" s="467"/>
      <c r="N2" s="17"/>
      <c r="O2" s="279"/>
    </row>
    <row r="3" spans="1:15" s="18" customFormat="1" ht="6" customHeight="1" thickBot="1">
      <c r="A3" s="42"/>
      <c r="B3" s="42"/>
      <c r="C3" s="42"/>
      <c r="D3" s="42"/>
      <c r="E3" s="42"/>
      <c r="F3" s="42"/>
      <c r="G3" s="42"/>
      <c r="H3" s="42"/>
      <c r="I3" s="42"/>
      <c r="J3" s="42"/>
      <c r="K3" s="42"/>
      <c r="L3" s="26"/>
      <c r="M3" s="26"/>
      <c r="N3" s="17"/>
      <c r="O3" s="279"/>
    </row>
    <row r="4" spans="1:15" s="10" customFormat="1" ht="7.5" customHeight="1">
      <c r="A4" s="411" t="s">
        <v>58</v>
      </c>
      <c r="B4" s="468" t="s">
        <v>34</v>
      </c>
      <c r="C4" s="417" t="s">
        <v>196</v>
      </c>
      <c r="D4" s="471"/>
      <c r="E4" s="197"/>
      <c r="F4" s="197"/>
      <c r="G4" s="197"/>
      <c r="H4" s="197"/>
      <c r="I4" s="197"/>
      <c r="J4" s="197"/>
      <c r="K4" s="197"/>
      <c r="L4" s="198"/>
      <c r="M4" s="417" t="s">
        <v>45</v>
      </c>
      <c r="N4" s="21"/>
      <c r="O4" s="58"/>
    </row>
    <row r="5" spans="1:14" s="10" customFormat="1" ht="19.5" customHeight="1">
      <c r="A5" s="412"/>
      <c r="B5" s="469"/>
      <c r="C5" s="472"/>
      <c r="D5" s="473"/>
      <c r="E5" s="464" t="s">
        <v>60</v>
      </c>
      <c r="F5" s="89"/>
      <c r="G5" s="464" t="s">
        <v>43</v>
      </c>
      <c r="H5" s="50"/>
      <c r="I5" s="51"/>
      <c r="J5" s="51"/>
      <c r="K5" s="243"/>
      <c r="L5" s="478" t="s">
        <v>197</v>
      </c>
      <c r="M5" s="475"/>
      <c r="N5" s="21"/>
    </row>
    <row r="6" spans="1:14" s="10" customFormat="1" ht="15" customHeight="1">
      <c r="A6" s="412"/>
      <c r="B6" s="469"/>
      <c r="C6" s="472"/>
      <c r="D6" s="473"/>
      <c r="E6" s="476"/>
      <c r="F6" s="462" t="s">
        <v>42</v>
      </c>
      <c r="G6" s="477"/>
      <c r="H6" s="464" t="s">
        <v>44</v>
      </c>
      <c r="I6" s="50"/>
      <c r="J6" s="50"/>
      <c r="K6" s="49"/>
      <c r="L6" s="479"/>
      <c r="M6" s="475"/>
      <c r="N6" s="21"/>
    </row>
    <row r="7" spans="1:14" s="10" customFormat="1" ht="16.5" customHeight="1">
      <c r="A7" s="413"/>
      <c r="B7" s="470"/>
      <c r="C7" s="443"/>
      <c r="D7" s="474"/>
      <c r="E7" s="463"/>
      <c r="F7" s="463"/>
      <c r="G7" s="465"/>
      <c r="H7" s="465"/>
      <c r="I7" s="52" t="s">
        <v>57</v>
      </c>
      <c r="J7" s="52" t="s">
        <v>16</v>
      </c>
      <c r="K7" s="52" t="s">
        <v>17</v>
      </c>
      <c r="L7" s="480"/>
      <c r="M7" s="408"/>
      <c r="N7" s="21"/>
    </row>
    <row r="8" spans="1:14" s="10" customFormat="1" ht="16.5" customHeight="1">
      <c r="A8" s="84" t="s">
        <v>248</v>
      </c>
      <c r="B8" s="199"/>
      <c r="C8" s="195"/>
      <c r="D8" s="195"/>
      <c r="E8" s="100"/>
      <c r="F8" s="100"/>
      <c r="G8" s="100"/>
      <c r="H8" s="100"/>
      <c r="I8" s="50"/>
      <c r="J8" s="50"/>
      <c r="K8" s="50"/>
      <c r="L8" s="42"/>
      <c r="M8" s="42"/>
      <c r="N8" s="21"/>
    </row>
    <row r="9" spans="1:14" s="18" customFormat="1" ht="17.25" customHeight="1">
      <c r="A9" s="96" t="s">
        <v>227</v>
      </c>
      <c r="B9" s="244">
        <v>780</v>
      </c>
      <c r="C9" s="54">
        <v>627</v>
      </c>
      <c r="D9" s="54"/>
      <c r="E9" s="54">
        <v>167</v>
      </c>
      <c r="F9" s="54">
        <v>109</v>
      </c>
      <c r="G9" s="54">
        <v>245</v>
      </c>
      <c r="H9" s="54">
        <v>245</v>
      </c>
      <c r="I9" s="54">
        <v>239</v>
      </c>
      <c r="J9" s="54">
        <v>6</v>
      </c>
      <c r="K9" s="66" t="s">
        <v>70</v>
      </c>
      <c r="L9" s="54">
        <v>215</v>
      </c>
      <c r="M9" s="54">
        <f aca="true" t="shared" si="0" ref="M9:M14">B9-C9</f>
        <v>153</v>
      </c>
      <c r="N9" s="280"/>
    </row>
    <row r="10" spans="1:14" s="18" customFormat="1" ht="17.25" customHeight="1">
      <c r="A10" s="95">
        <v>22</v>
      </c>
      <c r="B10" s="244">
        <v>682</v>
      </c>
      <c r="C10" s="54">
        <v>582</v>
      </c>
      <c r="D10" s="54"/>
      <c r="E10" s="54">
        <v>165</v>
      </c>
      <c r="F10" s="54">
        <v>120</v>
      </c>
      <c r="G10" s="54">
        <v>198</v>
      </c>
      <c r="H10" s="54">
        <v>197</v>
      </c>
      <c r="I10" s="54">
        <v>195</v>
      </c>
      <c r="J10" s="54">
        <v>2</v>
      </c>
      <c r="K10" s="66" t="s">
        <v>70</v>
      </c>
      <c r="L10" s="54">
        <v>219</v>
      </c>
      <c r="M10" s="54">
        <f t="shared" si="0"/>
        <v>100</v>
      </c>
      <c r="N10" s="47"/>
    </row>
    <row r="11" spans="1:14" s="18" customFormat="1" ht="17.25" customHeight="1">
      <c r="A11" s="95">
        <v>23</v>
      </c>
      <c r="B11" s="245">
        <v>612</v>
      </c>
      <c r="C11" s="88">
        <v>478</v>
      </c>
      <c r="D11" s="7"/>
      <c r="E11" s="88">
        <v>97</v>
      </c>
      <c r="F11" s="88">
        <v>75</v>
      </c>
      <c r="G11" s="88">
        <v>178</v>
      </c>
      <c r="H11" s="88">
        <v>178</v>
      </c>
      <c r="I11" s="88">
        <v>175</v>
      </c>
      <c r="J11" s="90">
        <v>3</v>
      </c>
      <c r="K11" s="90" t="s">
        <v>70</v>
      </c>
      <c r="L11" s="90">
        <v>203</v>
      </c>
      <c r="M11" s="90">
        <f t="shared" si="0"/>
        <v>134</v>
      </c>
      <c r="N11" s="17"/>
    </row>
    <row r="12" spans="1:14" s="18" customFormat="1" ht="17.25" customHeight="1">
      <c r="A12" s="95">
        <v>24</v>
      </c>
      <c r="B12" s="244">
        <v>596</v>
      </c>
      <c r="C12" s="54">
        <v>520</v>
      </c>
      <c r="D12" s="54"/>
      <c r="E12" s="54">
        <v>96</v>
      </c>
      <c r="F12" s="54">
        <v>47</v>
      </c>
      <c r="G12" s="54">
        <v>209</v>
      </c>
      <c r="H12" s="54">
        <v>209</v>
      </c>
      <c r="I12" s="54">
        <v>206</v>
      </c>
      <c r="J12" s="54">
        <v>3</v>
      </c>
      <c r="K12" s="90" t="s">
        <v>70</v>
      </c>
      <c r="L12" s="54">
        <v>215</v>
      </c>
      <c r="M12" s="246">
        <f t="shared" si="0"/>
        <v>76</v>
      </c>
      <c r="N12" s="47"/>
    </row>
    <row r="13" spans="1:14" s="18" customFormat="1" ht="17.25" customHeight="1">
      <c r="A13" s="95">
        <v>25</v>
      </c>
      <c r="B13" s="244">
        <v>507</v>
      </c>
      <c r="C13" s="54">
        <v>395</v>
      </c>
      <c r="D13" s="54"/>
      <c r="E13" s="54">
        <v>92</v>
      </c>
      <c r="F13" s="54">
        <v>61</v>
      </c>
      <c r="G13" s="54">
        <v>145</v>
      </c>
      <c r="H13" s="54">
        <v>145</v>
      </c>
      <c r="I13" s="282">
        <v>140</v>
      </c>
      <c r="J13" s="282">
        <v>5</v>
      </c>
      <c r="K13" s="282" t="s">
        <v>70</v>
      </c>
      <c r="L13" s="282">
        <v>158</v>
      </c>
      <c r="M13" s="282">
        <f t="shared" si="0"/>
        <v>112</v>
      </c>
      <c r="N13" s="47"/>
    </row>
    <row r="14" spans="1:14" s="18" customFormat="1" ht="17.25" customHeight="1">
      <c r="A14" s="192">
        <v>26</v>
      </c>
      <c r="B14" s="247">
        <v>495</v>
      </c>
      <c r="C14" s="189">
        <v>435</v>
      </c>
      <c r="D14" s="189"/>
      <c r="E14" s="189">
        <v>123</v>
      </c>
      <c r="F14" s="189">
        <v>82</v>
      </c>
      <c r="G14" s="189">
        <v>136</v>
      </c>
      <c r="H14" s="189">
        <v>135</v>
      </c>
      <c r="I14" s="190">
        <v>130</v>
      </c>
      <c r="J14" s="190">
        <v>5</v>
      </c>
      <c r="K14" s="190" t="s">
        <v>70</v>
      </c>
      <c r="L14" s="190">
        <v>176</v>
      </c>
      <c r="M14" s="190">
        <f t="shared" si="0"/>
        <v>60</v>
      </c>
      <c r="N14" s="47"/>
    </row>
    <row r="15" spans="1:14" s="18" customFormat="1" ht="18" customHeight="1">
      <c r="A15" s="248" t="s">
        <v>59</v>
      </c>
      <c r="B15" s="249"/>
      <c r="C15" s="250"/>
      <c r="D15" s="250"/>
      <c r="E15" s="250"/>
      <c r="F15" s="250"/>
      <c r="G15" s="250"/>
      <c r="H15" s="250"/>
      <c r="I15" s="250"/>
      <c r="J15" s="250"/>
      <c r="K15" s="90"/>
      <c r="L15" s="250"/>
      <c r="M15" s="251"/>
      <c r="N15" s="47"/>
    </row>
    <row r="16" spans="1:14" s="18" customFormat="1" ht="15.75" customHeight="1">
      <c r="A16" s="96" t="s">
        <v>227</v>
      </c>
      <c r="B16" s="252">
        <v>100</v>
      </c>
      <c r="C16" s="303">
        <f>ROUND(C9/$B$9,3)*100</f>
        <v>80.4</v>
      </c>
      <c r="D16" s="304">
        <v>100</v>
      </c>
      <c r="E16" s="305">
        <f aca="true" t="shared" si="1" ref="E16:J16">ROUND(E9/$C$9,3)*100</f>
        <v>26.6</v>
      </c>
      <c r="F16" s="305">
        <f t="shared" si="1"/>
        <v>17.4</v>
      </c>
      <c r="G16" s="305">
        <f t="shared" si="1"/>
        <v>39.1</v>
      </c>
      <c r="H16" s="305">
        <f t="shared" si="1"/>
        <v>39.1</v>
      </c>
      <c r="I16" s="305">
        <f t="shared" si="1"/>
        <v>38.1</v>
      </c>
      <c r="J16" s="305">
        <f t="shared" si="1"/>
        <v>1</v>
      </c>
      <c r="K16" s="309" t="s">
        <v>14</v>
      </c>
      <c r="L16" s="305">
        <f>ROUND(L9/$C$9,3)*100</f>
        <v>34.300000000000004</v>
      </c>
      <c r="M16" s="310">
        <f>ROUND(M9/$B$9,3)*100</f>
        <v>19.6</v>
      </c>
      <c r="N16" s="47"/>
    </row>
    <row r="17" spans="1:14" s="18" customFormat="1" ht="15.75" customHeight="1">
      <c r="A17" s="95">
        <v>22</v>
      </c>
      <c r="B17" s="252">
        <v>100</v>
      </c>
      <c r="C17" s="303">
        <f>ROUND(C10/$B$10,3)*100</f>
        <v>85.3</v>
      </c>
      <c r="D17" s="304">
        <v>100</v>
      </c>
      <c r="E17" s="305">
        <f aca="true" t="shared" si="2" ref="E17:J17">ROUND(E10/$C$10,3)*100</f>
        <v>28.4</v>
      </c>
      <c r="F17" s="305">
        <f t="shared" si="2"/>
        <v>20.599999999999998</v>
      </c>
      <c r="G17" s="305">
        <f t="shared" si="2"/>
        <v>34</v>
      </c>
      <c r="H17" s="305">
        <f t="shared" si="2"/>
        <v>33.800000000000004</v>
      </c>
      <c r="I17" s="305">
        <f t="shared" si="2"/>
        <v>33.5</v>
      </c>
      <c r="J17" s="305">
        <f t="shared" si="2"/>
        <v>0.3</v>
      </c>
      <c r="K17" s="309" t="s">
        <v>14</v>
      </c>
      <c r="L17" s="305">
        <f>ROUND(L10/$C$10,3)*100</f>
        <v>37.6</v>
      </c>
      <c r="M17" s="310">
        <f>ROUND(M10/$B$10,3)*100</f>
        <v>14.7</v>
      </c>
      <c r="N17" s="47"/>
    </row>
    <row r="18" spans="1:14" s="18" customFormat="1" ht="15.75" customHeight="1">
      <c r="A18" s="95">
        <v>23</v>
      </c>
      <c r="B18" s="252">
        <v>100</v>
      </c>
      <c r="C18" s="303">
        <f>ROUND(C11/$B$11,3)*100</f>
        <v>78.10000000000001</v>
      </c>
      <c r="D18" s="304">
        <v>100</v>
      </c>
      <c r="E18" s="305">
        <f aca="true" t="shared" si="3" ref="E18:J18">ROUND(E11/$C$11,3)*100</f>
        <v>20.3</v>
      </c>
      <c r="F18" s="305">
        <f t="shared" si="3"/>
        <v>15.7</v>
      </c>
      <c r="G18" s="305">
        <f t="shared" si="3"/>
        <v>37.2</v>
      </c>
      <c r="H18" s="305">
        <f t="shared" si="3"/>
        <v>37.2</v>
      </c>
      <c r="I18" s="305">
        <f t="shared" si="3"/>
        <v>36.6</v>
      </c>
      <c r="J18" s="305">
        <f t="shared" si="3"/>
        <v>0.6</v>
      </c>
      <c r="K18" s="309" t="s">
        <v>14</v>
      </c>
      <c r="L18" s="305">
        <f>ROUND(L11/$C$11,3)*100</f>
        <v>42.5</v>
      </c>
      <c r="M18" s="310">
        <f>ROUND(M11/$B$11,3)*100</f>
        <v>21.9</v>
      </c>
      <c r="N18" s="47"/>
    </row>
    <row r="19" spans="1:14" s="18" customFormat="1" ht="15.75" customHeight="1">
      <c r="A19" s="95">
        <v>24</v>
      </c>
      <c r="B19" s="252">
        <v>100</v>
      </c>
      <c r="C19" s="303">
        <f>ROUND(C12/$B$12,3)*100</f>
        <v>87.2</v>
      </c>
      <c r="D19" s="304">
        <v>100</v>
      </c>
      <c r="E19" s="305">
        <f aca="true" t="shared" si="4" ref="E19:J19">ROUND(E12/$C$12,3)*100</f>
        <v>18.5</v>
      </c>
      <c r="F19" s="305">
        <f t="shared" si="4"/>
        <v>9</v>
      </c>
      <c r="G19" s="305">
        <f t="shared" si="4"/>
        <v>40.2</v>
      </c>
      <c r="H19" s="305">
        <f t="shared" si="4"/>
        <v>40.2</v>
      </c>
      <c r="I19" s="305">
        <f t="shared" si="4"/>
        <v>39.6</v>
      </c>
      <c r="J19" s="305">
        <f t="shared" si="4"/>
        <v>0.6</v>
      </c>
      <c r="K19" s="309" t="s">
        <v>14</v>
      </c>
      <c r="L19" s="305">
        <f>ROUND(L12/$C$12,3)*100</f>
        <v>41.3</v>
      </c>
      <c r="M19" s="310">
        <f>ROUND(M12/$B$12,3)*100</f>
        <v>12.8</v>
      </c>
      <c r="N19" s="17"/>
    </row>
    <row r="20" spans="1:14" s="18" customFormat="1" ht="15.75" customHeight="1">
      <c r="A20" s="95">
        <v>25</v>
      </c>
      <c r="B20" s="252">
        <v>100</v>
      </c>
      <c r="C20" s="303">
        <f>ROUND(C13/$B$13,3)*100</f>
        <v>77.9</v>
      </c>
      <c r="D20" s="304">
        <v>100</v>
      </c>
      <c r="E20" s="305">
        <f aca="true" t="shared" si="5" ref="E20:J20">ROUND(E13/$C$13,3)*100</f>
        <v>23.3</v>
      </c>
      <c r="F20" s="305">
        <f t="shared" si="5"/>
        <v>15.4</v>
      </c>
      <c r="G20" s="305">
        <f t="shared" si="5"/>
        <v>36.7</v>
      </c>
      <c r="H20" s="305">
        <f t="shared" si="5"/>
        <v>36.7</v>
      </c>
      <c r="I20" s="305">
        <f t="shared" si="5"/>
        <v>35.4</v>
      </c>
      <c r="J20" s="305">
        <f t="shared" si="5"/>
        <v>1.3</v>
      </c>
      <c r="K20" s="309" t="s">
        <v>56</v>
      </c>
      <c r="L20" s="305">
        <f>ROUND(L13/$C$13,3)*100</f>
        <v>40</v>
      </c>
      <c r="M20" s="310">
        <f>ROUND(M13/$B$13,3)*100</f>
        <v>22.1</v>
      </c>
      <c r="N20" s="17"/>
    </row>
    <row r="21" spans="1:26" s="18" customFormat="1" ht="15.75" customHeight="1" thickBot="1">
      <c r="A21" s="193">
        <v>26</v>
      </c>
      <c r="B21" s="253">
        <v>100</v>
      </c>
      <c r="C21" s="306">
        <f>ROUND(C14/$B$14,3)*100</f>
        <v>87.9</v>
      </c>
      <c r="D21" s="307">
        <v>100</v>
      </c>
      <c r="E21" s="308">
        <f aca="true" t="shared" si="6" ref="E21:J21">ROUND(E14/$C$14,3)*100</f>
        <v>28.299999999999997</v>
      </c>
      <c r="F21" s="308">
        <f t="shared" si="6"/>
        <v>18.9</v>
      </c>
      <c r="G21" s="308">
        <f t="shared" si="6"/>
        <v>31.3</v>
      </c>
      <c r="H21" s="308">
        <f t="shared" si="6"/>
        <v>31</v>
      </c>
      <c r="I21" s="308">
        <f t="shared" si="6"/>
        <v>29.9</v>
      </c>
      <c r="J21" s="308">
        <f t="shared" si="6"/>
        <v>1.0999999999999999</v>
      </c>
      <c r="K21" s="311" t="s">
        <v>56</v>
      </c>
      <c r="L21" s="308">
        <f>ROUND(L14/$C$14,3)*100</f>
        <v>40.5</v>
      </c>
      <c r="M21" s="312">
        <f>ROUND(M14/$B$14,3)*100</f>
        <v>12.1</v>
      </c>
      <c r="N21" s="280"/>
      <c r="O21" s="281"/>
      <c r="P21" s="281"/>
      <c r="Q21" s="281"/>
      <c r="R21" s="281"/>
      <c r="S21" s="281"/>
      <c r="T21" s="281"/>
      <c r="U21" s="281"/>
      <c r="V21" s="281"/>
      <c r="W21" s="281"/>
      <c r="X21" s="281"/>
      <c r="Y21" s="281"/>
      <c r="Z21" s="281"/>
    </row>
    <row r="22" spans="1:14" s="18" customFormat="1" ht="13.5" customHeight="1">
      <c r="A22" s="35" t="s">
        <v>249</v>
      </c>
      <c r="B22" s="80"/>
      <c r="C22" s="80"/>
      <c r="D22" s="80"/>
      <c r="E22" s="80"/>
      <c r="F22" s="80"/>
      <c r="G22" s="80"/>
      <c r="H22" s="80"/>
      <c r="I22" s="80"/>
      <c r="J22" s="80"/>
      <c r="K22" s="80"/>
      <c r="L22" s="80"/>
      <c r="M22" s="80"/>
      <c r="N22" s="80"/>
    </row>
    <row r="23" spans="1:14" s="4" customFormat="1" ht="13.5" customHeight="1">
      <c r="A23" s="58" t="s">
        <v>258</v>
      </c>
      <c r="B23" s="74"/>
      <c r="C23" s="74"/>
      <c r="D23" s="74"/>
      <c r="E23" s="74"/>
      <c r="F23" s="74"/>
      <c r="G23" s="74"/>
      <c r="H23" s="74"/>
      <c r="I23" s="74"/>
      <c r="J23" s="74"/>
      <c r="K23" s="74"/>
      <c r="L23" s="74"/>
      <c r="M23" s="74"/>
      <c r="N23" s="19"/>
    </row>
    <row r="24" spans="1:14" s="4" customFormat="1" ht="13.5" customHeight="1">
      <c r="A24" s="58" t="s">
        <v>259</v>
      </c>
      <c r="B24" s="74"/>
      <c r="C24" s="74"/>
      <c r="D24" s="74"/>
      <c r="E24" s="74"/>
      <c r="F24" s="74"/>
      <c r="G24" s="74"/>
      <c r="H24" s="74"/>
      <c r="I24" s="74"/>
      <c r="J24" s="74"/>
      <c r="K24" s="74"/>
      <c r="L24" s="74"/>
      <c r="M24" s="74"/>
      <c r="N24" s="19"/>
    </row>
    <row r="25" spans="1:14" s="4" customFormat="1" ht="13.5" customHeight="1">
      <c r="A25" s="58" t="s">
        <v>250</v>
      </c>
      <c r="B25" s="74"/>
      <c r="C25" s="74"/>
      <c r="D25" s="74"/>
      <c r="E25" s="74"/>
      <c r="F25" s="74"/>
      <c r="G25" s="74"/>
      <c r="H25" s="74"/>
      <c r="I25" s="74"/>
      <c r="J25" s="74"/>
      <c r="K25" s="74"/>
      <c r="L25" s="74"/>
      <c r="M25" s="74"/>
      <c r="N25" s="19"/>
    </row>
    <row r="26" spans="1:14" s="4" customFormat="1" ht="13.5" customHeight="1">
      <c r="A26" s="58" t="s">
        <v>251</v>
      </c>
      <c r="B26" s="74"/>
      <c r="C26" s="74"/>
      <c r="D26" s="74"/>
      <c r="E26" s="74"/>
      <c r="F26" s="74"/>
      <c r="G26" s="74"/>
      <c r="H26" s="74"/>
      <c r="I26" s="74"/>
      <c r="J26" s="74"/>
      <c r="K26" s="74"/>
      <c r="L26" s="74"/>
      <c r="M26" s="74"/>
      <c r="N26" s="19"/>
    </row>
    <row r="27" spans="1:13" s="4" customFormat="1" ht="13.5" customHeight="1">
      <c r="A27" s="58" t="s">
        <v>252</v>
      </c>
      <c r="B27" s="74"/>
      <c r="C27" s="74"/>
      <c r="D27" s="74"/>
      <c r="E27" s="74"/>
      <c r="F27" s="74"/>
      <c r="G27" s="74"/>
      <c r="H27" s="74"/>
      <c r="I27" s="74"/>
      <c r="J27" s="74"/>
      <c r="K27" s="74"/>
      <c r="L27" s="74"/>
      <c r="M27" s="74"/>
    </row>
    <row r="28" spans="1:14" ht="12">
      <c r="A28" s="12"/>
      <c r="B28" s="12"/>
      <c r="C28" s="12"/>
      <c r="D28" s="12"/>
      <c r="E28" s="12"/>
      <c r="F28" s="12"/>
      <c r="G28" s="12"/>
      <c r="H28" s="12"/>
      <c r="I28" s="12"/>
      <c r="J28" s="12"/>
      <c r="K28" s="12"/>
      <c r="L28" s="12"/>
      <c r="M28" s="12"/>
      <c r="N28" s="14"/>
    </row>
    <row r="29" spans="1:14" ht="12">
      <c r="A29" s="12"/>
      <c r="B29" s="12"/>
      <c r="C29" s="12"/>
      <c r="D29" s="12"/>
      <c r="E29" s="12"/>
      <c r="F29" s="12"/>
      <c r="G29" s="12"/>
      <c r="H29" s="12"/>
      <c r="I29" s="12"/>
      <c r="J29" s="12"/>
      <c r="K29" s="12"/>
      <c r="L29" s="12"/>
      <c r="M29" s="12"/>
      <c r="N29" s="14"/>
    </row>
    <row r="30" spans="1:14" ht="12">
      <c r="A30" s="12"/>
      <c r="B30" s="12"/>
      <c r="C30" s="12"/>
      <c r="D30" s="12"/>
      <c r="E30" s="12"/>
      <c r="F30" s="12"/>
      <c r="G30" s="12"/>
      <c r="H30" s="12"/>
      <c r="I30" s="12"/>
      <c r="J30" s="12"/>
      <c r="K30" s="12"/>
      <c r="L30" s="12"/>
      <c r="M30" s="12"/>
      <c r="N30" s="14"/>
    </row>
    <row r="31" spans="1:13" ht="12">
      <c r="A31" s="1"/>
      <c r="B31" s="1"/>
      <c r="C31" s="1"/>
      <c r="D31" s="1"/>
      <c r="E31" s="1"/>
      <c r="F31" s="1"/>
      <c r="G31" s="1"/>
      <c r="H31" s="1"/>
      <c r="I31" s="1"/>
      <c r="J31" s="1"/>
      <c r="K31" s="1"/>
      <c r="L31" s="1"/>
      <c r="M31" s="1"/>
    </row>
    <row r="32" spans="1:14" ht="9" customHeight="1">
      <c r="A32" s="16"/>
      <c r="B32" s="8"/>
      <c r="C32" s="5"/>
      <c r="D32" s="5"/>
      <c r="E32" s="9"/>
      <c r="F32" s="9"/>
      <c r="G32" s="9"/>
      <c r="H32" s="9"/>
      <c r="I32" s="9"/>
      <c r="J32" s="9"/>
      <c r="K32" s="9"/>
      <c r="L32" s="9"/>
      <c r="M32" s="9"/>
      <c r="N32" s="14"/>
    </row>
    <row r="33" spans="1:13" ht="12">
      <c r="A33" s="1"/>
      <c r="B33" s="1"/>
      <c r="C33" s="1"/>
      <c r="D33" s="1"/>
      <c r="E33" s="1"/>
      <c r="F33" s="1"/>
      <c r="G33" s="1"/>
      <c r="H33" s="1"/>
      <c r="I33" s="1"/>
      <c r="J33" s="1"/>
      <c r="K33" s="1"/>
      <c r="L33" s="1"/>
      <c r="M33" s="1"/>
    </row>
    <row r="34" spans="1:13" ht="12">
      <c r="A34" s="1"/>
      <c r="B34" s="1"/>
      <c r="C34" s="1"/>
      <c r="D34" s="1"/>
      <c r="E34" s="1"/>
      <c r="F34" s="1"/>
      <c r="G34" s="1"/>
      <c r="H34" s="1"/>
      <c r="I34" s="1"/>
      <c r="J34" s="1"/>
      <c r="K34" s="1"/>
      <c r="L34" s="1"/>
      <c r="M34" s="1"/>
    </row>
    <row r="35" spans="1:13" ht="12">
      <c r="A35" s="1"/>
      <c r="B35" s="1"/>
      <c r="C35" s="1"/>
      <c r="D35" s="1"/>
      <c r="E35" s="1"/>
      <c r="F35" s="1"/>
      <c r="G35" s="1"/>
      <c r="H35" s="1"/>
      <c r="I35" s="1"/>
      <c r="J35" s="1"/>
      <c r="K35" s="1"/>
      <c r="L35" s="1"/>
      <c r="M35" s="1"/>
    </row>
    <row r="36" spans="1:13" ht="12">
      <c r="A36" s="1"/>
      <c r="B36" s="1"/>
      <c r="C36" s="1"/>
      <c r="D36" s="1"/>
      <c r="E36" s="1"/>
      <c r="F36" s="1"/>
      <c r="G36" s="1"/>
      <c r="H36" s="1"/>
      <c r="I36" s="1"/>
      <c r="J36" s="1"/>
      <c r="K36" s="1"/>
      <c r="L36" s="1"/>
      <c r="M36" s="1"/>
    </row>
    <row r="37" spans="1:13" ht="12">
      <c r="A37" s="1"/>
      <c r="B37" s="1"/>
      <c r="C37" s="1"/>
      <c r="D37" s="1"/>
      <c r="E37" s="1"/>
      <c r="F37" s="1"/>
      <c r="G37" s="1"/>
      <c r="H37" s="1"/>
      <c r="I37" s="1"/>
      <c r="J37" s="1"/>
      <c r="K37" s="1"/>
      <c r="L37" s="1"/>
      <c r="M37" s="1"/>
    </row>
    <row r="38" spans="1:13" ht="12">
      <c r="A38" s="1"/>
      <c r="B38" s="1"/>
      <c r="C38" s="1"/>
      <c r="D38" s="1"/>
      <c r="E38" s="1"/>
      <c r="F38" s="1"/>
      <c r="G38" s="1"/>
      <c r="H38" s="1"/>
      <c r="I38" s="1"/>
      <c r="J38" s="1"/>
      <c r="K38" s="1"/>
      <c r="L38" s="1"/>
      <c r="M38" s="1"/>
    </row>
    <row r="39" spans="1:13" ht="12">
      <c r="A39" s="1"/>
      <c r="B39" s="1"/>
      <c r="C39" s="1"/>
      <c r="D39" s="1"/>
      <c r="E39" s="1"/>
      <c r="F39" s="1"/>
      <c r="G39" s="1"/>
      <c r="H39" s="1"/>
      <c r="I39" s="1"/>
      <c r="J39" s="1"/>
      <c r="K39" s="1"/>
      <c r="L39" s="1"/>
      <c r="M39" s="1"/>
    </row>
    <row r="40" spans="1:13" ht="12">
      <c r="A40" s="1"/>
      <c r="B40" s="1"/>
      <c r="C40" s="1"/>
      <c r="D40" s="1"/>
      <c r="E40" s="1"/>
      <c r="F40" s="1"/>
      <c r="G40" s="1"/>
      <c r="H40" s="1"/>
      <c r="I40" s="1"/>
      <c r="J40" s="1"/>
      <c r="K40" s="1"/>
      <c r="L40" s="1"/>
      <c r="M40" s="1"/>
    </row>
    <row r="41" spans="1:13" ht="12">
      <c r="A41" s="1"/>
      <c r="B41" s="1"/>
      <c r="C41" s="1"/>
      <c r="D41" s="1"/>
      <c r="E41" s="1"/>
      <c r="F41" s="1"/>
      <c r="G41" s="1"/>
      <c r="H41" s="1"/>
      <c r="I41" s="1"/>
      <c r="J41" s="1"/>
      <c r="K41" s="1"/>
      <c r="L41" s="1"/>
      <c r="M41" s="1"/>
    </row>
  </sheetData>
  <sheetProtection/>
  <mergeCells count="11">
    <mergeCell ref="L5:L7"/>
    <mergeCell ref="F6:F7"/>
    <mergeCell ref="H6:H7"/>
    <mergeCell ref="A1:M1"/>
    <mergeCell ref="L2:M2"/>
    <mergeCell ref="A4:A7"/>
    <mergeCell ref="B4:B7"/>
    <mergeCell ref="C4:D7"/>
    <mergeCell ref="M4:M7"/>
    <mergeCell ref="E5:E7"/>
    <mergeCell ref="G5:G7"/>
  </mergeCells>
  <printOptions/>
  <pageMargins left="0.7874015748031497" right="0.5905511811023623" top="0.984251968503937" bottom="0.984251968503937" header="0.5118110236220472" footer="0.5118110236220472"/>
  <pageSetup fitToHeight="1" fitToWidth="1" horizontalDpi="600" verticalDpi="600" orientation="landscape" paperSize="9" r:id="rId1"/>
  <ignoredErrors>
    <ignoredError sqref="D14" numberStoredAsText="1"/>
  </ignoredErrors>
</worksheet>
</file>

<file path=xl/worksheets/sheet9.xml><?xml version="1.0" encoding="utf-8"?>
<worksheet xmlns="http://schemas.openxmlformats.org/spreadsheetml/2006/main" xmlns:r="http://schemas.openxmlformats.org/officeDocument/2006/relationships">
  <sheetPr>
    <pageSetUpPr fitToPage="1"/>
  </sheetPr>
  <dimension ref="A1:L15"/>
  <sheetViews>
    <sheetView showGridLines="0" zoomScaleSheetLayoutView="100" zoomScalePageLayoutView="0" workbookViewId="0" topLeftCell="A1">
      <selection activeCell="A1" sqref="A1"/>
    </sheetView>
  </sheetViews>
  <sheetFormatPr defaultColWidth="9.00390625" defaultRowHeight="12.75"/>
  <cols>
    <col min="1" max="1" width="12.625" style="25" customWidth="1"/>
    <col min="2" max="10" width="9.125" style="25" customWidth="1"/>
    <col min="11" max="12" width="7.75390625" style="25" customWidth="1"/>
    <col min="13" max="16384" width="9.125" style="25" customWidth="1"/>
  </cols>
  <sheetData>
    <row r="1" spans="1:12" ht="13.5" customHeight="1">
      <c r="A1" s="7"/>
      <c r="B1" s="7"/>
      <c r="C1" s="7"/>
      <c r="D1" s="27"/>
      <c r="L1" s="279"/>
    </row>
    <row r="2" spans="1:12" ht="13.5" customHeight="1">
      <c r="A2" s="481" t="s">
        <v>122</v>
      </c>
      <c r="B2" s="481"/>
      <c r="C2" s="481"/>
      <c r="D2" s="481"/>
      <c r="E2" s="481"/>
      <c r="F2" s="481"/>
      <c r="G2" s="481"/>
      <c r="H2" s="481"/>
      <c r="I2" s="481"/>
      <c r="J2" s="481"/>
      <c r="K2" s="24"/>
      <c r="L2" s="24"/>
    </row>
    <row r="3" spans="1:12" ht="13.5" customHeight="1">
      <c r="A3" s="98"/>
      <c r="B3" s="98"/>
      <c r="C3" s="98"/>
      <c r="D3" s="98"/>
      <c r="E3" s="98"/>
      <c r="F3" s="98"/>
      <c r="G3" s="98"/>
      <c r="H3" s="98"/>
      <c r="I3" s="98"/>
      <c r="J3" s="499" t="s">
        <v>260</v>
      </c>
      <c r="K3" s="24"/>
      <c r="L3" s="24"/>
    </row>
    <row r="4" spans="1:12" ht="6.75" customHeight="1" thickBot="1">
      <c r="A4" s="98"/>
      <c r="B4" s="98"/>
      <c r="C4" s="98"/>
      <c r="D4" s="98"/>
      <c r="E4" s="98"/>
      <c r="F4" s="98"/>
      <c r="G4" s="98"/>
      <c r="H4" s="98"/>
      <c r="I4" s="98"/>
      <c r="J4" s="98"/>
      <c r="K4" s="24"/>
      <c r="L4" s="24"/>
    </row>
    <row r="5" spans="1:11" ht="13.5" customHeight="1">
      <c r="A5" s="429"/>
      <c r="B5" s="468" t="s">
        <v>9</v>
      </c>
      <c r="C5" s="429" t="s">
        <v>77</v>
      </c>
      <c r="D5" s="419"/>
      <c r="E5" s="419"/>
      <c r="F5" s="419"/>
      <c r="G5" s="419"/>
      <c r="H5" s="484" t="s">
        <v>49</v>
      </c>
      <c r="I5" s="484" t="s">
        <v>50</v>
      </c>
      <c r="J5" s="429" t="s">
        <v>51</v>
      </c>
      <c r="K5" s="26"/>
    </row>
    <row r="6" spans="1:10" ht="27.75" customHeight="1">
      <c r="A6" s="482"/>
      <c r="B6" s="483"/>
      <c r="C6" s="482"/>
      <c r="D6" s="99" t="s">
        <v>78</v>
      </c>
      <c r="E6" s="99" t="s">
        <v>46</v>
      </c>
      <c r="F6" s="99" t="s">
        <v>47</v>
      </c>
      <c r="G6" s="97" t="s">
        <v>48</v>
      </c>
      <c r="H6" s="483"/>
      <c r="I6" s="483"/>
      <c r="J6" s="482"/>
    </row>
    <row r="7" spans="1:10" s="118" customFormat="1" ht="18" customHeight="1">
      <c r="A7" s="117" t="s">
        <v>61</v>
      </c>
      <c r="B7" s="113">
        <f>SUM(D7:J7)</f>
        <v>435</v>
      </c>
      <c r="C7" s="119">
        <f>SUM(D7:G7)</f>
        <v>98</v>
      </c>
      <c r="D7" s="119">
        <v>17</v>
      </c>
      <c r="E7" s="119">
        <v>16</v>
      </c>
      <c r="F7" s="119">
        <v>28</v>
      </c>
      <c r="G7" s="119">
        <v>37</v>
      </c>
      <c r="H7" s="119">
        <v>113</v>
      </c>
      <c r="I7" s="119">
        <v>74</v>
      </c>
      <c r="J7" s="119">
        <v>150</v>
      </c>
    </row>
    <row r="8" spans="1:10" s="122" customFormat="1" ht="12" customHeight="1">
      <c r="A8" s="123"/>
      <c r="B8" s="124">
        <f>SUM(D8:J8)</f>
        <v>395</v>
      </c>
      <c r="C8" s="124">
        <f>SUM(D8:G8)</f>
        <v>87</v>
      </c>
      <c r="D8" s="125">
        <v>5</v>
      </c>
      <c r="E8" s="125">
        <v>7</v>
      </c>
      <c r="F8" s="125">
        <v>33</v>
      </c>
      <c r="G8" s="125">
        <v>42</v>
      </c>
      <c r="H8" s="124">
        <v>96</v>
      </c>
      <c r="I8" s="124">
        <v>94</v>
      </c>
      <c r="J8" s="124">
        <v>118</v>
      </c>
    </row>
    <row r="9" spans="1:10" s="118" customFormat="1" ht="18" customHeight="1">
      <c r="A9" s="151" t="s">
        <v>62</v>
      </c>
      <c r="B9" s="152">
        <f>B7/B7*100</f>
        <v>100</v>
      </c>
      <c r="C9" s="152">
        <f>ROUND(C7/B7,3)*100</f>
        <v>22.5</v>
      </c>
      <c r="D9" s="152">
        <f>ROUND(D7/B7,3)*100</f>
        <v>3.9</v>
      </c>
      <c r="E9" s="152">
        <f>ROUND(E7/B7,3)*100</f>
        <v>3.6999999999999997</v>
      </c>
      <c r="F9" s="152">
        <f>ROUND(F7/B7,3)*100</f>
        <v>6.4</v>
      </c>
      <c r="G9" s="152">
        <f>ROUND(G7/B7,3)*100</f>
        <v>8.5</v>
      </c>
      <c r="H9" s="152">
        <f>ROUND(H7/B7,3)*100</f>
        <v>26</v>
      </c>
      <c r="I9" s="152">
        <f>ROUND(I7/B7,3)*100</f>
        <v>17</v>
      </c>
      <c r="J9" s="152">
        <f>ROUND(J7/B7,3)*100</f>
        <v>34.5</v>
      </c>
    </row>
    <row r="10" spans="1:10" s="122" customFormat="1" ht="18" customHeight="1" thickBot="1">
      <c r="A10" s="121"/>
      <c r="B10" s="120">
        <f>B8/B8*100</f>
        <v>100</v>
      </c>
      <c r="C10" s="120">
        <f>ROUND(C8/B8,3)*100</f>
        <v>22</v>
      </c>
      <c r="D10" s="120">
        <f>ROUND(D8/B8,3)*100</f>
        <v>1.3</v>
      </c>
      <c r="E10" s="120">
        <f>ROUND(E8/B8,3)*100</f>
        <v>1.7999999999999998</v>
      </c>
      <c r="F10" s="120">
        <f>ROUND(F8/B8,3)*100</f>
        <v>8.4</v>
      </c>
      <c r="G10" s="120">
        <f>ROUND(G8/B8,3)*100</f>
        <v>10.6</v>
      </c>
      <c r="H10" s="120">
        <f>ROUND(H8/B8,3)*100</f>
        <v>24.3</v>
      </c>
      <c r="I10" s="120">
        <f>ROUND(I8/B8,3)*100</f>
        <v>23.799999999999997</v>
      </c>
      <c r="J10" s="120">
        <f>ROUND(J8/B8,3)*100</f>
        <v>29.9</v>
      </c>
    </row>
    <row r="11" spans="1:4" ht="15.75" customHeight="1">
      <c r="A11" s="107" t="s">
        <v>228</v>
      </c>
      <c r="B11" s="7"/>
      <c r="C11" s="7"/>
      <c r="D11" s="27"/>
    </row>
    <row r="12" spans="1:4" ht="12">
      <c r="A12" s="7"/>
      <c r="B12" s="7"/>
      <c r="C12" s="7"/>
      <c r="D12" s="27"/>
    </row>
    <row r="13" spans="1:4" ht="12">
      <c r="A13" s="7"/>
      <c r="B13" s="7"/>
      <c r="C13" s="7"/>
      <c r="D13" s="27"/>
    </row>
    <row r="14" ht="12">
      <c r="D14" s="27"/>
    </row>
    <row r="15" ht="12">
      <c r="D15" s="27"/>
    </row>
  </sheetData>
  <sheetProtection/>
  <mergeCells count="8">
    <mergeCell ref="A2:J2"/>
    <mergeCell ref="A5:A6"/>
    <mergeCell ref="B5:B6"/>
    <mergeCell ref="C5:C6"/>
    <mergeCell ref="D5:G5"/>
    <mergeCell ref="H5:H6"/>
    <mergeCell ref="I5:I6"/>
    <mergeCell ref="J5:J6"/>
  </mergeCells>
  <printOptions horizontalCentered="1"/>
  <pageMargins left="0.7874015748031497" right="0.5905511811023623" top="0.984251968503937" bottom="0.984251968503937" header="0.5118110236220472" footer="0.5118110236220472"/>
  <pageSetup fitToHeight="1" fitToWidth="1" horizontalDpi="300" verticalDpi="300" orientation="landscape" paperSize="9" r:id="rId1"/>
  <ignoredErrors>
    <ignoredError sqref="C7:C8"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2015-08-03T08:51:08Z</dcterms:created>
  <dcterms:modified xsi:type="dcterms:W3CDTF">2016-08-25T01:42:37Z</dcterms:modified>
  <cp:category/>
  <cp:version/>
  <cp:contentType/>
  <cp:contentStatus/>
</cp:coreProperties>
</file>