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0" windowWidth="12645" windowHeight="5895" tabRatio="598" activeTab="0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5" r:id="rId5"/>
  </sheets>
  <definedNames>
    <definedName name="_xlnm.Print_Area" localSheetId="0">'①都道府県別発生状況'!$A$1:$P$142</definedName>
    <definedName name="_xlnm.Print_Area" localSheetId="4">'⑤施設別発生状況'!$A$1:$N$36</definedName>
  </definedNames>
  <calcPr fullCalcOnLoad="1"/>
</workbook>
</file>

<file path=xl/sharedStrings.xml><?xml version="1.0" encoding="utf-8"?>
<sst xmlns="http://schemas.openxmlformats.org/spreadsheetml/2006/main" count="1609" uniqueCount="255">
  <si>
    <t>大阪市</t>
  </si>
  <si>
    <t>堺市</t>
  </si>
  <si>
    <t>東大阪市</t>
  </si>
  <si>
    <t>高槻市</t>
  </si>
  <si>
    <t>兵庫県</t>
  </si>
  <si>
    <t>神戸市</t>
  </si>
  <si>
    <t>姫路市</t>
  </si>
  <si>
    <t>尼崎市</t>
  </si>
  <si>
    <t>西宮市</t>
  </si>
  <si>
    <t>奈良県</t>
  </si>
  <si>
    <t>奈良市</t>
  </si>
  <si>
    <t>和歌山県</t>
  </si>
  <si>
    <t>和歌山市</t>
  </si>
  <si>
    <t>鳥取県</t>
  </si>
  <si>
    <t>島根県</t>
  </si>
  <si>
    <t>岡山県</t>
  </si>
  <si>
    <t>岡山市</t>
  </si>
  <si>
    <t>倉敷市</t>
  </si>
  <si>
    <t>広島県</t>
  </si>
  <si>
    <t>広島市</t>
  </si>
  <si>
    <t>福山市</t>
  </si>
  <si>
    <t>呉市</t>
  </si>
  <si>
    <t>山口県</t>
  </si>
  <si>
    <t>下関市</t>
  </si>
  <si>
    <t>徳島県</t>
  </si>
  <si>
    <t>香川県</t>
  </si>
  <si>
    <t>高松市</t>
  </si>
  <si>
    <t>愛媛県</t>
  </si>
  <si>
    <t>松山市</t>
  </si>
  <si>
    <t>高知県</t>
  </si>
  <si>
    <t>高知市</t>
  </si>
  <si>
    <t>福岡県</t>
  </si>
  <si>
    <t>北九州市</t>
  </si>
  <si>
    <t>福岡市</t>
  </si>
  <si>
    <t>大牟田市</t>
  </si>
  <si>
    <t>佐賀県</t>
  </si>
  <si>
    <t>長崎県</t>
  </si>
  <si>
    <t>長崎市</t>
  </si>
  <si>
    <t>佐世保市</t>
  </si>
  <si>
    <t>熊本県</t>
  </si>
  <si>
    <t>熊本市</t>
  </si>
  <si>
    <t>大分県</t>
  </si>
  <si>
    <t>その他の病原大腸菌</t>
  </si>
  <si>
    <t>大分市</t>
  </si>
  <si>
    <t>宮崎県</t>
  </si>
  <si>
    <t>宮崎市</t>
  </si>
  <si>
    <t>鹿児島県</t>
  </si>
  <si>
    <t>鹿児島市</t>
  </si>
  <si>
    <t>沖縄県</t>
  </si>
  <si>
    <t>年次</t>
  </si>
  <si>
    <t>総数</t>
  </si>
  <si>
    <t>1月</t>
  </si>
  <si>
    <t>2月</t>
  </si>
  <si>
    <t>3月</t>
  </si>
  <si>
    <t>4月</t>
  </si>
  <si>
    <t>5月</t>
  </si>
  <si>
    <t>6月</t>
  </si>
  <si>
    <t>事件</t>
  </si>
  <si>
    <t>患者</t>
  </si>
  <si>
    <t>死者</t>
  </si>
  <si>
    <r>
      <t xml:space="preserve"> 16</t>
    </r>
    <r>
      <rPr>
        <vertAlign val="superscript"/>
        <sz val="12"/>
        <rFont val="ＭＳ Ｐゴシック"/>
        <family val="3"/>
      </rPr>
      <t>*</t>
    </r>
  </si>
  <si>
    <t>-</t>
  </si>
  <si>
    <t>7月</t>
  </si>
  <si>
    <t>8月</t>
  </si>
  <si>
    <t>9月</t>
  </si>
  <si>
    <t>10月</t>
  </si>
  <si>
    <t>11月</t>
  </si>
  <si>
    <t>12月</t>
  </si>
  <si>
    <t>原因食品</t>
  </si>
  <si>
    <t>総　　　　　　　　　　　数</t>
  </si>
  <si>
    <t>魚　　　　　介　　　　　類</t>
  </si>
  <si>
    <t>　　貝　　　　　類</t>
  </si>
  <si>
    <t>　　ふ　　　　　ぐ</t>
  </si>
  <si>
    <t>　　そ　　の　　他</t>
  </si>
  <si>
    <t>魚　介　類　加　工　品</t>
  </si>
  <si>
    <t>　　魚肉練り製品</t>
  </si>
  <si>
    <t>肉 類 及 び そ の 加 工 品</t>
  </si>
  <si>
    <t>卵 類 及 び そ の 加 工 品</t>
  </si>
  <si>
    <t>乳 類 及 び そ の 加 工 品</t>
  </si>
  <si>
    <t>穀 類 及 び そ の 加 工 品</t>
  </si>
  <si>
    <t>野 菜 及 び そ の 加 工 品</t>
  </si>
  <si>
    <t>　　豆　　　　　類</t>
  </si>
  <si>
    <t>　　き　の　こ　類</t>
  </si>
  <si>
    <t>菓         子         類</t>
  </si>
  <si>
    <t>複  合  調  理  食  品</t>
  </si>
  <si>
    <t>そ         の         他</t>
  </si>
  <si>
    <t>　　食　品　特　定</t>
  </si>
  <si>
    <t>　　食　事　特　定</t>
  </si>
  <si>
    <t>不                      明</t>
  </si>
  <si>
    <t>総　　　　　　　　　　　　　　　　　数</t>
  </si>
  <si>
    <t>細　　　　　　　　　　　　　　　　　菌</t>
  </si>
  <si>
    <t>サ　ル　モ　ネ　ラ　属　菌</t>
  </si>
  <si>
    <t>ぶ　　ど　　う　　球　　菌</t>
  </si>
  <si>
    <t>ボ　ツ　リ　ヌ　ス　菌</t>
  </si>
  <si>
    <t>腸　炎　ビ　ブ　リ　オ</t>
  </si>
  <si>
    <t>腸管出血性大腸菌（ＶＴ産生）</t>
  </si>
  <si>
    <t>ウ　ェ　ル　シ　ュ　菌</t>
  </si>
  <si>
    <t>セ　　レ　　ウ　　ス　　菌</t>
  </si>
  <si>
    <t>エルシニア・エンテロコリチカ</t>
  </si>
  <si>
    <t>ナ　グ　ビ　ブ　リ　オ</t>
  </si>
  <si>
    <t>コ　　レ　　ラ　　菌</t>
  </si>
  <si>
    <t>赤　　　　痢　　　　菌</t>
  </si>
  <si>
    <t>チ　　フ　　ス　　菌</t>
  </si>
  <si>
    <t>パ ラ チ フ ス Ａ 菌</t>
  </si>
  <si>
    <t>そ の 他 の 細 菌</t>
  </si>
  <si>
    <t>ウ　　　　　イ　　　　　ル　　　　　ス</t>
  </si>
  <si>
    <t>ノ　ロ　ウ　イ　ル　ス</t>
  </si>
  <si>
    <t>その他のウイルス</t>
  </si>
  <si>
    <t>化　　　　　学　　　　　物　　　　　質</t>
  </si>
  <si>
    <t>自　　　　　　　   然  　　　　　　　毒</t>
  </si>
  <si>
    <t>植　物　性　自　然　毒</t>
  </si>
  <si>
    <t>動　物　性　自　然　毒</t>
  </si>
  <si>
    <t>そ                 の                他</t>
  </si>
  <si>
    <t>不                                    明</t>
  </si>
  <si>
    <t>北海道</t>
  </si>
  <si>
    <t>飲食店</t>
  </si>
  <si>
    <t>家庭</t>
  </si>
  <si>
    <t>不明</t>
  </si>
  <si>
    <t>旅館</t>
  </si>
  <si>
    <t>札幌市</t>
  </si>
  <si>
    <t>その他</t>
  </si>
  <si>
    <t>製造所</t>
  </si>
  <si>
    <t>旭川市</t>
  </si>
  <si>
    <t>函館市</t>
  </si>
  <si>
    <t>青森県</t>
  </si>
  <si>
    <t>岩手県</t>
  </si>
  <si>
    <t>宮城県</t>
  </si>
  <si>
    <t>仕出屋</t>
  </si>
  <si>
    <t>国外</t>
  </si>
  <si>
    <t>仙台市</t>
  </si>
  <si>
    <t>販売店</t>
  </si>
  <si>
    <t>秋田県</t>
  </si>
  <si>
    <t>秋田市</t>
  </si>
  <si>
    <t>山形県</t>
  </si>
  <si>
    <t>福島県</t>
  </si>
  <si>
    <t>郡山市</t>
  </si>
  <si>
    <t>いわき市</t>
  </si>
  <si>
    <t>茨城県</t>
  </si>
  <si>
    <t>栃木県</t>
  </si>
  <si>
    <t>宇都宮市</t>
  </si>
  <si>
    <t>群馬県</t>
  </si>
  <si>
    <t>埼玉県</t>
  </si>
  <si>
    <t>さいたま市</t>
  </si>
  <si>
    <t>川越市</t>
  </si>
  <si>
    <t>千葉県</t>
  </si>
  <si>
    <t>千葉市</t>
  </si>
  <si>
    <t>東京都</t>
  </si>
  <si>
    <t>東京都区部</t>
  </si>
  <si>
    <t>カンピロバクター・ジェジュニ／コリ</t>
  </si>
  <si>
    <t>神奈川県</t>
  </si>
  <si>
    <t>採取場所</t>
  </si>
  <si>
    <t>横浜市</t>
  </si>
  <si>
    <t>川崎市</t>
  </si>
  <si>
    <t>横須賀市</t>
  </si>
  <si>
    <t>相模原市</t>
  </si>
  <si>
    <t>新潟県</t>
  </si>
  <si>
    <t>新潟市</t>
  </si>
  <si>
    <t>富山県</t>
  </si>
  <si>
    <t>富山市</t>
  </si>
  <si>
    <t>石川県</t>
  </si>
  <si>
    <t>金沢市</t>
  </si>
  <si>
    <t>福井県</t>
  </si>
  <si>
    <t>山梨県</t>
  </si>
  <si>
    <t>長野県</t>
  </si>
  <si>
    <t>長野市</t>
  </si>
  <si>
    <t>岐阜県</t>
  </si>
  <si>
    <t>岐阜市</t>
  </si>
  <si>
    <t>静岡県</t>
  </si>
  <si>
    <t>静岡市</t>
  </si>
  <si>
    <t>浜松市</t>
  </si>
  <si>
    <t>愛知県</t>
  </si>
  <si>
    <t>名古屋市</t>
  </si>
  <si>
    <t>豊橋市</t>
  </si>
  <si>
    <t>豊田市</t>
  </si>
  <si>
    <t>岡崎市</t>
  </si>
  <si>
    <t>三重県</t>
  </si>
  <si>
    <t>滋賀県</t>
  </si>
  <si>
    <t>京都府</t>
  </si>
  <si>
    <t>京都市</t>
  </si>
  <si>
    <t>大阪府</t>
  </si>
  <si>
    <t>＊国外、国内外不明の事例は除く</t>
  </si>
  <si>
    <t>＊　国外、国内外不明の事例は除く</t>
  </si>
  <si>
    <t>(２人以上の事例）</t>
  </si>
  <si>
    <t>（１人の事例）</t>
  </si>
  <si>
    <t>（全体）</t>
  </si>
  <si>
    <t>事件数</t>
  </si>
  <si>
    <t>構成割合</t>
  </si>
  <si>
    <t>原因施設が判明したものの構成割合</t>
  </si>
  <si>
    <t>患者数</t>
  </si>
  <si>
    <t>一事件あたりの患者数</t>
  </si>
  <si>
    <t>死者数</t>
  </si>
  <si>
    <t>(％)</t>
  </si>
  <si>
    <t>％</t>
  </si>
  <si>
    <t>-</t>
  </si>
  <si>
    <t>原因施設判明</t>
  </si>
  <si>
    <t>原因施設不明</t>
  </si>
  <si>
    <t>総数</t>
  </si>
  <si>
    <t>事業場</t>
  </si>
  <si>
    <t>給食施設</t>
  </si>
  <si>
    <t>事業所等</t>
  </si>
  <si>
    <t>保育所</t>
  </si>
  <si>
    <t>老人ホーム</t>
  </si>
  <si>
    <t>寄宿舎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</si>
  <si>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</si>
  <si>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</si>
  <si>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</si>
  <si>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</si>
  <si>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</si>
  <si>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</si>
  <si>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</si>
  <si>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総　数</t>
  </si>
  <si>
    <t>原因食品不明</t>
  </si>
  <si>
    <t>（原因食品又は食事が判明したもの）</t>
  </si>
  <si>
    <t>病因物質不明</t>
  </si>
  <si>
    <t>（病因物質が判明したもの）</t>
  </si>
  <si>
    <t>事件</t>
  </si>
  <si>
    <t>患者</t>
  </si>
  <si>
    <t>死者</t>
  </si>
  <si>
    <t>全国</t>
  </si>
  <si>
    <t>（再掲）</t>
  </si>
  <si>
    <t>船橋市</t>
  </si>
  <si>
    <t>小樽市</t>
  </si>
  <si>
    <t>（参考）</t>
  </si>
  <si>
    <t>国外不明</t>
  </si>
  <si>
    <t>【東京都区部内訳】</t>
  </si>
  <si>
    <t>1 千代田区</t>
  </si>
  <si>
    <t>2 中央区</t>
  </si>
  <si>
    <t>3 港区</t>
  </si>
  <si>
    <t>4 新宿区</t>
  </si>
  <si>
    <t>5 文京区</t>
  </si>
  <si>
    <t>6 台東区</t>
  </si>
  <si>
    <t>7 墨田区</t>
  </si>
  <si>
    <t>8 江東区</t>
  </si>
  <si>
    <t>9 品川区</t>
  </si>
  <si>
    <t>10 目黒区</t>
  </si>
  <si>
    <t>11 大田区</t>
  </si>
  <si>
    <t>12 世田谷区</t>
  </si>
  <si>
    <t>13 渋谷区</t>
  </si>
  <si>
    <t>14 中野区</t>
  </si>
  <si>
    <t>15 杉並区</t>
  </si>
  <si>
    <t>16 豊島区</t>
  </si>
  <si>
    <t>17 北区</t>
  </si>
  <si>
    <t>18 荒川区</t>
  </si>
  <si>
    <t>19 板橋区</t>
  </si>
  <si>
    <t>20 練馬区</t>
  </si>
  <si>
    <t>21 足立区</t>
  </si>
  <si>
    <t>22 葛飾区</t>
  </si>
  <si>
    <t>23 江戸川区</t>
  </si>
  <si>
    <t>①　平成１６年　都道府県別食中毒発生状況</t>
  </si>
  <si>
    <t>④　平成１６年　病因物質別月別食中毒発生状況</t>
  </si>
  <si>
    <t>⑤　平成１６年　原因施設別月別食中毒発生状況</t>
  </si>
  <si>
    <t>③　平成１６年　原因食品別月別食中毒発生状況</t>
  </si>
  <si>
    <t>②　平成１６年　月別食中毒発生状況</t>
  </si>
  <si>
    <t>病因物質</t>
  </si>
  <si>
    <t>病因物質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</si>
</sst>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\(#,##0.0\)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name val="ＤＨＰ特太ゴシック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medium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3" fillId="34" borderId="16" xfId="0" applyNumberFormat="1" applyFont="1" applyFill="1" applyBorder="1" applyAlignment="1">
      <alignment horizontal="right" vertical="center"/>
    </xf>
    <xf numFmtId="176" fontId="3" fillId="34" borderId="17" xfId="0" applyNumberFormat="1" applyFont="1" applyFill="1" applyBorder="1" applyAlignment="1">
      <alignment horizontal="right" vertical="center"/>
    </xf>
    <xf numFmtId="176" fontId="3" fillId="34" borderId="18" xfId="0" applyNumberFormat="1" applyFont="1" applyFill="1" applyBorder="1" applyAlignment="1">
      <alignment horizontal="right" vertical="center"/>
    </xf>
    <xf numFmtId="176" fontId="3" fillId="34" borderId="19" xfId="0" applyNumberFormat="1" applyFont="1" applyFill="1" applyBorder="1" applyAlignment="1">
      <alignment horizontal="right" vertical="center"/>
    </xf>
    <xf numFmtId="176" fontId="3" fillId="34" borderId="2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24" xfId="0" applyBorder="1" applyAlignment="1">
      <alignment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176" fontId="0" fillId="0" borderId="4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55" xfId="0" applyNumberFormat="1" applyBorder="1" applyAlignment="1">
      <alignment horizontal="right" vertical="center"/>
    </xf>
    <xf numFmtId="176" fontId="0" fillId="0" borderId="56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176" fontId="0" fillId="0" borderId="58" xfId="0" applyNumberFormat="1" applyBorder="1" applyAlignment="1">
      <alignment horizontal="right" vertical="center"/>
    </xf>
    <xf numFmtId="176" fontId="0" fillId="0" borderId="59" xfId="0" applyNumberFormat="1" applyBorder="1" applyAlignment="1">
      <alignment horizontal="right" vertical="center"/>
    </xf>
    <xf numFmtId="176" fontId="0" fillId="0" borderId="60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62" xfId="0" applyNumberFormat="1" applyBorder="1" applyAlignment="1">
      <alignment horizontal="right" vertical="center"/>
    </xf>
    <xf numFmtId="0" fontId="5" fillId="0" borderId="39" xfId="0" applyFont="1" applyBorder="1" applyAlignment="1">
      <alignment horizontal="left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8" xfId="0" applyFont="1" applyBorder="1" applyAlignment="1">
      <alignment/>
    </xf>
    <xf numFmtId="0" fontId="0" fillId="0" borderId="37" xfId="0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34" borderId="42" xfId="0" applyNumberFormat="1" applyFill="1" applyBorder="1" applyAlignment="1">
      <alignment horizontal="right" vertical="center"/>
    </xf>
    <xf numFmtId="176" fontId="0" fillId="34" borderId="43" xfId="0" applyNumberFormat="1" applyFill="1" applyBorder="1" applyAlignment="1">
      <alignment horizontal="right" vertical="center"/>
    </xf>
    <xf numFmtId="176" fontId="0" fillId="34" borderId="44" xfId="0" applyNumberFormat="1" applyFill="1" applyBorder="1" applyAlignment="1">
      <alignment horizontal="right" vertical="center"/>
    </xf>
    <xf numFmtId="176" fontId="0" fillId="34" borderId="0" xfId="0" applyNumberFormat="1" applyFill="1" applyAlignment="1">
      <alignment horizontal="right" vertical="center"/>
    </xf>
    <xf numFmtId="176" fontId="0" fillId="34" borderId="47" xfId="0" applyNumberFormat="1" applyFill="1" applyBorder="1" applyAlignment="1">
      <alignment horizontal="right" vertical="center"/>
    </xf>
    <xf numFmtId="176" fontId="0" fillId="34" borderId="48" xfId="0" applyNumberFormat="1" applyFill="1" applyBorder="1" applyAlignment="1">
      <alignment horizontal="right" vertical="center"/>
    </xf>
    <xf numFmtId="176" fontId="0" fillId="34" borderId="49" xfId="0" applyNumberFormat="1" applyFill="1" applyBorder="1" applyAlignment="1">
      <alignment horizontal="right" vertical="center"/>
    </xf>
    <xf numFmtId="176" fontId="0" fillId="34" borderId="50" xfId="0" applyNumberFormat="1" applyFill="1" applyBorder="1" applyAlignment="1">
      <alignment horizontal="right" vertical="center"/>
    </xf>
    <xf numFmtId="176" fontId="0" fillId="34" borderId="39" xfId="0" applyNumberFormat="1" applyFill="1" applyBorder="1" applyAlignment="1">
      <alignment horizontal="right" vertical="center"/>
    </xf>
    <xf numFmtId="176" fontId="0" fillId="34" borderId="0" xfId="0" applyNumberFormat="1" applyFill="1" applyBorder="1" applyAlignment="1">
      <alignment horizontal="right" vertical="center"/>
    </xf>
    <xf numFmtId="176" fontId="0" fillId="34" borderId="21" xfId="0" applyNumberFormat="1" applyFill="1" applyBorder="1" applyAlignment="1">
      <alignment horizontal="right" vertical="center"/>
    </xf>
    <xf numFmtId="176" fontId="0" fillId="34" borderId="23" xfId="0" applyNumberFormat="1" applyFill="1" applyBorder="1" applyAlignment="1">
      <alignment horizontal="right" vertical="center"/>
    </xf>
    <xf numFmtId="176" fontId="0" fillId="34" borderId="52" xfId="0" applyNumberFormat="1" applyFill="1" applyBorder="1" applyAlignment="1">
      <alignment horizontal="right" vertical="center"/>
    </xf>
    <xf numFmtId="176" fontId="0" fillId="34" borderId="53" xfId="0" applyNumberFormat="1" applyFill="1" applyBorder="1" applyAlignment="1">
      <alignment horizontal="right" vertical="center"/>
    </xf>
    <xf numFmtId="176" fontId="0" fillId="34" borderId="54" xfId="0" applyNumberFormat="1" applyFill="1" applyBorder="1" applyAlignment="1">
      <alignment horizontal="right" vertical="center"/>
    </xf>
    <xf numFmtId="176" fontId="0" fillId="34" borderId="55" xfId="0" applyNumberFormat="1" applyFill="1" applyBorder="1" applyAlignment="1">
      <alignment horizontal="right" vertical="center"/>
    </xf>
    <xf numFmtId="176" fontId="0" fillId="34" borderId="58" xfId="0" applyNumberFormat="1" applyFill="1" applyBorder="1" applyAlignment="1">
      <alignment horizontal="right" vertical="center"/>
    </xf>
    <xf numFmtId="176" fontId="0" fillId="34" borderId="59" xfId="0" applyNumberFormat="1" applyFill="1" applyBorder="1" applyAlignment="1">
      <alignment horizontal="right" vertical="center"/>
    </xf>
    <xf numFmtId="176" fontId="0" fillId="34" borderId="60" xfId="0" applyNumberFormat="1" applyFill="1" applyBorder="1" applyAlignment="1">
      <alignment horizontal="right" vertical="center"/>
    </xf>
    <xf numFmtId="176" fontId="0" fillId="34" borderId="45" xfId="0" applyNumberFormat="1" applyFill="1" applyBorder="1" applyAlignment="1">
      <alignment horizontal="right" vertical="center"/>
    </xf>
    <xf numFmtId="176" fontId="0" fillId="34" borderId="46" xfId="0" applyNumberFormat="1" applyFill="1" applyBorder="1" applyAlignment="1">
      <alignment horizontal="right" vertical="center"/>
    </xf>
    <xf numFmtId="176" fontId="0" fillId="34" borderId="16" xfId="0" applyNumberFormat="1" applyFill="1" applyBorder="1" applyAlignment="1">
      <alignment horizontal="right" vertical="center"/>
    </xf>
    <xf numFmtId="176" fontId="0" fillId="34" borderId="17" xfId="0" applyNumberFormat="1" applyFill="1" applyBorder="1" applyAlignment="1">
      <alignment horizontal="right" vertical="center"/>
    </xf>
    <xf numFmtId="176" fontId="0" fillId="34" borderId="18" xfId="0" applyNumberFormat="1" applyFill="1" applyBorder="1" applyAlignment="1">
      <alignment horizontal="right" vertical="center"/>
    </xf>
    <xf numFmtId="176" fontId="0" fillId="34" borderId="36" xfId="0" applyNumberFormat="1" applyFill="1" applyBorder="1" applyAlignment="1">
      <alignment horizontal="right" vertical="center"/>
    </xf>
    <xf numFmtId="176" fontId="0" fillId="34" borderId="38" xfId="0" applyNumberFormat="1" applyFill="1" applyBorder="1" applyAlignment="1">
      <alignment horizontal="right" vertical="center"/>
    </xf>
    <xf numFmtId="176" fontId="0" fillId="34" borderId="56" xfId="0" applyNumberFormat="1" applyFill="1" applyBorder="1" applyAlignment="1">
      <alignment horizontal="right" vertical="center"/>
    </xf>
    <xf numFmtId="176" fontId="0" fillId="34" borderId="57" xfId="0" applyNumberFormat="1" applyFill="1" applyBorder="1" applyAlignment="1">
      <alignment horizontal="right" vertical="center"/>
    </xf>
    <xf numFmtId="176" fontId="0" fillId="34" borderId="51" xfId="0" applyNumberFormat="1" applyFill="1" applyBorder="1" applyAlignment="1">
      <alignment horizontal="right" vertical="center"/>
    </xf>
    <xf numFmtId="176" fontId="0" fillId="34" borderId="37" xfId="0" applyNumberFormat="1" applyFill="1" applyBorder="1" applyAlignment="1">
      <alignment horizontal="right" vertical="center"/>
    </xf>
    <xf numFmtId="176" fontId="0" fillId="34" borderId="22" xfId="0" applyNumberFormat="1" applyFill="1" applyBorder="1" applyAlignment="1">
      <alignment horizontal="right" vertical="center"/>
    </xf>
    <xf numFmtId="176" fontId="0" fillId="34" borderId="24" xfId="0" applyNumberFormat="1" applyFill="1" applyBorder="1" applyAlignment="1">
      <alignment horizontal="right" vertical="center"/>
    </xf>
    <xf numFmtId="176" fontId="0" fillId="34" borderId="61" xfId="0" applyNumberFormat="1" applyFill="1" applyBorder="1" applyAlignment="1">
      <alignment horizontal="right" vertical="center"/>
    </xf>
    <xf numFmtId="176" fontId="0" fillId="34" borderId="62" xfId="0" applyNumberForma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Alignment="1">
      <alignment horizontal="right" vertical="center"/>
    </xf>
    <xf numFmtId="177" fontId="10" fillId="33" borderId="63" xfId="0" applyNumberFormat="1" applyFont="1" applyFill="1" applyBorder="1" applyAlignment="1">
      <alignment horizontal="center" vertical="center" wrapText="1"/>
    </xf>
    <xf numFmtId="177" fontId="10" fillId="33" borderId="64" xfId="0" applyNumberFormat="1" applyFont="1" applyFill="1" applyBorder="1" applyAlignment="1">
      <alignment horizontal="center" vertical="center" wrapText="1"/>
    </xf>
    <xf numFmtId="177" fontId="11" fillId="33" borderId="65" xfId="0" applyNumberFormat="1" applyFont="1" applyFill="1" applyBorder="1" applyAlignment="1">
      <alignment horizontal="center" vertical="center" wrapText="1"/>
    </xf>
    <xf numFmtId="177" fontId="11" fillId="33" borderId="64" xfId="0" applyNumberFormat="1" applyFont="1" applyFill="1" applyBorder="1" applyAlignment="1">
      <alignment horizontal="center" vertical="center" wrapText="1"/>
    </xf>
    <xf numFmtId="177" fontId="10" fillId="33" borderId="66" xfId="0" applyNumberFormat="1" applyFont="1" applyFill="1" applyBorder="1" applyAlignment="1">
      <alignment horizontal="center" vertical="center" wrapText="1"/>
    </xf>
    <xf numFmtId="177" fontId="10" fillId="33" borderId="67" xfId="0" applyNumberFormat="1" applyFont="1" applyFill="1" applyBorder="1" applyAlignment="1">
      <alignment horizontal="center" vertical="center" wrapText="1"/>
    </xf>
    <xf numFmtId="177" fontId="11" fillId="33" borderId="66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177" fontId="10" fillId="33" borderId="65" xfId="0" applyNumberFormat="1" applyFont="1" applyFill="1" applyBorder="1" applyAlignment="1">
      <alignment horizontal="center" vertical="center" wrapText="1"/>
    </xf>
    <xf numFmtId="178" fontId="0" fillId="35" borderId="22" xfId="0" applyNumberFormat="1" applyFill="1" applyBorder="1" applyAlignment="1">
      <alignment horizontal="right" vertical="center"/>
    </xf>
    <xf numFmtId="179" fontId="0" fillId="35" borderId="23" xfId="0" applyNumberFormat="1" applyFill="1" applyBorder="1" applyAlignment="1">
      <alignment horizontal="right" vertical="center"/>
    </xf>
    <xf numFmtId="179" fontId="0" fillId="35" borderId="26" xfId="0" applyNumberFormat="1" applyFill="1" applyBorder="1" applyAlignment="1">
      <alignment horizontal="right" vertical="center"/>
    </xf>
    <xf numFmtId="179" fontId="0" fillId="35" borderId="24" xfId="0" applyNumberFormat="1" applyFill="1" applyBorder="1" applyAlignment="1">
      <alignment horizontal="right" vertical="center"/>
    </xf>
    <xf numFmtId="178" fontId="0" fillId="35" borderId="25" xfId="0" applyNumberFormat="1" applyFill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35" borderId="68" xfId="0" applyNumberFormat="1" applyFill="1" applyBorder="1" applyAlignment="1">
      <alignment vertical="center"/>
    </xf>
    <xf numFmtId="178" fontId="0" fillId="36" borderId="69" xfId="0" applyNumberFormat="1" applyFill="1" applyBorder="1" applyAlignment="1">
      <alignment vertical="center"/>
    </xf>
    <xf numFmtId="178" fontId="0" fillId="35" borderId="70" xfId="0" applyNumberFormat="1" applyFill="1" applyBorder="1" applyAlignment="1">
      <alignment vertical="center"/>
    </xf>
    <xf numFmtId="178" fontId="0" fillId="36" borderId="70" xfId="0" applyNumberFormat="1" applyFill="1" applyBorder="1" applyAlignment="1">
      <alignment vertical="center"/>
    </xf>
    <xf numFmtId="178" fontId="0" fillId="35" borderId="70" xfId="0" applyNumberFormat="1" applyFill="1" applyBorder="1" applyAlignment="1">
      <alignment horizontal="right" vertical="center"/>
    </xf>
    <xf numFmtId="178" fontId="0" fillId="36" borderId="71" xfId="0" applyNumberFormat="1" applyFill="1" applyBorder="1" applyAlignment="1">
      <alignment horizontal="right" vertical="center"/>
    </xf>
    <xf numFmtId="178" fontId="0" fillId="35" borderId="72" xfId="0" applyNumberFormat="1" applyFill="1" applyBorder="1" applyAlignment="1">
      <alignment horizontal="right" vertical="center"/>
    </xf>
    <xf numFmtId="178" fontId="0" fillId="36" borderId="71" xfId="0" applyNumberFormat="1" applyFill="1" applyBorder="1" applyAlignment="1">
      <alignment vertical="center"/>
    </xf>
    <xf numFmtId="178" fontId="0" fillId="35" borderId="72" xfId="0" applyNumberFormat="1" applyFill="1" applyBorder="1" applyAlignment="1">
      <alignment vertical="center"/>
    </xf>
    <xf numFmtId="178" fontId="0" fillId="35" borderId="10" xfId="0" applyNumberFormat="1" applyFill="1" applyBorder="1" applyAlignment="1">
      <alignment horizontal="right" vertical="center"/>
    </xf>
    <xf numFmtId="179" fontId="0" fillId="35" borderId="11" xfId="0" applyNumberFormat="1" applyFill="1" applyBorder="1" applyAlignment="1">
      <alignment horizontal="right" vertical="center"/>
    </xf>
    <xf numFmtId="179" fontId="0" fillId="35" borderId="14" xfId="0" applyNumberFormat="1" applyFill="1" applyBorder="1" applyAlignment="1">
      <alignment horizontal="right" vertical="center"/>
    </xf>
    <xf numFmtId="179" fontId="0" fillId="35" borderId="12" xfId="0" applyNumberFormat="1" applyFill="1" applyBorder="1" applyAlignment="1">
      <alignment horizontal="right" vertical="center"/>
    </xf>
    <xf numFmtId="178" fontId="0" fillId="35" borderId="56" xfId="0" applyNumberFormat="1" applyFill="1" applyBorder="1" applyAlignment="1">
      <alignment vertical="center"/>
    </xf>
    <xf numFmtId="178" fontId="0" fillId="36" borderId="73" xfId="0" applyNumberFormat="1" applyFill="1" applyBorder="1" applyAlignment="1">
      <alignment vertical="center"/>
    </xf>
    <xf numFmtId="178" fontId="0" fillId="35" borderId="54" xfId="0" applyNumberFormat="1" applyFill="1" applyBorder="1" applyAlignment="1">
      <alignment vertical="center"/>
    </xf>
    <xf numFmtId="178" fontId="0" fillId="36" borderId="54" xfId="0" applyNumberFormat="1" applyFill="1" applyBorder="1" applyAlignment="1">
      <alignment vertical="center"/>
    </xf>
    <xf numFmtId="178" fontId="0" fillId="35" borderId="54" xfId="0" applyNumberFormat="1" applyFill="1" applyBorder="1" applyAlignment="1">
      <alignment horizontal="right" vertical="center"/>
    </xf>
    <xf numFmtId="178" fontId="0" fillId="36" borderId="74" xfId="0" applyNumberFormat="1" applyFill="1" applyBorder="1" applyAlignment="1">
      <alignment horizontal="right" vertical="center"/>
    </xf>
    <xf numFmtId="178" fontId="0" fillId="35" borderId="57" xfId="0" applyNumberFormat="1" applyFill="1" applyBorder="1" applyAlignment="1">
      <alignment horizontal="right" vertical="center"/>
    </xf>
    <xf numFmtId="178" fontId="0" fillId="36" borderId="74" xfId="0" applyNumberFormat="1" applyFill="1" applyBorder="1" applyAlignment="1">
      <alignment vertical="center"/>
    </xf>
    <xf numFmtId="178" fontId="0" fillId="35" borderId="57" xfId="0" applyNumberFormat="1" applyFill="1" applyBorder="1" applyAlignment="1">
      <alignment vertical="center"/>
    </xf>
    <xf numFmtId="178" fontId="0" fillId="36" borderId="28" xfId="0" applyNumberFormat="1" applyFill="1" applyBorder="1" applyAlignment="1">
      <alignment horizontal="right" vertical="center"/>
    </xf>
    <xf numFmtId="179" fontId="0" fillId="36" borderId="29" xfId="0" applyNumberFormat="1" applyFill="1" applyBorder="1" applyAlignment="1">
      <alignment horizontal="right" vertical="center"/>
    </xf>
    <xf numFmtId="179" fontId="0" fillId="36" borderId="75" xfId="0" applyNumberFormat="1" applyFill="1" applyBorder="1" applyAlignment="1">
      <alignment horizontal="right" vertical="center"/>
    </xf>
    <xf numFmtId="179" fontId="0" fillId="36" borderId="76" xfId="0" applyNumberFormat="1" applyFill="1" applyBorder="1" applyAlignment="1">
      <alignment horizontal="right" vertical="center"/>
    </xf>
    <xf numFmtId="179" fontId="0" fillId="36" borderId="30" xfId="0" applyNumberFormat="1" applyFill="1" applyBorder="1" applyAlignment="1">
      <alignment horizontal="right" vertical="center"/>
    </xf>
    <xf numFmtId="178" fontId="0" fillId="36" borderId="31" xfId="0" applyNumberFormat="1" applyFill="1" applyBorder="1" applyAlignment="1">
      <alignment horizontal="right" vertical="center"/>
    </xf>
    <xf numFmtId="178" fontId="0" fillId="35" borderId="61" xfId="0" applyNumberFormat="1" applyFill="1" applyBorder="1" applyAlignment="1">
      <alignment vertical="center"/>
    </xf>
    <xf numFmtId="178" fontId="0" fillId="36" borderId="77" xfId="0" applyNumberFormat="1" applyFill="1" applyBorder="1" applyAlignment="1">
      <alignment vertical="center"/>
    </xf>
    <xf numFmtId="178" fontId="0" fillId="35" borderId="59" xfId="0" applyNumberFormat="1" applyFill="1" applyBorder="1" applyAlignment="1">
      <alignment vertical="center"/>
    </xf>
    <xf numFmtId="178" fontId="0" fillId="36" borderId="59" xfId="0" applyNumberFormat="1" applyFill="1" applyBorder="1" applyAlignment="1">
      <alignment vertical="center"/>
    </xf>
    <xf numFmtId="178" fontId="0" fillId="35" borderId="59" xfId="0" applyNumberFormat="1" applyFill="1" applyBorder="1" applyAlignment="1">
      <alignment horizontal="right" vertical="center"/>
    </xf>
    <xf numFmtId="178" fontId="0" fillId="36" borderId="78" xfId="0" applyNumberFormat="1" applyFill="1" applyBorder="1" applyAlignment="1">
      <alignment horizontal="right" vertical="center"/>
    </xf>
    <xf numFmtId="178" fontId="0" fillId="35" borderId="62" xfId="0" applyNumberFormat="1" applyFill="1" applyBorder="1" applyAlignment="1">
      <alignment horizontal="right" vertical="center"/>
    </xf>
    <xf numFmtId="178" fontId="0" fillId="36" borderId="0" xfId="0" applyNumberFormat="1" applyFill="1" applyBorder="1" applyAlignment="1">
      <alignment horizontal="centerContinuous" vertical="center"/>
    </xf>
    <xf numFmtId="178" fontId="0" fillId="36" borderId="0" xfId="0" applyNumberFormat="1" applyFill="1" applyBorder="1" applyAlignment="1">
      <alignment horizontal="right" vertical="center"/>
    </xf>
    <xf numFmtId="179" fontId="0" fillId="36" borderId="79" xfId="0" applyNumberFormat="1" applyFill="1" applyBorder="1" applyAlignment="1">
      <alignment horizontal="right" vertical="center"/>
    </xf>
    <xf numFmtId="179" fontId="0" fillId="36" borderId="80" xfId="0" applyNumberFormat="1" applyFill="1" applyBorder="1" applyAlignment="1">
      <alignment horizontal="right" vertical="center"/>
    </xf>
    <xf numFmtId="178" fontId="0" fillId="36" borderId="81" xfId="0" applyNumberFormat="1" applyFill="1" applyBorder="1" applyAlignment="1">
      <alignment horizontal="right" vertical="center"/>
    </xf>
    <xf numFmtId="178" fontId="0" fillId="36" borderId="79" xfId="0" applyNumberFormat="1" applyFill="1" applyBorder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178" fontId="0" fillId="36" borderId="0" xfId="0" applyNumberFormat="1" applyFill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0" fontId="0" fillId="0" borderId="56" xfId="0" applyBorder="1" applyAlignment="1">
      <alignment/>
    </xf>
    <xf numFmtId="179" fontId="0" fillId="36" borderId="70" xfId="0" applyNumberFormat="1" applyFill="1" applyBorder="1" applyAlignment="1">
      <alignment horizontal="right" vertical="center"/>
    </xf>
    <xf numFmtId="179" fontId="0" fillId="36" borderId="82" xfId="0" applyNumberFormat="1" applyFill="1" applyBorder="1" applyAlignment="1">
      <alignment horizontal="right" vertical="center"/>
    </xf>
    <xf numFmtId="0" fontId="0" fillId="0" borderId="73" xfId="0" applyBorder="1" applyAlignment="1">
      <alignment/>
    </xf>
    <xf numFmtId="179" fontId="0" fillId="36" borderId="83" xfId="0" applyNumberFormat="1" applyFill="1" applyBorder="1" applyAlignment="1">
      <alignment horizontal="right" vertical="center"/>
    </xf>
    <xf numFmtId="179" fontId="0" fillId="36" borderId="72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78" fontId="0" fillId="0" borderId="53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9" fontId="0" fillId="0" borderId="54" xfId="0" applyNumberFormat="1" applyBorder="1" applyAlignment="1">
      <alignment horizontal="right" vertical="center"/>
    </xf>
    <xf numFmtId="179" fontId="0" fillId="0" borderId="57" xfId="0" applyNumberFormat="1" applyBorder="1" applyAlignment="1">
      <alignment horizontal="right" vertical="center"/>
    </xf>
    <xf numFmtId="178" fontId="0" fillId="0" borderId="56" xfId="0" applyNumberFormat="1" applyBorder="1" applyAlignment="1">
      <alignment vertical="center"/>
    </xf>
    <xf numFmtId="178" fontId="0" fillId="0" borderId="54" xfId="0" applyNumberFormat="1" applyBorder="1" applyAlignment="1">
      <alignment horizontal="right" vertical="center"/>
    </xf>
    <xf numFmtId="178" fontId="0" fillId="0" borderId="54" xfId="0" applyNumberFormat="1" applyBorder="1" applyAlignment="1">
      <alignment vertical="center"/>
    </xf>
    <xf numFmtId="178" fontId="0" fillId="0" borderId="57" xfId="0" applyNumberFormat="1" applyBorder="1" applyAlignment="1">
      <alignment horizontal="right" vertical="center"/>
    </xf>
    <xf numFmtId="178" fontId="0" fillId="0" borderId="5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8" fontId="0" fillId="0" borderId="49" xfId="0" applyNumberFormat="1" applyBorder="1" applyAlignment="1">
      <alignment vertical="center"/>
    </xf>
    <xf numFmtId="178" fontId="0" fillId="0" borderId="74" xfId="0" applyNumberFormat="1" applyBorder="1" applyAlignment="1">
      <alignment vertical="center"/>
    </xf>
    <xf numFmtId="178" fontId="0" fillId="0" borderId="56" xfId="0" applyNumberFormat="1" applyBorder="1" applyAlignment="1">
      <alignment horizontal="right" vertical="center"/>
    </xf>
    <xf numFmtId="178" fontId="0" fillId="36" borderId="73" xfId="0" applyNumberFormat="1" applyFill="1" applyBorder="1" applyAlignment="1">
      <alignment horizontal="right" vertical="center"/>
    </xf>
    <xf numFmtId="178" fontId="0" fillId="36" borderId="54" xfId="0" applyNumberFormat="1" applyFill="1" applyBorder="1" applyAlignment="1">
      <alignment horizontal="right" vertical="center"/>
    </xf>
    <xf numFmtId="178" fontId="0" fillId="0" borderId="47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8" fontId="0" fillId="0" borderId="84" xfId="0" applyNumberFormat="1" applyBorder="1" applyAlignment="1">
      <alignment vertical="center"/>
    </xf>
    <xf numFmtId="178" fontId="0" fillId="0" borderId="85" xfId="0" applyNumberFormat="1" applyBorder="1" applyAlignment="1">
      <alignment vertical="center"/>
    </xf>
    <xf numFmtId="178" fontId="0" fillId="0" borderId="86" xfId="0" applyNumberFormat="1" applyBorder="1" applyAlignment="1">
      <alignment vertical="center"/>
    </xf>
    <xf numFmtId="178" fontId="0" fillId="0" borderId="87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9" xfId="0" applyNumberFormat="1" applyBorder="1" applyAlignment="1">
      <alignment vertical="center"/>
    </xf>
    <xf numFmtId="178" fontId="0" fillId="0" borderId="58" xfId="0" applyNumberFormat="1" applyBorder="1" applyAlignment="1">
      <alignment vertical="center"/>
    </xf>
    <xf numFmtId="178" fontId="0" fillId="0" borderId="60" xfId="0" applyNumberFormat="1" applyBorder="1" applyAlignment="1">
      <alignment vertical="center"/>
    </xf>
    <xf numFmtId="0" fontId="0" fillId="0" borderId="61" xfId="0" applyBorder="1" applyAlignment="1">
      <alignment/>
    </xf>
    <xf numFmtId="179" fontId="0" fillId="0" borderId="59" xfId="0" applyNumberFormat="1" applyBorder="1" applyAlignment="1">
      <alignment horizontal="right" vertical="center"/>
    </xf>
    <xf numFmtId="179" fontId="0" fillId="0" borderId="62" xfId="0" applyNumberFormat="1" applyBorder="1" applyAlignment="1">
      <alignment horizontal="right" vertical="center"/>
    </xf>
    <xf numFmtId="0" fontId="0" fillId="0" borderId="59" xfId="0" applyBorder="1" applyAlignment="1">
      <alignment/>
    </xf>
    <xf numFmtId="178" fontId="0" fillId="0" borderId="61" xfId="0" applyNumberFormat="1" applyBorder="1" applyAlignment="1">
      <alignment vertical="center"/>
    </xf>
    <xf numFmtId="178" fontId="0" fillId="0" borderId="59" xfId="0" applyNumberFormat="1" applyBorder="1" applyAlignment="1">
      <alignment horizontal="right" vertical="center"/>
    </xf>
    <xf numFmtId="178" fontId="0" fillId="0" borderId="59" xfId="0" applyNumberFormat="1" applyBorder="1" applyAlignment="1">
      <alignment vertical="center"/>
    </xf>
    <xf numFmtId="178" fontId="0" fillId="0" borderId="62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36" borderId="88" xfId="0" applyFont="1" applyFill="1" applyBorder="1" applyAlignment="1">
      <alignment horizontal="center" vertical="center"/>
    </xf>
    <xf numFmtId="0" fontId="5" fillId="36" borderId="69" xfId="0" applyFont="1" applyFill="1" applyBorder="1" applyAlignment="1">
      <alignment horizontal="center" vertical="center" shrinkToFit="1"/>
    </xf>
    <xf numFmtId="0" fontId="5" fillId="33" borderId="5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6" borderId="50" xfId="0" applyFont="1" applyFill="1" applyBorder="1" applyAlignment="1">
      <alignment horizontal="center" vertical="center"/>
    </xf>
    <xf numFmtId="0" fontId="5" fillId="36" borderId="84" xfId="0" applyFont="1" applyFill="1" applyBorder="1" applyAlignment="1">
      <alignment horizontal="center" vertical="center"/>
    </xf>
    <xf numFmtId="0" fontId="5" fillId="35" borderId="89" xfId="0" applyFont="1" applyFill="1" applyBorder="1" applyAlignment="1">
      <alignment horizontal="center" vertical="center"/>
    </xf>
    <xf numFmtId="176" fontId="0" fillId="35" borderId="90" xfId="0" applyNumberFormat="1" applyFill="1" applyBorder="1" applyAlignment="1">
      <alignment vertical="center"/>
    </xf>
    <xf numFmtId="176" fontId="0" fillId="35" borderId="91" xfId="0" applyNumberFormat="1" applyFill="1" applyBorder="1" applyAlignment="1">
      <alignment vertical="center"/>
    </xf>
    <xf numFmtId="176" fontId="0" fillId="35" borderId="92" xfId="0" applyNumberFormat="1" applyFill="1" applyBorder="1" applyAlignment="1">
      <alignment vertical="center"/>
    </xf>
    <xf numFmtId="0" fontId="0" fillId="0" borderId="93" xfId="0" applyBorder="1" applyAlignment="1">
      <alignment/>
    </xf>
    <xf numFmtId="177" fontId="5" fillId="35" borderId="90" xfId="0" applyNumberFormat="1" applyFont="1" applyFill="1" applyBorder="1" applyAlignment="1">
      <alignment horizontal="right" vertical="center"/>
    </xf>
    <xf numFmtId="177" fontId="5" fillId="35" borderId="91" xfId="0" applyNumberFormat="1" applyFont="1" applyFill="1" applyBorder="1" applyAlignment="1">
      <alignment horizontal="right" vertical="center"/>
    </xf>
    <xf numFmtId="0" fontId="0" fillId="0" borderId="91" xfId="0" applyBorder="1" applyAlignment="1">
      <alignment/>
    </xf>
    <xf numFmtId="177" fontId="5" fillId="35" borderId="92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177" fontId="5" fillId="37" borderId="22" xfId="0" applyNumberFormat="1" applyFont="1" applyFill="1" applyBorder="1" applyAlignment="1">
      <alignment horizontal="right" vertical="center"/>
    </xf>
    <xf numFmtId="177" fontId="5" fillId="37" borderId="23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177" fontId="5" fillId="37" borderId="2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94" xfId="0" applyFont="1" applyBorder="1" applyAlignment="1">
      <alignment horizontal="center" vertical="center"/>
    </xf>
    <xf numFmtId="177" fontId="5" fillId="37" borderId="56" xfId="0" applyNumberFormat="1" applyFont="1" applyFill="1" applyBorder="1" applyAlignment="1">
      <alignment horizontal="right" vertical="center"/>
    </xf>
    <xf numFmtId="177" fontId="5" fillId="37" borderId="54" xfId="0" applyNumberFormat="1" applyFont="1" applyFill="1" applyBorder="1" applyAlignment="1">
      <alignment horizontal="right" vertical="center"/>
    </xf>
    <xf numFmtId="177" fontId="5" fillId="37" borderId="57" xfId="0" applyNumberFormat="1" applyFont="1" applyFill="1" applyBorder="1" applyAlignment="1">
      <alignment horizontal="right" vertical="center"/>
    </xf>
    <xf numFmtId="176" fontId="0" fillId="37" borderId="56" xfId="0" applyNumberFormat="1" applyFill="1" applyBorder="1" applyAlignment="1">
      <alignment horizontal="right" vertical="center"/>
    </xf>
    <xf numFmtId="176" fontId="0" fillId="37" borderId="54" xfId="0" applyNumberFormat="1" applyFill="1" applyBorder="1" applyAlignment="1">
      <alignment horizontal="right" vertical="center"/>
    </xf>
    <xf numFmtId="176" fontId="0" fillId="37" borderId="57" xfId="0" applyNumberFormat="1" applyFill="1" applyBorder="1" applyAlignment="1">
      <alignment horizontal="right" vertical="center"/>
    </xf>
    <xf numFmtId="0" fontId="5" fillId="0" borderId="95" xfId="0" applyFont="1" applyBorder="1" applyAlignment="1">
      <alignment horizontal="center" vertical="center"/>
    </xf>
    <xf numFmtId="0" fontId="5" fillId="33" borderId="96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6" borderId="79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94" xfId="0" applyFont="1" applyFill="1" applyBorder="1" applyAlignment="1">
      <alignment horizontal="center" vertical="center"/>
    </xf>
    <xf numFmtId="0" fontId="0" fillId="35" borderId="56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74" xfId="0" applyFill="1" applyBorder="1" applyAlignment="1">
      <alignment/>
    </xf>
    <xf numFmtId="0" fontId="0" fillId="35" borderId="52" xfId="0" applyFill="1" applyBorder="1" applyAlignment="1">
      <alignment/>
    </xf>
    <xf numFmtId="177" fontId="5" fillId="35" borderId="56" xfId="0" applyNumberFormat="1" applyFont="1" applyFill="1" applyBorder="1" applyAlignment="1">
      <alignment horizontal="right" vertical="center"/>
    </xf>
    <xf numFmtId="177" fontId="5" fillId="35" borderId="54" xfId="0" applyNumberFormat="1" applyFont="1" applyFill="1" applyBorder="1" applyAlignment="1">
      <alignment horizontal="right" vertical="center"/>
    </xf>
    <xf numFmtId="177" fontId="5" fillId="35" borderId="57" xfId="0" applyNumberFormat="1" applyFont="1" applyFill="1" applyBorder="1" applyAlignment="1">
      <alignment horizontal="right" vertical="center"/>
    </xf>
    <xf numFmtId="0" fontId="5" fillId="35" borderId="97" xfId="0" applyFont="1" applyFill="1" applyBorder="1" applyAlignment="1">
      <alignment horizontal="center" vertical="center"/>
    </xf>
    <xf numFmtId="0" fontId="0" fillId="35" borderId="61" xfId="0" applyFill="1" applyBorder="1" applyAlignment="1">
      <alignment/>
    </xf>
    <xf numFmtId="0" fontId="0" fillId="35" borderId="59" xfId="0" applyFill="1" applyBorder="1" applyAlignment="1">
      <alignment/>
    </xf>
    <xf numFmtId="0" fontId="0" fillId="35" borderId="78" xfId="0" applyFill="1" applyBorder="1" applyAlignment="1">
      <alignment/>
    </xf>
    <xf numFmtId="0" fontId="0" fillId="35" borderId="60" xfId="0" applyFill="1" applyBorder="1" applyAlignment="1">
      <alignment/>
    </xf>
    <xf numFmtId="177" fontId="5" fillId="35" borderId="61" xfId="0" applyNumberFormat="1" applyFont="1" applyFill="1" applyBorder="1" applyAlignment="1">
      <alignment horizontal="right" vertical="center"/>
    </xf>
    <xf numFmtId="177" fontId="5" fillId="35" borderId="59" xfId="0" applyNumberFormat="1" applyFont="1" applyFill="1" applyBorder="1" applyAlignment="1">
      <alignment horizontal="right" vertical="center"/>
    </xf>
    <xf numFmtId="177" fontId="5" fillId="35" borderId="62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0" fillId="0" borderId="98" xfId="0" applyBorder="1" applyAlignment="1">
      <alignment vertical="center"/>
    </xf>
    <xf numFmtId="176" fontId="0" fillId="0" borderId="90" xfId="0" applyNumberFormat="1" applyFill="1" applyBorder="1" applyAlignment="1">
      <alignment horizontal="right" vertical="center"/>
    </xf>
    <xf numFmtId="176" fontId="0" fillId="0" borderId="91" xfId="0" applyNumberFormat="1" applyFill="1" applyBorder="1" applyAlignment="1">
      <alignment horizontal="right" vertical="center"/>
    </xf>
    <xf numFmtId="176" fontId="0" fillId="0" borderId="92" xfId="0" applyNumberForma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9" xfId="0" applyBorder="1" applyAlignment="1">
      <alignment vertical="center"/>
    </xf>
    <xf numFmtId="176" fontId="0" fillId="0" borderId="36" xfId="0" applyNumberForma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39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176" fontId="0" fillId="0" borderId="51" xfId="0" applyNumberFormat="1" applyFill="1" applyBorder="1" applyAlignment="1">
      <alignment horizontal="right" vertical="center"/>
    </xf>
    <xf numFmtId="176" fontId="0" fillId="0" borderId="49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0" fontId="0" fillId="0" borderId="77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99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5" fillId="33" borderId="100" xfId="0" applyFont="1" applyFill="1" applyBorder="1" applyAlignment="1">
      <alignment horizontal="center" vertical="center"/>
    </xf>
    <xf numFmtId="0" fontId="5" fillId="33" borderId="95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 shrinkToFit="1"/>
    </xf>
    <xf numFmtId="0" fontId="5" fillId="33" borderId="70" xfId="0" applyFont="1" applyFill="1" applyBorder="1" applyAlignment="1">
      <alignment horizontal="center" vertical="center" shrinkToFit="1"/>
    </xf>
    <xf numFmtId="0" fontId="5" fillId="33" borderId="72" xfId="0" applyFont="1" applyFill="1" applyBorder="1" applyAlignment="1">
      <alignment horizontal="center" vertical="center" shrinkToFit="1"/>
    </xf>
    <xf numFmtId="0" fontId="0" fillId="33" borderId="101" xfId="0" applyFont="1" applyFill="1" applyBorder="1" applyAlignment="1">
      <alignment horizontal="center" vertical="center"/>
    </xf>
    <xf numFmtId="0" fontId="0" fillId="33" borderId="102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0" fontId="0" fillId="33" borderId="88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0" fillId="33" borderId="102" xfId="0" applyFill="1" applyBorder="1" applyAlignment="1">
      <alignment horizontal="center" vertical="center"/>
    </xf>
    <xf numFmtId="0" fontId="0" fillId="33" borderId="10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109" xfId="0" applyBorder="1" applyAlignment="1">
      <alignment horizontal="left"/>
    </xf>
    <xf numFmtId="0" fontId="0" fillId="0" borderId="39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0" fillId="0" borderId="39" xfId="0" applyBorder="1" applyAlignment="1">
      <alignment horizontal="left"/>
    </xf>
    <xf numFmtId="0" fontId="0" fillId="0" borderId="110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11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13" xfId="0" applyBorder="1" applyAlignment="1">
      <alignment horizontal="left"/>
    </xf>
    <xf numFmtId="178" fontId="0" fillId="36" borderId="103" xfId="0" applyNumberFormat="1" applyFill="1" applyBorder="1" applyAlignment="1">
      <alignment horizontal="left" vertical="center"/>
    </xf>
    <xf numFmtId="178" fontId="0" fillId="36" borderId="88" xfId="0" applyNumberFormat="1" applyFill="1" applyBorder="1" applyAlignment="1">
      <alignment horizontal="left" vertical="center"/>
    </xf>
    <xf numFmtId="177" fontId="9" fillId="33" borderId="81" xfId="0" applyNumberFormat="1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178" fontId="0" fillId="35" borderId="103" xfId="0" applyNumberFormat="1" applyFill="1" applyBorder="1" applyAlignment="1">
      <alignment horizontal="left" vertical="center"/>
    </xf>
    <xf numFmtId="178" fontId="0" fillId="35" borderId="88" xfId="0" applyNumberFormat="1" applyFill="1" applyBorder="1" applyAlignment="1">
      <alignment horizontal="left" vertical="center"/>
    </xf>
    <xf numFmtId="178" fontId="0" fillId="35" borderId="40" xfId="0" applyNumberFormat="1" applyFill="1" applyBorder="1" applyAlignment="1">
      <alignment horizontal="left" vertical="center"/>
    </xf>
    <xf numFmtId="178" fontId="0" fillId="35" borderId="114" xfId="0" applyNumberFormat="1" applyFill="1" applyBorder="1" applyAlignment="1">
      <alignment horizontal="left" vertical="center"/>
    </xf>
    <xf numFmtId="178" fontId="0" fillId="36" borderId="28" xfId="0" applyNumberFormat="1" applyFill="1" applyBorder="1" applyAlignment="1">
      <alignment horizontal="left" vertical="center"/>
    </xf>
    <xf numFmtId="178" fontId="0" fillId="36" borderId="29" xfId="0" applyNumberFormat="1" applyFill="1" applyBorder="1" applyAlignment="1">
      <alignment horizontal="left" vertical="center"/>
    </xf>
    <xf numFmtId="178" fontId="0" fillId="36" borderId="32" xfId="0" applyNumberForma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2" max="3" width="8.625" style="0" customWidth="1"/>
    <col min="4" max="4" width="10.625" style="0" customWidth="1"/>
    <col min="5" max="7" width="10.625" style="0" hidden="1" customWidth="1"/>
    <col min="8" max="8" width="10.625" style="0" customWidth="1"/>
    <col min="9" max="9" width="8.625" style="0" customWidth="1"/>
    <col min="10" max="10" width="10.625" style="0" customWidth="1"/>
    <col min="11" max="13" width="10.625" style="0" hidden="1" customWidth="1"/>
    <col min="14" max="14" width="10.625" style="0" customWidth="1"/>
    <col min="15" max="16" width="8.625" style="0" customWidth="1"/>
  </cols>
  <sheetData>
    <row r="1" spans="1:16" ht="17.25" customHeight="1">
      <c r="A1" s="1" t="s">
        <v>248</v>
      </c>
      <c r="B1" s="320"/>
      <c r="C1" s="320"/>
      <c r="D1" s="320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6" ht="18" customHeight="1" thickBot="1">
      <c r="A2" s="322"/>
      <c r="B2" s="322"/>
      <c r="C2" s="322"/>
      <c r="D2" s="322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</row>
    <row r="3" spans="1:16" ht="15" customHeight="1">
      <c r="A3" s="324"/>
      <c r="B3" s="326" t="s">
        <v>210</v>
      </c>
      <c r="C3" s="327"/>
      <c r="D3" s="328"/>
      <c r="E3" s="236" t="s">
        <v>211</v>
      </c>
      <c r="F3" s="236"/>
      <c r="G3" s="236"/>
      <c r="H3" s="329" t="s">
        <v>212</v>
      </c>
      <c r="I3" s="330"/>
      <c r="J3" s="330"/>
      <c r="K3" s="237" t="s">
        <v>213</v>
      </c>
      <c r="L3" s="237"/>
      <c r="M3" s="237"/>
      <c r="N3" s="329" t="s">
        <v>214</v>
      </c>
      <c r="O3" s="330"/>
      <c r="P3" s="331"/>
    </row>
    <row r="4" spans="1:16" ht="21" customHeight="1" thickBot="1">
      <c r="A4" s="325"/>
      <c r="B4" s="238" t="s">
        <v>57</v>
      </c>
      <c r="C4" s="239" t="s">
        <v>58</v>
      </c>
      <c r="D4" s="240" t="s">
        <v>59</v>
      </c>
      <c r="E4" s="241"/>
      <c r="F4" s="241"/>
      <c r="G4" s="241"/>
      <c r="H4" s="238" t="s">
        <v>215</v>
      </c>
      <c r="I4" s="239" t="s">
        <v>216</v>
      </c>
      <c r="J4" s="239" t="s">
        <v>217</v>
      </c>
      <c r="K4" s="242"/>
      <c r="L4" s="242"/>
      <c r="M4" s="242"/>
      <c r="N4" s="238" t="s">
        <v>215</v>
      </c>
      <c r="O4" s="239" t="s">
        <v>216</v>
      </c>
      <c r="P4" s="240" t="s">
        <v>217</v>
      </c>
    </row>
    <row r="5" spans="1:16" ht="15" customHeight="1" thickBot="1">
      <c r="A5" s="243" t="s">
        <v>218</v>
      </c>
      <c r="B5" s="244">
        <v>1666</v>
      </c>
      <c r="C5" s="245">
        <v>28175</v>
      </c>
      <c r="D5" s="246">
        <v>5</v>
      </c>
      <c r="E5" s="247">
        <v>791</v>
      </c>
      <c r="F5" s="247">
        <v>4609</v>
      </c>
      <c r="G5" s="247">
        <v>2</v>
      </c>
      <c r="H5" s="248">
        <f>B5-E5</f>
        <v>875</v>
      </c>
      <c r="I5" s="249">
        <f>C5-F5</f>
        <v>23566</v>
      </c>
      <c r="J5" s="249">
        <f>D5-G5</f>
        <v>3</v>
      </c>
      <c r="K5" s="250">
        <v>69</v>
      </c>
      <c r="L5" s="250">
        <v>1820</v>
      </c>
      <c r="M5" s="250">
        <v>0</v>
      </c>
      <c r="N5" s="248">
        <f aca="true" t="shared" si="0" ref="N5:P20">B5-K5</f>
        <v>1597</v>
      </c>
      <c r="O5" s="249">
        <f t="shared" si="0"/>
        <v>26355</v>
      </c>
      <c r="P5" s="251">
        <f t="shared" si="0"/>
        <v>5</v>
      </c>
    </row>
    <row r="6" spans="1:17" ht="15" customHeight="1" thickTop="1">
      <c r="A6" s="252" t="s">
        <v>114</v>
      </c>
      <c r="B6" s="70">
        <v>45</v>
      </c>
      <c r="C6" s="68">
        <v>814</v>
      </c>
      <c r="D6" s="71">
        <v>0</v>
      </c>
      <c r="E6">
        <v>13</v>
      </c>
      <c r="F6">
        <v>71</v>
      </c>
      <c r="G6">
        <v>0</v>
      </c>
      <c r="H6" s="253">
        <f aca="true" t="shared" si="1" ref="H6:J52">B6-E6</f>
        <v>32</v>
      </c>
      <c r="I6" s="254">
        <f t="shared" si="1"/>
        <v>743</v>
      </c>
      <c r="J6" s="254">
        <f t="shared" si="1"/>
        <v>0</v>
      </c>
      <c r="K6" s="255">
        <v>0</v>
      </c>
      <c r="L6" s="255">
        <v>0</v>
      </c>
      <c r="M6" s="255">
        <v>0</v>
      </c>
      <c r="N6" s="253">
        <f t="shared" si="0"/>
        <v>45</v>
      </c>
      <c r="O6" s="254">
        <f t="shared" si="0"/>
        <v>814</v>
      </c>
      <c r="P6" s="256">
        <f t="shared" si="0"/>
        <v>0</v>
      </c>
      <c r="Q6" s="257"/>
    </row>
    <row r="7" spans="1:16" ht="15" customHeight="1">
      <c r="A7" s="258" t="s">
        <v>124</v>
      </c>
      <c r="B7" s="75">
        <v>21</v>
      </c>
      <c r="C7" s="73">
        <v>180</v>
      </c>
      <c r="D7" s="76">
        <v>0</v>
      </c>
      <c r="E7">
        <v>10</v>
      </c>
      <c r="F7">
        <v>60</v>
      </c>
      <c r="G7">
        <v>0</v>
      </c>
      <c r="H7" s="259">
        <f t="shared" si="1"/>
        <v>11</v>
      </c>
      <c r="I7" s="260">
        <f t="shared" si="1"/>
        <v>120</v>
      </c>
      <c r="J7" s="260">
        <f t="shared" si="1"/>
        <v>0</v>
      </c>
      <c r="K7" s="195">
        <v>0</v>
      </c>
      <c r="L7" s="195">
        <v>0</v>
      </c>
      <c r="M7" s="195">
        <v>0</v>
      </c>
      <c r="N7" s="259">
        <f t="shared" si="0"/>
        <v>21</v>
      </c>
      <c r="O7" s="260">
        <f t="shared" si="0"/>
        <v>180</v>
      </c>
      <c r="P7" s="261">
        <f t="shared" si="0"/>
        <v>0</v>
      </c>
    </row>
    <row r="8" spans="1:16" ht="15" customHeight="1">
      <c r="A8" s="258" t="s">
        <v>125</v>
      </c>
      <c r="B8" s="75">
        <v>10</v>
      </c>
      <c r="C8" s="73">
        <v>193</v>
      </c>
      <c r="D8" s="76">
        <v>0</v>
      </c>
      <c r="E8">
        <v>1</v>
      </c>
      <c r="F8">
        <v>1</v>
      </c>
      <c r="G8">
        <v>0</v>
      </c>
      <c r="H8" s="259">
        <f t="shared" si="1"/>
        <v>9</v>
      </c>
      <c r="I8" s="260">
        <f t="shared" si="1"/>
        <v>192</v>
      </c>
      <c r="J8" s="260">
        <f t="shared" si="1"/>
        <v>0</v>
      </c>
      <c r="K8" s="195">
        <v>1</v>
      </c>
      <c r="L8" s="195">
        <v>4</v>
      </c>
      <c r="M8" s="195">
        <v>0</v>
      </c>
      <c r="N8" s="259">
        <f t="shared" si="0"/>
        <v>9</v>
      </c>
      <c r="O8" s="260">
        <f t="shared" si="0"/>
        <v>189</v>
      </c>
      <c r="P8" s="261">
        <f t="shared" si="0"/>
        <v>0</v>
      </c>
    </row>
    <row r="9" spans="1:16" ht="15" customHeight="1">
      <c r="A9" s="258" t="s">
        <v>126</v>
      </c>
      <c r="B9" s="75">
        <v>23</v>
      </c>
      <c r="C9" s="73">
        <v>487</v>
      </c>
      <c r="D9" s="76">
        <v>0</v>
      </c>
      <c r="E9">
        <v>4</v>
      </c>
      <c r="F9">
        <v>8</v>
      </c>
      <c r="G9">
        <v>0</v>
      </c>
      <c r="H9" s="259">
        <f t="shared" si="1"/>
        <v>19</v>
      </c>
      <c r="I9" s="260">
        <f t="shared" si="1"/>
        <v>479</v>
      </c>
      <c r="J9" s="260">
        <f t="shared" si="1"/>
        <v>0</v>
      </c>
      <c r="K9" s="195">
        <v>3</v>
      </c>
      <c r="L9" s="195">
        <v>45</v>
      </c>
      <c r="M9" s="195">
        <v>0</v>
      </c>
      <c r="N9" s="259">
        <f t="shared" si="0"/>
        <v>20</v>
      </c>
      <c r="O9" s="260">
        <f t="shared" si="0"/>
        <v>442</v>
      </c>
      <c r="P9" s="261">
        <f t="shared" si="0"/>
        <v>0</v>
      </c>
    </row>
    <row r="10" spans="1:16" ht="15" customHeight="1">
      <c r="A10" s="258" t="s">
        <v>131</v>
      </c>
      <c r="B10" s="75">
        <v>18</v>
      </c>
      <c r="C10" s="73">
        <v>77</v>
      </c>
      <c r="D10" s="76">
        <v>0</v>
      </c>
      <c r="E10">
        <v>9</v>
      </c>
      <c r="F10">
        <v>41</v>
      </c>
      <c r="G10">
        <v>0</v>
      </c>
      <c r="H10" s="259">
        <f t="shared" si="1"/>
        <v>9</v>
      </c>
      <c r="I10" s="260">
        <f t="shared" si="1"/>
        <v>36</v>
      </c>
      <c r="J10" s="260">
        <f t="shared" si="1"/>
        <v>0</v>
      </c>
      <c r="K10" s="195">
        <v>1</v>
      </c>
      <c r="L10" s="195">
        <v>5</v>
      </c>
      <c r="M10" s="195">
        <v>0</v>
      </c>
      <c r="N10" s="259">
        <f t="shared" si="0"/>
        <v>17</v>
      </c>
      <c r="O10" s="260">
        <f t="shared" si="0"/>
        <v>72</v>
      </c>
      <c r="P10" s="261">
        <f t="shared" si="0"/>
        <v>0</v>
      </c>
    </row>
    <row r="11" spans="1:16" ht="15" customHeight="1">
      <c r="A11" s="258" t="s">
        <v>133</v>
      </c>
      <c r="B11" s="75">
        <v>34</v>
      </c>
      <c r="C11" s="73">
        <v>530</v>
      </c>
      <c r="D11" s="76">
        <v>0</v>
      </c>
      <c r="E11">
        <v>17</v>
      </c>
      <c r="F11">
        <v>241</v>
      </c>
      <c r="G11">
        <v>0</v>
      </c>
      <c r="H11" s="259">
        <f t="shared" si="1"/>
        <v>17</v>
      </c>
      <c r="I11" s="260">
        <f t="shared" si="1"/>
        <v>289</v>
      </c>
      <c r="J11" s="260">
        <f t="shared" si="1"/>
        <v>0</v>
      </c>
      <c r="K11" s="195">
        <v>1</v>
      </c>
      <c r="L11" s="195">
        <v>23</v>
      </c>
      <c r="M11" s="195">
        <v>0</v>
      </c>
      <c r="N11" s="259">
        <f t="shared" si="0"/>
        <v>33</v>
      </c>
      <c r="O11" s="260">
        <f t="shared" si="0"/>
        <v>507</v>
      </c>
      <c r="P11" s="261">
        <f t="shared" si="0"/>
        <v>0</v>
      </c>
    </row>
    <row r="12" spans="1:16" ht="15" customHeight="1">
      <c r="A12" s="258" t="s">
        <v>134</v>
      </c>
      <c r="B12" s="75">
        <v>27</v>
      </c>
      <c r="C12" s="73">
        <v>968</v>
      </c>
      <c r="D12" s="76">
        <v>0</v>
      </c>
      <c r="E12">
        <v>7</v>
      </c>
      <c r="F12">
        <v>145</v>
      </c>
      <c r="G12">
        <v>0</v>
      </c>
      <c r="H12" s="259">
        <f t="shared" si="1"/>
        <v>20</v>
      </c>
      <c r="I12" s="260">
        <f t="shared" si="1"/>
        <v>823</v>
      </c>
      <c r="J12" s="260">
        <f t="shared" si="1"/>
        <v>0</v>
      </c>
      <c r="K12" s="195">
        <v>1</v>
      </c>
      <c r="L12" s="195">
        <v>10</v>
      </c>
      <c r="M12" s="195">
        <v>0</v>
      </c>
      <c r="N12" s="259">
        <f t="shared" si="0"/>
        <v>26</v>
      </c>
      <c r="O12" s="260">
        <f t="shared" si="0"/>
        <v>958</v>
      </c>
      <c r="P12" s="261">
        <f t="shared" si="0"/>
        <v>0</v>
      </c>
    </row>
    <row r="13" spans="1:16" ht="15" customHeight="1">
      <c r="A13" s="258" t="s">
        <v>137</v>
      </c>
      <c r="B13" s="75">
        <v>16</v>
      </c>
      <c r="C13" s="73">
        <v>376</v>
      </c>
      <c r="D13" s="76">
        <v>0</v>
      </c>
      <c r="E13">
        <v>3</v>
      </c>
      <c r="F13">
        <v>52</v>
      </c>
      <c r="G13">
        <v>0</v>
      </c>
      <c r="H13" s="259">
        <f t="shared" si="1"/>
        <v>13</v>
      </c>
      <c r="I13" s="260">
        <f t="shared" si="1"/>
        <v>324</v>
      </c>
      <c r="J13" s="260">
        <f t="shared" si="1"/>
        <v>0</v>
      </c>
      <c r="K13" s="195">
        <v>3</v>
      </c>
      <c r="L13" s="195">
        <v>74</v>
      </c>
      <c r="M13" s="195">
        <v>0</v>
      </c>
      <c r="N13" s="259">
        <f t="shared" si="0"/>
        <v>13</v>
      </c>
      <c r="O13" s="260">
        <f t="shared" si="0"/>
        <v>302</v>
      </c>
      <c r="P13" s="261">
        <f t="shared" si="0"/>
        <v>0</v>
      </c>
    </row>
    <row r="14" spans="1:16" ht="15" customHeight="1">
      <c r="A14" s="258" t="s">
        <v>138</v>
      </c>
      <c r="B14" s="75">
        <v>17</v>
      </c>
      <c r="C14" s="73">
        <v>645</v>
      </c>
      <c r="D14" s="76">
        <v>1</v>
      </c>
      <c r="E14">
        <v>0</v>
      </c>
      <c r="F14">
        <v>0</v>
      </c>
      <c r="G14">
        <v>0</v>
      </c>
      <c r="H14" s="259">
        <f t="shared" si="1"/>
        <v>17</v>
      </c>
      <c r="I14" s="260">
        <f t="shared" si="1"/>
        <v>645</v>
      </c>
      <c r="J14" s="260">
        <f t="shared" si="1"/>
        <v>1</v>
      </c>
      <c r="K14" s="195">
        <v>1</v>
      </c>
      <c r="L14" s="195">
        <v>3</v>
      </c>
      <c r="M14" s="195">
        <v>0</v>
      </c>
      <c r="N14" s="259">
        <f t="shared" si="0"/>
        <v>16</v>
      </c>
      <c r="O14" s="260">
        <f t="shared" si="0"/>
        <v>642</v>
      </c>
      <c r="P14" s="261">
        <f t="shared" si="0"/>
        <v>1</v>
      </c>
    </row>
    <row r="15" spans="1:16" ht="15" customHeight="1">
      <c r="A15" s="258" t="s">
        <v>140</v>
      </c>
      <c r="B15" s="75">
        <v>13</v>
      </c>
      <c r="C15" s="73">
        <v>565</v>
      </c>
      <c r="D15" s="76">
        <v>0</v>
      </c>
      <c r="E15">
        <v>0</v>
      </c>
      <c r="F15">
        <v>0</v>
      </c>
      <c r="G15">
        <v>0</v>
      </c>
      <c r="H15" s="259">
        <f t="shared" si="1"/>
        <v>13</v>
      </c>
      <c r="I15" s="260">
        <f t="shared" si="1"/>
        <v>565</v>
      </c>
      <c r="J15" s="260">
        <f t="shared" si="1"/>
        <v>0</v>
      </c>
      <c r="K15" s="195">
        <v>0</v>
      </c>
      <c r="L15" s="195">
        <v>0</v>
      </c>
      <c r="M15" s="195">
        <v>0</v>
      </c>
      <c r="N15" s="259">
        <f t="shared" si="0"/>
        <v>13</v>
      </c>
      <c r="O15" s="260">
        <f t="shared" si="0"/>
        <v>565</v>
      </c>
      <c r="P15" s="261">
        <f t="shared" si="0"/>
        <v>0</v>
      </c>
    </row>
    <row r="16" spans="1:16" ht="15" customHeight="1">
      <c r="A16" s="258" t="s">
        <v>141</v>
      </c>
      <c r="B16" s="75">
        <v>21</v>
      </c>
      <c r="C16" s="73">
        <v>518</v>
      </c>
      <c r="D16" s="76">
        <v>0</v>
      </c>
      <c r="E16">
        <v>8</v>
      </c>
      <c r="F16">
        <v>32</v>
      </c>
      <c r="G16">
        <v>0</v>
      </c>
      <c r="H16" s="259">
        <f t="shared" si="1"/>
        <v>13</v>
      </c>
      <c r="I16" s="260">
        <f t="shared" si="1"/>
        <v>486</v>
      </c>
      <c r="J16" s="260">
        <f t="shared" si="1"/>
        <v>0</v>
      </c>
      <c r="K16" s="195">
        <v>1</v>
      </c>
      <c r="L16" s="195">
        <v>202</v>
      </c>
      <c r="M16" s="195">
        <v>0</v>
      </c>
      <c r="N16" s="259">
        <f t="shared" si="0"/>
        <v>20</v>
      </c>
      <c r="O16" s="260">
        <f t="shared" si="0"/>
        <v>316</v>
      </c>
      <c r="P16" s="261">
        <f t="shared" si="0"/>
        <v>0</v>
      </c>
    </row>
    <row r="17" spans="1:16" ht="15" customHeight="1">
      <c r="A17" s="258" t="s">
        <v>144</v>
      </c>
      <c r="B17" s="75">
        <v>17</v>
      </c>
      <c r="C17" s="73">
        <v>456</v>
      </c>
      <c r="D17" s="76">
        <v>0</v>
      </c>
      <c r="E17">
        <v>0</v>
      </c>
      <c r="F17">
        <v>0</v>
      </c>
      <c r="G17">
        <v>0</v>
      </c>
      <c r="H17" s="259">
        <f t="shared" si="1"/>
        <v>17</v>
      </c>
      <c r="I17" s="260">
        <f t="shared" si="1"/>
        <v>456</v>
      </c>
      <c r="J17" s="260">
        <f t="shared" si="1"/>
        <v>0</v>
      </c>
      <c r="K17" s="195">
        <v>0</v>
      </c>
      <c r="L17" s="195">
        <v>0</v>
      </c>
      <c r="M17" s="195">
        <v>0</v>
      </c>
      <c r="N17" s="259">
        <f t="shared" si="0"/>
        <v>17</v>
      </c>
      <c r="O17" s="260">
        <f t="shared" si="0"/>
        <v>456</v>
      </c>
      <c r="P17" s="261">
        <f t="shared" si="0"/>
        <v>0</v>
      </c>
    </row>
    <row r="18" spans="1:16" ht="15" customHeight="1">
      <c r="A18" s="258" t="s">
        <v>146</v>
      </c>
      <c r="B18" s="75">
        <v>79</v>
      </c>
      <c r="C18" s="73">
        <v>1955</v>
      </c>
      <c r="D18" s="76">
        <v>0</v>
      </c>
      <c r="E18">
        <v>7</v>
      </c>
      <c r="F18">
        <v>12</v>
      </c>
      <c r="G18">
        <v>0</v>
      </c>
      <c r="H18" s="259">
        <f t="shared" si="1"/>
        <v>72</v>
      </c>
      <c r="I18" s="260">
        <f t="shared" si="1"/>
        <v>1943</v>
      </c>
      <c r="J18" s="260">
        <f t="shared" si="1"/>
        <v>0</v>
      </c>
      <c r="K18" s="195">
        <v>2</v>
      </c>
      <c r="L18" s="195">
        <v>102</v>
      </c>
      <c r="M18" s="195">
        <v>0</v>
      </c>
      <c r="N18" s="259">
        <f t="shared" si="0"/>
        <v>77</v>
      </c>
      <c r="O18" s="260">
        <f t="shared" si="0"/>
        <v>1853</v>
      </c>
      <c r="P18" s="261">
        <f t="shared" si="0"/>
        <v>0</v>
      </c>
    </row>
    <row r="19" spans="1:16" ht="15" customHeight="1">
      <c r="A19" s="258" t="s">
        <v>149</v>
      </c>
      <c r="B19" s="75">
        <v>50</v>
      </c>
      <c r="C19" s="73">
        <v>1416</v>
      </c>
      <c r="D19" s="76">
        <v>0</v>
      </c>
      <c r="E19">
        <v>8</v>
      </c>
      <c r="F19">
        <v>356</v>
      </c>
      <c r="G19">
        <v>0</v>
      </c>
      <c r="H19" s="259">
        <f t="shared" si="1"/>
        <v>42</v>
      </c>
      <c r="I19" s="260">
        <f t="shared" si="1"/>
        <v>1060</v>
      </c>
      <c r="J19" s="260">
        <f t="shared" si="1"/>
        <v>0</v>
      </c>
      <c r="K19" s="195">
        <v>1</v>
      </c>
      <c r="L19" s="195">
        <v>27</v>
      </c>
      <c r="M19" s="195">
        <v>0</v>
      </c>
      <c r="N19" s="259">
        <f t="shared" si="0"/>
        <v>49</v>
      </c>
      <c r="O19" s="260">
        <f t="shared" si="0"/>
        <v>1389</v>
      </c>
      <c r="P19" s="261">
        <f t="shared" si="0"/>
        <v>0</v>
      </c>
    </row>
    <row r="20" spans="1:16" ht="15" customHeight="1">
      <c r="A20" s="258" t="s">
        <v>155</v>
      </c>
      <c r="B20" s="75">
        <v>52</v>
      </c>
      <c r="C20" s="73">
        <v>601</v>
      </c>
      <c r="D20" s="76">
        <v>0</v>
      </c>
      <c r="E20">
        <v>10</v>
      </c>
      <c r="F20">
        <v>42</v>
      </c>
      <c r="G20">
        <v>0</v>
      </c>
      <c r="H20" s="259">
        <f t="shared" si="1"/>
        <v>42</v>
      </c>
      <c r="I20" s="260">
        <f t="shared" si="1"/>
        <v>559</v>
      </c>
      <c r="J20" s="260">
        <f t="shared" si="1"/>
        <v>0</v>
      </c>
      <c r="K20" s="195">
        <v>0</v>
      </c>
      <c r="L20" s="195">
        <v>0</v>
      </c>
      <c r="M20" s="195">
        <v>0</v>
      </c>
      <c r="N20" s="259">
        <f t="shared" si="0"/>
        <v>52</v>
      </c>
      <c r="O20" s="260">
        <f t="shared" si="0"/>
        <v>601</v>
      </c>
      <c r="P20" s="261">
        <f t="shared" si="0"/>
        <v>0</v>
      </c>
    </row>
    <row r="21" spans="1:16" ht="15" customHeight="1">
      <c r="A21" s="258" t="s">
        <v>157</v>
      </c>
      <c r="B21" s="75">
        <v>17</v>
      </c>
      <c r="C21" s="73">
        <v>884</v>
      </c>
      <c r="D21" s="76">
        <v>0</v>
      </c>
      <c r="E21">
        <v>3</v>
      </c>
      <c r="F21">
        <v>538</v>
      </c>
      <c r="G21">
        <v>0</v>
      </c>
      <c r="H21" s="259">
        <f t="shared" si="1"/>
        <v>14</v>
      </c>
      <c r="I21" s="260">
        <f t="shared" si="1"/>
        <v>346</v>
      </c>
      <c r="J21" s="260">
        <f t="shared" si="1"/>
        <v>0</v>
      </c>
      <c r="K21" s="195">
        <v>0</v>
      </c>
      <c r="L21" s="195">
        <v>0</v>
      </c>
      <c r="M21" s="195">
        <v>0</v>
      </c>
      <c r="N21" s="259">
        <f aca="true" t="shared" si="2" ref="N21:P52">B21-K21</f>
        <v>17</v>
      </c>
      <c r="O21" s="260">
        <f t="shared" si="2"/>
        <v>884</v>
      </c>
      <c r="P21" s="261">
        <f t="shared" si="2"/>
        <v>0</v>
      </c>
    </row>
    <row r="22" spans="1:16" ht="15" customHeight="1">
      <c r="A22" s="258" t="s">
        <v>159</v>
      </c>
      <c r="B22" s="75">
        <v>24</v>
      </c>
      <c r="C22" s="73">
        <v>504</v>
      </c>
      <c r="D22" s="76">
        <v>0</v>
      </c>
      <c r="E22">
        <v>1</v>
      </c>
      <c r="F22">
        <v>4</v>
      </c>
      <c r="G22">
        <v>0</v>
      </c>
      <c r="H22" s="259">
        <f t="shared" si="1"/>
        <v>23</v>
      </c>
      <c r="I22" s="260">
        <f t="shared" si="1"/>
        <v>500</v>
      </c>
      <c r="J22" s="260">
        <f t="shared" si="1"/>
        <v>0</v>
      </c>
      <c r="K22" s="195">
        <v>2</v>
      </c>
      <c r="L22" s="195">
        <v>26</v>
      </c>
      <c r="M22" s="195">
        <v>0</v>
      </c>
      <c r="N22" s="259">
        <f t="shared" si="2"/>
        <v>22</v>
      </c>
      <c r="O22" s="260">
        <f t="shared" si="2"/>
        <v>478</v>
      </c>
      <c r="P22" s="261">
        <f t="shared" si="2"/>
        <v>0</v>
      </c>
    </row>
    <row r="23" spans="1:16" ht="15" customHeight="1">
      <c r="A23" s="258" t="s">
        <v>161</v>
      </c>
      <c r="B23" s="75">
        <v>9</v>
      </c>
      <c r="C23" s="73">
        <v>104</v>
      </c>
      <c r="D23" s="76">
        <v>0</v>
      </c>
      <c r="E23">
        <v>6</v>
      </c>
      <c r="F23">
        <v>25</v>
      </c>
      <c r="G23">
        <v>0</v>
      </c>
      <c r="H23" s="259">
        <f t="shared" si="1"/>
        <v>3</v>
      </c>
      <c r="I23" s="260">
        <f t="shared" si="1"/>
        <v>79</v>
      </c>
      <c r="J23" s="260">
        <f t="shared" si="1"/>
        <v>0</v>
      </c>
      <c r="K23" s="195">
        <v>1</v>
      </c>
      <c r="L23" s="195">
        <v>6</v>
      </c>
      <c r="M23" s="195">
        <v>0</v>
      </c>
      <c r="N23" s="259">
        <f t="shared" si="2"/>
        <v>8</v>
      </c>
      <c r="O23" s="260">
        <f t="shared" si="2"/>
        <v>98</v>
      </c>
      <c r="P23" s="261">
        <f t="shared" si="2"/>
        <v>0</v>
      </c>
    </row>
    <row r="24" spans="1:16" ht="15" customHeight="1">
      <c r="A24" s="258" t="s">
        <v>162</v>
      </c>
      <c r="B24" s="75">
        <v>5</v>
      </c>
      <c r="C24" s="73">
        <v>133</v>
      </c>
      <c r="D24" s="76">
        <v>0</v>
      </c>
      <c r="E24">
        <v>4</v>
      </c>
      <c r="F24">
        <v>78</v>
      </c>
      <c r="G24">
        <v>0</v>
      </c>
      <c r="H24" s="259">
        <f t="shared" si="1"/>
        <v>1</v>
      </c>
      <c r="I24" s="260">
        <f t="shared" si="1"/>
        <v>55</v>
      </c>
      <c r="J24" s="260">
        <f t="shared" si="1"/>
        <v>0</v>
      </c>
      <c r="K24" s="195">
        <v>1</v>
      </c>
      <c r="L24" s="195">
        <v>26</v>
      </c>
      <c r="M24" s="195">
        <v>0</v>
      </c>
      <c r="N24" s="259">
        <f t="shared" si="2"/>
        <v>4</v>
      </c>
      <c r="O24" s="260">
        <f t="shared" si="2"/>
        <v>107</v>
      </c>
      <c r="P24" s="261">
        <f t="shared" si="2"/>
        <v>0</v>
      </c>
    </row>
    <row r="25" spans="1:16" ht="15" customHeight="1">
      <c r="A25" s="258" t="s">
        <v>163</v>
      </c>
      <c r="B25" s="75">
        <v>27</v>
      </c>
      <c r="C25" s="73">
        <v>639</v>
      </c>
      <c r="D25" s="76">
        <v>0</v>
      </c>
      <c r="E25">
        <v>0</v>
      </c>
      <c r="F25">
        <v>0</v>
      </c>
      <c r="G25">
        <v>0</v>
      </c>
      <c r="H25" s="259">
        <f t="shared" si="1"/>
        <v>27</v>
      </c>
      <c r="I25" s="260">
        <f t="shared" si="1"/>
        <v>639</v>
      </c>
      <c r="J25" s="260">
        <f t="shared" si="1"/>
        <v>0</v>
      </c>
      <c r="K25" s="195">
        <v>0</v>
      </c>
      <c r="L25" s="195">
        <v>0</v>
      </c>
      <c r="M25" s="195">
        <v>0</v>
      </c>
      <c r="N25" s="259">
        <f t="shared" si="2"/>
        <v>27</v>
      </c>
      <c r="O25" s="260">
        <f t="shared" si="2"/>
        <v>639</v>
      </c>
      <c r="P25" s="261">
        <f t="shared" si="2"/>
        <v>0</v>
      </c>
    </row>
    <row r="26" spans="1:16" ht="15" customHeight="1">
      <c r="A26" s="258" t="s">
        <v>165</v>
      </c>
      <c r="B26" s="75">
        <v>12</v>
      </c>
      <c r="C26" s="73">
        <v>228</v>
      </c>
      <c r="D26" s="76">
        <v>0</v>
      </c>
      <c r="E26">
        <v>2</v>
      </c>
      <c r="F26">
        <v>17</v>
      </c>
      <c r="G26">
        <v>0</v>
      </c>
      <c r="H26" s="259">
        <f t="shared" si="1"/>
        <v>10</v>
      </c>
      <c r="I26" s="260">
        <f t="shared" si="1"/>
        <v>211</v>
      </c>
      <c r="J26" s="260">
        <f t="shared" si="1"/>
        <v>0</v>
      </c>
      <c r="K26" s="195">
        <v>2</v>
      </c>
      <c r="L26" s="195">
        <v>45</v>
      </c>
      <c r="M26" s="195">
        <v>0</v>
      </c>
      <c r="N26" s="259">
        <f t="shared" si="2"/>
        <v>10</v>
      </c>
      <c r="O26" s="260">
        <f t="shared" si="2"/>
        <v>183</v>
      </c>
      <c r="P26" s="261">
        <f t="shared" si="2"/>
        <v>0</v>
      </c>
    </row>
    <row r="27" spans="1:16" ht="15" customHeight="1">
      <c r="A27" s="258" t="s">
        <v>167</v>
      </c>
      <c r="B27" s="75">
        <v>26</v>
      </c>
      <c r="C27" s="73">
        <v>1134</v>
      </c>
      <c r="D27" s="76">
        <v>0</v>
      </c>
      <c r="E27">
        <v>1</v>
      </c>
      <c r="F27">
        <v>3</v>
      </c>
      <c r="G27">
        <v>0</v>
      </c>
      <c r="H27" s="259">
        <f t="shared" si="1"/>
        <v>25</v>
      </c>
      <c r="I27" s="260">
        <f t="shared" si="1"/>
        <v>1131</v>
      </c>
      <c r="J27" s="260">
        <f t="shared" si="1"/>
        <v>0</v>
      </c>
      <c r="K27" s="195">
        <v>3</v>
      </c>
      <c r="L27" s="195">
        <v>89</v>
      </c>
      <c r="M27" s="195">
        <v>0</v>
      </c>
      <c r="N27" s="259">
        <f t="shared" si="2"/>
        <v>23</v>
      </c>
      <c r="O27" s="260">
        <f t="shared" si="2"/>
        <v>1045</v>
      </c>
      <c r="P27" s="261">
        <f t="shared" si="2"/>
        <v>0</v>
      </c>
    </row>
    <row r="28" spans="1:16" ht="15" customHeight="1">
      <c r="A28" s="258" t="s">
        <v>170</v>
      </c>
      <c r="B28" s="75">
        <v>37</v>
      </c>
      <c r="C28" s="73">
        <v>861</v>
      </c>
      <c r="D28" s="76">
        <v>0</v>
      </c>
      <c r="E28">
        <v>3</v>
      </c>
      <c r="F28">
        <v>10</v>
      </c>
      <c r="G28">
        <v>0</v>
      </c>
      <c r="H28" s="259">
        <f t="shared" si="1"/>
        <v>34</v>
      </c>
      <c r="I28" s="260">
        <f t="shared" si="1"/>
        <v>851</v>
      </c>
      <c r="J28" s="260">
        <f t="shared" si="1"/>
        <v>0</v>
      </c>
      <c r="K28" s="195">
        <v>4</v>
      </c>
      <c r="L28" s="195">
        <v>52</v>
      </c>
      <c r="M28" s="195">
        <v>0</v>
      </c>
      <c r="N28" s="259">
        <f t="shared" si="2"/>
        <v>33</v>
      </c>
      <c r="O28" s="260">
        <f t="shared" si="2"/>
        <v>809</v>
      </c>
      <c r="P28" s="261">
        <f t="shared" si="2"/>
        <v>0</v>
      </c>
    </row>
    <row r="29" spans="1:16" ht="15" customHeight="1">
      <c r="A29" s="258" t="s">
        <v>175</v>
      </c>
      <c r="B29" s="75">
        <v>11</v>
      </c>
      <c r="C29" s="73">
        <v>503</v>
      </c>
      <c r="D29" s="76">
        <v>0</v>
      </c>
      <c r="E29">
        <v>0</v>
      </c>
      <c r="F29">
        <v>0</v>
      </c>
      <c r="G29">
        <v>0</v>
      </c>
      <c r="H29" s="259">
        <f t="shared" si="1"/>
        <v>11</v>
      </c>
      <c r="I29" s="260">
        <f t="shared" si="1"/>
        <v>503</v>
      </c>
      <c r="J29" s="260">
        <f t="shared" si="1"/>
        <v>0</v>
      </c>
      <c r="K29" s="195">
        <v>0</v>
      </c>
      <c r="L29" s="195">
        <v>0</v>
      </c>
      <c r="M29" s="195">
        <v>0</v>
      </c>
      <c r="N29" s="259">
        <f t="shared" si="2"/>
        <v>11</v>
      </c>
      <c r="O29" s="260">
        <f t="shared" si="2"/>
        <v>503</v>
      </c>
      <c r="P29" s="261">
        <f t="shared" si="2"/>
        <v>0</v>
      </c>
    </row>
    <row r="30" spans="1:16" ht="15" customHeight="1">
      <c r="A30" s="258" t="s">
        <v>176</v>
      </c>
      <c r="B30" s="75">
        <v>13</v>
      </c>
      <c r="C30" s="73">
        <v>763</v>
      </c>
      <c r="D30" s="76">
        <v>0</v>
      </c>
      <c r="E30">
        <v>0</v>
      </c>
      <c r="F30">
        <v>0</v>
      </c>
      <c r="G30">
        <v>0</v>
      </c>
      <c r="H30" s="259">
        <f t="shared" si="1"/>
        <v>13</v>
      </c>
      <c r="I30" s="260">
        <f t="shared" si="1"/>
        <v>763</v>
      </c>
      <c r="J30" s="260">
        <f t="shared" si="1"/>
        <v>0</v>
      </c>
      <c r="K30" s="195">
        <v>2</v>
      </c>
      <c r="L30" s="195">
        <v>35</v>
      </c>
      <c r="M30" s="195">
        <v>0</v>
      </c>
      <c r="N30" s="259">
        <f t="shared" si="2"/>
        <v>11</v>
      </c>
      <c r="O30" s="260">
        <f t="shared" si="2"/>
        <v>728</v>
      </c>
      <c r="P30" s="261">
        <f t="shared" si="2"/>
        <v>0</v>
      </c>
    </row>
    <row r="31" spans="1:16" ht="15" customHeight="1">
      <c r="A31" s="258" t="s">
        <v>177</v>
      </c>
      <c r="B31" s="75">
        <v>24</v>
      </c>
      <c r="C31" s="73">
        <v>1021</v>
      </c>
      <c r="D31" s="76">
        <v>1</v>
      </c>
      <c r="E31">
        <v>1</v>
      </c>
      <c r="F31">
        <v>3</v>
      </c>
      <c r="G31">
        <v>1</v>
      </c>
      <c r="H31" s="259">
        <f t="shared" si="1"/>
        <v>23</v>
      </c>
      <c r="I31" s="260">
        <f t="shared" si="1"/>
        <v>1018</v>
      </c>
      <c r="J31" s="260">
        <f t="shared" si="1"/>
        <v>0</v>
      </c>
      <c r="K31" s="195">
        <v>0</v>
      </c>
      <c r="L31" s="195">
        <v>0</v>
      </c>
      <c r="M31" s="195">
        <v>0</v>
      </c>
      <c r="N31" s="259">
        <f t="shared" si="2"/>
        <v>24</v>
      </c>
      <c r="O31" s="260">
        <f t="shared" si="2"/>
        <v>1021</v>
      </c>
      <c r="P31" s="261">
        <f t="shared" si="2"/>
        <v>1</v>
      </c>
    </row>
    <row r="32" spans="1:16" ht="15" customHeight="1">
      <c r="A32" s="258" t="s">
        <v>179</v>
      </c>
      <c r="B32" s="75">
        <v>82</v>
      </c>
      <c r="C32" s="73">
        <v>1823</v>
      </c>
      <c r="D32" s="76">
        <v>0</v>
      </c>
      <c r="E32">
        <v>22</v>
      </c>
      <c r="F32">
        <v>103</v>
      </c>
      <c r="G32">
        <v>0</v>
      </c>
      <c r="H32" s="259">
        <f t="shared" si="1"/>
        <v>60</v>
      </c>
      <c r="I32" s="260">
        <f t="shared" si="1"/>
        <v>1720</v>
      </c>
      <c r="J32" s="260">
        <f t="shared" si="1"/>
        <v>0</v>
      </c>
      <c r="K32" s="195">
        <v>3</v>
      </c>
      <c r="L32" s="195">
        <v>28</v>
      </c>
      <c r="M32" s="195">
        <v>0</v>
      </c>
      <c r="N32" s="259">
        <f t="shared" si="2"/>
        <v>79</v>
      </c>
      <c r="O32" s="260">
        <f t="shared" si="2"/>
        <v>1795</v>
      </c>
      <c r="P32" s="261">
        <f t="shared" si="2"/>
        <v>0</v>
      </c>
    </row>
    <row r="33" spans="1:16" ht="15" customHeight="1">
      <c r="A33" s="258" t="s">
        <v>4</v>
      </c>
      <c r="B33" s="75">
        <v>47</v>
      </c>
      <c r="C33" s="73">
        <v>1482</v>
      </c>
      <c r="D33" s="76">
        <v>0</v>
      </c>
      <c r="E33">
        <v>4</v>
      </c>
      <c r="F33">
        <v>290</v>
      </c>
      <c r="G33">
        <v>0</v>
      </c>
      <c r="H33" s="259">
        <f t="shared" si="1"/>
        <v>43</v>
      </c>
      <c r="I33" s="260">
        <f t="shared" si="1"/>
        <v>1192</v>
      </c>
      <c r="J33" s="260">
        <f t="shared" si="1"/>
        <v>0</v>
      </c>
      <c r="K33" s="195">
        <v>2</v>
      </c>
      <c r="L33" s="195">
        <v>134</v>
      </c>
      <c r="M33" s="195">
        <v>0</v>
      </c>
      <c r="N33" s="259">
        <f t="shared" si="2"/>
        <v>45</v>
      </c>
      <c r="O33" s="260">
        <f t="shared" si="2"/>
        <v>1348</v>
      </c>
      <c r="P33" s="261">
        <f t="shared" si="2"/>
        <v>0</v>
      </c>
    </row>
    <row r="34" spans="1:16" ht="15" customHeight="1">
      <c r="A34" s="258" t="s">
        <v>9</v>
      </c>
      <c r="B34" s="75">
        <v>15</v>
      </c>
      <c r="C34" s="73">
        <v>831</v>
      </c>
      <c r="D34" s="76">
        <v>0</v>
      </c>
      <c r="E34">
        <v>0</v>
      </c>
      <c r="F34">
        <v>0</v>
      </c>
      <c r="G34">
        <v>0</v>
      </c>
      <c r="H34" s="259">
        <f t="shared" si="1"/>
        <v>15</v>
      </c>
      <c r="I34" s="260">
        <f t="shared" si="1"/>
        <v>831</v>
      </c>
      <c r="J34" s="260">
        <f t="shared" si="1"/>
        <v>0</v>
      </c>
      <c r="K34" s="195">
        <v>2</v>
      </c>
      <c r="L34" s="195">
        <v>16</v>
      </c>
      <c r="M34" s="195">
        <v>0</v>
      </c>
      <c r="N34" s="259">
        <f t="shared" si="2"/>
        <v>13</v>
      </c>
      <c r="O34" s="260">
        <f t="shared" si="2"/>
        <v>815</v>
      </c>
      <c r="P34" s="261">
        <f t="shared" si="2"/>
        <v>0</v>
      </c>
    </row>
    <row r="35" spans="1:16" ht="15" customHeight="1">
      <c r="A35" s="258" t="s">
        <v>11</v>
      </c>
      <c r="B35" s="75">
        <v>8</v>
      </c>
      <c r="C35" s="73">
        <v>312</v>
      </c>
      <c r="D35" s="76">
        <v>0</v>
      </c>
      <c r="E35">
        <v>4</v>
      </c>
      <c r="F35">
        <v>34</v>
      </c>
      <c r="G35">
        <v>0</v>
      </c>
      <c r="H35" s="259">
        <f t="shared" si="1"/>
        <v>4</v>
      </c>
      <c r="I35" s="260">
        <f t="shared" si="1"/>
        <v>278</v>
      </c>
      <c r="J35" s="260">
        <f t="shared" si="1"/>
        <v>0</v>
      </c>
      <c r="K35" s="195">
        <v>1</v>
      </c>
      <c r="L35" s="195">
        <v>4</v>
      </c>
      <c r="M35" s="195">
        <v>0</v>
      </c>
      <c r="N35" s="259">
        <f t="shared" si="2"/>
        <v>7</v>
      </c>
      <c r="O35" s="260">
        <f t="shared" si="2"/>
        <v>308</v>
      </c>
      <c r="P35" s="261">
        <f t="shared" si="2"/>
        <v>0</v>
      </c>
    </row>
    <row r="36" spans="1:16" ht="15" customHeight="1">
      <c r="A36" s="258" t="s">
        <v>13</v>
      </c>
      <c r="B36" s="75">
        <v>12</v>
      </c>
      <c r="C36" s="73">
        <v>432</v>
      </c>
      <c r="D36" s="76">
        <v>0</v>
      </c>
      <c r="E36">
        <v>2</v>
      </c>
      <c r="F36">
        <v>45</v>
      </c>
      <c r="G36">
        <v>0</v>
      </c>
      <c r="H36" s="259">
        <f t="shared" si="1"/>
        <v>10</v>
      </c>
      <c r="I36" s="260">
        <f t="shared" si="1"/>
        <v>387</v>
      </c>
      <c r="J36" s="260">
        <f t="shared" si="1"/>
        <v>0</v>
      </c>
      <c r="K36" s="195">
        <v>0</v>
      </c>
      <c r="L36" s="195">
        <v>0</v>
      </c>
      <c r="M36" s="195">
        <v>0</v>
      </c>
      <c r="N36" s="259">
        <f t="shared" si="2"/>
        <v>12</v>
      </c>
      <c r="O36" s="260">
        <f t="shared" si="2"/>
        <v>432</v>
      </c>
      <c r="P36" s="261">
        <f t="shared" si="2"/>
        <v>0</v>
      </c>
    </row>
    <row r="37" spans="1:16" ht="15" customHeight="1">
      <c r="A37" s="258" t="s">
        <v>14</v>
      </c>
      <c r="B37" s="75">
        <v>13</v>
      </c>
      <c r="C37" s="73">
        <v>168</v>
      </c>
      <c r="D37" s="76">
        <v>1</v>
      </c>
      <c r="E37">
        <v>8</v>
      </c>
      <c r="F37">
        <v>117</v>
      </c>
      <c r="G37">
        <v>0</v>
      </c>
      <c r="H37" s="259">
        <f t="shared" si="1"/>
        <v>5</v>
      </c>
      <c r="I37" s="260">
        <f t="shared" si="1"/>
        <v>51</v>
      </c>
      <c r="J37" s="260">
        <f t="shared" si="1"/>
        <v>1</v>
      </c>
      <c r="K37" s="195">
        <v>0</v>
      </c>
      <c r="L37" s="195">
        <v>0</v>
      </c>
      <c r="M37" s="195">
        <v>0</v>
      </c>
      <c r="N37" s="259">
        <f t="shared" si="2"/>
        <v>13</v>
      </c>
      <c r="O37" s="260">
        <f t="shared" si="2"/>
        <v>168</v>
      </c>
      <c r="P37" s="261">
        <f t="shared" si="2"/>
        <v>1</v>
      </c>
    </row>
    <row r="38" spans="1:16" ht="15" customHeight="1">
      <c r="A38" s="258" t="s">
        <v>15</v>
      </c>
      <c r="B38" s="262">
        <v>14</v>
      </c>
      <c r="C38" s="263">
        <v>322</v>
      </c>
      <c r="D38" s="264">
        <v>0</v>
      </c>
      <c r="E38">
        <v>0</v>
      </c>
      <c r="F38">
        <v>0</v>
      </c>
      <c r="G38">
        <v>0</v>
      </c>
      <c r="H38" s="259">
        <f t="shared" si="1"/>
        <v>14</v>
      </c>
      <c r="I38" s="260">
        <f t="shared" si="1"/>
        <v>322</v>
      </c>
      <c r="J38" s="260">
        <f t="shared" si="1"/>
        <v>0</v>
      </c>
      <c r="K38" s="195">
        <v>1</v>
      </c>
      <c r="L38" s="195">
        <v>27</v>
      </c>
      <c r="M38" s="195">
        <v>0</v>
      </c>
      <c r="N38" s="259">
        <f t="shared" si="2"/>
        <v>13</v>
      </c>
      <c r="O38" s="260">
        <f t="shared" si="2"/>
        <v>295</v>
      </c>
      <c r="P38" s="261">
        <f t="shared" si="2"/>
        <v>0</v>
      </c>
    </row>
    <row r="39" spans="1:16" ht="15" customHeight="1">
      <c r="A39" s="258" t="s">
        <v>18</v>
      </c>
      <c r="B39" s="75">
        <v>579</v>
      </c>
      <c r="C39" s="73">
        <v>1238</v>
      </c>
      <c r="D39" s="76">
        <v>0</v>
      </c>
      <c r="E39">
        <v>560</v>
      </c>
      <c r="F39">
        <v>852</v>
      </c>
      <c r="G39">
        <v>0</v>
      </c>
      <c r="H39" s="259">
        <f t="shared" si="1"/>
        <v>19</v>
      </c>
      <c r="I39" s="260">
        <f t="shared" si="1"/>
        <v>386</v>
      </c>
      <c r="J39" s="260">
        <f t="shared" si="1"/>
        <v>0</v>
      </c>
      <c r="K39" s="195">
        <v>8</v>
      </c>
      <c r="L39" s="195">
        <v>14</v>
      </c>
      <c r="M39" s="195">
        <v>0</v>
      </c>
      <c r="N39" s="259">
        <f t="shared" si="2"/>
        <v>571</v>
      </c>
      <c r="O39" s="260">
        <f t="shared" si="2"/>
        <v>1224</v>
      </c>
      <c r="P39" s="261">
        <f t="shared" si="2"/>
        <v>0</v>
      </c>
    </row>
    <row r="40" spans="1:16" ht="15" customHeight="1">
      <c r="A40" s="258" t="s">
        <v>22</v>
      </c>
      <c r="B40" s="75">
        <v>25</v>
      </c>
      <c r="C40" s="73">
        <v>260</v>
      </c>
      <c r="D40" s="76">
        <v>0</v>
      </c>
      <c r="E40">
        <v>6</v>
      </c>
      <c r="F40">
        <v>71</v>
      </c>
      <c r="G40">
        <v>0</v>
      </c>
      <c r="H40" s="259">
        <f t="shared" si="1"/>
        <v>19</v>
      </c>
      <c r="I40" s="260">
        <f t="shared" si="1"/>
        <v>189</v>
      </c>
      <c r="J40" s="260">
        <f t="shared" si="1"/>
        <v>0</v>
      </c>
      <c r="K40" s="195">
        <v>2</v>
      </c>
      <c r="L40" s="195">
        <v>16</v>
      </c>
      <c r="M40" s="195">
        <v>0</v>
      </c>
      <c r="N40" s="259">
        <f t="shared" si="2"/>
        <v>23</v>
      </c>
      <c r="O40" s="260">
        <f t="shared" si="2"/>
        <v>244</v>
      </c>
      <c r="P40" s="261">
        <f t="shared" si="2"/>
        <v>0</v>
      </c>
    </row>
    <row r="41" spans="1:16" ht="15" customHeight="1">
      <c r="A41" s="258" t="s">
        <v>24</v>
      </c>
      <c r="B41" s="75">
        <v>9</v>
      </c>
      <c r="C41" s="73">
        <v>266</v>
      </c>
      <c r="D41" s="76">
        <v>0</v>
      </c>
      <c r="E41">
        <v>1</v>
      </c>
      <c r="F41">
        <v>54</v>
      </c>
      <c r="G41">
        <v>0</v>
      </c>
      <c r="H41" s="259">
        <f t="shared" si="1"/>
        <v>8</v>
      </c>
      <c r="I41" s="260">
        <f t="shared" si="1"/>
        <v>212</v>
      </c>
      <c r="J41" s="260">
        <f t="shared" si="1"/>
        <v>0</v>
      </c>
      <c r="K41" s="195">
        <v>0</v>
      </c>
      <c r="L41" s="195">
        <v>0</v>
      </c>
      <c r="M41" s="195">
        <v>0</v>
      </c>
      <c r="N41" s="259">
        <f t="shared" si="2"/>
        <v>9</v>
      </c>
      <c r="O41" s="260">
        <f t="shared" si="2"/>
        <v>266</v>
      </c>
      <c r="P41" s="261">
        <f t="shared" si="2"/>
        <v>0</v>
      </c>
    </row>
    <row r="42" spans="1:16" ht="15" customHeight="1">
      <c r="A42" s="258" t="s">
        <v>25</v>
      </c>
      <c r="B42" s="75">
        <v>16</v>
      </c>
      <c r="C42" s="73">
        <v>732</v>
      </c>
      <c r="D42" s="76">
        <v>0</v>
      </c>
      <c r="E42">
        <v>2</v>
      </c>
      <c r="F42">
        <v>159</v>
      </c>
      <c r="G42">
        <v>0</v>
      </c>
      <c r="H42" s="259">
        <f t="shared" si="1"/>
        <v>14</v>
      </c>
      <c r="I42" s="260">
        <f t="shared" si="1"/>
        <v>573</v>
      </c>
      <c r="J42" s="260">
        <f t="shared" si="1"/>
        <v>0</v>
      </c>
      <c r="K42" s="195">
        <v>1</v>
      </c>
      <c r="L42" s="195">
        <v>29</v>
      </c>
      <c r="M42" s="195">
        <v>0</v>
      </c>
      <c r="N42" s="259">
        <f t="shared" si="2"/>
        <v>15</v>
      </c>
      <c r="O42" s="260">
        <f t="shared" si="2"/>
        <v>703</v>
      </c>
      <c r="P42" s="261">
        <f t="shared" si="2"/>
        <v>0</v>
      </c>
    </row>
    <row r="43" spans="1:16" ht="15" customHeight="1">
      <c r="A43" s="258" t="s">
        <v>27</v>
      </c>
      <c r="B43" s="75">
        <v>23</v>
      </c>
      <c r="C43" s="73">
        <v>397</v>
      </c>
      <c r="D43" s="76">
        <v>0</v>
      </c>
      <c r="E43">
        <v>0</v>
      </c>
      <c r="F43">
        <v>0</v>
      </c>
      <c r="G43">
        <v>0</v>
      </c>
      <c r="H43" s="259">
        <f t="shared" si="1"/>
        <v>23</v>
      </c>
      <c r="I43" s="260">
        <f t="shared" si="1"/>
        <v>397</v>
      </c>
      <c r="J43" s="260">
        <f t="shared" si="1"/>
        <v>0</v>
      </c>
      <c r="K43" s="195">
        <v>0</v>
      </c>
      <c r="L43" s="195">
        <v>0</v>
      </c>
      <c r="M43" s="195">
        <v>0</v>
      </c>
      <c r="N43" s="259">
        <f t="shared" si="2"/>
        <v>23</v>
      </c>
      <c r="O43" s="260">
        <f t="shared" si="2"/>
        <v>397</v>
      </c>
      <c r="P43" s="261">
        <f t="shared" si="2"/>
        <v>0</v>
      </c>
    </row>
    <row r="44" spans="1:16" ht="15" customHeight="1">
      <c r="A44" s="258" t="s">
        <v>29</v>
      </c>
      <c r="B44" s="75">
        <v>12</v>
      </c>
      <c r="C44" s="73">
        <v>369</v>
      </c>
      <c r="D44" s="76">
        <v>0</v>
      </c>
      <c r="E44">
        <v>0</v>
      </c>
      <c r="F44">
        <v>0</v>
      </c>
      <c r="G44">
        <v>0</v>
      </c>
      <c r="H44" s="259">
        <f t="shared" si="1"/>
        <v>12</v>
      </c>
      <c r="I44" s="260">
        <f t="shared" si="1"/>
        <v>369</v>
      </c>
      <c r="J44" s="260">
        <f t="shared" si="1"/>
        <v>0</v>
      </c>
      <c r="K44" s="195">
        <v>1</v>
      </c>
      <c r="L44" s="195">
        <v>149</v>
      </c>
      <c r="M44" s="195">
        <v>0</v>
      </c>
      <c r="N44" s="259">
        <f t="shared" si="2"/>
        <v>11</v>
      </c>
      <c r="O44" s="260">
        <f t="shared" si="2"/>
        <v>220</v>
      </c>
      <c r="P44" s="261">
        <f t="shared" si="2"/>
        <v>0</v>
      </c>
    </row>
    <row r="45" spans="1:16" ht="15" customHeight="1">
      <c r="A45" s="258" t="s">
        <v>31</v>
      </c>
      <c r="B45" s="75">
        <v>48</v>
      </c>
      <c r="C45" s="73">
        <v>461</v>
      </c>
      <c r="D45" s="76">
        <v>0</v>
      </c>
      <c r="E45">
        <v>18</v>
      </c>
      <c r="F45">
        <v>66</v>
      </c>
      <c r="G45">
        <v>0</v>
      </c>
      <c r="H45" s="259">
        <f t="shared" si="1"/>
        <v>30</v>
      </c>
      <c r="I45" s="260">
        <f t="shared" si="1"/>
        <v>395</v>
      </c>
      <c r="J45" s="260">
        <f t="shared" si="1"/>
        <v>0</v>
      </c>
      <c r="K45" s="195">
        <v>2</v>
      </c>
      <c r="L45" s="195">
        <v>7</v>
      </c>
      <c r="M45" s="195">
        <v>0</v>
      </c>
      <c r="N45" s="259">
        <f t="shared" si="2"/>
        <v>46</v>
      </c>
      <c r="O45" s="260">
        <f t="shared" si="2"/>
        <v>454</v>
      </c>
      <c r="P45" s="261">
        <f t="shared" si="2"/>
        <v>0</v>
      </c>
    </row>
    <row r="46" spans="1:16" ht="15" customHeight="1">
      <c r="A46" s="258" t="s">
        <v>35</v>
      </c>
      <c r="B46" s="75">
        <v>8</v>
      </c>
      <c r="C46" s="73">
        <v>78</v>
      </c>
      <c r="D46" s="76">
        <v>0</v>
      </c>
      <c r="E46">
        <v>4</v>
      </c>
      <c r="F46">
        <v>34</v>
      </c>
      <c r="G46">
        <v>0</v>
      </c>
      <c r="H46" s="259">
        <f t="shared" si="1"/>
        <v>4</v>
      </c>
      <c r="I46" s="260">
        <f t="shared" si="1"/>
        <v>44</v>
      </c>
      <c r="J46" s="260">
        <f t="shared" si="1"/>
        <v>0</v>
      </c>
      <c r="K46" s="195">
        <v>0</v>
      </c>
      <c r="L46" s="195">
        <v>0</v>
      </c>
      <c r="M46" s="195">
        <v>0</v>
      </c>
      <c r="N46" s="259">
        <f t="shared" si="2"/>
        <v>8</v>
      </c>
      <c r="O46" s="260">
        <f t="shared" si="2"/>
        <v>78</v>
      </c>
      <c r="P46" s="261">
        <f t="shared" si="2"/>
        <v>0</v>
      </c>
    </row>
    <row r="47" spans="1:16" ht="15" customHeight="1">
      <c r="A47" s="258" t="s">
        <v>36</v>
      </c>
      <c r="B47" s="75">
        <v>38</v>
      </c>
      <c r="C47" s="73">
        <v>523</v>
      </c>
      <c r="D47" s="76">
        <v>2</v>
      </c>
      <c r="E47">
        <v>18</v>
      </c>
      <c r="F47">
        <v>276</v>
      </c>
      <c r="G47">
        <v>1</v>
      </c>
      <c r="H47" s="259">
        <f t="shared" si="1"/>
        <v>20</v>
      </c>
      <c r="I47" s="260">
        <f t="shared" si="1"/>
        <v>247</v>
      </c>
      <c r="J47" s="260">
        <f t="shared" si="1"/>
        <v>1</v>
      </c>
      <c r="K47" s="195">
        <v>7</v>
      </c>
      <c r="L47" s="195">
        <v>39</v>
      </c>
      <c r="M47" s="195">
        <v>0</v>
      </c>
      <c r="N47" s="259">
        <f t="shared" si="2"/>
        <v>31</v>
      </c>
      <c r="O47" s="260">
        <f t="shared" si="2"/>
        <v>484</v>
      </c>
      <c r="P47" s="261">
        <f t="shared" si="2"/>
        <v>2</v>
      </c>
    </row>
    <row r="48" spans="1:16" ht="15" customHeight="1">
      <c r="A48" s="258" t="s">
        <v>39</v>
      </c>
      <c r="B48" s="75">
        <v>6</v>
      </c>
      <c r="C48" s="73">
        <v>507</v>
      </c>
      <c r="D48" s="76">
        <v>0</v>
      </c>
      <c r="E48">
        <v>3</v>
      </c>
      <c r="F48">
        <v>378</v>
      </c>
      <c r="G48">
        <v>0</v>
      </c>
      <c r="H48" s="259">
        <f t="shared" si="1"/>
        <v>3</v>
      </c>
      <c r="I48" s="260">
        <f t="shared" si="1"/>
        <v>129</v>
      </c>
      <c r="J48" s="260">
        <f t="shared" si="1"/>
        <v>0</v>
      </c>
      <c r="K48" s="195">
        <v>2</v>
      </c>
      <c r="L48" s="195">
        <v>362</v>
      </c>
      <c r="M48" s="195">
        <v>0</v>
      </c>
      <c r="N48" s="259">
        <f t="shared" si="2"/>
        <v>4</v>
      </c>
      <c r="O48" s="260">
        <f t="shared" si="2"/>
        <v>145</v>
      </c>
      <c r="P48" s="261">
        <f t="shared" si="2"/>
        <v>0</v>
      </c>
    </row>
    <row r="49" spans="1:16" ht="15" customHeight="1">
      <c r="A49" s="258" t="s">
        <v>41</v>
      </c>
      <c r="B49" s="75">
        <v>10</v>
      </c>
      <c r="C49" s="73">
        <v>253</v>
      </c>
      <c r="D49" s="76">
        <v>0</v>
      </c>
      <c r="E49">
        <v>2</v>
      </c>
      <c r="F49">
        <v>64</v>
      </c>
      <c r="G49">
        <v>0</v>
      </c>
      <c r="H49" s="259">
        <f t="shared" si="1"/>
        <v>8</v>
      </c>
      <c r="I49" s="260">
        <f t="shared" si="1"/>
        <v>189</v>
      </c>
      <c r="J49" s="260">
        <f t="shared" si="1"/>
        <v>0</v>
      </c>
      <c r="K49" s="195">
        <v>0</v>
      </c>
      <c r="L49" s="195">
        <v>0</v>
      </c>
      <c r="M49" s="195">
        <v>0</v>
      </c>
      <c r="N49" s="259">
        <f t="shared" si="2"/>
        <v>10</v>
      </c>
      <c r="O49" s="260">
        <f t="shared" si="2"/>
        <v>253</v>
      </c>
      <c r="P49" s="261">
        <f t="shared" si="2"/>
        <v>0</v>
      </c>
    </row>
    <row r="50" spans="1:16" ht="15" customHeight="1">
      <c r="A50" s="258" t="s">
        <v>44</v>
      </c>
      <c r="B50" s="75">
        <v>7</v>
      </c>
      <c r="C50" s="73">
        <v>414</v>
      </c>
      <c r="D50" s="76">
        <v>0</v>
      </c>
      <c r="E50">
        <v>4</v>
      </c>
      <c r="F50">
        <v>159</v>
      </c>
      <c r="G50">
        <v>0</v>
      </c>
      <c r="H50" s="259">
        <f t="shared" si="1"/>
        <v>3</v>
      </c>
      <c r="I50" s="260">
        <f t="shared" si="1"/>
        <v>255</v>
      </c>
      <c r="J50" s="260">
        <f t="shared" si="1"/>
        <v>0</v>
      </c>
      <c r="K50" s="195">
        <v>3</v>
      </c>
      <c r="L50" s="195">
        <v>103</v>
      </c>
      <c r="M50" s="195">
        <v>0</v>
      </c>
      <c r="N50" s="259">
        <f t="shared" si="2"/>
        <v>4</v>
      </c>
      <c r="O50" s="260">
        <f t="shared" si="2"/>
        <v>311</v>
      </c>
      <c r="P50" s="261">
        <f t="shared" si="2"/>
        <v>0</v>
      </c>
    </row>
    <row r="51" spans="1:16" ht="15" customHeight="1">
      <c r="A51" s="258" t="s">
        <v>46</v>
      </c>
      <c r="B51" s="75">
        <v>27</v>
      </c>
      <c r="C51" s="73">
        <v>558</v>
      </c>
      <c r="D51" s="76">
        <v>0</v>
      </c>
      <c r="E51">
        <v>5</v>
      </c>
      <c r="F51">
        <v>55</v>
      </c>
      <c r="G51">
        <v>0</v>
      </c>
      <c r="H51" s="259">
        <f t="shared" si="1"/>
        <v>22</v>
      </c>
      <c r="I51" s="260">
        <f t="shared" si="1"/>
        <v>503</v>
      </c>
      <c r="J51" s="260">
        <f t="shared" si="1"/>
        <v>0</v>
      </c>
      <c r="K51" s="195">
        <v>1</v>
      </c>
      <c r="L51" s="195">
        <v>77</v>
      </c>
      <c r="M51" s="195">
        <v>0</v>
      </c>
      <c r="N51" s="259">
        <f t="shared" si="2"/>
        <v>26</v>
      </c>
      <c r="O51" s="260">
        <f t="shared" si="2"/>
        <v>481</v>
      </c>
      <c r="P51" s="261">
        <f t="shared" si="2"/>
        <v>0</v>
      </c>
    </row>
    <row r="52" spans="1:16" ht="15" customHeight="1" thickBot="1">
      <c r="A52" s="265" t="s">
        <v>48</v>
      </c>
      <c r="B52" s="63">
        <v>19</v>
      </c>
      <c r="C52" s="61">
        <v>194</v>
      </c>
      <c r="D52" s="64">
        <v>0</v>
      </c>
      <c r="E52">
        <v>10</v>
      </c>
      <c r="F52">
        <v>113</v>
      </c>
      <c r="G52">
        <v>0</v>
      </c>
      <c r="H52" s="259">
        <f t="shared" si="1"/>
        <v>9</v>
      </c>
      <c r="I52" s="260">
        <f t="shared" si="1"/>
        <v>81</v>
      </c>
      <c r="J52" s="260">
        <f t="shared" si="1"/>
        <v>0</v>
      </c>
      <c r="K52" s="195">
        <v>3</v>
      </c>
      <c r="L52" s="195">
        <v>41</v>
      </c>
      <c r="M52" s="195">
        <v>0</v>
      </c>
      <c r="N52" s="259">
        <f t="shared" si="2"/>
        <v>16</v>
      </c>
      <c r="O52" s="260">
        <f t="shared" si="2"/>
        <v>153</v>
      </c>
      <c r="P52" s="261">
        <f t="shared" si="2"/>
        <v>0</v>
      </c>
    </row>
    <row r="53" spans="1:16" ht="21" customHeight="1" thickBot="1">
      <c r="A53" s="266" t="s">
        <v>219</v>
      </c>
      <c r="B53" s="267" t="s">
        <v>57</v>
      </c>
      <c r="C53" s="268" t="s">
        <v>58</v>
      </c>
      <c r="D53" s="269" t="s">
        <v>59</v>
      </c>
      <c r="E53" s="270"/>
      <c r="F53" s="270"/>
      <c r="G53" s="270"/>
      <c r="H53" s="267" t="s">
        <v>215</v>
      </c>
      <c r="I53" s="268" t="s">
        <v>216</v>
      </c>
      <c r="J53" s="269" t="s">
        <v>217</v>
      </c>
      <c r="K53" s="270"/>
      <c r="L53" s="270"/>
      <c r="M53" s="270"/>
      <c r="N53" s="267" t="s">
        <v>215</v>
      </c>
      <c r="O53" s="268" t="s">
        <v>216</v>
      </c>
      <c r="P53" s="269" t="s">
        <v>217</v>
      </c>
    </row>
    <row r="54" spans="1:16" ht="15" customHeight="1">
      <c r="A54" s="252" t="s">
        <v>119</v>
      </c>
      <c r="B54" s="70">
        <v>16</v>
      </c>
      <c r="C54" s="68">
        <v>413</v>
      </c>
      <c r="D54" s="71">
        <v>0</v>
      </c>
      <c r="E54">
        <v>3</v>
      </c>
      <c r="F54">
        <v>5</v>
      </c>
      <c r="G54">
        <v>0</v>
      </c>
      <c r="H54" s="259">
        <f aca="true" t="shared" si="3" ref="H54:J111">B54-E54</f>
        <v>13</v>
      </c>
      <c r="I54" s="260">
        <f t="shared" si="3"/>
        <v>408</v>
      </c>
      <c r="J54" s="260">
        <f t="shared" si="3"/>
        <v>0</v>
      </c>
      <c r="K54" s="195">
        <v>0</v>
      </c>
      <c r="L54" s="195">
        <v>0</v>
      </c>
      <c r="M54" s="195">
        <v>0</v>
      </c>
      <c r="N54" s="259">
        <f aca="true" t="shared" si="4" ref="N54:P111">B54-K54</f>
        <v>16</v>
      </c>
      <c r="O54" s="260">
        <f t="shared" si="4"/>
        <v>413</v>
      </c>
      <c r="P54" s="261">
        <f t="shared" si="4"/>
        <v>0</v>
      </c>
    </row>
    <row r="55" spans="1:16" ht="15" customHeight="1">
      <c r="A55" s="258" t="s">
        <v>129</v>
      </c>
      <c r="B55" s="75">
        <v>12</v>
      </c>
      <c r="C55" s="73">
        <v>210</v>
      </c>
      <c r="D55" s="76">
        <v>0</v>
      </c>
      <c r="E55">
        <v>4</v>
      </c>
      <c r="F55">
        <v>8</v>
      </c>
      <c r="G55">
        <v>0</v>
      </c>
      <c r="H55" s="259">
        <f t="shared" si="3"/>
        <v>8</v>
      </c>
      <c r="I55" s="260">
        <f t="shared" si="3"/>
        <v>202</v>
      </c>
      <c r="J55" s="260">
        <f t="shared" si="3"/>
        <v>0</v>
      </c>
      <c r="K55" s="195">
        <v>1</v>
      </c>
      <c r="L55" s="195">
        <v>25</v>
      </c>
      <c r="M55" s="195">
        <v>0</v>
      </c>
      <c r="N55" s="259">
        <f t="shared" si="4"/>
        <v>11</v>
      </c>
      <c r="O55" s="260">
        <f t="shared" si="4"/>
        <v>185</v>
      </c>
      <c r="P55" s="261">
        <f t="shared" si="4"/>
        <v>0</v>
      </c>
    </row>
    <row r="56" spans="1:16" ht="15" customHeight="1">
      <c r="A56" s="258" t="s">
        <v>142</v>
      </c>
      <c r="B56" s="75">
        <v>2</v>
      </c>
      <c r="C56" s="73">
        <v>24</v>
      </c>
      <c r="D56" s="76">
        <v>0</v>
      </c>
      <c r="E56">
        <v>2</v>
      </c>
      <c r="F56">
        <v>24</v>
      </c>
      <c r="G56">
        <v>0</v>
      </c>
      <c r="H56" s="259">
        <f t="shared" si="3"/>
        <v>0</v>
      </c>
      <c r="I56" s="260">
        <f t="shared" si="3"/>
        <v>0</v>
      </c>
      <c r="J56" s="260">
        <f t="shared" si="3"/>
        <v>0</v>
      </c>
      <c r="K56" s="195">
        <v>0</v>
      </c>
      <c r="L56" s="195">
        <v>0</v>
      </c>
      <c r="M56" s="195">
        <v>0</v>
      </c>
      <c r="N56" s="259">
        <f t="shared" si="4"/>
        <v>2</v>
      </c>
      <c r="O56" s="260">
        <f t="shared" si="4"/>
        <v>24</v>
      </c>
      <c r="P56" s="261">
        <f t="shared" si="4"/>
        <v>0</v>
      </c>
    </row>
    <row r="57" spans="1:16" ht="15" customHeight="1">
      <c r="A57" s="258" t="s">
        <v>145</v>
      </c>
      <c r="B57" s="75">
        <v>4</v>
      </c>
      <c r="C57" s="73">
        <v>131</v>
      </c>
      <c r="D57" s="76">
        <v>0</v>
      </c>
      <c r="E57">
        <v>0</v>
      </c>
      <c r="F57">
        <v>0</v>
      </c>
      <c r="G57">
        <v>0</v>
      </c>
      <c r="H57" s="259">
        <f t="shared" si="3"/>
        <v>4</v>
      </c>
      <c r="I57" s="260">
        <f t="shared" si="3"/>
        <v>131</v>
      </c>
      <c r="J57" s="260">
        <f t="shared" si="3"/>
        <v>0</v>
      </c>
      <c r="K57" s="195">
        <v>0</v>
      </c>
      <c r="L57" s="195">
        <v>0</v>
      </c>
      <c r="M57" s="195">
        <v>0</v>
      </c>
      <c r="N57" s="259">
        <f t="shared" si="4"/>
        <v>4</v>
      </c>
      <c r="O57" s="260">
        <f t="shared" si="4"/>
        <v>131</v>
      </c>
      <c r="P57" s="261">
        <f t="shared" si="4"/>
        <v>0</v>
      </c>
    </row>
    <row r="58" spans="1:16" ht="15" customHeight="1">
      <c r="A58" s="258" t="s">
        <v>147</v>
      </c>
      <c r="B58" s="75">
        <v>64</v>
      </c>
      <c r="C58" s="73">
        <v>1586</v>
      </c>
      <c r="D58" s="76">
        <v>0</v>
      </c>
      <c r="E58">
        <v>6</v>
      </c>
      <c r="F58">
        <v>10</v>
      </c>
      <c r="G58">
        <v>0</v>
      </c>
      <c r="H58" s="259">
        <f t="shared" si="3"/>
        <v>58</v>
      </c>
      <c r="I58" s="260">
        <f t="shared" si="3"/>
        <v>1576</v>
      </c>
      <c r="J58" s="260">
        <f t="shared" si="3"/>
        <v>0</v>
      </c>
      <c r="K58" s="195">
        <v>1</v>
      </c>
      <c r="L58" s="195">
        <v>35</v>
      </c>
      <c r="M58" s="195">
        <v>0</v>
      </c>
      <c r="N58" s="259">
        <f t="shared" si="4"/>
        <v>63</v>
      </c>
      <c r="O58" s="260">
        <f t="shared" si="4"/>
        <v>1551</v>
      </c>
      <c r="P58" s="261">
        <f t="shared" si="4"/>
        <v>0</v>
      </c>
    </row>
    <row r="59" spans="1:16" ht="15" customHeight="1">
      <c r="A59" s="258" t="s">
        <v>151</v>
      </c>
      <c r="B59" s="75">
        <v>25</v>
      </c>
      <c r="C59" s="73">
        <v>556</v>
      </c>
      <c r="D59" s="76">
        <v>0</v>
      </c>
      <c r="E59">
        <v>3</v>
      </c>
      <c r="F59">
        <v>46</v>
      </c>
      <c r="G59">
        <v>0</v>
      </c>
      <c r="H59" s="259">
        <f t="shared" si="3"/>
        <v>22</v>
      </c>
      <c r="I59" s="260">
        <f t="shared" si="3"/>
        <v>510</v>
      </c>
      <c r="J59" s="260">
        <f t="shared" si="3"/>
        <v>0</v>
      </c>
      <c r="K59" s="195">
        <v>1</v>
      </c>
      <c r="L59" s="195">
        <v>27</v>
      </c>
      <c r="M59" s="195">
        <v>0</v>
      </c>
      <c r="N59" s="259">
        <f t="shared" si="4"/>
        <v>24</v>
      </c>
      <c r="O59" s="260">
        <f t="shared" si="4"/>
        <v>529</v>
      </c>
      <c r="P59" s="261">
        <f t="shared" si="4"/>
        <v>0</v>
      </c>
    </row>
    <row r="60" spans="1:16" ht="15" customHeight="1">
      <c r="A60" s="258" t="s">
        <v>152</v>
      </c>
      <c r="B60" s="75">
        <v>3</v>
      </c>
      <c r="C60" s="73">
        <v>31</v>
      </c>
      <c r="D60" s="76">
        <v>0</v>
      </c>
      <c r="E60">
        <v>0</v>
      </c>
      <c r="F60">
        <v>0</v>
      </c>
      <c r="G60">
        <v>0</v>
      </c>
      <c r="H60" s="259">
        <f t="shared" si="3"/>
        <v>3</v>
      </c>
      <c r="I60" s="260">
        <f t="shared" si="3"/>
        <v>31</v>
      </c>
      <c r="J60" s="260">
        <f t="shared" si="3"/>
        <v>0</v>
      </c>
      <c r="K60" s="195">
        <v>0</v>
      </c>
      <c r="L60" s="195">
        <v>0</v>
      </c>
      <c r="M60" s="195">
        <v>0</v>
      </c>
      <c r="N60" s="259">
        <f t="shared" si="4"/>
        <v>3</v>
      </c>
      <c r="O60" s="260">
        <f t="shared" si="4"/>
        <v>31</v>
      </c>
      <c r="P60" s="261">
        <f t="shared" si="4"/>
        <v>0</v>
      </c>
    </row>
    <row r="61" spans="1:16" ht="15" customHeight="1">
      <c r="A61" s="258" t="s">
        <v>171</v>
      </c>
      <c r="B61" s="75">
        <v>9</v>
      </c>
      <c r="C61" s="73">
        <v>246</v>
      </c>
      <c r="D61" s="76">
        <v>0</v>
      </c>
      <c r="E61">
        <v>0</v>
      </c>
      <c r="F61">
        <v>0</v>
      </c>
      <c r="G61">
        <v>0</v>
      </c>
      <c r="H61" s="259">
        <f t="shared" si="3"/>
        <v>9</v>
      </c>
      <c r="I61" s="260">
        <f t="shared" si="3"/>
        <v>246</v>
      </c>
      <c r="J61" s="260">
        <f t="shared" si="3"/>
        <v>0</v>
      </c>
      <c r="K61" s="195">
        <v>0</v>
      </c>
      <c r="L61" s="195">
        <v>0</v>
      </c>
      <c r="M61" s="195">
        <v>0</v>
      </c>
      <c r="N61" s="259">
        <f t="shared" si="4"/>
        <v>9</v>
      </c>
      <c r="O61" s="260">
        <f t="shared" si="4"/>
        <v>246</v>
      </c>
      <c r="P61" s="261">
        <f t="shared" si="4"/>
        <v>0</v>
      </c>
    </row>
    <row r="62" spans="1:16" ht="15" customHeight="1">
      <c r="A62" s="258" t="s">
        <v>178</v>
      </c>
      <c r="B62" s="75">
        <v>18</v>
      </c>
      <c r="C62" s="73">
        <v>678</v>
      </c>
      <c r="D62" s="76">
        <v>0</v>
      </c>
      <c r="E62">
        <v>0</v>
      </c>
      <c r="F62">
        <v>0</v>
      </c>
      <c r="G62">
        <v>0</v>
      </c>
      <c r="H62" s="259">
        <f t="shared" si="3"/>
        <v>18</v>
      </c>
      <c r="I62" s="260">
        <f t="shared" si="3"/>
        <v>678</v>
      </c>
      <c r="J62" s="260">
        <f t="shared" si="3"/>
        <v>0</v>
      </c>
      <c r="K62" s="195">
        <v>0</v>
      </c>
      <c r="L62" s="195">
        <v>0</v>
      </c>
      <c r="M62" s="195">
        <v>0</v>
      </c>
      <c r="N62" s="259">
        <f t="shared" si="4"/>
        <v>18</v>
      </c>
      <c r="O62" s="260">
        <f t="shared" si="4"/>
        <v>678</v>
      </c>
      <c r="P62" s="261">
        <f t="shared" si="4"/>
        <v>0</v>
      </c>
    </row>
    <row r="63" spans="1:16" ht="15" customHeight="1">
      <c r="A63" s="258" t="s">
        <v>0</v>
      </c>
      <c r="B63" s="75">
        <v>25</v>
      </c>
      <c r="C63" s="73">
        <v>721</v>
      </c>
      <c r="D63" s="76">
        <v>0</v>
      </c>
      <c r="E63">
        <v>3</v>
      </c>
      <c r="F63">
        <v>16</v>
      </c>
      <c r="G63">
        <v>0</v>
      </c>
      <c r="H63" s="259">
        <f t="shared" si="3"/>
        <v>22</v>
      </c>
      <c r="I63" s="260">
        <f t="shared" si="3"/>
        <v>705</v>
      </c>
      <c r="J63" s="260">
        <f t="shared" si="3"/>
        <v>0</v>
      </c>
      <c r="K63" s="195">
        <v>0</v>
      </c>
      <c r="L63" s="195">
        <v>0</v>
      </c>
      <c r="M63" s="195">
        <v>0</v>
      </c>
      <c r="N63" s="259">
        <f t="shared" si="4"/>
        <v>25</v>
      </c>
      <c r="O63" s="260">
        <f t="shared" si="4"/>
        <v>721</v>
      </c>
      <c r="P63" s="261">
        <f t="shared" si="4"/>
        <v>0</v>
      </c>
    </row>
    <row r="64" spans="1:16" ht="15" customHeight="1">
      <c r="A64" s="258" t="s">
        <v>5</v>
      </c>
      <c r="B64" s="75">
        <v>10</v>
      </c>
      <c r="C64" s="73">
        <v>492</v>
      </c>
      <c r="D64" s="76">
        <v>0</v>
      </c>
      <c r="E64">
        <v>0</v>
      </c>
      <c r="F64">
        <v>0</v>
      </c>
      <c r="G64">
        <v>0</v>
      </c>
      <c r="H64" s="259">
        <f t="shared" si="3"/>
        <v>10</v>
      </c>
      <c r="I64" s="260">
        <f t="shared" si="3"/>
        <v>492</v>
      </c>
      <c r="J64" s="260">
        <f t="shared" si="3"/>
        <v>0</v>
      </c>
      <c r="K64" s="195">
        <v>0</v>
      </c>
      <c r="L64" s="195">
        <v>0</v>
      </c>
      <c r="M64" s="195">
        <v>0</v>
      </c>
      <c r="N64" s="259">
        <f t="shared" si="4"/>
        <v>10</v>
      </c>
      <c r="O64" s="260">
        <f t="shared" si="4"/>
        <v>492</v>
      </c>
      <c r="P64" s="261">
        <f t="shared" si="4"/>
        <v>0</v>
      </c>
    </row>
    <row r="65" spans="1:16" ht="15" customHeight="1">
      <c r="A65" s="258" t="s">
        <v>19</v>
      </c>
      <c r="B65" s="75">
        <v>500</v>
      </c>
      <c r="C65" s="73">
        <v>653</v>
      </c>
      <c r="D65" s="76">
        <v>0</v>
      </c>
      <c r="E65">
        <v>497</v>
      </c>
      <c r="F65">
        <v>624</v>
      </c>
      <c r="G65">
        <v>0</v>
      </c>
      <c r="H65" s="259">
        <f t="shared" si="3"/>
        <v>3</v>
      </c>
      <c r="I65" s="260">
        <f t="shared" si="3"/>
        <v>29</v>
      </c>
      <c r="J65" s="260">
        <f t="shared" si="3"/>
        <v>0</v>
      </c>
      <c r="K65" s="195">
        <v>0</v>
      </c>
      <c r="L65" s="195">
        <v>0</v>
      </c>
      <c r="M65" s="195">
        <v>0</v>
      </c>
      <c r="N65" s="259">
        <f t="shared" si="4"/>
        <v>500</v>
      </c>
      <c r="O65" s="260">
        <f t="shared" si="4"/>
        <v>653</v>
      </c>
      <c r="P65" s="261">
        <f t="shared" si="4"/>
        <v>0</v>
      </c>
    </row>
    <row r="66" spans="1:16" ht="15" customHeight="1">
      <c r="A66" s="258" t="s">
        <v>32</v>
      </c>
      <c r="B66" s="75">
        <v>8</v>
      </c>
      <c r="C66" s="73">
        <v>182</v>
      </c>
      <c r="D66" s="76">
        <v>0</v>
      </c>
      <c r="E66">
        <v>1</v>
      </c>
      <c r="F66">
        <v>9</v>
      </c>
      <c r="G66">
        <v>0</v>
      </c>
      <c r="H66" s="259">
        <f t="shared" si="3"/>
        <v>7</v>
      </c>
      <c r="I66" s="260">
        <f t="shared" si="3"/>
        <v>173</v>
      </c>
      <c r="J66" s="260">
        <f t="shared" si="3"/>
        <v>0</v>
      </c>
      <c r="K66" s="195">
        <v>0</v>
      </c>
      <c r="L66" s="195">
        <v>0</v>
      </c>
      <c r="M66" s="195">
        <v>0</v>
      </c>
      <c r="N66" s="259">
        <f t="shared" si="4"/>
        <v>8</v>
      </c>
      <c r="O66" s="260">
        <f t="shared" si="4"/>
        <v>182</v>
      </c>
      <c r="P66" s="261">
        <f t="shared" si="4"/>
        <v>0</v>
      </c>
    </row>
    <row r="67" spans="1:16" ht="15" customHeight="1">
      <c r="A67" s="258" t="s">
        <v>33</v>
      </c>
      <c r="B67" s="75">
        <v>18</v>
      </c>
      <c r="C67" s="73">
        <v>130</v>
      </c>
      <c r="D67" s="76">
        <v>0</v>
      </c>
      <c r="E67">
        <v>6</v>
      </c>
      <c r="F67">
        <v>17</v>
      </c>
      <c r="G67">
        <v>0</v>
      </c>
      <c r="H67" s="259">
        <f t="shared" si="3"/>
        <v>12</v>
      </c>
      <c r="I67" s="260">
        <f t="shared" si="3"/>
        <v>113</v>
      </c>
      <c r="J67" s="260">
        <f t="shared" si="3"/>
        <v>0</v>
      </c>
      <c r="K67" s="195">
        <v>0</v>
      </c>
      <c r="L67" s="195">
        <v>0</v>
      </c>
      <c r="M67" s="195">
        <v>0</v>
      </c>
      <c r="N67" s="259">
        <f t="shared" si="4"/>
        <v>18</v>
      </c>
      <c r="O67" s="260">
        <f t="shared" si="4"/>
        <v>130</v>
      </c>
      <c r="P67" s="261">
        <f t="shared" si="4"/>
        <v>0</v>
      </c>
    </row>
    <row r="68" spans="1:16" ht="15" customHeight="1">
      <c r="A68" s="258" t="s">
        <v>122</v>
      </c>
      <c r="B68" s="75">
        <v>1</v>
      </c>
      <c r="C68" s="73">
        <v>94</v>
      </c>
      <c r="D68" s="76">
        <v>0</v>
      </c>
      <c r="E68">
        <v>0</v>
      </c>
      <c r="F68">
        <v>0</v>
      </c>
      <c r="G68">
        <v>0</v>
      </c>
      <c r="H68" s="259">
        <f t="shared" si="3"/>
        <v>1</v>
      </c>
      <c r="I68" s="260">
        <f t="shared" si="3"/>
        <v>94</v>
      </c>
      <c r="J68" s="260">
        <f t="shared" si="3"/>
        <v>0</v>
      </c>
      <c r="K68" s="195">
        <v>0</v>
      </c>
      <c r="L68" s="195">
        <v>0</v>
      </c>
      <c r="M68" s="195">
        <v>0</v>
      </c>
      <c r="N68" s="259">
        <f t="shared" si="4"/>
        <v>1</v>
      </c>
      <c r="O68" s="260">
        <f t="shared" si="4"/>
        <v>94</v>
      </c>
      <c r="P68" s="261">
        <f t="shared" si="4"/>
        <v>0</v>
      </c>
    </row>
    <row r="69" spans="1:16" ht="15" customHeight="1">
      <c r="A69" s="258" t="s">
        <v>132</v>
      </c>
      <c r="B69" s="75">
        <v>6</v>
      </c>
      <c r="C69" s="73">
        <v>40</v>
      </c>
      <c r="D69" s="76">
        <v>0</v>
      </c>
      <c r="E69">
        <v>3</v>
      </c>
      <c r="F69">
        <v>20</v>
      </c>
      <c r="G69">
        <v>0</v>
      </c>
      <c r="H69" s="259">
        <f t="shared" si="3"/>
        <v>3</v>
      </c>
      <c r="I69" s="260">
        <f t="shared" si="3"/>
        <v>20</v>
      </c>
      <c r="J69" s="260">
        <f t="shared" si="3"/>
        <v>0</v>
      </c>
      <c r="K69" s="195">
        <v>0</v>
      </c>
      <c r="L69" s="195">
        <v>0</v>
      </c>
      <c r="M69" s="195">
        <v>0</v>
      </c>
      <c r="N69" s="259">
        <f t="shared" si="4"/>
        <v>6</v>
      </c>
      <c r="O69" s="260">
        <f t="shared" si="4"/>
        <v>40</v>
      </c>
      <c r="P69" s="261">
        <f t="shared" si="4"/>
        <v>0</v>
      </c>
    </row>
    <row r="70" spans="1:16" ht="15" customHeight="1">
      <c r="A70" s="258" t="s">
        <v>135</v>
      </c>
      <c r="B70" s="75">
        <v>8</v>
      </c>
      <c r="C70" s="73">
        <v>102</v>
      </c>
      <c r="D70" s="76">
        <v>0</v>
      </c>
      <c r="E70">
        <v>5</v>
      </c>
      <c r="F70">
        <v>18</v>
      </c>
      <c r="G70">
        <v>0</v>
      </c>
      <c r="H70" s="259">
        <f t="shared" si="3"/>
        <v>3</v>
      </c>
      <c r="I70" s="260">
        <f t="shared" si="3"/>
        <v>84</v>
      </c>
      <c r="J70" s="260">
        <f t="shared" si="3"/>
        <v>0</v>
      </c>
      <c r="K70" s="195">
        <v>0</v>
      </c>
      <c r="L70" s="195">
        <v>0</v>
      </c>
      <c r="M70" s="195">
        <v>0</v>
      </c>
      <c r="N70" s="259">
        <f t="shared" si="4"/>
        <v>8</v>
      </c>
      <c r="O70" s="260">
        <f t="shared" si="4"/>
        <v>102</v>
      </c>
      <c r="P70" s="261">
        <f t="shared" si="4"/>
        <v>0</v>
      </c>
    </row>
    <row r="71" spans="1:16" ht="15" customHeight="1">
      <c r="A71" s="258" t="s">
        <v>136</v>
      </c>
      <c r="B71" s="75">
        <v>3</v>
      </c>
      <c r="C71" s="73">
        <v>274</v>
      </c>
      <c r="D71" s="76">
        <v>0</v>
      </c>
      <c r="E71">
        <v>0</v>
      </c>
      <c r="F71">
        <v>0</v>
      </c>
      <c r="G71">
        <v>0</v>
      </c>
      <c r="H71" s="259">
        <f t="shared" si="3"/>
        <v>3</v>
      </c>
      <c r="I71" s="260">
        <f t="shared" si="3"/>
        <v>274</v>
      </c>
      <c r="J71" s="260">
        <f t="shared" si="3"/>
        <v>0</v>
      </c>
      <c r="K71" s="195">
        <v>0</v>
      </c>
      <c r="L71" s="195">
        <v>0</v>
      </c>
      <c r="M71" s="195">
        <v>0</v>
      </c>
      <c r="N71" s="259">
        <f t="shared" si="4"/>
        <v>3</v>
      </c>
      <c r="O71" s="260">
        <f t="shared" si="4"/>
        <v>274</v>
      </c>
      <c r="P71" s="261">
        <f t="shared" si="4"/>
        <v>0</v>
      </c>
    </row>
    <row r="72" spans="1:16" ht="15" customHeight="1">
      <c r="A72" s="258" t="s">
        <v>139</v>
      </c>
      <c r="B72" s="75">
        <v>3</v>
      </c>
      <c r="C72" s="73">
        <v>66</v>
      </c>
      <c r="D72" s="76">
        <v>0</v>
      </c>
      <c r="E72">
        <v>0</v>
      </c>
      <c r="F72">
        <v>0</v>
      </c>
      <c r="G72">
        <v>0</v>
      </c>
      <c r="H72" s="259">
        <f t="shared" si="3"/>
        <v>3</v>
      </c>
      <c r="I72" s="260">
        <f t="shared" si="3"/>
        <v>66</v>
      </c>
      <c r="J72" s="260">
        <f t="shared" si="3"/>
        <v>0</v>
      </c>
      <c r="K72" s="195">
        <v>0</v>
      </c>
      <c r="L72" s="195">
        <v>0</v>
      </c>
      <c r="M72" s="195">
        <v>0</v>
      </c>
      <c r="N72" s="259">
        <f t="shared" si="4"/>
        <v>3</v>
      </c>
      <c r="O72" s="260">
        <f t="shared" si="4"/>
        <v>66</v>
      </c>
      <c r="P72" s="261">
        <f t="shared" si="4"/>
        <v>0</v>
      </c>
    </row>
    <row r="73" spans="1:16" ht="15" customHeight="1">
      <c r="A73" s="258" t="s">
        <v>143</v>
      </c>
      <c r="B73" s="75">
        <v>1</v>
      </c>
      <c r="C73" s="73">
        <v>2</v>
      </c>
      <c r="D73" s="76">
        <v>0</v>
      </c>
      <c r="E73">
        <v>1</v>
      </c>
      <c r="F73">
        <v>2</v>
      </c>
      <c r="G73">
        <v>0</v>
      </c>
      <c r="H73" s="259">
        <f t="shared" si="3"/>
        <v>0</v>
      </c>
      <c r="I73" s="260">
        <f t="shared" si="3"/>
        <v>0</v>
      </c>
      <c r="J73" s="260">
        <f t="shared" si="3"/>
        <v>0</v>
      </c>
      <c r="K73" s="195">
        <v>0</v>
      </c>
      <c r="L73" s="195">
        <v>0</v>
      </c>
      <c r="M73" s="195">
        <v>0</v>
      </c>
      <c r="N73" s="259">
        <f t="shared" si="4"/>
        <v>1</v>
      </c>
      <c r="O73" s="260">
        <f t="shared" si="4"/>
        <v>2</v>
      </c>
      <c r="P73" s="261">
        <f t="shared" si="4"/>
        <v>0</v>
      </c>
    </row>
    <row r="74" spans="1:16" ht="15" customHeight="1">
      <c r="A74" s="258" t="s">
        <v>220</v>
      </c>
      <c r="B74" s="75">
        <v>0</v>
      </c>
      <c r="C74" s="73">
        <v>0</v>
      </c>
      <c r="D74" s="76">
        <v>0</v>
      </c>
      <c r="E74">
        <v>0</v>
      </c>
      <c r="F74">
        <v>0</v>
      </c>
      <c r="G74">
        <v>0</v>
      </c>
      <c r="H74" s="259">
        <f t="shared" si="3"/>
        <v>0</v>
      </c>
      <c r="I74" s="260">
        <f t="shared" si="3"/>
        <v>0</v>
      </c>
      <c r="J74" s="260">
        <f t="shared" si="3"/>
        <v>0</v>
      </c>
      <c r="K74" s="195">
        <v>0</v>
      </c>
      <c r="L74" s="195">
        <v>0</v>
      </c>
      <c r="M74" s="195">
        <v>0</v>
      </c>
      <c r="N74" s="259">
        <f t="shared" si="4"/>
        <v>0</v>
      </c>
      <c r="O74" s="260">
        <f t="shared" si="4"/>
        <v>0</v>
      </c>
      <c r="P74" s="261">
        <f t="shared" si="4"/>
        <v>0</v>
      </c>
    </row>
    <row r="75" spans="1:16" ht="15" customHeight="1">
      <c r="A75" s="258" t="s">
        <v>153</v>
      </c>
      <c r="B75" s="75">
        <v>4</v>
      </c>
      <c r="C75" s="73">
        <v>91</v>
      </c>
      <c r="D75" s="76">
        <v>0</v>
      </c>
      <c r="E75">
        <v>2</v>
      </c>
      <c r="F75">
        <v>62</v>
      </c>
      <c r="G75">
        <v>0</v>
      </c>
      <c r="H75" s="259">
        <f t="shared" si="3"/>
        <v>2</v>
      </c>
      <c r="I75" s="260">
        <f t="shared" si="3"/>
        <v>29</v>
      </c>
      <c r="J75" s="260">
        <f t="shared" si="3"/>
        <v>0</v>
      </c>
      <c r="K75" s="195">
        <v>0</v>
      </c>
      <c r="L75" s="195">
        <v>0</v>
      </c>
      <c r="M75" s="195">
        <v>0</v>
      </c>
      <c r="N75" s="259">
        <f t="shared" si="4"/>
        <v>4</v>
      </c>
      <c r="O75" s="260">
        <f t="shared" si="4"/>
        <v>91</v>
      </c>
      <c r="P75" s="261">
        <f t="shared" si="4"/>
        <v>0</v>
      </c>
    </row>
    <row r="76" spans="1:16" ht="15" customHeight="1">
      <c r="A76" s="258" t="s">
        <v>154</v>
      </c>
      <c r="B76" s="75">
        <v>3</v>
      </c>
      <c r="C76" s="73">
        <v>248</v>
      </c>
      <c r="D76" s="76">
        <v>0</v>
      </c>
      <c r="E76">
        <v>3</v>
      </c>
      <c r="F76">
        <v>248</v>
      </c>
      <c r="G76">
        <v>0</v>
      </c>
      <c r="H76" s="259">
        <f t="shared" si="3"/>
        <v>0</v>
      </c>
      <c r="I76" s="260">
        <f t="shared" si="3"/>
        <v>0</v>
      </c>
      <c r="J76" s="260">
        <f t="shared" si="3"/>
        <v>0</v>
      </c>
      <c r="K76" s="195">
        <v>0</v>
      </c>
      <c r="L76" s="195">
        <v>0</v>
      </c>
      <c r="M76" s="195">
        <v>0</v>
      </c>
      <c r="N76" s="259">
        <f t="shared" si="4"/>
        <v>3</v>
      </c>
      <c r="O76" s="260">
        <f t="shared" si="4"/>
        <v>248</v>
      </c>
      <c r="P76" s="261">
        <f t="shared" si="4"/>
        <v>0</v>
      </c>
    </row>
    <row r="77" spans="1:16" ht="15" customHeight="1">
      <c r="A77" s="258" t="s">
        <v>156</v>
      </c>
      <c r="B77" s="75">
        <v>5</v>
      </c>
      <c r="C77" s="73">
        <v>109</v>
      </c>
      <c r="D77" s="76">
        <v>0</v>
      </c>
      <c r="E77">
        <v>1</v>
      </c>
      <c r="F77">
        <v>22</v>
      </c>
      <c r="G77">
        <v>0</v>
      </c>
      <c r="H77" s="259">
        <f t="shared" si="3"/>
        <v>4</v>
      </c>
      <c r="I77" s="260">
        <f t="shared" si="3"/>
        <v>87</v>
      </c>
      <c r="J77" s="260">
        <f t="shared" si="3"/>
        <v>0</v>
      </c>
      <c r="K77" s="195">
        <v>0</v>
      </c>
      <c r="L77" s="195">
        <v>0</v>
      </c>
      <c r="M77" s="195">
        <v>0</v>
      </c>
      <c r="N77" s="259">
        <f t="shared" si="4"/>
        <v>5</v>
      </c>
      <c r="O77" s="260">
        <f t="shared" si="4"/>
        <v>109</v>
      </c>
      <c r="P77" s="261">
        <f t="shared" si="4"/>
        <v>0</v>
      </c>
    </row>
    <row r="78" spans="1:16" ht="15" customHeight="1">
      <c r="A78" s="258" t="s">
        <v>158</v>
      </c>
      <c r="B78" s="75">
        <v>1</v>
      </c>
      <c r="C78" s="73">
        <v>3</v>
      </c>
      <c r="D78" s="76">
        <v>0</v>
      </c>
      <c r="E78">
        <v>0</v>
      </c>
      <c r="F78">
        <v>0</v>
      </c>
      <c r="G78">
        <v>0</v>
      </c>
      <c r="H78" s="259">
        <f t="shared" si="3"/>
        <v>1</v>
      </c>
      <c r="I78" s="260">
        <f t="shared" si="3"/>
        <v>3</v>
      </c>
      <c r="J78" s="260">
        <f t="shared" si="3"/>
        <v>0</v>
      </c>
      <c r="K78" s="195">
        <v>0</v>
      </c>
      <c r="L78" s="195">
        <v>0</v>
      </c>
      <c r="M78" s="195">
        <v>0</v>
      </c>
      <c r="N78" s="259">
        <f t="shared" si="4"/>
        <v>1</v>
      </c>
      <c r="O78" s="260">
        <f t="shared" si="4"/>
        <v>3</v>
      </c>
      <c r="P78" s="261">
        <f t="shared" si="4"/>
        <v>0</v>
      </c>
    </row>
    <row r="79" spans="1:16" ht="15" customHeight="1">
      <c r="A79" s="258" t="s">
        <v>160</v>
      </c>
      <c r="B79" s="75">
        <v>6</v>
      </c>
      <c r="C79" s="73">
        <v>115</v>
      </c>
      <c r="D79" s="76">
        <v>0</v>
      </c>
      <c r="E79">
        <v>0</v>
      </c>
      <c r="F79">
        <v>0</v>
      </c>
      <c r="G79">
        <v>0</v>
      </c>
      <c r="H79" s="259">
        <f t="shared" si="3"/>
        <v>6</v>
      </c>
      <c r="I79" s="260">
        <f t="shared" si="3"/>
        <v>115</v>
      </c>
      <c r="J79" s="260">
        <f t="shared" si="3"/>
        <v>0</v>
      </c>
      <c r="K79" s="195">
        <v>0</v>
      </c>
      <c r="L79" s="195">
        <v>0</v>
      </c>
      <c r="M79" s="195">
        <v>0</v>
      </c>
      <c r="N79" s="259">
        <f t="shared" si="4"/>
        <v>6</v>
      </c>
      <c r="O79" s="260">
        <f t="shared" si="4"/>
        <v>115</v>
      </c>
      <c r="P79" s="261">
        <f t="shared" si="4"/>
        <v>0</v>
      </c>
    </row>
    <row r="80" spans="1:16" ht="15" customHeight="1">
      <c r="A80" s="258" t="s">
        <v>164</v>
      </c>
      <c r="B80" s="75">
        <v>5</v>
      </c>
      <c r="C80" s="73">
        <v>125</v>
      </c>
      <c r="D80" s="76">
        <v>0</v>
      </c>
      <c r="E80">
        <v>0</v>
      </c>
      <c r="F80">
        <v>0</v>
      </c>
      <c r="G80">
        <v>0</v>
      </c>
      <c r="H80" s="259">
        <f t="shared" si="3"/>
        <v>5</v>
      </c>
      <c r="I80" s="260">
        <f t="shared" si="3"/>
        <v>125</v>
      </c>
      <c r="J80" s="260">
        <f t="shared" si="3"/>
        <v>0</v>
      </c>
      <c r="K80" s="195">
        <v>0</v>
      </c>
      <c r="L80" s="195">
        <v>0</v>
      </c>
      <c r="M80" s="195">
        <v>0</v>
      </c>
      <c r="N80" s="259">
        <f t="shared" si="4"/>
        <v>5</v>
      </c>
      <c r="O80" s="260">
        <f t="shared" si="4"/>
        <v>125</v>
      </c>
      <c r="P80" s="261">
        <f t="shared" si="4"/>
        <v>0</v>
      </c>
    </row>
    <row r="81" spans="1:16" ht="15" customHeight="1">
      <c r="A81" s="258" t="s">
        <v>166</v>
      </c>
      <c r="B81" s="75">
        <v>4</v>
      </c>
      <c r="C81" s="73">
        <v>49</v>
      </c>
      <c r="D81" s="76">
        <v>0</v>
      </c>
      <c r="E81">
        <v>1</v>
      </c>
      <c r="F81">
        <v>16</v>
      </c>
      <c r="G81">
        <v>0</v>
      </c>
      <c r="H81" s="259">
        <f t="shared" si="3"/>
        <v>3</v>
      </c>
      <c r="I81" s="260">
        <f t="shared" si="3"/>
        <v>33</v>
      </c>
      <c r="J81" s="260">
        <f t="shared" si="3"/>
        <v>0</v>
      </c>
      <c r="K81" s="195">
        <v>0</v>
      </c>
      <c r="L81" s="195">
        <v>0</v>
      </c>
      <c r="M81" s="195">
        <v>0</v>
      </c>
      <c r="N81" s="259">
        <f t="shared" si="4"/>
        <v>4</v>
      </c>
      <c r="O81" s="260">
        <f t="shared" si="4"/>
        <v>49</v>
      </c>
      <c r="P81" s="261">
        <f t="shared" si="4"/>
        <v>0</v>
      </c>
    </row>
    <row r="82" spans="1:16" ht="15" customHeight="1">
      <c r="A82" s="258" t="s">
        <v>168</v>
      </c>
      <c r="B82" s="75">
        <v>1</v>
      </c>
      <c r="C82" s="73">
        <v>3</v>
      </c>
      <c r="D82" s="76">
        <v>0</v>
      </c>
      <c r="E82">
        <v>1</v>
      </c>
      <c r="F82">
        <v>3</v>
      </c>
      <c r="G82">
        <v>0</v>
      </c>
      <c r="H82" s="259">
        <f t="shared" si="3"/>
        <v>0</v>
      </c>
      <c r="I82" s="260">
        <f t="shared" si="3"/>
        <v>0</v>
      </c>
      <c r="J82" s="260">
        <f t="shared" si="3"/>
        <v>0</v>
      </c>
      <c r="K82" s="195">
        <v>1</v>
      </c>
      <c r="L82" s="195">
        <v>3</v>
      </c>
      <c r="M82" s="195">
        <v>0</v>
      </c>
      <c r="N82" s="259">
        <f t="shared" si="4"/>
        <v>0</v>
      </c>
      <c r="O82" s="260">
        <f t="shared" si="4"/>
        <v>0</v>
      </c>
      <c r="P82" s="261">
        <f t="shared" si="4"/>
        <v>0</v>
      </c>
    </row>
    <row r="83" spans="1:16" ht="15" customHeight="1">
      <c r="A83" s="258" t="s">
        <v>169</v>
      </c>
      <c r="B83" s="75">
        <v>3</v>
      </c>
      <c r="C83" s="73">
        <v>120</v>
      </c>
      <c r="D83" s="76">
        <v>0</v>
      </c>
      <c r="E83">
        <v>0</v>
      </c>
      <c r="F83">
        <v>0</v>
      </c>
      <c r="G83">
        <v>0</v>
      </c>
      <c r="H83" s="259">
        <f t="shared" si="3"/>
        <v>3</v>
      </c>
      <c r="I83" s="260">
        <f t="shared" si="3"/>
        <v>120</v>
      </c>
      <c r="J83" s="260">
        <f t="shared" si="3"/>
        <v>0</v>
      </c>
      <c r="K83" s="195">
        <v>0</v>
      </c>
      <c r="L83" s="195">
        <v>0</v>
      </c>
      <c r="M83" s="195">
        <v>0</v>
      </c>
      <c r="N83" s="259">
        <f t="shared" si="4"/>
        <v>3</v>
      </c>
      <c r="O83" s="260">
        <f t="shared" si="4"/>
        <v>120</v>
      </c>
      <c r="P83" s="261">
        <f t="shared" si="4"/>
        <v>0</v>
      </c>
    </row>
    <row r="84" spans="1:16" ht="15" customHeight="1">
      <c r="A84" s="258" t="s">
        <v>173</v>
      </c>
      <c r="B84" s="75">
        <v>3</v>
      </c>
      <c r="C84" s="73">
        <v>99</v>
      </c>
      <c r="D84" s="76">
        <v>0</v>
      </c>
      <c r="E84">
        <v>1</v>
      </c>
      <c r="F84">
        <v>5</v>
      </c>
      <c r="G84">
        <v>0</v>
      </c>
      <c r="H84" s="259">
        <f t="shared" si="3"/>
        <v>2</v>
      </c>
      <c r="I84" s="260">
        <f t="shared" si="3"/>
        <v>94</v>
      </c>
      <c r="J84" s="260">
        <f t="shared" si="3"/>
        <v>0</v>
      </c>
      <c r="K84" s="195">
        <v>0</v>
      </c>
      <c r="L84" s="195">
        <v>0</v>
      </c>
      <c r="M84" s="195">
        <v>0</v>
      </c>
      <c r="N84" s="259">
        <f t="shared" si="4"/>
        <v>3</v>
      </c>
      <c r="O84" s="260">
        <f t="shared" si="4"/>
        <v>99</v>
      </c>
      <c r="P84" s="261">
        <f t="shared" si="4"/>
        <v>0</v>
      </c>
    </row>
    <row r="85" spans="1:16" ht="15" customHeight="1">
      <c r="A85" s="258" t="s">
        <v>172</v>
      </c>
      <c r="B85" s="75">
        <v>4</v>
      </c>
      <c r="C85" s="73">
        <v>37</v>
      </c>
      <c r="D85" s="76">
        <v>0</v>
      </c>
      <c r="E85">
        <v>1</v>
      </c>
      <c r="F85">
        <v>1</v>
      </c>
      <c r="G85">
        <v>0</v>
      </c>
      <c r="H85" s="259">
        <f t="shared" si="3"/>
        <v>3</v>
      </c>
      <c r="I85" s="260">
        <f t="shared" si="3"/>
        <v>36</v>
      </c>
      <c r="J85" s="260">
        <f t="shared" si="3"/>
        <v>0</v>
      </c>
      <c r="K85" s="195">
        <v>1</v>
      </c>
      <c r="L85" s="195">
        <v>14</v>
      </c>
      <c r="M85" s="195">
        <v>0</v>
      </c>
      <c r="N85" s="259">
        <f t="shared" si="4"/>
        <v>3</v>
      </c>
      <c r="O85" s="260">
        <f t="shared" si="4"/>
        <v>23</v>
      </c>
      <c r="P85" s="261">
        <f t="shared" si="4"/>
        <v>0</v>
      </c>
    </row>
    <row r="86" spans="1:16" ht="15" customHeight="1">
      <c r="A86" s="258" t="s">
        <v>174</v>
      </c>
      <c r="B86" s="75">
        <v>2</v>
      </c>
      <c r="C86" s="73">
        <v>25</v>
      </c>
      <c r="D86" s="76">
        <v>0</v>
      </c>
      <c r="E86">
        <v>0</v>
      </c>
      <c r="F86">
        <v>0</v>
      </c>
      <c r="G86">
        <v>0</v>
      </c>
      <c r="H86" s="259">
        <f t="shared" si="3"/>
        <v>2</v>
      </c>
      <c r="I86" s="260">
        <f t="shared" si="3"/>
        <v>25</v>
      </c>
      <c r="J86" s="260">
        <f t="shared" si="3"/>
        <v>0</v>
      </c>
      <c r="K86" s="195">
        <v>1</v>
      </c>
      <c r="L86" s="195">
        <v>9</v>
      </c>
      <c r="M86" s="195">
        <v>0</v>
      </c>
      <c r="N86" s="259">
        <f t="shared" si="4"/>
        <v>1</v>
      </c>
      <c r="O86" s="260">
        <f t="shared" si="4"/>
        <v>16</v>
      </c>
      <c r="P86" s="261">
        <f t="shared" si="4"/>
        <v>0</v>
      </c>
    </row>
    <row r="87" spans="1:16" ht="15" customHeight="1">
      <c r="A87" s="258" t="s">
        <v>1</v>
      </c>
      <c r="B87" s="75">
        <v>6</v>
      </c>
      <c r="C87" s="73">
        <v>430</v>
      </c>
      <c r="D87" s="76">
        <v>0</v>
      </c>
      <c r="E87">
        <v>0</v>
      </c>
      <c r="F87">
        <v>0</v>
      </c>
      <c r="G87">
        <v>0</v>
      </c>
      <c r="H87" s="259">
        <f t="shared" si="3"/>
        <v>6</v>
      </c>
      <c r="I87" s="260">
        <f t="shared" si="3"/>
        <v>430</v>
      </c>
      <c r="J87" s="260">
        <f t="shared" si="3"/>
        <v>0</v>
      </c>
      <c r="K87" s="195">
        <v>0</v>
      </c>
      <c r="L87" s="195">
        <v>0</v>
      </c>
      <c r="M87" s="195">
        <v>0</v>
      </c>
      <c r="N87" s="259">
        <f t="shared" si="4"/>
        <v>6</v>
      </c>
      <c r="O87" s="260">
        <f t="shared" si="4"/>
        <v>430</v>
      </c>
      <c r="P87" s="261">
        <f t="shared" si="4"/>
        <v>0</v>
      </c>
    </row>
    <row r="88" spans="1:16" ht="15" customHeight="1">
      <c r="A88" s="258" t="s">
        <v>3</v>
      </c>
      <c r="B88" s="75">
        <v>4</v>
      </c>
      <c r="C88" s="73">
        <v>88</v>
      </c>
      <c r="D88" s="76">
        <v>0</v>
      </c>
      <c r="E88">
        <v>1</v>
      </c>
      <c r="F88">
        <v>19</v>
      </c>
      <c r="G88">
        <v>0</v>
      </c>
      <c r="H88" s="259">
        <f t="shared" si="3"/>
        <v>3</v>
      </c>
      <c r="I88" s="260">
        <f t="shared" si="3"/>
        <v>69</v>
      </c>
      <c r="J88" s="260">
        <f t="shared" si="3"/>
        <v>0</v>
      </c>
      <c r="K88" s="195">
        <v>1</v>
      </c>
      <c r="L88" s="195">
        <v>20</v>
      </c>
      <c r="M88" s="195">
        <v>0</v>
      </c>
      <c r="N88" s="259">
        <f t="shared" si="4"/>
        <v>3</v>
      </c>
      <c r="O88" s="260">
        <f t="shared" si="4"/>
        <v>68</v>
      </c>
      <c r="P88" s="261">
        <f t="shared" si="4"/>
        <v>0</v>
      </c>
    </row>
    <row r="89" spans="1:16" ht="15" customHeight="1">
      <c r="A89" s="258" t="s">
        <v>6</v>
      </c>
      <c r="B89" s="75">
        <v>6</v>
      </c>
      <c r="C89" s="73">
        <v>171</v>
      </c>
      <c r="D89" s="76">
        <v>0</v>
      </c>
      <c r="E89">
        <v>1</v>
      </c>
      <c r="F89">
        <v>10</v>
      </c>
      <c r="G89">
        <v>0</v>
      </c>
      <c r="H89" s="259">
        <f t="shared" si="3"/>
        <v>5</v>
      </c>
      <c r="I89" s="260">
        <f t="shared" si="3"/>
        <v>161</v>
      </c>
      <c r="J89" s="260">
        <f t="shared" si="3"/>
        <v>0</v>
      </c>
      <c r="K89" s="195">
        <v>0</v>
      </c>
      <c r="L89" s="195">
        <v>0</v>
      </c>
      <c r="M89" s="195">
        <v>0</v>
      </c>
      <c r="N89" s="259">
        <f t="shared" si="4"/>
        <v>6</v>
      </c>
      <c r="O89" s="260">
        <f t="shared" si="4"/>
        <v>171</v>
      </c>
      <c r="P89" s="261">
        <f t="shared" si="4"/>
        <v>0</v>
      </c>
    </row>
    <row r="90" spans="1:16" ht="15" customHeight="1">
      <c r="A90" s="258" t="s">
        <v>10</v>
      </c>
      <c r="B90" s="75">
        <v>6</v>
      </c>
      <c r="C90" s="73">
        <v>446</v>
      </c>
      <c r="D90" s="76">
        <v>0</v>
      </c>
      <c r="E90">
        <v>0</v>
      </c>
      <c r="F90">
        <v>0</v>
      </c>
      <c r="G90">
        <v>0</v>
      </c>
      <c r="H90" s="259">
        <f t="shared" si="3"/>
        <v>6</v>
      </c>
      <c r="I90" s="260">
        <f t="shared" si="3"/>
        <v>446</v>
      </c>
      <c r="J90" s="260">
        <f t="shared" si="3"/>
        <v>0</v>
      </c>
      <c r="K90" s="195">
        <v>1</v>
      </c>
      <c r="L90" s="195">
        <v>8</v>
      </c>
      <c r="M90" s="195">
        <v>0</v>
      </c>
      <c r="N90" s="259">
        <f t="shared" si="4"/>
        <v>5</v>
      </c>
      <c r="O90" s="260">
        <f t="shared" si="4"/>
        <v>438</v>
      </c>
      <c r="P90" s="261">
        <f t="shared" si="4"/>
        <v>0</v>
      </c>
    </row>
    <row r="91" spans="1:16" ht="15" customHeight="1">
      <c r="A91" s="258" t="s">
        <v>12</v>
      </c>
      <c r="B91" s="75">
        <v>2</v>
      </c>
      <c r="C91" s="73">
        <v>34</v>
      </c>
      <c r="D91" s="76">
        <v>0</v>
      </c>
      <c r="E91">
        <v>1</v>
      </c>
      <c r="F91">
        <v>19</v>
      </c>
      <c r="G91">
        <v>0</v>
      </c>
      <c r="H91" s="259">
        <f t="shared" si="3"/>
        <v>1</v>
      </c>
      <c r="I91" s="260">
        <f t="shared" si="3"/>
        <v>15</v>
      </c>
      <c r="J91" s="260">
        <f t="shared" si="3"/>
        <v>0</v>
      </c>
      <c r="K91" s="195">
        <v>0</v>
      </c>
      <c r="L91" s="195">
        <v>0</v>
      </c>
      <c r="M91" s="195">
        <v>0</v>
      </c>
      <c r="N91" s="259">
        <f t="shared" si="4"/>
        <v>2</v>
      </c>
      <c r="O91" s="260">
        <f t="shared" si="4"/>
        <v>34</v>
      </c>
      <c r="P91" s="261">
        <f t="shared" si="4"/>
        <v>0</v>
      </c>
    </row>
    <row r="92" spans="1:16" ht="15" customHeight="1">
      <c r="A92" s="258" t="s">
        <v>16</v>
      </c>
      <c r="B92" s="75">
        <v>9</v>
      </c>
      <c r="C92" s="73">
        <v>185</v>
      </c>
      <c r="D92" s="76">
        <v>0</v>
      </c>
      <c r="E92">
        <v>0</v>
      </c>
      <c r="F92">
        <v>0</v>
      </c>
      <c r="G92">
        <v>0</v>
      </c>
      <c r="H92" s="259">
        <f t="shared" si="3"/>
        <v>9</v>
      </c>
      <c r="I92" s="260">
        <f t="shared" si="3"/>
        <v>185</v>
      </c>
      <c r="J92" s="260">
        <f t="shared" si="3"/>
        <v>0</v>
      </c>
      <c r="K92" s="195">
        <v>0</v>
      </c>
      <c r="L92" s="195">
        <v>0</v>
      </c>
      <c r="M92" s="195">
        <v>0</v>
      </c>
      <c r="N92" s="259">
        <f t="shared" si="4"/>
        <v>9</v>
      </c>
      <c r="O92" s="260">
        <f t="shared" si="4"/>
        <v>185</v>
      </c>
      <c r="P92" s="261">
        <f t="shared" si="4"/>
        <v>0</v>
      </c>
    </row>
    <row r="93" spans="1:16" ht="15" customHeight="1">
      <c r="A93" s="258" t="s">
        <v>17</v>
      </c>
      <c r="B93" s="75">
        <v>2</v>
      </c>
      <c r="C93" s="73">
        <v>38</v>
      </c>
      <c r="D93" s="76">
        <v>0</v>
      </c>
      <c r="E93">
        <v>0</v>
      </c>
      <c r="F93">
        <v>0</v>
      </c>
      <c r="G93">
        <v>0</v>
      </c>
      <c r="H93" s="259">
        <f t="shared" si="3"/>
        <v>2</v>
      </c>
      <c r="I93" s="260">
        <f t="shared" si="3"/>
        <v>38</v>
      </c>
      <c r="J93" s="260">
        <f t="shared" si="3"/>
        <v>0</v>
      </c>
      <c r="K93" s="195">
        <v>1</v>
      </c>
      <c r="L93" s="195">
        <v>27</v>
      </c>
      <c r="M93" s="195">
        <v>0</v>
      </c>
      <c r="N93" s="259">
        <f t="shared" si="4"/>
        <v>1</v>
      </c>
      <c r="O93" s="260">
        <f t="shared" si="4"/>
        <v>11</v>
      </c>
      <c r="P93" s="261">
        <f t="shared" si="4"/>
        <v>0</v>
      </c>
    </row>
    <row r="94" spans="1:16" ht="15" customHeight="1">
      <c r="A94" s="258" t="s">
        <v>20</v>
      </c>
      <c r="B94" s="75">
        <v>11</v>
      </c>
      <c r="C94" s="73">
        <v>250</v>
      </c>
      <c r="D94" s="76">
        <v>0</v>
      </c>
      <c r="E94">
        <v>8</v>
      </c>
      <c r="F94">
        <v>119</v>
      </c>
      <c r="G94">
        <v>0</v>
      </c>
      <c r="H94" s="259">
        <f t="shared" si="3"/>
        <v>3</v>
      </c>
      <c r="I94" s="260">
        <f t="shared" si="3"/>
        <v>131</v>
      </c>
      <c r="J94" s="260">
        <f t="shared" si="3"/>
        <v>0</v>
      </c>
      <c r="K94" s="195">
        <v>0</v>
      </c>
      <c r="L94" s="195">
        <v>0</v>
      </c>
      <c r="M94" s="195">
        <v>0</v>
      </c>
      <c r="N94" s="259">
        <f t="shared" si="4"/>
        <v>11</v>
      </c>
      <c r="O94" s="260">
        <f t="shared" si="4"/>
        <v>250</v>
      </c>
      <c r="P94" s="261">
        <f t="shared" si="4"/>
        <v>0</v>
      </c>
    </row>
    <row r="95" spans="1:16" ht="15" customHeight="1">
      <c r="A95" s="258" t="s">
        <v>26</v>
      </c>
      <c r="B95" s="75">
        <v>4</v>
      </c>
      <c r="C95" s="73">
        <v>214</v>
      </c>
      <c r="D95" s="76">
        <v>0</v>
      </c>
      <c r="E95">
        <v>1</v>
      </c>
      <c r="F95">
        <v>148</v>
      </c>
      <c r="G95">
        <v>0</v>
      </c>
      <c r="H95" s="259">
        <f t="shared" si="3"/>
        <v>3</v>
      </c>
      <c r="I95" s="260">
        <f t="shared" si="3"/>
        <v>66</v>
      </c>
      <c r="J95" s="260">
        <f t="shared" si="3"/>
        <v>0</v>
      </c>
      <c r="K95" s="195">
        <v>0</v>
      </c>
      <c r="L95" s="195">
        <v>0</v>
      </c>
      <c r="M95" s="195">
        <v>0</v>
      </c>
      <c r="N95" s="259">
        <f t="shared" si="4"/>
        <v>4</v>
      </c>
      <c r="O95" s="260">
        <f t="shared" si="4"/>
        <v>214</v>
      </c>
      <c r="P95" s="261">
        <f t="shared" si="4"/>
        <v>0</v>
      </c>
    </row>
    <row r="96" spans="1:16" ht="15" customHeight="1">
      <c r="A96" s="258" t="s">
        <v>28</v>
      </c>
      <c r="B96" s="75">
        <v>10</v>
      </c>
      <c r="C96" s="73">
        <v>187</v>
      </c>
      <c r="D96" s="76">
        <v>0</v>
      </c>
      <c r="E96">
        <v>0</v>
      </c>
      <c r="F96">
        <v>0</v>
      </c>
      <c r="G96">
        <v>0</v>
      </c>
      <c r="H96" s="259">
        <f t="shared" si="3"/>
        <v>10</v>
      </c>
      <c r="I96" s="260">
        <f t="shared" si="3"/>
        <v>187</v>
      </c>
      <c r="J96" s="260">
        <f t="shared" si="3"/>
        <v>0</v>
      </c>
      <c r="K96" s="195">
        <v>0</v>
      </c>
      <c r="L96" s="195">
        <v>0</v>
      </c>
      <c r="M96" s="195">
        <v>0</v>
      </c>
      <c r="N96" s="259">
        <f t="shared" si="4"/>
        <v>10</v>
      </c>
      <c r="O96" s="260">
        <f t="shared" si="4"/>
        <v>187</v>
      </c>
      <c r="P96" s="261">
        <f t="shared" si="4"/>
        <v>0</v>
      </c>
    </row>
    <row r="97" spans="1:16" ht="15" customHeight="1">
      <c r="A97" s="258" t="s">
        <v>30</v>
      </c>
      <c r="B97" s="75">
        <v>5</v>
      </c>
      <c r="C97" s="73">
        <v>137</v>
      </c>
      <c r="D97" s="76">
        <v>0</v>
      </c>
      <c r="E97">
        <v>0</v>
      </c>
      <c r="F97">
        <v>0</v>
      </c>
      <c r="G97">
        <v>0</v>
      </c>
      <c r="H97" s="259">
        <f t="shared" si="3"/>
        <v>5</v>
      </c>
      <c r="I97" s="260">
        <f t="shared" si="3"/>
        <v>137</v>
      </c>
      <c r="J97" s="260">
        <f t="shared" si="3"/>
        <v>0</v>
      </c>
      <c r="K97" s="195">
        <v>0</v>
      </c>
      <c r="L97" s="195">
        <v>0</v>
      </c>
      <c r="M97" s="195">
        <v>0</v>
      </c>
      <c r="N97" s="259">
        <f t="shared" si="4"/>
        <v>5</v>
      </c>
      <c r="O97" s="260">
        <f t="shared" si="4"/>
        <v>137</v>
      </c>
      <c r="P97" s="261">
        <f t="shared" si="4"/>
        <v>0</v>
      </c>
    </row>
    <row r="98" spans="1:16" ht="15" customHeight="1">
      <c r="A98" s="258" t="s">
        <v>37</v>
      </c>
      <c r="B98" s="75">
        <v>12</v>
      </c>
      <c r="C98" s="73">
        <v>121</v>
      </c>
      <c r="D98" s="76">
        <v>2</v>
      </c>
      <c r="E98">
        <v>5</v>
      </c>
      <c r="F98">
        <v>44</v>
      </c>
      <c r="G98">
        <v>1</v>
      </c>
      <c r="H98" s="259">
        <f t="shared" si="3"/>
        <v>7</v>
      </c>
      <c r="I98" s="260">
        <f t="shared" si="3"/>
        <v>77</v>
      </c>
      <c r="J98" s="260">
        <f t="shared" si="3"/>
        <v>1</v>
      </c>
      <c r="K98" s="195">
        <v>2</v>
      </c>
      <c r="L98" s="195">
        <v>20</v>
      </c>
      <c r="M98" s="195">
        <v>0</v>
      </c>
      <c r="N98" s="259">
        <f t="shared" si="4"/>
        <v>10</v>
      </c>
      <c r="O98" s="260">
        <f t="shared" si="4"/>
        <v>101</v>
      </c>
      <c r="P98" s="261">
        <f t="shared" si="4"/>
        <v>2</v>
      </c>
    </row>
    <row r="99" spans="1:16" ht="15.75" customHeight="1">
      <c r="A99" s="258" t="s">
        <v>40</v>
      </c>
      <c r="B99" s="75">
        <v>3</v>
      </c>
      <c r="C99" s="73">
        <v>421</v>
      </c>
      <c r="D99" s="76">
        <v>0</v>
      </c>
      <c r="E99">
        <v>1</v>
      </c>
      <c r="F99">
        <v>328</v>
      </c>
      <c r="G99">
        <v>0</v>
      </c>
      <c r="H99" s="259">
        <f t="shared" si="3"/>
        <v>2</v>
      </c>
      <c r="I99" s="260">
        <f t="shared" si="3"/>
        <v>93</v>
      </c>
      <c r="J99" s="260">
        <f t="shared" si="3"/>
        <v>0</v>
      </c>
      <c r="K99" s="195">
        <v>1</v>
      </c>
      <c r="L99" s="195">
        <v>328</v>
      </c>
      <c r="M99" s="195">
        <v>0</v>
      </c>
      <c r="N99" s="259">
        <f t="shared" si="4"/>
        <v>2</v>
      </c>
      <c r="O99" s="260">
        <f t="shared" si="4"/>
        <v>93</v>
      </c>
      <c r="P99" s="261">
        <f t="shared" si="4"/>
        <v>0</v>
      </c>
    </row>
    <row r="100" spans="1:16" ht="15.75" customHeight="1">
      <c r="A100" s="258" t="s">
        <v>43</v>
      </c>
      <c r="B100" s="75">
        <v>3</v>
      </c>
      <c r="C100" s="73">
        <v>86</v>
      </c>
      <c r="D100" s="76">
        <v>0</v>
      </c>
      <c r="E100">
        <v>2</v>
      </c>
      <c r="F100">
        <v>64</v>
      </c>
      <c r="G100">
        <v>0</v>
      </c>
      <c r="H100" s="259">
        <f t="shared" si="3"/>
        <v>1</v>
      </c>
      <c r="I100" s="260">
        <f t="shared" si="3"/>
        <v>22</v>
      </c>
      <c r="J100" s="260">
        <f t="shared" si="3"/>
        <v>0</v>
      </c>
      <c r="K100" s="195">
        <v>0</v>
      </c>
      <c r="L100" s="195">
        <v>0</v>
      </c>
      <c r="M100" s="195">
        <v>0</v>
      </c>
      <c r="N100" s="259">
        <f t="shared" si="4"/>
        <v>3</v>
      </c>
      <c r="O100" s="260">
        <f t="shared" si="4"/>
        <v>86</v>
      </c>
      <c r="P100" s="261">
        <f t="shared" si="4"/>
        <v>0</v>
      </c>
    </row>
    <row r="101" spans="1:16" ht="15" customHeight="1">
      <c r="A101" s="258" t="s">
        <v>45</v>
      </c>
      <c r="B101" s="75">
        <v>4</v>
      </c>
      <c r="C101" s="73">
        <v>175</v>
      </c>
      <c r="D101" s="76">
        <v>0</v>
      </c>
      <c r="E101">
        <v>2</v>
      </c>
      <c r="F101">
        <v>89</v>
      </c>
      <c r="G101">
        <v>0</v>
      </c>
      <c r="H101" s="259">
        <f t="shared" si="3"/>
        <v>2</v>
      </c>
      <c r="I101" s="260">
        <f t="shared" si="3"/>
        <v>86</v>
      </c>
      <c r="J101" s="260">
        <f t="shared" si="3"/>
        <v>0</v>
      </c>
      <c r="K101" s="195">
        <v>2</v>
      </c>
      <c r="L101" s="195">
        <v>89</v>
      </c>
      <c r="M101" s="195">
        <v>0</v>
      </c>
      <c r="N101" s="259">
        <f t="shared" si="4"/>
        <v>2</v>
      </c>
      <c r="O101" s="260">
        <f t="shared" si="4"/>
        <v>86</v>
      </c>
      <c r="P101" s="261">
        <f t="shared" si="4"/>
        <v>0</v>
      </c>
    </row>
    <row r="102" spans="1:16" ht="15" customHeight="1">
      <c r="A102" s="265" t="s">
        <v>47</v>
      </c>
      <c r="B102" s="63">
        <v>3</v>
      </c>
      <c r="C102" s="61">
        <v>25</v>
      </c>
      <c r="D102" s="64">
        <v>0</v>
      </c>
      <c r="E102">
        <v>0</v>
      </c>
      <c r="F102">
        <v>0</v>
      </c>
      <c r="G102">
        <v>0</v>
      </c>
      <c r="H102" s="259">
        <f t="shared" si="3"/>
        <v>3</v>
      </c>
      <c r="I102" s="260">
        <f t="shared" si="3"/>
        <v>25</v>
      </c>
      <c r="J102" s="260">
        <f t="shared" si="3"/>
        <v>0</v>
      </c>
      <c r="K102" s="195">
        <v>0</v>
      </c>
      <c r="L102" s="195">
        <v>0</v>
      </c>
      <c r="M102" s="195">
        <v>0</v>
      </c>
      <c r="N102" s="259">
        <f t="shared" si="4"/>
        <v>3</v>
      </c>
      <c r="O102" s="260">
        <f t="shared" si="4"/>
        <v>25</v>
      </c>
      <c r="P102" s="261">
        <f t="shared" si="4"/>
        <v>0</v>
      </c>
    </row>
    <row r="103" spans="1:16" ht="15" customHeight="1">
      <c r="A103" s="271" t="s">
        <v>221</v>
      </c>
      <c r="B103" s="75">
        <v>0</v>
      </c>
      <c r="C103" s="73">
        <v>0</v>
      </c>
      <c r="D103" s="76">
        <v>0</v>
      </c>
      <c r="E103">
        <v>0</v>
      </c>
      <c r="F103">
        <v>0</v>
      </c>
      <c r="G103">
        <v>0</v>
      </c>
      <c r="H103" s="259">
        <f t="shared" si="3"/>
        <v>0</v>
      </c>
      <c r="I103" s="260">
        <f t="shared" si="3"/>
        <v>0</v>
      </c>
      <c r="J103" s="260">
        <f t="shared" si="3"/>
        <v>0</v>
      </c>
      <c r="K103" s="195">
        <v>0</v>
      </c>
      <c r="L103" s="195">
        <v>0</v>
      </c>
      <c r="M103" s="195">
        <v>0</v>
      </c>
      <c r="N103" s="259">
        <f t="shared" si="4"/>
        <v>0</v>
      </c>
      <c r="O103" s="260">
        <f t="shared" si="4"/>
        <v>0</v>
      </c>
      <c r="P103" s="261">
        <f t="shared" si="4"/>
        <v>0</v>
      </c>
    </row>
    <row r="104" spans="1:16" ht="15" customHeight="1">
      <c r="A104" s="271" t="s">
        <v>123</v>
      </c>
      <c r="B104" s="75">
        <v>5</v>
      </c>
      <c r="C104" s="73">
        <v>68</v>
      </c>
      <c r="D104" s="76">
        <v>0</v>
      </c>
      <c r="E104">
        <v>3</v>
      </c>
      <c r="F104">
        <v>53</v>
      </c>
      <c r="G104">
        <v>0</v>
      </c>
      <c r="H104" s="259">
        <f t="shared" si="3"/>
        <v>2</v>
      </c>
      <c r="I104" s="260">
        <f t="shared" si="3"/>
        <v>15</v>
      </c>
      <c r="J104" s="260">
        <f t="shared" si="3"/>
        <v>0</v>
      </c>
      <c r="K104" s="195">
        <v>0</v>
      </c>
      <c r="L104" s="195">
        <v>0</v>
      </c>
      <c r="M104" s="195">
        <v>0</v>
      </c>
      <c r="N104" s="259">
        <f t="shared" si="4"/>
        <v>5</v>
      </c>
      <c r="O104" s="260">
        <f t="shared" si="4"/>
        <v>68</v>
      </c>
      <c r="P104" s="261">
        <f t="shared" si="4"/>
        <v>0</v>
      </c>
    </row>
    <row r="105" spans="1:16" ht="15" customHeight="1">
      <c r="A105" s="271" t="s">
        <v>2</v>
      </c>
      <c r="B105" s="75">
        <v>3</v>
      </c>
      <c r="C105" s="73">
        <v>162</v>
      </c>
      <c r="D105" s="76">
        <v>0</v>
      </c>
      <c r="E105">
        <v>1</v>
      </c>
      <c r="F105">
        <v>29</v>
      </c>
      <c r="G105">
        <v>0</v>
      </c>
      <c r="H105" s="259">
        <f t="shared" si="3"/>
        <v>2</v>
      </c>
      <c r="I105" s="260">
        <f t="shared" si="3"/>
        <v>133</v>
      </c>
      <c r="J105" s="260">
        <f t="shared" si="3"/>
        <v>0</v>
      </c>
      <c r="K105" s="195">
        <v>0</v>
      </c>
      <c r="L105" s="195">
        <v>0</v>
      </c>
      <c r="M105" s="195">
        <v>0</v>
      </c>
      <c r="N105" s="259">
        <f t="shared" si="4"/>
        <v>3</v>
      </c>
      <c r="O105" s="260">
        <f t="shared" si="4"/>
        <v>162</v>
      </c>
      <c r="P105" s="261">
        <f t="shared" si="4"/>
        <v>0</v>
      </c>
    </row>
    <row r="106" spans="1:16" ht="15" customHeight="1">
      <c r="A106" s="271" t="s">
        <v>7</v>
      </c>
      <c r="B106" s="75">
        <v>5</v>
      </c>
      <c r="C106" s="73">
        <v>98</v>
      </c>
      <c r="D106" s="76">
        <v>0</v>
      </c>
      <c r="E106">
        <v>1</v>
      </c>
      <c r="F106">
        <v>18</v>
      </c>
      <c r="G106">
        <v>0</v>
      </c>
      <c r="H106" s="259">
        <f t="shared" si="3"/>
        <v>4</v>
      </c>
      <c r="I106" s="260">
        <f t="shared" si="3"/>
        <v>80</v>
      </c>
      <c r="J106" s="260">
        <f t="shared" si="3"/>
        <v>0</v>
      </c>
      <c r="K106" s="195">
        <v>0</v>
      </c>
      <c r="L106" s="195">
        <v>0</v>
      </c>
      <c r="M106" s="195">
        <v>0</v>
      </c>
      <c r="N106" s="259">
        <f t="shared" si="4"/>
        <v>5</v>
      </c>
      <c r="O106" s="260">
        <f t="shared" si="4"/>
        <v>98</v>
      </c>
      <c r="P106" s="261">
        <f t="shared" si="4"/>
        <v>0</v>
      </c>
    </row>
    <row r="107" spans="1:16" ht="15" customHeight="1">
      <c r="A107" s="271" t="s">
        <v>8</v>
      </c>
      <c r="B107" s="75">
        <v>3</v>
      </c>
      <c r="C107" s="73">
        <v>45</v>
      </c>
      <c r="D107" s="76">
        <v>0</v>
      </c>
      <c r="E107">
        <v>0</v>
      </c>
      <c r="F107">
        <v>0</v>
      </c>
      <c r="G107">
        <v>0</v>
      </c>
      <c r="H107" s="259">
        <f t="shared" si="3"/>
        <v>3</v>
      </c>
      <c r="I107" s="260">
        <f t="shared" si="3"/>
        <v>45</v>
      </c>
      <c r="J107" s="260">
        <f t="shared" si="3"/>
        <v>0</v>
      </c>
      <c r="K107" s="195">
        <v>0</v>
      </c>
      <c r="L107" s="195">
        <v>0</v>
      </c>
      <c r="M107" s="195">
        <v>0</v>
      </c>
      <c r="N107" s="259">
        <f t="shared" si="4"/>
        <v>3</v>
      </c>
      <c r="O107" s="260">
        <f t="shared" si="4"/>
        <v>45</v>
      </c>
      <c r="P107" s="261">
        <f t="shared" si="4"/>
        <v>0</v>
      </c>
    </row>
    <row r="108" spans="1:16" ht="15" customHeight="1">
      <c r="A108" s="271" t="s">
        <v>21</v>
      </c>
      <c r="B108" s="75">
        <v>5</v>
      </c>
      <c r="C108" s="73">
        <v>41</v>
      </c>
      <c r="D108" s="76">
        <v>0</v>
      </c>
      <c r="E108">
        <v>4</v>
      </c>
      <c r="F108">
        <v>15</v>
      </c>
      <c r="G108">
        <v>0</v>
      </c>
      <c r="H108" s="259">
        <f t="shared" si="3"/>
        <v>1</v>
      </c>
      <c r="I108" s="260">
        <f t="shared" si="3"/>
        <v>26</v>
      </c>
      <c r="J108" s="260">
        <f t="shared" si="3"/>
        <v>0</v>
      </c>
      <c r="K108" s="195">
        <v>0</v>
      </c>
      <c r="L108" s="195">
        <v>0</v>
      </c>
      <c r="M108" s="195">
        <v>0</v>
      </c>
      <c r="N108" s="259">
        <f t="shared" si="4"/>
        <v>5</v>
      </c>
      <c r="O108" s="260">
        <f t="shared" si="4"/>
        <v>41</v>
      </c>
      <c r="P108" s="261">
        <f t="shared" si="4"/>
        <v>0</v>
      </c>
    </row>
    <row r="109" spans="1:16" ht="15" customHeight="1">
      <c r="A109" s="271" t="s">
        <v>23</v>
      </c>
      <c r="B109" s="75">
        <v>5</v>
      </c>
      <c r="C109" s="73">
        <v>54</v>
      </c>
      <c r="D109" s="76">
        <v>0</v>
      </c>
      <c r="E109">
        <v>4</v>
      </c>
      <c r="F109">
        <v>47</v>
      </c>
      <c r="G109">
        <v>0</v>
      </c>
      <c r="H109" s="259">
        <f t="shared" si="3"/>
        <v>1</v>
      </c>
      <c r="I109" s="260">
        <f t="shared" si="3"/>
        <v>7</v>
      </c>
      <c r="J109" s="260">
        <f t="shared" si="3"/>
        <v>0</v>
      </c>
      <c r="K109" s="195">
        <v>0</v>
      </c>
      <c r="L109" s="195">
        <v>0</v>
      </c>
      <c r="M109" s="195">
        <v>0</v>
      </c>
      <c r="N109" s="259">
        <f t="shared" si="4"/>
        <v>5</v>
      </c>
      <c r="O109" s="260">
        <f t="shared" si="4"/>
        <v>54</v>
      </c>
      <c r="P109" s="261">
        <f t="shared" si="4"/>
        <v>0</v>
      </c>
    </row>
    <row r="110" spans="1:16" ht="15" customHeight="1">
      <c r="A110" s="271" t="s">
        <v>34</v>
      </c>
      <c r="B110" s="75">
        <v>2</v>
      </c>
      <c r="C110" s="73">
        <v>16</v>
      </c>
      <c r="D110" s="76">
        <v>0</v>
      </c>
      <c r="E110">
        <v>1</v>
      </c>
      <c r="F110">
        <v>15</v>
      </c>
      <c r="G110">
        <v>0</v>
      </c>
      <c r="H110" s="259">
        <f t="shared" si="3"/>
        <v>1</v>
      </c>
      <c r="I110" s="260">
        <f t="shared" si="3"/>
        <v>1</v>
      </c>
      <c r="J110" s="260">
        <f t="shared" si="3"/>
        <v>0</v>
      </c>
      <c r="K110" s="195">
        <v>0</v>
      </c>
      <c r="L110" s="195">
        <v>0</v>
      </c>
      <c r="M110" s="195">
        <v>0</v>
      </c>
      <c r="N110" s="259">
        <f t="shared" si="4"/>
        <v>2</v>
      </c>
      <c r="O110" s="260">
        <f t="shared" si="4"/>
        <v>16</v>
      </c>
      <c r="P110" s="261">
        <f t="shared" si="4"/>
        <v>0</v>
      </c>
    </row>
    <row r="111" spans="1:16" ht="15" customHeight="1" thickBot="1">
      <c r="A111" s="272" t="s">
        <v>38</v>
      </c>
      <c r="B111" s="273">
        <v>4</v>
      </c>
      <c r="C111" s="274">
        <v>74</v>
      </c>
      <c r="D111" s="275">
        <v>0</v>
      </c>
      <c r="E111">
        <v>1</v>
      </c>
      <c r="F111">
        <v>17</v>
      </c>
      <c r="G111">
        <v>0</v>
      </c>
      <c r="H111" s="259">
        <f t="shared" si="3"/>
        <v>3</v>
      </c>
      <c r="I111" s="260">
        <f t="shared" si="3"/>
        <v>57</v>
      </c>
      <c r="J111" s="260">
        <f t="shared" si="3"/>
        <v>0</v>
      </c>
      <c r="K111" s="195">
        <v>0</v>
      </c>
      <c r="L111" s="195">
        <v>0</v>
      </c>
      <c r="M111" s="195">
        <v>0</v>
      </c>
      <c r="N111" s="259">
        <f t="shared" si="4"/>
        <v>4</v>
      </c>
      <c r="O111" s="260">
        <f t="shared" si="4"/>
        <v>74</v>
      </c>
      <c r="P111" s="261">
        <f t="shared" si="4"/>
        <v>0</v>
      </c>
    </row>
    <row r="112" spans="1:16" ht="21" customHeight="1" thickTop="1">
      <c r="A112" s="276" t="s">
        <v>222</v>
      </c>
      <c r="B112" s="277" t="s">
        <v>215</v>
      </c>
      <c r="C112" s="278" t="s">
        <v>216</v>
      </c>
      <c r="D112" s="279" t="s">
        <v>59</v>
      </c>
      <c r="E112">
        <v>0</v>
      </c>
      <c r="F112">
        <v>0</v>
      </c>
      <c r="G112">
        <v>0</v>
      </c>
      <c r="H112" s="277" t="s">
        <v>215</v>
      </c>
      <c r="I112" s="278" t="s">
        <v>216</v>
      </c>
      <c r="J112" s="279" t="s">
        <v>217</v>
      </c>
      <c r="K112" s="195">
        <v>0</v>
      </c>
      <c r="L112" s="195">
        <v>0</v>
      </c>
      <c r="M112" s="195">
        <v>0</v>
      </c>
      <c r="N112" s="277" t="s">
        <v>215</v>
      </c>
      <c r="O112" s="278" t="s">
        <v>216</v>
      </c>
      <c r="P112" s="279" t="s">
        <v>217</v>
      </c>
    </row>
    <row r="113" spans="1:16" ht="15" customHeight="1">
      <c r="A113" s="280" t="s">
        <v>128</v>
      </c>
      <c r="B113" s="281">
        <v>28</v>
      </c>
      <c r="C113" s="282">
        <v>619</v>
      </c>
      <c r="D113" s="283">
        <v>0</v>
      </c>
      <c r="E113" s="284">
        <v>24</v>
      </c>
      <c r="F113" s="284">
        <v>553</v>
      </c>
      <c r="G113" s="284">
        <v>0</v>
      </c>
      <c r="H113" s="285">
        <f aca="true" t="shared" si="5" ref="H113:J114">B113-E113</f>
        <v>4</v>
      </c>
      <c r="I113" s="286">
        <f t="shared" si="5"/>
        <v>66</v>
      </c>
      <c r="J113" s="286">
        <f t="shared" si="5"/>
        <v>0</v>
      </c>
      <c r="K113" s="282">
        <v>1</v>
      </c>
      <c r="L113" s="282">
        <v>1</v>
      </c>
      <c r="M113" s="282">
        <v>0</v>
      </c>
      <c r="N113" s="285">
        <f aca="true" t="shared" si="6" ref="N113:P114">B113-K113</f>
        <v>27</v>
      </c>
      <c r="O113" s="286">
        <f t="shared" si="6"/>
        <v>618</v>
      </c>
      <c r="P113" s="287">
        <f t="shared" si="6"/>
        <v>0</v>
      </c>
    </row>
    <row r="114" spans="1:16" ht="15" customHeight="1" thickBot="1">
      <c r="A114" s="288" t="s">
        <v>223</v>
      </c>
      <c r="B114" s="289">
        <v>33</v>
      </c>
      <c r="C114" s="290">
        <v>69</v>
      </c>
      <c r="D114" s="291">
        <v>0</v>
      </c>
      <c r="E114" s="292">
        <v>33</v>
      </c>
      <c r="F114" s="292">
        <v>69</v>
      </c>
      <c r="G114" s="292">
        <v>0</v>
      </c>
      <c r="H114" s="293">
        <f t="shared" si="5"/>
        <v>0</v>
      </c>
      <c r="I114" s="294">
        <f t="shared" si="5"/>
        <v>0</v>
      </c>
      <c r="J114" s="294">
        <f t="shared" si="5"/>
        <v>0</v>
      </c>
      <c r="K114" s="290">
        <v>0</v>
      </c>
      <c r="L114" s="290">
        <v>0</v>
      </c>
      <c r="M114" s="290">
        <v>0</v>
      </c>
      <c r="N114" s="293">
        <f t="shared" si="6"/>
        <v>33</v>
      </c>
      <c r="O114" s="294">
        <f t="shared" si="6"/>
        <v>69</v>
      </c>
      <c r="P114" s="295">
        <f t="shared" si="6"/>
        <v>0</v>
      </c>
    </row>
    <row r="115" spans="2:7" ht="13.5">
      <c r="B115" s="296"/>
      <c r="C115" s="296"/>
      <c r="D115" s="296"/>
      <c r="E115" s="296"/>
      <c r="F115" s="296"/>
      <c r="G115" s="296"/>
    </row>
    <row r="116" spans="1:7" ht="14.25" thickBot="1">
      <c r="A116" s="297" t="s">
        <v>224</v>
      </c>
      <c r="B116" s="296"/>
      <c r="C116" s="296"/>
      <c r="D116" s="296"/>
      <c r="E116" s="296"/>
      <c r="F116" s="296"/>
      <c r="G116" s="296"/>
    </row>
    <row r="117" spans="1:16" ht="13.5">
      <c r="A117" s="324"/>
      <c r="B117" s="326" t="s">
        <v>210</v>
      </c>
      <c r="C117" s="327"/>
      <c r="D117" s="328"/>
      <c r="E117" s="296"/>
      <c r="F117" s="296"/>
      <c r="G117" s="296"/>
      <c r="H117" s="329" t="s">
        <v>212</v>
      </c>
      <c r="I117" s="330"/>
      <c r="J117" s="330"/>
      <c r="K117" s="237" t="s">
        <v>213</v>
      </c>
      <c r="L117" s="237"/>
      <c r="M117" s="237"/>
      <c r="N117" s="329" t="s">
        <v>214</v>
      </c>
      <c r="O117" s="330"/>
      <c r="P117" s="331"/>
    </row>
    <row r="118" spans="1:16" ht="14.25" thickBot="1">
      <c r="A118" s="325"/>
      <c r="B118" s="238" t="s">
        <v>57</v>
      </c>
      <c r="C118" s="239" t="s">
        <v>58</v>
      </c>
      <c r="D118" s="240" t="s">
        <v>59</v>
      </c>
      <c r="E118" s="296"/>
      <c r="F118" s="296"/>
      <c r="G118" s="296"/>
      <c r="H118" s="238" t="s">
        <v>215</v>
      </c>
      <c r="I118" s="239" t="s">
        <v>216</v>
      </c>
      <c r="J118" s="239" t="s">
        <v>217</v>
      </c>
      <c r="K118" s="242"/>
      <c r="L118" s="242"/>
      <c r="M118" s="242"/>
      <c r="N118" s="238" t="s">
        <v>215</v>
      </c>
      <c r="O118" s="239" t="s">
        <v>216</v>
      </c>
      <c r="P118" s="240" t="s">
        <v>217</v>
      </c>
    </row>
    <row r="119" spans="1:21" ht="14.25" thickBot="1">
      <c r="A119" s="298" t="s">
        <v>147</v>
      </c>
      <c r="B119" s="299">
        <v>64</v>
      </c>
      <c r="C119" s="300">
        <v>1586</v>
      </c>
      <c r="D119" s="301">
        <v>0</v>
      </c>
      <c r="E119" s="296"/>
      <c r="F119" s="296"/>
      <c r="G119" s="296"/>
      <c r="H119" s="299">
        <v>58</v>
      </c>
      <c r="I119" s="300">
        <v>1576</v>
      </c>
      <c r="J119" s="301">
        <v>0</v>
      </c>
      <c r="K119" s="302"/>
      <c r="L119" s="303"/>
      <c r="M119" s="303"/>
      <c r="N119" s="299">
        <v>63</v>
      </c>
      <c r="O119" s="300">
        <v>1551</v>
      </c>
      <c r="P119" s="301">
        <v>0</v>
      </c>
      <c r="R119" s="296"/>
      <c r="S119" s="296"/>
      <c r="T119" s="296"/>
      <c r="U119" s="296"/>
    </row>
    <row r="120" spans="1:19" ht="14.25" thickTop="1">
      <c r="A120" s="304" t="s">
        <v>225</v>
      </c>
      <c r="B120" s="305">
        <v>9</v>
      </c>
      <c r="C120" s="306">
        <v>168</v>
      </c>
      <c r="D120" s="59">
        <v>0</v>
      </c>
      <c r="E120" s="296"/>
      <c r="F120" s="296"/>
      <c r="G120" s="296"/>
      <c r="H120" s="305">
        <v>8</v>
      </c>
      <c r="I120" s="306">
        <v>166</v>
      </c>
      <c r="J120" s="59">
        <v>0</v>
      </c>
      <c r="K120" s="307"/>
      <c r="L120" s="255"/>
      <c r="M120" s="255"/>
      <c r="N120" s="305">
        <v>9</v>
      </c>
      <c r="O120" s="306">
        <v>168</v>
      </c>
      <c r="P120" s="59">
        <v>0</v>
      </c>
      <c r="R120" s="296"/>
      <c r="S120" s="296"/>
    </row>
    <row r="121" spans="1:16" ht="13.5">
      <c r="A121" s="308" t="s">
        <v>226</v>
      </c>
      <c r="B121" s="305">
        <v>2</v>
      </c>
      <c r="C121" s="306">
        <v>11</v>
      </c>
      <c r="D121" s="59">
        <v>0</v>
      </c>
      <c r="E121" s="296"/>
      <c r="F121" s="296"/>
      <c r="G121" s="296"/>
      <c r="H121" s="305">
        <v>2</v>
      </c>
      <c r="I121" s="306">
        <v>11</v>
      </c>
      <c r="J121" s="59">
        <v>0</v>
      </c>
      <c r="K121" s="192"/>
      <c r="L121" s="195"/>
      <c r="M121" s="195"/>
      <c r="N121" s="305">
        <v>2</v>
      </c>
      <c r="O121" s="306">
        <v>11</v>
      </c>
      <c r="P121" s="59">
        <v>0</v>
      </c>
    </row>
    <row r="122" spans="1:16" ht="13.5">
      <c r="A122" s="308" t="s">
        <v>227</v>
      </c>
      <c r="B122" s="305">
        <v>5</v>
      </c>
      <c r="C122" s="306">
        <v>165</v>
      </c>
      <c r="D122" s="59">
        <v>0</v>
      </c>
      <c r="E122" s="296"/>
      <c r="F122" s="296"/>
      <c r="G122" s="296"/>
      <c r="H122" s="305">
        <v>5</v>
      </c>
      <c r="I122" s="306">
        <v>165</v>
      </c>
      <c r="J122" s="59">
        <v>0</v>
      </c>
      <c r="K122" s="192"/>
      <c r="L122" s="195"/>
      <c r="M122" s="195"/>
      <c r="N122" s="305">
        <v>5</v>
      </c>
      <c r="O122" s="306">
        <v>165</v>
      </c>
      <c r="P122" s="59">
        <v>0</v>
      </c>
    </row>
    <row r="123" spans="1:16" ht="13.5">
      <c r="A123" s="308" t="s">
        <v>228</v>
      </c>
      <c r="B123" s="305">
        <v>8</v>
      </c>
      <c r="C123" s="306">
        <v>228</v>
      </c>
      <c r="D123" s="59">
        <v>0</v>
      </c>
      <c r="E123" s="296"/>
      <c r="F123" s="296"/>
      <c r="G123" s="296"/>
      <c r="H123" s="305">
        <v>8</v>
      </c>
      <c r="I123" s="306">
        <v>228</v>
      </c>
      <c r="J123" s="59">
        <v>0</v>
      </c>
      <c r="K123" s="192"/>
      <c r="L123" s="195"/>
      <c r="M123" s="195"/>
      <c r="N123" s="305">
        <v>8</v>
      </c>
      <c r="O123" s="306">
        <v>228</v>
      </c>
      <c r="P123" s="59">
        <v>0</v>
      </c>
    </row>
    <row r="124" spans="1:16" ht="13.5">
      <c r="A124" s="308" t="s">
        <v>229</v>
      </c>
      <c r="B124" s="305">
        <v>4</v>
      </c>
      <c r="C124" s="306">
        <v>73</v>
      </c>
      <c r="D124" s="59">
        <v>0</v>
      </c>
      <c r="E124" s="296"/>
      <c r="F124" s="296"/>
      <c r="G124" s="296"/>
      <c r="H124" s="305">
        <v>3</v>
      </c>
      <c r="I124" s="306">
        <v>72</v>
      </c>
      <c r="J124" s="59">
        <v>0</v>
      </c>
      <c r="K124" s="192"/>
      <c r="L124" s="195"/>
      <c r="M124" s="195"/>
      <c r="N124" s="305">
        <v>4</v>
      </c>
      <c r="O124" s="306">
        <v>73</v>
      </c>
      <c r="P124" s="59">
        <v>0</v>
      </c>
    </row>
    <row r="125" spans="1:16" ht="13.5">
      <c r="A125" s="309" t="s">
        <v>230</v>
      </c>
      <c r="B125" s="310">
        <v>2</v>
      </c>
      <c r="C125" s="311">
        <v>47</v>
      </c>
      <c r="D125" s="64">
        <v>0</v>
      </c>
      <c r="E125" s="296"/>
      <c r="F125" s="296"/>
      <c r="G125" s="296"/>
      <c r="H125" s="310">
        <v>2</v>
      </c>
      <c r="I125" s="311">
        <v>47</v>
      </c>
      <c r="J125" s="64">
        <v>0</v>
      </c>
      <c r="K125" s="192"/>
      <c r="L125" s="195"/>
      <c r="M125" s="195"/>
      <c r="N125" s="310">
        <v>2</v>
      </c>
      <c r="O125" s="311">
        <v>47</v>
      </c>
      <c r="P125" s="64">
        <v>0</v>
      </c>
    </row>
    <row r="126" spans="1:16" ht="13.5">
      <c r="A126" s="308" t="s">
        <v>231</v>
      </c>
      <c r="B126" s="305">
        <v>3</v>
      </c>
      <c r="C126" s="306">
        <v>51</v>
      </c>
      <c r="D126" s="59">
        <v>0</v>
      </c>
      <c r="E126" s="296"/>
      <c r="F126" s="296"/>
      <c r="G126" s="296"/>
      <c r="H126" s="305">
        <v>3</v>
      </c>
      <c r="I126" s="306">
        <v>51</v>
      </c>
      <c r="J126" s="59">
        <v>0</v>
      </c>
      <c r="K126" s="192"/>
      <c r="L126" s="195"/>
      <c r="M126" s="195"/>
      <c r="N126" s="305">
        <v>3</v>
      </c>
      <c r="O126" s="306">
        <v>51</v>
      </c>
      <c r="P126" s="59">
        <v>0</v>
      </c>
    </row>
    <row r="127" spans="1:16" ht="13.5">
      <c r="A127" s="308" t="s">
        <v>232</v>
      </c>
      <c r="B127" s="305">
        <v>0</v>
      </c>
      <c r="C127" s="306">
        <v>0</v>
      </c>
      <c r="D127" s="59">
        <v>0</v>
      </c>
      <c r="E127" s="296"/>
      <c r="F127" s="296"/>
      <c r="G127" s="296"/>
      <c r="H127" s="305">
        <v>0</v>
      </c>
      <c r="I127" s="306">
        <v>0</v>
      </c>
      <c r="J127" s="59">
        <v>0</v>
      </c>
      <c r="K127" s="192"/>
      <c r="L127" s="195"/>
      <c r="M127" s="195"/>
      <c r="N127" s="305">
        <v>0</v>
      </c>
      <c r="O127" s="306">
        <v>0</v>
      </c>
      <c r="P127" s="59">
        <v>0</v>
      </c>
    </row>
    <row r="128" spans="1:16" ht="13.5">
      <c r="A128" s="308" t="s">
        <v>233</v>
      </c>
      <c r="B128" s="305">
        <v>5</v>
      </c>
      <c r="C128" s="306">
        <v>92</v>
      </c>
      <c r="D128" s="59">
        <v>0</v>
      </c>
      <c r="E128" s="296"/>
      <c r="F128" s="296"/>
      <c r="G128" s="296"/>
      <c r="H128" s="305">
        <v>4</v>
      </c>
      <c r="I128" s="306">
        <v>90</v>
      </c>
      <c r="J128" s="59">
        <v>0</v>
      </c>
      <c r="K128" s="192"/>
      <c r="L128" s="195"/>
      <c r="M128" s="195"/>
      <c r="N128" s="305">
        <v>5</v>
      </c>
      <c r="O128" s="306">
        <v>92</v>
      </c>
      <c r="P128" s="59">
        <v>0</v>
      </c>
    </row>
    <row r="129" spans="1:16" ht="13.5">
      <c r="A129" s="312" t="s">
        <v>234</v>
      </c>
      <c r="B129" s="313">
        <v>1</v>
      </c>
      <c r="C129" s="314">
        <v>7</v>
      </c>
      <c r="D129" s="71">
        <v>0</v>
      </c>
      <c r="E129" s="296"/>
      <c r="F129" s="296"/>
      <c r="G129" s="296"/>
      <c r="H129" s="313">
        <v>1</v>
      </c>
      <c r="I129" s="314">
        <v>7</v>
      </c>
      <c r="J129" s="71">
        <v>0</v>
      </c>
      <c r="K129" s="192"/>
      <c r="L129" s="195"/>
      <c r="M129" s="195"/>
      <c r="N129" s="313">
        <v>1</v>
      </c>
      <c r="O129" s="314">
        <v>7</v>
      </c>
      <c r="P129" s="71">
        <v>0</v>
      </c>
    </row>
    <row r="130" spans="1:16" ht="13.5">
      <c r="A130" s="308" t="s">
        <v>235</v>
      </c>
      <c r="B130" s="305">
        <v>6</v>
      </c>
      <c r="C130" s="306">
        <v>53</v>
      </c>
      <c r="D130" s="59">
        <v>0</v>
      </c>
      <c r="E130" s="296"/>
      <c r="F130" s="296"/>
      <c r="G130" s="296"/>
      <c r="H130" s="305">
        <v>4</v>
      </c>
      <c r="I130" s="306">
        <v>49</v>
      </c>
      <c r="J130" s="59">
        <v>0</v>
      </c>
      <c r="K130" s="192"/>
      <c r="L130" s="195"/>
      <c r="M130" s="195"/>
      <c r="N130" s="305">
        <v>6</v>
      </c>
      <c r="O130" s="306">
        <v>53</v>
      </c>
      <c r="P130" s="59">
        <v>0</v>
      </c>
    </row>
    <row r="131" spans="1:16" ht="13.5">
      <c r="A131" s="308" t="s">
        <v>236</v>
      </c>
      <c r="B131" s="305">
        <v>4</v>
      </c>
      <c r="C131" s="306">
        <v>53</v>
      </c>
      <c r="D131" s="59">
        <v>0</v>
      </c>
      <c r="E131" s="296"/>
      <c r="F131" s="296"/>
      <c r="G131" s="296"/>
      <c r="H131" s="305">
        <v>4</v>
      </c>
      <c r="I131" s="306">
        <v>53</v>
      </c>
      <c r="J131" s="59">
        <v>0</v>
      </c>
      <c r="K131" s="192"/>
      <c r="L131" s="195"/>
      <c r="M131" s="195"/>
      <c r="N131" s="305">
        <v>3</v>
      </c>
      <c r="O131" s="306">
        <v>18</v>
      </c>
      <c r="P131" s="59">
        <v>0</v>
      </c>
    </row>
    <row r="132" spans="1:16" ht="13.5">
      <c r="A132" s="308" t="s">
        <v>237</v>
      </c>
      <c r="B132" s="305">
        <v>1</v>
      </c>
      <c r="C132" s="306">
        <v>12</v>
      </c>
      <c r="D132" s="59">
        <v>0</v>
      </c>
      <c r="E132" s="296"/>
      <c r="F132" s="296"/>
      <c r="G132" s="296"/>
      <c r="H132" s="305">
        <v>1</v>
      </c>
      <c r="I132" s="306">
        <v>12</v>
      </c>
      <c r="J132" s="59">
        <v>0</v>
      </c>
      <c r="K132" s="192"/>
      <c r="L132" s="195"/>
      <c r="M132" s="195"/>
      <c r="N132" s="305">
        <v>1</v>
      </c>
      <c r="O132" s="306">
        <v>12</v>
      </c>
      <c r="P132" s="59">
        <v>0</v>
      </c>
    </row>
    <row r="133" spans="1:16" ht="13.5">
      <c r="A133" s="308" t="s">
        <v>238</v>
      </c>
      <c r="B133" s="305">
        <v>0</v>
      </c>
      <c r="C133" s="306">
        <v>0</v>
      </c>
      <c r="D133" s="59">
        <v>0</v>
      </c>
      <c r="E133" s="296"/>
      <c r="F133" s="296"/>
      <c r="G133" s="296"/>
      <c r="H133" s="305">
        <v>0</v>
      </c>
      <c r="I133" s="306">
        <v>0</v>
      </c>
      <c r="J133" s="59">
        <v>0</v>
      </c>
      <c r="K133" s="192"/>
      <c r="L133" s="195"/>
      <c r="M133" s="195"/>
      <c r="N133" s="305">
        <v>0</v>
      </c>
      <c r="O133" s="306">
        <v>0</v>
      </c>
      <c r="P133" s="59">
        <v>0</v>
      </c>
    </row>
    <row r="134" spans="1:16" ht="13.5">
      <c r="A134" s="308" t="s">
        <v>239</v>
      </c>
      <c r="B134" s="305">
        <v>3</v>
      </c>
      <c r="C134" s="306">
        <v>24</v>
      </c>
      <c r="D134" s="59">
        <v>0</v>
      </c>
      <c r="E134" s="296"/>
      <c r="F134" s="296"/>
      <c r="G134" s="296"/>
      <c r="H134" s="305">
        <v>2</v>
      </c>
      <c r="I134" s="306">
        <v>23</v>
      </c>
      <c r="J134" s="59">
        <v>0</v>
      </c>
      <c r="K134" s="192"/>
      <c r="L134" s="195"/>
      <c r="M134" s="195"/>
      <c r="N134" s="305">
        <v>3</v>
      </c>
      <c r="O134" s="306">
        <v>24</v>
      </c>
      <c r="P134" s="59">
        <v>0</v>
      </c>
    </row>
    <row r="135" spans="1:16" ht="13.5">
      <c r="A135" s="309" t="s">
        <v>240</v>
      </c>
      <c r="B135" s="310">
        <v>1</v>
      </c>
      <c r="C135" s="311">
        <v>6</v>
      </c>
      <c r="D135" s="64">
        <v>0</v>
      </c>
      <c r="E135" s="296"/>
      <c r="F135" s="296"/>
      <c r="G135" s="296"/>
      <c r="H135" s="310">
        <v>1</v>
      </c>
      <c r="I135" s="311">
        <v>6</v>
      </c>
      <c r="J135" s="64">
        <v>0</v>
      </c>
      <c r="K135" s="192"/>
      <c r="L135" s="195"/>
      <c r="M135" s="195"/>
      <c r="N135" s="310">
        <v>1</v>
      </c>
      <c r="O135" s="311">
        <v>6</v>
      </c>
      <c r="P135" s="64">
        <v>0</v>
      </c>
    </row>
    <row r="136" spans="1:16" ht="13.5">
      <c r="A136" s="308" t="s">
        <v>241</v>
      </c>
      <c r="B136" s="305">
        <v>1</v>
      </c>
      <c r="C136" s="306">
        <v>28</v>
      </c>
      <c r="D136" s="59">
        <v>0</v>
      </c>
      <c r="E136" s="296"/>
      <c r="F136" s="296"/>
      <c r="G136" s="296"/>
      <c r="H136" s="305">
        <v>1</v>
      </c>
      <c r="I136" s="306">
        <v>28</v>
      </c>
      <c r="J136" s="59">
        <v>0</v>
      </c>
      <c r="K136" s="192"/>
      <c r="L136" s="195"/>
      <c r="M136" s="195"/>
      <c r="N136" s="305">
        <v>1</v>
      </c>
      <c r="O136" s="306">
        <v>28</v>
      </c>
      <c r="P136" s="59">
        <v>0</v>
      </c>
    </row>
    <row r="137" spans="1:16" ht="13.5">
      <c r="A137" s="308" t="s">
        <v>242</v>
      </c>
      <c r="B137" s="305">
        <v>0</v>
      </c>
      <c r="C137" s="306">
        <v>0</v>
      </c>
      <c r="D137" s="59">
        <v>0</v>
      </c>
      <c r="E137" s="296"/>
      <c r="F137" s="296"/>
      <c r="G137" s="296"/>
      <c r="H137" s="305">
        <v>0</v>
      </c>
      <c r="I137" s="306">
        <v>0</v>
      </c>
      <c r="J137" s="59">
        <v>0</v>
      </c>
      <c r="K137" s="192"/>
      <c r="L137" s="195"/>
      <c r="M137" s="195"/>
      <c r="N137" s="305">
        <v>0</v>
      </c>
      <c r="O137" s="306">
        <v>0</v>
      </c>
      <c r="P137" s="59">
        <v>0</v>
      </c>
    </row>
    <row r="138" spans="1:16" ht="13.5">
      <c r="A138" s="308" t="s">
        <v>243</v>
      </c>
      <c r="B138" s="305">
        <v>2</v>
      </c>
      <c r="C138" s="306">
        <v>389</v>
      </c>
      <c r="D138" s="59">
        <v>0</v>
      </c>
      <c r="E138" s="296"/>
      <c r="F138" s="296"/>
      <c r="G138" s="296"/>
      <c r="H138" s="305">
        <v>2</v>
      </c>
      <c r="I138" s="306">
        <v>389</v>
      </c>
      <c r="J138" s="59">
        <v>0</v>
      </c>
      <c r="K138" s="192"/>
      <c r="L138" s="195"/>
      <c r="M138" s="195"/>
      <c r="N138" s="305">
        <v>2</v>
      </c>
      <c r="O138" s="306">
        <v>389</v>
      </c>
      <c r="P138" s="59">
        <v>0</v>
      </c>
    </row>
    <row r="139" spans="1:16" ht="13.5">
      <c r="A139" s="312" t="s">
        <v>244</v>
      </c>
      <c r="B139" s="313">
        <v>0</v>
      </c>
      <c r="C139" s="314">
        <v>0</v>
      </c>
      <c r="D139" s="71">
        <v>0</v>
      </c>
      <c r="E139" s="296"/>
      <c r="F139" s="296"/>
      <c r="G139" s="296"/>
      <c r="H139" s="313">
        <v>0</v>
      </c>
      <c r="I139" s="314">
        <v>0</v>
      </c>
      <c r="J139" s="71">
        <v>0</v>
      </c>
      <c r="K139" s="192"/>
      <c r="L139" s="195"/>
      <c r="M139" s="195"/>
      <c r="N139" s="313">
        <v>0</v>
      </c>
      <c r="O139" s="314">
        <v>0</v>
      </c>
      <c r="P139" s="71">
        <v>0</v>
      </c>
    </row>
    <row r="140" spans="1:16" ht="13.5">
      <c r="A140" s="308" t="s">
        <v>245</v>
      </c>
      <c r="B140" s="305">
        <v>1</v>
      </c>
      <c r="C140" s="306">
        <v>2</v>
      </c>
      <c r="D140" s="59">
        <v>0</v>
      </c>
      <c r="E140" s="296"/>
      <c r="F140" s="296"/>
      <c r="G140" s="296"/>
      <c r="H140" s="305">
        <v>1</v>
      </c>
      <c r="I140" s="306">
        <v>2</v>
      </c>
      <c r="J140" s="59">
        <v>0</v>
      </c>
      <c r="K140" s="192"/>
      <c r="L140" s="195"/>
      <c r="M140" s="195"/>
      <c r="N140" s="305">
        <v>1</v>
      </c>
      <c r="O140" s="306">
        <v>2</v>
      </c>
      <c r="P140" s="59">
        <v>0</v>
      </c>
    </row>
    <row r="141" spans="1:16" ht="13.5">
      <c r="A141" s="308" t="s">
        <v>246</v>
      </c>
      <c r="B141" s="305">
        <v>1</v>
      </c>
      <c r="C141" s="306">
        <v>18</v>
      </c>
      <c r="D141" s="59">
        <v>0</v>
      </c>
      <c r="E141" s="296"/>
      <c r="F141" s="296"/>
      <c r="G141" s="296"/>
      <c r="H141" s="305">
        <v>1</v>
      </c>
      <c r="I141" s="306">
        <v>18</v>
      </c>
      <c r="J141" s="59">
        <v>0</v>
      </c>
      <c r="K141" s="192"/>
      <c r="L141" s="195"/>
      <c r="M141" s="195"/>
      <c r="N141" s="305">
        <v>1</v>
      </c>
      <c r="O141" s="306">
        <v>18</v>
      </c>
      <c r="P141" s="59">
        <v>0</v>
      </c>
    </row>
    <row r="142" spans="1:16" ht="14.25" thickBot="1">
      <c r="A142" s="315" t="s">
        <v>247</v>
      </c>
      <c r="B142" s="316">
        <v>5</v>
      </c>
      <c r="C142" s="317">
        <v>159</v>
      </c>
      <c r="D142" s="318">
        <v>0</v>
      </c>
      <c r="E142" s="296"/>
      <c r="F142" s="296"/>
      <c r="G142" s="296"/>
      <c r="H142" s="316">
        <v>5</v>
      </c>
      <c r="I142" s="317">
        <v>159</v>
      </c>
      <c r="J142" s="318">
        <v>0</v>
      </c>
      <c r="K142" s="319"/>
      <c r="L142" s="228"/>
      <c r="M142" s="228"/>
      <c r="N142" s="316">
        <v>5</v>
      </c>
      <c r="O142" s="317">
        <v>159</v>
      </c>
      <c r="P142" s="318">
        <v>0</v>
      </c>
    </row>
    <row r="143" spans="2:7" ht="13.5">
      <c r="B143" s="296"/>
      <c r="C143" s="296"/>
      <c r="D143" s="296"/>
      <c r="E143" s="296"/>
      <c r="F143" s="296"/>
      <c r="G143" s="296"/>
    </row>
    <row r="144" spans="2:7" ht="13.5">
      <c r="B144" s="296"/>
      <c r="C144" s="296"/>
      <c r="D144" s="296"/>
      <c r="E144" s="296"/>
      <c r="F144" s="296"/>
      <c r="G144" s="296"/>
    </row>
    <row r="145" spans="2:7" ht="13.5">
      <c r="B145" s="296"/>
      <c r="C145" s="296"/>
      <c r="D145" s="296"/>
      <c r="E145" s="296"/>
      <c r="F145" s="296"/>
      <c r="G145" s="296"/>
    </row>
    <row r="146" spans="2:7" ht="13.5">
      <c r="B146" s="296"/>
      <c r="C146" s="296"/>
      <c r="D146" s="296"/>
      <c r="E146" s="296"/>
      <c r="F146" s="296"/>
      <c r="G146" s="296"/>
    </row>
    <row r="147" spans="2:7" ht="13.5">
      <c r="B147" s="296"/>
      <c r="C147" s="296"/>
      <c r="D147" s="296"/>
      <c r="E147" s="296"/>
      <c r="F147" s="296"/>
      <c r="G147" s="296"/>
    </row>
    <row r="148" spans="2:7" ht="13.5">
      <c r="B148" s="296"/>
      <c r="C148" s="296"/>
      <c r="D148" s="296"/>
      <c r="E148" s="296"/>
      <c r="F148" s="296"/>
      <c r="G148" s="296"/>
    </row>
    <row r="149" spans="2:7" ht="13.5">
      <c r="B149" s="296"/>
      <c r="C149" s="296"/>
      <c r="D149" s="296"/>
      <c r="E149" s="296"/>
      <c r="F149" s="296"/>
      <c r="G149" s="296"/>
    </row>
    <row r="150" spans="2:7" ht="13.5">
      <c r="B150" s="296"/>
      <c r="C150" s="296"/>
      <c r="D150" s="296"/>
      <c r="E150" s="296"/>
      <c r="F150" s="296"/>
      <c r="G150" s="296"/>
    </row>
    <row r="151" spans="2:7" ht="13.5">
      <c r="B151" s="296"/>
      <c r="C151" s="296"/>
      <c r="D151" s="296"/>
      <c r="E151" s="296"/>
      <c r="F151" s="296"/>
      <c r="G151" s="296"/>
    </row>
    <row r="152" spans="2:7" ht="13.5">
      <c r="B152" s="296"/>
      <c r="C152" s="296"/>
      <c r="D152" s="296"/>
      <c r="E152" s="296"/>
      <c r="F152" s="296"/>
      <c r="G152" s="296"/>
    </row>
    <row r="153" spans="2:7" ht="13.5">
      <c r="B153" s="296"/>
      <c r="C153" s="296"/>
      <c r="D153" s="296"/>
      <c r="E153" s="296"/>
      <c r="F153" s="296"/>
      <c r="G153" s="296"/>
    </row>
    <row r="154" spans="2:7" ht="13.5">
      <c r="B154" s="296"/>
      <c r="C154" s="296"/>
      <c r="D154" s="296"/>
      <c r="E154" s="296"/>
      <c r="F154" s="296"/>
      <c r="G154" s="296"/>
    </row>
    <row r="155" spans="2:7" ht="13.5">
      <c r="B155" s="296"/>
      <c r="C155" s="296"/>
      <c r="D155" s="296"/>
      <c r="E155" s="296"/>
      <c r="F155" s="296"/>
      <c r="G155" s="296"/>
    </row>
    <row r="156" spans="2:7" ht="13.5">
      <c r="B156" s="296"/>
      <c r="C156" s="296"/>
      <c r="D156" s="296"/>
      <c r="E156" s="296"/>
      <c r="F156" s="296"/>
      <c r="G156" s="296"/>
    </row>
    <row r="157" spans="2:7" ht="13.5">
      <c r="B157" s="296"/>
      <c r="C157" s="296"/>
      <c r="D157" s="296"/>
      <c r="E157" s="296"/>
      <c r="F157" s="296"/>
      <c r="G157" s="296"/>
    </row>
    <row r="158" spans="2:7" ht="13.5">
      <c r="B158" s="296"/>
      <c r="C158" s="296"/>
      <c r="D158" s="296"/>
      <c r="E158" s="296"/>
      <c r="F158" s="296"/>
      <c r="G158" s="296"/>
    </row>
    <row r="159" spans="2:7" ht="13.5">
      <c r="B159" s="296"/>
      <c r="C159" s="296"/>
      <c r="D159" s="296"/>
      <c r="E159" s="296"/>
      <c r="F159" s="296"/>
      <c r="G159" s="296"/>
    </row>
    <row r="160" spans="2:7" ht="13.5">
      <c r="B160" s="296"/>
      <c r="C160" s="296"/>
      <c r="D160" s="296"/>
      <c r="E160" s="296"/>
      <c r="F160" s="296"/>
      <c r="G160" s="296"/>
    </row>
    <row r="161" spans="2:7" ht="13.5">
      <c r="B161" s="296"/>
      <c r="C161" s="296"/>
      <c r="D161" s="296"/>
      <c r="E161" s="296"/>
      <c r="F161" s="296"/>
      <c r="G161" s="296"/>
    </row>
    <row r="162" spans="2:7" ht="13.5">
      <c r="B162" s="296"/>
      <c r="C162" s="296"/>
      <c r="D162" s="296"/>
      <c r="E162" s="296"/>
      <c r="F162" s="296"/>
      <c r="G162" s="296"/>
    </row>
    <row r="163" spans="2:7" ht="13.5">
      <c r="B163" s="296"/>
      <c r="C163" s="296"/>
      <c r="D163" s="296"/>
      <c r="E163" s="296"/>
      <c r="F163" s="296"/>
      <c r="G163" s="296"/>
    </row>
    <row r="164" spans="2:7" ht="13.5">
      <c r="B164" s="296"/>
      <c r="C164" s="296"/>
      <c r="D164" s="296"/>
      <c r="E164" s="296"/>
      <c r="F164" s="296"/>
      <c r="G164" s="296"/>
    </row>
    <row r="165" spans="2:7" ht="13.5">
      <c r="B165" s="296"/>
      <c r="C165" s="296"/>
      <c r="D165" s="296"/>
      <c r="E165" s="296"/>
      <c r="F165" s="296"/>
      <c r="G165" s="296"/>
    </row>
    <row r="166" spans="2:7" ht="13.5">
      <c r="B166" s="296"/>
      <c r="C166" s="296"/>
      <c r="D166" s="296"/>
      <c r="E166" s="296"/>
      <c r="F166" s="296"/>
      <c r="G166" s="296"/>
    </row>
    <row r="167" spans="2:7" ht="13.5">
      <c r="B167" s="296"/>
      <c r="C167" s="296"/>
      <c r="D167" s="296"/>
      <c r="E167" s="296"/>
      <c r="F167" s="296"/>
      <c r="G167" s="296"/>
    </row>
    <row r="168" spans="2:7" ht="13.5">
      <c r="B168" s="296"/>
      <c r="C168" s="296"/>
      <c r="D168" s="296"/>
      <c r="E168" s="296"/>
      <c r="F168" s="296"/>
      <c r="G168" s="296"/>
    </row>
    <row r="169" spans="2:7" ht="13.5">
      <c r="B169" s="296"/>
      <c r="C169" s="296"/>
      <c r="D169" s="296"/>
      <c r="E169" s="296"/>
      <c r="F169" s="296"/>
      <c r="G169" s="296"/>
    </row>
    <row r="170" spans="2:7" ht="13.5">
      <c r="B170" s="296"/>
      <c r="C170" s="296"/>
      <c r="D170" s="296"/>
      <c r="E170" s="296"/>
      <c r="F170" s="296"/>
      <c r="G170" s="296"/>
    </row>
    <row r="171" spans="2:7" ht="13.5">
      <c r="B171" s="296"/>
      <c r="C171" s="296"/>
      <c r="D171" s="296"/>
      <c r="E171" s="296"/>
      <c r="F171" s="296"/>
      <c r="G171" s="296"/>
    </row>
    <row r="172" spans="2:7" ht="13.5">
      <c r="B172" s="296"/>
      <c r="C172" s="296"/>
      <c r="D172" s="296"/>
      <c r="E172" s="296"/>
      <c r="F172" s="296"/>
      <c r="G172" s="296"/>
    </row>
    <row r="173" spans="2:7" ht="13.5">
      <c r="B173" s="296"/>
      <c r="C173" s="296"/>
      <c r="D173" s="296"/>
      <c r="E173" s="296"/>
      <c r="F173" s="296"/>
      <c r="G173" s="296"/>
    </row>
    <row r="174" spans="2:7" ht="13.5">
      <c r="B174" s="296"/>
      <c r="C174" s="296"/>
      <c r="D174" s="296"/>
      <c r="E174" s="296"/>
      <c r="F174" s="296"/>
      <c r="G174" s="296"/>
    </row>
    <row r="175" spans="2:7" ht="13.5">
      <c r="B175" s="296"/>
      <c r="C175" s="296"/>
      <c r="D175" s="296"/>
      <c r="E175" s="296"/>
      <c r="F175" s="296"/>
      <c r="G175" s="296"/>
    </row>
    <row r="176" spans="2:7" ht="13.5">
      <c r="B176" s="296"/>
      <c r="C176" s="296"/>
      <c r="D176" s="296"/>
      <c r="E176" s="296"/>
      <c r="F176" s="296"/>
      <c r="G176" s="296"/>
    </row>
    <row r="177" spans="2:7" ht="13.5">
      <c r="B177" s="296"/>
      <c r="C177" s="296"/>
      <c r="D177" s="296"/>
      <c r="E177" s="296"/>
      <c r="F177" s="296"/>
      <c r="G177" s="296"/>
    </row>
    <row r="178" spans="2:7" ht="13.5">
      <c r="B178" s="296"/>
      <c r="C178" s="296"/>
      <c r="D178" s="296"/>
      <c r="E178" s="296"/>
      <c r="F178" s="296"/>
      <c r="G178" s="296"/>
    </row>
    <row r="179" spans="2:7" ht="13.5">
      <c r="B179" s="296"/>
      <c r="C179" s="296"/>
      <c r="D179" s="296"/>
      <c r="E179" s="296"/>
      <c r="F179" s="296"/>
      <c r="G179" s="296"/>
    </row>
    <row r="180" spans="2:7" ht="13.5">
      <c r="B180" s="296"/>
      <c r="C180" s="296"/>
      <c r="D180" s="296"/>
      <c r="E180" s="296"/>
      <c r="F180" s="296"/>
      <c r="G180" s="296"/>
    </row>
    <row r="181" spans="2:7" ht="13.5">
      <c r="B181" s="296"/>
      <c r="C181" s="296"/>
      <c r="D181" s="296"/>
      <c r="E181" s="296"/>
      <c r="F181" s="296"/>
      <c r="G181" s="296"/>
    </row>
    <row r="182" spans="2:7" ht="13.5">
      <c r="B182" s="296"/>
      <c r="C182" s="296"/>
      <c r="D182" s="296"/>
      <c r="E182" s="296"/>
      <c r="F182" s="296"/>
      <c r="G182" s="296"/>
    </row>
    <row r="183" spans="2:7" ht="13.5">
      <c r="B183" s="296"/>
      <c r="C183" s="296"/>
      <c r="D183" s="296"/>
      <c r="E183" s="296"/>
      <c r="F183" s="296"/>
      <c r="G183" s="296"/>
    </row>
    <row r="184" spans="2:7" ht="13.5">
      <c r="B184" s="296"/>
      <c r="C184" s="296"/>
      <c r="D184" s="296"/>
      <c r="E184" s="296"/>
      <c r="F184" s="296"/>
      <c r="G184" s="296"/>
    </row>
    <row r="185" spans="2:7" ht="13.5">
      <c r="B185" s="296"/>
      <c r="C185" s="296"/>
      <c r="D185" s="296"/>
      <c r="E185" s="296"/>
      <c r="F185" s="296"/>
      <c r="G185" s="296"/>
    </row>
    <row r="186" spans="2:7" ht="13.5">
      <c r="B186" s="296"/>
      <c r="C186" s="296"/>
      <c r="D186" s="296"/>
      <c r="E186" s="296"/>
      <c r="F186" s="296"/>
      <c r="G186" s="296"/>
    </row>
    <row r="187" spans="2:7" ht="13.5">
      <c r="B187" s="296"/>
      <c r="C187" s="296"/>
      <c r="D187" s="296"/>
      <c r="E187" s="296"/>
      <c r="F187" s="296"/>
      <c r="G187" s="296"/>
    </row>
    <row r="188" spans="2:7" ht="13.5">
      <c r="B188" s="296"/>
      <c r="C188" s="296"/>
      <c r="D188" s="296"/>
      <c r="E188" s="296"/>
      <c r="F188" s="296"/>
      <c r="G188" s="296"/>
    </row>
    <row r="189" spans="2:7" ht="13.5">
      <c r="B189" s="296"/>
      <c r="C189" s="296"/>
      <c r="D189" s="296"/>
      <c r="E189" s="296"/>
      <c r="F189" s="296"/>
      <c r="G189" s="296"/>
    </row>
    <row r="190" spans="2:7" ht="13.5">
      <c r="B190" s="296"/>
      <c r="C190" s="296"/>
      <c r="D190" s="296"/>
      <c r="E190" s="296"/>
      <c r="F190" s="296"/>
      <c r="G190" s="296"/>
    </row>
    <row r="191" spans="2:7" ht="13.5">
      <c r="B191" s="296"/>
      <c r="C191" s="296"/>
      <c r="D191" s="296"/>
      <c r="E191" s="296"/>
      <c r="F191" s="296"/>
      <c r="G191" s="296"/>
    </row>
    <row r="192" spans="2:7" ht="13.5">
      <c r="B192" s="296"/>
      <c r="C192" s="296"/>
      <c r="D192" s="296"/>
      <c r="E192" s="296"/>
      <c r="F192" s="296"/>
      <c r="G192" s="296"/>
    </row>
    <row r="193" spans="2:7" ht="13.5">
      <c r="B193" s="296"/>
      <c r="C193" s="296"/>
      <c r="D193" s="296"/>
      <c r="E193" s="296"/>
      <c r="F193" s="296"/>
      <c r="G193" s="296"/>
    </row>
    <row r="194" spans="2:7" ht="13.5">
      <c r="B194" s="296"/>
      <c r="C194" s="296"/>
      <c r="D194" s="296"/>
      <c r="E194" s="296"/>
      <c r="F194" s="296"/>
      <c r="G194" s="296"/>
    </row>
    <row r="195" spans="2:7" ht="13.5">
      <c r="B195" s="296"/>
      <c r="C195" s="296"/>
      <c r="D195" s="296"/>
      <c r="E195" s="296"/>
      <c r="F195" s="296"/>
      <c r="G195" s="296"/>
    </row>
    <row r="196" spans="2:7" ht="13.5">
      <c r="B196" s="296"/>
      <c r="C196" s="296"/>
      <c r="D196" s="296"/>
      <c r="E196" s="296"/>
      <c r="F196" s="296"/>
      <c r="G196" s="296"/>
    </row>
    <row r="197" spans="2:7" ht="13.5">
      <c r="B197" s="296"/>
      <c r="C197" s="296"/>
      <c r="D197" s="296"/>
      <c r="E197" s="296"/>
      <c r="F197" s="296"/>
      <c r="G197" s="296"/>
    </row>
    <row r="198" spans="2:7" ht="13.5">
      <c r="B198" s="296"/>
      <c r="C198" s="296"/>
      <c r="D198" s="296"/>
      <c r="E198" s="296"/>
      <c r="F198" s="296"/>
      <c r="G198" s="296"/>
    </row>
    <row r="199" spans="2:7" ht="13.5">
      <c r="B199" s="296"/>
      <c r="C199" s="296"/>
      <c r="D199" s="296"/>
      <c r="E199" s="296"/>
      <c r="F199" s="296"/>
      <c r="G199" s="296"/>
    </row>
    <row r="200" spans="2:7" ht="13.5">
      <c r="B200" s="296"/>
      <c r="C200" s="296"/>
      <c r="D200" s="296"/>
      <c r="E200" s="296"/>
      <c r="F200" s="296"/>
      <c r="G200" s="296"/>
    </row>
    <row r="201" spans="2:7" ht="13.5">
      <c r="B201" s="296"/>
      <c r="C201" s="296"/>
      <c r="D201" s="296"/>
      <c r="E201" s="296"/>
      <c r="F201" s="296"/>
      <c r="G201" s="296"/>
    </row>
    <row r="202" spans="2:7" ht="13.5">
      <c r="B202" s="296"/>
      <c r="C202" s="296"/>
      <c r="D202" s="296"/>
      <c r="E202" s="296"/>
      <c r="F202" s="296"/>
      <c r="G202" s="296"/>
    </row>
    <row r="203" spans="2:7" ht="13.5">
      <c r="B203" s="296"/>
      <c r="C203" s="296"/>
      <c r="D203" s="296"/>
      <c r="E203" s="296"/>
      <c r="F203" s="296"/>
      <c r="G203" s="296"/>
    </row>
    <row r="204" spans="2:7" ht="13.5">
      <c r="B204" s="296"/>
      <c r="C204" s="296"/>
      <c r="D204" s="296"/>
      <c r="E204" s="296"/>
      <c r="F204" s="296"/>
      <c r="G204" s="296"/>
    </row>
    <row r="205" spans="2:7" ht="13.5">
      <c r="B205" s="296"/>
      <c r="C205" s="296"/>
      <c r="D205" s="296"/>
      <c r="E205" s="296"/>
      <c r="F205" s="296"/>
      <c r="G205" s="296"/>
    </row>
    <row r="206" spans="2:7" ht="13.5">
      <c r="B206" s="296"/>
      <c r="C206" s="296"/>
      <c r="D206" s="296"/>
      <c r="E206" s="296"/>
      <c r="F206" s="296"/>
      <c r="G206" s="296"/>
    </row>
    <row r="207" spans="2:7" ht="13.5">
      <c r="B207" s="296"/>
      <c r="C207" s="296"/>
      <c r="D207" s="296"/>
      <c r="E207" s="296"/>
      <c r="F207" s="296"/>
      <c r="G207" s="296"/>
    </row>
    <row r="208" spans="2:7" ht="13.5">
      <c r="B208" s="296"/>
      <c r="C208" s="296"/>
      <c r="D208" s="296"/>
      <c r="E208" s="296"/>
      <c r="F208" s="296"/>
      <c r="G208" s="296"/>
    </row>
    <row r="209" spans="2:7" ht="13.5">
      <c r="B209" s="296"/>
      <c r="C209" s="296"/>
      <c r="D209" s="296"/>
      <c r="E209" s="296"/>
      <c r="F209" s="296"/>
      <c r="G209" s="296"/>
    </row>
    <row r="210" spans="2:7" ht="13.5">
      <c r="B210" s="296"/>
      <c r="C210" s="296"/>
      <c r="D210" s="296"/>
      <c r="E210" s="296"/>
      <c r="F210" s="296"/>
      <c r="G210" s="296"/>
    </row>
    <row r="211" spans="2:7" ht="13.5">
      <c r="B211" s="296"/>
      <c r="C211" s="296"/>
      <c r="D211" s="296"/>
      <c r="E211" s="296"/>
      <c r="F211" s="296"/>
      <c r="G211" s="296"/>
    </row>
    <row r="212" spans="2:7" ht="13.5">
      <c r="B212" s="296"/>
      <c r="C212" s="296"/>
      <c r="D212" s="296"/>
      <c r="E212" s="296"/>
      <c r="F212" s="296"/>
      <c r="G212" s="296"/>
    </row>
    <row r="213" spans="2:7" ht="13.5">
      <c r="B213" s="296"/>
      <c r="C213" s="296"/>
      <c r="D213" s="296"/>
      <c r="E213" s="296"/>
      <c r="F213" s="296"/>
      <c r="G213" s="296"/>
    </row>
    <row r="214" spans="2:7" ht="13.5">
      <c r="B214" s="296"/>
      <c r="C214" s="296"/>
      <c r="D214" s="296"/>
      <c r="E214" s="296"/>
      <c r="F214" s="296"/>
      <c r="G214" s="296"/>
    </row>
    <row r="215" spans="2:7" ht="13.5">
      <c r="B215" s="296"/>
      <c r="C215" s="296"/>
      <c r="D215" s="296"/>
      <c r="E215" s="296"/>
      <c r="F215" s="296"/>
      <c r="G215" s="296"/>
    </row>
    <row r="216" spans="2:7" ht="13.5">
      <c r="B216" s="296"/>
      <c r="C216" s="296"/>
      <c r="D216" s="296"/>
      <c r="E216" s="296"/>
      <c r="F216" s="296"/>
      <c r="G216" s="296"/>
    </row>
    <row r="217" spans="2:7" ht="13.5">
      <c r="B217" s="296"/>
      <c r="C217" s="296"/>
      <c r="D217" s="296"/>
      <c r="E217" s="296"/>
      <c r="F217" s="296"/>
      <c r="G217" s="296"/>
    </row>
    <row r="218" spans="2:7" ht="13.5">
      <c r="B218" s="296"/>
      <c r="C218" s="296"/>
      <c r="D218" s="296"/>
      <c r="E218" s="296"/>
      <c r="F218" s="296"/>
      <c r="G218" s="296"/>
    </row>
    <row r="219" spans="2:7" ht="13.5">
      <c r="B219" s="296"/>
      <c r="C219" s="296"/>
      <c r="D219" s="296"/>
      <c r="E219" s="296"/>
      <c r="F219" s="296"/>
      <c r="G219" s="296"/>
    </row>
    <row r="220" spans="2:7" ht="13.5">
      <c r="B220" s="296"/>
      <c r="C220" s="296"/>
      <c r="D220" s="296"/>
      <c r="E220" s="296"/>
      <c r="F220" s="296"/>
      <c r="G220" s="296"/>
    </row>
    <row r="221" spans="2:7" ht="13.5">
      <c r="B221" s="296"/>
      <c r="C221" s="296"/>
      <c r="D221" s="296"/>
      <c r="E221" s="296"/>
      <c r="F221" s="296"/>
      <c r="G221" s="296"/>
    </row>
    <row r="222" spans="2:7" ht="13.5">
      <c r="B222" s="296"/>
      <c r="C222" s="296"/>
      <c r="D222" s="296"/>
      <c r="E222" s="296"/>
      <c r="F222" s="296"/>
      <c r="G222" s="296"/>
    </row>
    <row r="223" spans="2:7" ht="13.5">
      <c r="B223" s="296"/>
      <c r="C223" s="296"/>
      <c r="D223" s="296"/>
      <c r="E223" s="296"/>
      <c r="F223" s="296"/>
      <c r="G223" s="296"/>
    </row>
    <row r="224" spans="2:7" ht="13.5">
      <c r="B224" s="296"/>
      <c r="C224" s="296"/>
      <c r="D224" s="296"/>
      <c r="E224" s="296"/>
      <c r="F224" s="296"/>
      <c r="G224" s="296"/>
    </row>
    <row r="225" spans="2:7" ht="13.5">
      <c r="B225" s="296"/>
      <c r="C225" s="296"/>
      <c r="D225" s="296"/>
      <c r="E225" s="296"/>
      <c r="F225" s="296"/>
      <c r="G225" s="296"/>
    </row>
    <row r="226" spans="2:7" ht="13.5">
      <c r="B226" s="296"/>
      <c r="C226" s="296"/>
      <c r="D226" s="296"/>
      <c r="E226" s="296"/>
      <c r="F226" s="296"/>
      <c r="G226" s="296"/>
    </row>
    <row r="227" spans="2:7" ht="13.5">
      <c r="B227" s="296"/>
      <c r="C227" s="296"/>
      <c r="D227" s="296"/>
      <c r="E227" s="296"/>
      <c r="F227" s="296"/>
      <c r="G227" s="296"/>
    </row>
    <row r="228" spans="2:7" ht="13.5">
      <c r="B228" s="296"/>
      <c r="C228" s="296"/>
      <c r="D228" s="296"/>
      <c r="E228" s="296"/>
      <c r="F228" s="296"/>
      <c r="G228" s="296"/>
    </row>
    <row r="229" spans="2:7" ht="13.5">
      <c r="B229" s="296"/>
      <c r="C229" s="296"/>
      <c r="D229" s="296"/>
      <c r="E229" s="296"/>
      <c r="F229" s="296"/>
      <c r="G229" s="296"/>
    </row>
    <row r="230" spans="2:7" ht="13.5">
      <c r="B230" s="296"/>
      <c r="C230" s="296"/>
      <c r="D230" s="296"/>
      <c r="E230" s="296"/>
      <c r="F230" s="296"/>
      <c r="G230" s="296"/>
    </row>
    <row r="231" spans="2:7" ht="13.5">
      <c r="B231" s="296"/>
      <c r="C231" s="296"/>
      <c r="D231" s="296"/>
      <c r="E231" s="296"/>
      <c r="F231" s="296"/>
      <c r="G231" s="296"/>
    </row>
    <row r="232" spans="2:7" ht="13.5">
      <c r="B232" s="296"/>
      <c r="C232" s="296"/>
      <c r="D232" s="296"/>
      <c r="E232" s="296"/>
      <c r="F232" s="296"/>
      <c r="G232" s="296"/>
    </row>
    <row r="233" spans="2:7" ht="13.5">
      <c r="B233" s="296"/>
      <c r="C233" s="296"/>
      <c r="D233" s="296"/>
      <c r="E233" s="296"/>
      <c r="F233" s="296"/>
      <c r="G233" s="296"/>
    </row>
    <row r="234" spans="2:7" ht="13.5">
      <c r="B234" s="296"/>
      <c r="C234" s="296"/>
      <c r="D234" s="296"/>
      <c r="E234" s="296"/>
      <c r="F234" s="296"/>
      <c r="G234" s="296"/>
    </row>
    <row r="235" spans="2:7" ht="13.5">
      <c r="B235" s="296"/>
      <c r="C235" s="296"/>
      <c r="D235" s="296"/>
      <c r="E235" s="296"/>
      <c r="F235" s="296"/>
      <c r="G235" s="296"/>
    </row>
    <row r="236" spans="2:7" ht="13.5">
      <c r="B236" s="296"/>
      <c r="C236" s="296"/>
      <c r="D236" s="296"/>
      <c r="E236" s="296"/>
      <c r="F236" s="296"/>
      <c r="G236" s="296"/>
    </row>
    <row r="237" spans="2:7" ht="13.5">
      <c r="B237" s="296"/>
      <c r="C237" s="296"/>
      <c r="D237" s="296"/>
      <c r="E237" s="296"/>
      <c r="F237" s="296"/>
      <c r="G237" s="296"/>
    </row>
    <row r="238" spans="2:7" ht="13.5">
      <c r="B238" s="296"/>
      <c r="C238" s="296"/>
      <c r="D238" s="296"/>
      <c r="E238" s="296"/>
      <c r="F238" s="296"/>
      <c r="G238" s="296"/>
    </row>
    <row r="239" spans="2:7" ht="13.5">
      <c r="B239" s="296"/>
      <c r="C239" s="296"/>
      <c r="D239" s="296"/>
      <c r="E239" s="296"/>
      <c r="F239" s="296"/>
      <c r="G239" s="296"/>
    </row>
    <row r="240" spans="2:7" ht="13.5">
      <c r="B240" s="296"/>
      <c r="C240" s="296"/>
      <c r="D240" s="296"/>
      <c r="E240" s="296"/>
      <c r="F240" s="296"/>
      <c r="G240" s="296"/>
    </row>
    <row r="241" spans="2:7" ht="13.5">
      <c r="B241" s="296"/>
      <c r="C241" s="296"/>
      <c r="D241" s="296"/>
      <c r="E241" s="296"/>
      <c r="F241" s="296"/>
      <c r="G241" s="296"/>
    </row>
    <row r="242" spans="2:7" ht="13.5">
      <c r="B242" s="296"/>
      <c r="C242" s="296"/>
      <c r="D242" s="296"/>
      <c r="E242" s="296"/>
      <c r="F242" s="296"/>
      <c r="G242" s="296"/>
    </row>
    <row r="243" spans="2:7" ht="13.5">
      <c r="B243" s="296"/>
      <c r="C243" s="296"/>
      <c r="D243" s="296"/>
      <c r="E243" s="296"/>
      <c r="F243" s="296"/>
      <c r="G243" s="296"/>
    </row>
    <row r="244" spans="2:7" ht="13.5">
      <c r="B244" s="296"/>
      <c r="C244" s="296"/>
      <c r="D244" s="296"/>
      <c r="E244" s="296"/>
      <c r="F244" s="296"/>
      <c r="G244" s="296"/>
    </row>
    <row r="245" spans="2:7" ht="13.5">
      <c r="B245" s="296"/>
      <c r="C245" s="296"/>
      <c r="D245" s="296"/>
      <c r="E245" s="296"/>
      <c r="F245" s="296"/>
      <c r="G245" s="296"/>
    </row>
    <row r="246" spans="2:7" ht="13.5">
      <c r="B246" s="296"/>
      <c r="C246" s="296"/>
      <c r="D246" s="296"/>
      <c r="E246" s="296"/>
      <c r="F246" s="296"/>
      <c r="G246" s="296"/>
    </row>
    <row r="247" spans="2:7" ht="13.5">
      <c r="B247" s="296"/>
      <c r="C247" s="296"/>
      <c r="D247" s="296"/>
      <c r="E247" s="296"/>
      <c r="F247" s="296"/>
      <c r="G247" s="296"/>
    </row>
    <row r="248" spans="2:7" ht="13.5">
      <c r="B248" s="296"/>
      <c r="C248" s="296"/>
      <c r="D248" s="296"/>
      <c r="E248" s="296"/>
      <c r="F248" s="296"/>
      <c r="G248" s="296"/>
    </row>
    <row r="249" spans="2:7" ht="13.5">
      <c r="B249" s="296"/>
      <c r="C249" s="296"/>
      <c r="D249" s="296"/>
      <c r="E249" s="296"/>
      <c r="F249" s="296"/>
      <c r="G249" s="296"/>
    </row>
    <row r="250" spans="2:7" ht="13.5">
      <c r="B250" s="296"/>
      <c r="C250" s="296"/>
      <c r="D250" s="296"/>
      <c r="E250" s="296"/>
      <c r="F250" s="296"/>
      <c r="G250" s="296"/>
    </row>
    <row r="251" spans="2:7" ht="13.5">
      <c r="B251" s="296"/>
      <c r="C251" s="296"/>
      <c r="D251" s="296"/>
      <c r="E251" s="296"/>
      <c r="F251" s="296"/>
      <c r="G251" s="296"/>
    </row>
    <row r="252" spans="2:7" ht="13.5">
      <c r="B252" s="296"/>
      <c r="C252" s="296"/>
      <c r="D252" s="296"/>
      <c r="E252" s="296"/>
      <c r="F252" s="296"/>
      <c r="G252" s="296"/>
    </row>
    <row r="253" spans="2:7" ht="13.5">
      <c r="B253" s="296"/>
      <c r="C253" s="296"/>
      <c r="D253" s="296"/>
      <c r="E253" s="296"/>
      <c r="F253" s="296"/>
      <c r="G253" s="296"/>
    </row>
    <row r="254" spans="2:7" ht="13.5">
      <c r="B254" s="296"/>
      <c r="C254" s="296"/>
      <c r="D254" s="296"/>
      <c r="E254" s="296"/>
      <c r="F254" s="296"/>
      <c r="G254" s="296"/>
    </row>
    <row r="255" spans="2:7" ht="13.5">
      <c r="B255" s="296"/>
      <c r="C255" s="296"/>
      <c r="D255" s="296"/>
      <c r="E255" s="296"/>
      <c r="F255" s="296"/>
      <c r="G255" s="296"/>
    </row>
    <row r="256" spans="2:7" ht="13.5">
      <c r="B256" s="296"/>
      <c r="C256" s="296"/>
      <c r="D256" s="296"/>
      <c r="E256" s="296"/>
      <c r="F256" s="296"/>
      <c r="G256" s="296"/>
    </row>
    <row r="257" spans="2:7" ht="13.5">
      <c r="B257" s="296"/>
      <c r="C257" s="296"/>
      <c r="D257" s="296"/>
      <c r="E257" s="296"/>
      <c r="F257" s="296"/>
      <c r="G257" s="296"/>
    </row>
    <row r="258" spans="2:7" ht="13.5">
      <c r="B258" s="296"/>
      <c r="C258" s="296"/>
      <c r="D258" s="296"/>
      <c r="E258" s="296"/>
      <c r="F258" s="296"/>
      <c r="G258" s="296"/>
    </row>
    <row r="259" spans="2:7" ht="13.5">
      <c r="B259" s="296"/>
      <c r="C259" s="296"/>
      <c r="D259" s="296"/>
      <c r="E259" s="296"/>
      <c r="F259" s="296"/>
      <c r="G259" s="296"/>
    </row>
    <row r="260" spans="2:7" ht="13.5">
      <c r="B260" s="296"/>
      <c r="C260" s="296"/>
      <c r="D260" s="296"/>
      <c r="E260" s="296"/>
      <c r="F260" s="296"/>
      <c r="G260" s="296"/>
    </row>
    <row r="261" spans="2:7" ht="13.5">
      <c r="B261" s="296"/>
      <c r="C261" s="296"/>
      <c r="D261" s="296"/>
      <c r="E261" s="296"/>
      <c r="F261" s="296"/>
      <c r="G261" s="296"/>
    </row>
    <row r="262" spans="2:7" ht="13.5">
      <c r="B262" s="296"/>
      <c r="C262" s="296"/>
      <c r="D262" s="296"/>
      <c r="E262" s="296"/>
      <c r="F262" s="296"/>
      <c r="G262" s="296"/>
    </row>
    <row r="263" spans="2:7" ht="13.5">
      <c r="B263" s="296"/>
      <c r="C263" s="296"/>
      <c r="D263" s="296"/>
      <c r="E263" s="296"/>
      <c r="F263" s="296"/>
      <c r="G263" s="296"/>
    </row>
    <row r="264" spans="2:7" ht="13.5">
      <c r="B264" s="296"/>
      <c r="C264" s="296"/>
      <c r="D264" s="296"/>
      <c r="E264" s="296"/>
      <c r="F264" s="296"/>
      <c r="G264" s="296"/>
    </row>
    <row r="265" spans="2:7" ht="13.5">
      <c r="B265" s="296"/>
      <c r="C265" s="296"/>
      <c r="D265" s="296"/>
      <c r="E265" s="296"/>
      <c r="F265" s="296"/>
      <c r="G265" s="296"/>
    </row>
    <row r="266" spans="2:7" ht="13.5">
      <c r="B266" s="296"/>
      <c r="C266" s="296"/>
      <c r="D266" s="296"/>
      <c r="E266" s="296"/>
      <c r="F266" s="296"/>
      <c r="G266" s="296"/>
    </row>
    <row r="267" spans="2:7" ht="13.5">
      <c r="B267" s="296"/>
      <c r="C267" s="296"/>
      <c r="D267" s="296"/>
      <c r="E267" s="296"/>
      <c r="F267" s="296"/>
      <c r="G267" s="296"/>
    </row>
    <row r="268" spans="2:7" ht="13.5">
      <c r="B268" s="296"/>
      <c r="C268" s="296"/>
      <c r="D268" s="296"/>
      <c r="E268" s="296"/>
      <c r="F268" s="296"/>
      <c r="G268" s="296"/>
    </row>
    <row r="269" spans="2:7" ht="13.5">
      <c r="B269" s="296"/>
      <c r="C269" s="296"/>
      <c r="D269" s="296"/>
      <c r="E269" s="296"/>
      <c r="F269" s="296"/>
      <c r="G269" s="296"/>
    </row>
    <row r="270" spans="2:7" ht="13.5">
      <c r="B270" s="296"/>
      <c r="C270" s="296"/>
      <c r="D270" s="296"/>
      <c r="E270" s="296"/>
      <c r="F270" s="296"/>
      <c r="G270" s="296"/>
    </row>
    <row r="271" spans="2:7" ht="13.5">
      <c r="B271" s="296"/>
      <c r="C271" s="296"/>
      <c r="D271" s="296"/>
      <c r="E271" s="296"/>
      <c r="F271" s="296"/>
      <c r="G271" s="296"/>
    </row>
    <row r="272" spans="2:7" ht="13.5">
      <c r="B272" s="296"/>
      <c r="C272" s="296"/>
      <c r="D272" s="296"/>
      <c r="E272" s="296"/>
      <c r="F272" s="296"/>
      <c r="G272" s="296"/>
    </row>
    <row r="273" spans="2:7" ht="13.5">
      <c r="B273" s="296"/>
      <c r="C273" s="296"/>
      <c r="D273" s="296"/>
      <c r="E273" s="296"/>
      <c r="F273" s="296"/>
      <c r="G273" s="296"/>
    </row>
    <row r="274" spans="2:7" ht="13.5">
      <c r="B274" s="296"/>
      <c r="C274" s="296"/>
      <c r="D274" s="296"/>
      <c r="E274" s="296"/>
      <c r="F274" s="296"/>
      <c r="G274" s="296"/>
    </row>
    <row r="275" spans="2:7" ht="13.5">
      <c r="B275" s="296"/>
      <c r="C275" s="296"/>
      <c r="D275" s="296"/>
      <c r="E275" s="296"/>
      <c r="F275" s="296"/>
      <c r="G275" s="296"/>
    </row>
    <row r="276" spans="2:7" ht="13.5">
      <c r="B276" s="296"/>
      <c r="C276" s="296"/>
      <c r="D276" s="296"/>
      <c r="E276" s="296"/>
      <c r="F276" s="296"/>
      <c r="G276" s="296"/>
    </row>
    <row r="277" spans="2:7" ht="13.5">
      <c r="B277" s="296"/>
      <c r="C277" s="296"/>
      <c r="D277" s="296"/>
      <c r="E277" s="296"/>
      <c r="F277" s="296"/>
      <c r="G277" s="296"/>
    </row>
    <row r="278" spans="2:7" ht="13.5">
      <c r="B278" s="296"/>
      <c r="C278" s="296"/>
      <c r="D278" s="296"/>
      <c r="E278" s="296"/>
      <c r="F278" s="296"/>
      <c r="G278" s="296"/>
    </row>
    <row r="279" spans="2:7" ht="13.5">
      <c r="B279" s="296"/>
      <c r="C279" s="296"/>
      <c r="D279" s="296"/>
      <c r="E279" s="296"/>
      <c r="F279" s="296"/>
      <c r="G279" s="296"/>
    </row>
    <row r="280" spans="2:7" ht="13.5">
      <c r="B280" s="296"/>
      <c r="C280" s="296"/>
      <c r="D280" s="296"/>
      <c r="E280" s="296"/>
      <c r="F280" s="296"/>
      <c r="G280" s="296"/>
    </row>
    <row r="281" spans="2:7" ht="13.5">
      <c r="B281" s="296"/>
      <c r="C281" s="296"/>
      <c r="D281" s="296"/>
      <c r="E281" s="296"/>
      <c r="F281" s="296"/>
      <c r="G281" s="296"/>
    </row>
    <row r="282" spans="2:7" ht="13.5">
      <c r="B282" s="296"/>
      <c r="C282" s="296"/>
      <c r="D282" s="296"/>
      <c r="E282" s="296"/>
      <c r="F282" s="296"/>
      <c r="G282" s="296"/>
    </row>
    <row r="283" spans="2:7" ht="13.5">
      <c r="B283" s="296"/>
      <c r="C283" s="296"/>
      <c r="D283" s="296"/>
      <c r="E283" s="296"/>
      <c r="F283" s="296"/>
      <c r="G283" s="296"/>
    </row>
    <row r="284" spans="2:7" ht="13.5">
      <c r="B284" s="296"/>
      <c r="C284" s="296"/>
      <c r="D284" s="296"/>
      <c r="E284" s="296"/>
      <c r="F284" s="296"/>
      <c r="G284" s="296"/>
    </row>
    <row r="285" spans="2:7" ht="13.5">
      <c r="B285" s="296"/>
      <c r="C285" s="296"/>
      <c r="D285" s="296"/>
      <c r="E285" s="296"/>
      <c r="F285" s="296"/>
      <c r="G285" s="296"/>
    </row>
    <row r="286" spans="2:7" ht="13.5">
      <c r="B286" s="296"/>
      <c r="C286" s="296"/>
      <c r="D286" s="296"/>
      <c r="E286" s="296"/>
      <c r="F286" s="296"/>
      <c r="G286" s="296"/>
    </row>
    <row r="287" spans="2:7" ht="13.5">
      <c r="B287" s="296"/>
      <c r="C287" s="296"/>
      <c r="D287" s="296"/>
      <c r="E287" s="296"/>
      <c r="F287" s="296"/>
      <c r="G287" s="296"/>
    </row>
    <row r="288" spans="2:7" ht="13.5">
      <c r="B288" s="296"/>
      <c r="C288" s="296"/>
      <c r="D288" s="296"/>
      <c r="E288" s="296"/>
      <c r="F288" s="296"/>
      <c r="G288" s="296"/>
    </row>
    <row r="289" spans="2:7" ht="13.5">
      <c r="B289" s="296"/>
      <c r="C289" s="296"/>
      <c r="D289" s="296"/>
      <c r="E289" s="296"/>
      <c r="F289" s="296"/>
      <c r="G289" s="296"/>
    </row>
    <row r="290" spans="2:7" ht="13.5">
      <c r="B290" s="296"/>
      <c r="C290" s="296"/>
      <c r="D290" s="296"/>
      <c r="E290" s="296"/>
      <c r="F290" s="296"/>
      <c r="G290" s="296"/>
    </row>
    <row r="291" spans="2:7" ht="13.5">
      <c r="B291" s="296"/>
      <c r="C291" s="296"/>
      <c r="D291" s="296"/>
      <c r="E291" s="296"/>
      <c r="F291" s="296"/>
      <c r="G291" s="296"/>
    </row>
    <row r="292" spans="2:7" ht="13.5">
      <c r="B292" s="296"/>
      <c r="C292" s="296"/>
      <c r="D292" s="296"/>
      <c r="E292" s="296"/>
      <c r="F292" s="296"/>
      <c r="G292" s="296"/>
    </row>
    <row r="293" spans="2:7" ht="13.5">
      <c r="B293" s="296"/>
      <c r="C293" s="296"/>
      <c r="D293" s="296"/>
      <c r="E293" s="296"/>
      <c r="F293" s="296"/>
      <c r="G293" s="296"/>
    </row>
    <row r="294" spans="2:7" ht="13.5">
      <c r="B294" s="296"/>
      <c r="C294" s="296"/>
      <c r="D294" s="296"/>
      <c r="E294" s="296"/>
      <c r="F294" s="296"/>
      <c r="G294" s="296"/>
    </row>
    <row r="295" spans="2:7" ht="13.5">
      <c r="B295" s="296"/>
      <c r="C295" s="296"/>
      <c r="D295" s="296"/>
      <c r="E295" s="296"/>
      <c r="F295" s="296"/>
      <c r="G295" s="296"/>
    </row>
    <row r="296" spans="2:7" ht="13.5">
      <c r="B296" s="296"/>
      <c r="C296" s="296"/>
      <c r="D296" s="296"/>
      <c r="E296" s="296"/>
      <c r="F296" s="296"/>
      <c r="G296" s="296"/>
    </row>
    <row r="297" spans="2:7" ht="13.5">
      <c r="B297" s="296"/>
      <c r="C297" s="296"/>
      <c r="D297" s="296"/>
      <c r="E297" s="296"/>
      <c r="F297" s="296"/>
      <c r="G297" s="296"/>
    </row>
    <row r="298" spans="2:7" ht="13.5">
      <c r="B298" s="296"/>
      <c r="C298" s="296"/>
      <c r="D298" s="296"/>
      <c r="E298" s="296"/>
      <c r="F298" s="296"/>
      <c r="G298" s="296"/>
    </row>
    <row r="299" spans="2:7" ht="13.5">
      <c r="B299" s="296"/>
      <c r="C299" s="296"/>
      <c r="D299" s="296"/>
      <c r="E299" s="296"/>
      <c r="F299" s="296"/>
      <c r="G299" s="296"/>
    </row>
  </sheetData>
  <sheetProtection/>
  <mergeCells count="8">
    <mergeCell ref="A3:A4"/>
    <mergeCell ref="B3:D3"/>
    <mergeCell ref="H3:J3"/>
    <mergeCell ref="N3:P3"/>
    <mergeCell ref="A117:A118"/>
    <mergeCell ref="B117:D117"/>
    <mergeCell ref="H117:J117"/>
    <mergeCell ref="N117:P117"/>
  </mergeCells>
  <printOptions/>
  <pageMargins left="0.56" right="0.53" top="1" bottom="1.29" header="0.512" footer="0.51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2" width="6.625" style="0" customWidth="1"/>
    <col min="3" max="3" width="7.50390625" style="0" customWidth="1"/>
    <col min="4" max="22" width="6.625" style="0" customWidth="1"/>
  </cols>
  <sheetData>
    <row r="1" spans="1:9" ht="17.25">
      <c r="A1" s="1" t="s">
        <v>252</v>
      </c>
      <c r="I1" t="s">
        <v>180</v>
      </c>
    </row>
    <row r="2" ht="18" customHeight="1" thickBot="1">
      <c r="A2" s="1"/>
    </row>
    <row r="3" spans="1:22" ht="30" customHeight="1">
      <c r="A3" s="332" t="s">
        <v>49</v>
      </c>
      <c r="B3" s="334" t="s">
        <v>50</v>
      </c>
      <c r="C3" s="335"/>
      <c r="D3" s="336"/>
      <c r="E3" s="335" t="s">
        <v>51</v>
      </c>
      <c r="F3" s="335"/>
      <c r="G3" s="335"/>
      <c r="H3" s="334" t="s">
        <v>52</v>
      </c>
      <c r="I3" s="335"/>
      <c r="J3" s="336"/>
      <c r="K3" s="335" t="s">
        <v>53</v>
      </c>
      <c r="L3" s="335"/>
      <c r="M3" s="335"/>
      <c r="N3" s="334" t="s">
        <v>54</v>
      </c>
      <c r="O3" s="335"/>
      <c r="P3" s="336"/>
      <c r="Q3" s="335" t="s">
        <v>55</v>
      </c>
      <c r="R3" s="335"/>
      <c r="S3" s="335"/>
      <c r="T3" s="334" t="s">
        <v>56</v>
      </c>
      <c r="U3" s="335"/>
      <c r="V3" s="336"/>
    </row>
    <row r="4" spans="1:22" ht="30" customHeight="1" thickBot="1">
      <c r="A4" s="333"/>
      <c r="B4" s="2" t="s">
        <v>57</v>
      </c>
      <c r="C4" s="3" t="s">
        <v>58</v>
      </c>
      <c r="D4" s="4" t="s">
        <v>59</v>
      </c>
      <c r="E4" s="5" t="s">
        <v>57</v>
      </c>
      <c r="F4" s="3" t="s">
        <v>58</v>
      </c>
      <c r="G4" s="6" t="s">
        <v>59</v>
      </c>
      <c r="H4" s="2" t="s">
        <v>57</v>
      </c>
      <c r="I4" s="3" t="s">
        <v>58</v>
      </c>
      <c r="J4" s="4" t="s">
        <v>59</v>
      </c>
      <c r="K4" s="5" t="s">
        <v>57</v>
      </c>
      <c r="L4" s="3" t="s">
        <v>58</v>
      </c>
      <c r="M4" s="6" t="s">
        <v>59</v>
      </c>
      <c r="N4" s="2" t="s">
        <v>57</v>
      </c>
      <c r="O4" s="3" t="s">
        <v>58</v>
      </c>
      <c r="P4" s="4" t="s">
        <v>59</v>
      </c>
      <c r="Q4" s="5" t="s">
        <v>57</v>
      </c>
      <c r="R4" s="3" t="s">
        <v>58</v>
      </c>
      <c r="S4" s="6" t="s">
        <v>59</v>
      </c>
      <c r="T4" s="2" t="s">
        <v>57</v>
      </c>
      <c r="U4" s="3" t="s">
        <v>58</v>
      </c>
      <c r="V4" s="4" t="s">
        <v>59</v>
      </c>
    </row>
    <row r="5" spans="1:22" ht="33" customHeight="1" thickTop="1">
      <c r="A5" s="7" t="s">
        <v>60</v>
      </c>
      <c r="B5" s="8">
        <v>1666</v>
      </c>
      <c r="C5" s="9">
        <v>28175</v>
      </c>
      <c r="D5" s="12">
        <v>5</v>
      </c>
      <c r="E5" s="8">
        <v>86</v>
      </c>
      <c r="F5" s="9">
        <v>2042</v>
      </c>
      <c r="G5" s="10">
        <v>1</v>
      </c>
      <c r="H5" s="11">
        <v>71</v>
      </c>
      <c r="I5" s="9">
        <v>1858</v>
      </c>
      <c r="J5" s="12" t="s">
        <v>61</v>
      </c>
      <c r="K5" s="8">
        <v>107</v>
      </c>
      <c r="L5" s="9">
        <v>2725</v>
      </c>
      <c r="M5" s="10" t="s">
        <v>61</v>
      </c>
      <c r="N5" s="11">
        <v>84</v>
      </c>
      <c r="O5" s="9">
        <v>1722</v>
      </c>
      <c r="P5" s="12" t="s">
        <v>61</v>
      </c>
      <c r="Q5" s="8">
        <v>119</v>
      </c>
      <c r="R5" s="9">
        <v>1445</v>
      </c>
      <c r="S5" s="10" t="s">
        <v>61</v>
      </c>
      <c r="T5" s="11">
        <v>125</v>
      </c>
      <c r="U5" s="9">
        <v>1883</v>
      </c>
      <c r="V5" s="10" t="s">
        <v>61</v>
      </c>
    </row>
    <row r="6" spans="1:22" ht="33" customHeight="1">
      <c r="A6" s="13">
        <v>15</v>
      </c>
      <c r="B6" s="14">
        <v>1585</v>
      </c>
      <c r="C6" s="15">
        <v>29355</v>
      </c>
      <c r="D6" s="16">
        <v>6</v>
      </c>
      <c r="E6" s="17">
        <v>117</v>
      </c>
      <c r="F6" s="15">
        <v>2971</v>
      </c>
      <c r="G6" s="18" t="s">
        <v>61</v>
      </c>
      <c r="H6" s="14">
        <v>108</v>
      </c>
      <c r="I6" s="15">
        <v>2059</v>
      </c>
      <c r="J6" s="16" t="s">
        <v>61</v>
      </c>
      <c r="K6" s="17">
        <v>119</v>
      </c>
      <c r="L6" s="15">
        <v>2111</v>
      </c>
      <c r="M6" s="18">
        <v>1</v>
      </c>
      <c r="N6" s="14">
        <v>89</v>
      </c>
      <c r="O6" s="15">
        <v>2082</v>
      </c>
      <c r="P6" s="16">
        <v>1</v>
      </c>
      <c r="Q6" s="17">
        <v>118</v>
      </c>
      <c r="R6" s="15">
        <v>1841</v>
      </c>
      <c r="S6" s="18">
        <v>1</v>
      </c>
      <c r="T6" s="14">
        <v>137</v>
      </c>
      <c r="U6" s="15">
        <v>2197</v>
      </c>
      <c r="V6" s="16" t="s">
        <v>61</v>
      </c>
    </row>
    <row r="7" spans="1:22" ht="33" customHeight="1" thickBot="1">
      <c r="A7" s="19">
        <v>14</v>
      </c>
      <c r="B7" s="20">
        <v>1850</v>
      </c>
      <c r="C7" s="21">
        <v>27629</v>
      </c>
      <c r="D7" s="22">
        <v>18</v>
      </c>
      <c r="E7" s="23">
        <v>111</v>
      </c>
      <c r="F7" s="21">
        <v>1931</v>
      </c>
      <c r="G7" s="24">
        <v>1</v>
      </c>
      <c r="H7" s="20">
        <v>102</v>
      </c>
      <c r="I7" s="21">
        <v>1734</v>
      </c>
      <c r="J7" s="22" t="s">
        <v>61</v>
      </c>
      <c r="K7" s="23">
        <v>95</v>
      </c>
      <c r="L7" s="21">
        <v>2418</v>
      </c>
      <c r="M7" s="24" t="s">
        <v>61</v>
      </c>
      <c r="N7" s="20">
        <v>111</v>
      </c>
      <c r="O7" s="21">
        <v>1747</v>
      </c>
      <c r="P7" s="22">
        <v>1</v>
      </c>
      <c r="Q7" s="23">
        <v>133</v>
      </c>
      <c r="R7" s="21">
        <v>2508</v>
      </c>
      <c r="S7" s="24">
        <v>2</v>
      </c>
      <c r="T7" s="20">
        <v>145</v>
      </c>
      <c r="U7" s="21">
        <v>2936</v>
      </c>
      <c r="V7" s="22">
        <v>1</v>
      </c>
    </row>
    <row r="8" ht="24.75" customHeight="1"/>
    <row r="9" ht="24.75" customHeight="1"/>
    <row r="10" ht="24.75" customHeight="1" thickBot="1"/>
    <row r="11" spans="1:19" ht="30" customHeight="1">
      <c r="A11" s="340" t="s">
        <v>49</v>
      </c>
      <c r="B11" s="338" t="s">
        <v>62</v>
      </c>
      <c r="C11" s="338"/>
      <c r="D11" s="338"/>
      <c r="E11" s="337" t="s">
        <v>63</v>
      </c>
      <c r="F11" s="338"/>
      <c r="G11" s="339"/>
      <c r="H11" s="338" t="s">
        <v>64</v>
      </c>
      <c r="I11" s="338"/>
      <c r="J11" s="338"/>
      <c r="K11" s="337" t="s">
        <v>65</v>
      </c>
      <c r="L11" s="338"/>
      <c r="M11" s="339"/>
      <c r="N11" s="338" t="s">
        <v>66</v>
      </c>
      <c r="O11" s="338"/>
      <c r="P11" s="338"/>
      <c r="Q11" s="337" t="s">
        <v>67</v>
      </c>
      <c r="R11" s="338"/>
      <c r="S11" s="339"/>
    </row>
    <row r="12" spans="1:19" ht="30" customHeight="1" thickBot="1">
      <c r="A12" s="341"/>
      <c r="B12" s="25" t="s">
        <v>57</v>
      </c>
      <c r="C12" s="26" t="s">
        <v>58</v>
      </c>
      <c r="D12" s="27" t="s">
        <v>59</v>
      </c>
      <c r="E12" s="28" t="s">
        <v>57</v>
      </c>
      <c r="F12" s="26" t="s">
        <v>58</v>
      </c>
      <c r="G12" s="29" t="s">
        <v>59</v>
      </c>
      <c r="H12" s="25" t="s">
        <v>57</v>
      </c>
      <c r="I12" s="26" t="s">
        <v>58</v>
      </c>
      <c r="J12" s="27" t="s">
        <v>59</v>
      </c>
      <c r="K12" s="28" t="s">
        <v>57</v>
      </c>
      <c r="L12" s="26" t="s">
        <v>58</v>
      </c>
      <c r="M12" s="29" t="s">
        <v>59</v>
      </c>
      <c r="N12" s="25" t="s">
        <v>57</v>
      </c>
      <c r="O12" s="26" t="s">
        <v>58</v>
      </c>
      <c r="P12" s="27" t="s">
        <v>59</v>
      </c>
      <c r="Q12" s="28" t="s">
        <v>57</v>
      </c>
      <c r="R12" s="26" t="s">
        <v>58</v>
      </c>
      <c r="S12" s="29" t="s">
        <v>59</v>
      </c>
    </row>
    <row r="13" spans="1:19" ht="33" customHeight="1" thickTop="1">
      <c r="A13" s="30" t="s">
        <v>60</v>
      </c>
      <c r="B13" s="8">
        <v>180</v>
      </c>
      <c r="C13" s="9">
        <v>2795</v>
      </c>
      <c r="D13" s="10">
        <v>1</v>
      </c>
      <c r="E13" s="11">
        <v>275</v>
      </c>
      <c r="F13" s="9">
        <v>3371</v>
      </c>
      <c r="G13" s="12" t="s">
        <v>61</v>
      </c>
      <c r="H13" s="8">
        <v>220</v>
      </c>
      <c r="I13" s="9">
        <v>2722</v>
      </c>
      <c r="J13" s="10">
        <v>2</v>
      </c>
      <c r="K13" s="11">
        <v>148</v>
      </c>
      <c r="L13" s="9">
        <v>1042</v>
      </c>
      <c r="M13" s="12" t="s">
        <v>61</v>
      </c>
      <c r="N13" s="8">
        <v>94</v>
      </c>
      <c r="O13" s="9">
        <v>1225</v>
      </c>
      <c r="P13" s="10">
        <v>1</v>
      </c>
      <c r="Q13" s="11">
        <v>157</v>
      </c>
      <c r="R13" s="9">
        <v>5345</v>
      </c>
      <c r="S13" s="10" t="s">
        <v>61</v>
      </c>
    </row>
    <row r="14" spans="1:19" ht="33" customHeight="1">
      <c r="A14" s="31">
        <v>15</v>
      </c>
      <c r="B14" s="17">
        <v>188</v>
      </c>
      <c r="C14" s="15">
        <v>2929</v>
      </c>
      <c r="D14" s="18" t="s">
        <v>61</v>
      </c>
      <c r="E14" s="14">
        <v>211</v>
      </c>
      <c r="F14" s="15">
        <v>3205</v>
      </c>
      <c r="G14" s="16" t="s">
        <v>61</v>
      </c>
      <c r="H14" s="17">
        <v>155</v>
      </c>
      <c r="I14" s="15">
        <v>3527</v>
      </c>
      <c r="J14" s="18" t="s">
        <v>61</v>
      </c>
      <c r="K14" s="14">
        <v>129</v>
      </c>
      <c r="L14" s="15">
        <v>1926</v>
      </c>
      <c r="M14" s="16">
        <v>1</v>
      </c>
      <c r="N14" s="17">
        <v>90</v>
      </c>
      <c r="O14" s="15">
        <v>2020</v>
      </c>
      <c r="P14" s="18">
        <v>2</v>
      </c>
      <c r="Q14" s="14">
        <v>124</v>
      </c>
      <c r="R14" s="15">
        <v>2487</v>
      </c>
      <c r="S14" s="16" t="s">
        <v>61</v>
      </c>
    </row>
    <row r="15" spans="1:19" ht="33" customHeight="1" thickBot="1">
      <c r="A15" s="32">
        <v>14</v>
      </c>
      <c r="B15" s="23">
        <v>221</v>
      </c>
      <c r="C15" s="21">
        <v>2729</v>
      </c>
      <c r="D15" s="24" t="s">
        <v>61</v>
      </c>
      <c r="E15" s="20">
        <v>294</v>
      </c>
      <c r="F15" s="21">
        <v>3683</v>
      </c>
      <c r="G15" s="22">
        <v>10</v>
      </c>
      <c r="H15" s="23">
        <v>229</v>
      </c>
      <c r="I15" s="21">
        <v>1729</v>
      </c>
      <c r="J15" s="24">
        <v>1</v>
      </c>
      <c r="K15" s="20">
        <v>201</v>
      </c>
      <c r="L15" s="21">
        <v>1875</v>
      </c>
      <c r="M15" s="22" t="s">
        <v>61</v>
      </c>
      <c r="N15" s="23">
        <v>93</v>
      </c>
      <c r="O15" s="21">
        <v>2454</v>
      </c>
      <c r="P15" s="24">
        <v>2</v>
      </c>
      <c r="Q15" s="20">
        <v>115</v>
      </c>
      <c r="R15" s="21">
        <v>1885</v>
      </c>
      <c r="S15" s="22" t="s">
        <v>61</v>
      </c>
    </row>
    <row r="17" ht="24.75" customHeight="1">
      <c r="B17" s="33"/>
    </row>
  </sheetData>
  <sheetProtection/>
  <mergeCells count="15">
    <mergeCell ref="Q3:S3"/>
    <mergeCell ref="T3:V3"/>
    <mergeCell ref="K11:M11"/>
    <mergeCell ref="N11:P11"/>
    <mergeCell ref="Q11:S11"/>
    <mergeCell ref="A11:A12"/>
    <mergeCell ref="B11:D11"/>
    <mergeCell ref="E11:G11"/>
    <mergeCell ref="H11:J11"/>
    <mergeCell ref="A3:A4"/>
    <mergeCell ref="B3:D3"/>
    <mergeCell ref="E3:G3"/>
    <mergeCell ref="H3:J3"/>
    <mergeCell ref="K3:M3"/>
    <mergeCell ref="N3:P3"/>
  </mergeCells>
  <printOptions/>
  <pageMargins left="0.54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I34" sqref="I34"/>
    </sheetView>
  </sheetViews>
  <sheetFormatPr defaultColWidth="9.00390625" defaultRowHeight="13.5"/>
  <cols>
    <col min="2" max="2" width="15.50390625" style="0" customWidth="1"/>
  </cols>
  <sheetData>
    <row r="1" ht="17.25">
      <c r="A1" s="1" t="s">
        <v>251</v>
      </c>
    </row>
    <row r="2" spans="1:8" ht="18" thickBot="1">
      <c r="A2" s="1"/>
      <c r="H2" t="s">
        <v>181</v>
      </c>
    </row>
    <row r="3" spans="1:23" ht="17.25" customHeight="1">
      <c r="A3" s="342" t="s">
        <v>68</v>
      </c>
      <c r="B3" s="343"/>
      <c r="C3" s="346" t="s">
        <v>50</v>
      </c>
      <c r="D3" s="347"/>
      <c r="E3" s="348"/>
      <c r="F3" s="346" t="s">
        <v>51</v>
      </c>
      <c r="G3" s="347"/>
      <c r="H3" s="349"/>
      <c r="I3" s="350" t="s">
        <v>52</v>
      </c>
      <c r="J3" s="347"/>
      <c r="K3" s="348"/>
      <c r="L3" s="346" t="s">
        <v>53</v>
      </c>
      <c r="M3" s="347"/>
      <c r="N3" s="349"/>
      <c r="O3" s="350" t="s">
        <v>54</v>
      </c>
      <c r="P3" s="347"/>
      <c r="Q3" s="348"/>
      <c r="R3" s="346" t="s">
        <v>55</v>
      </c>
      <c r="S3" s="347"/>
      <c r="T3" s="349"/>
      <c r="U3" s="350" t="s">
        <v>56</v>
      </c>
      <c r="V3" s="347"/>
      <c r="W3" s="348"/>
    </row>
    <row r="4" spans="1:23" ht="17.25" customHeight="1" thickBot="1">
      <c r="A4" s="344"/>
      <c r="B4" s="345"/>
      <c r="C4" s="34" t="s">
        <v>57</v>
      </c>
      <c r="D4" s="35" t="s">
        <v>58</v>
      </c>
      <c r="E4" s="36" t="s">
        <v>59</v>
      </c>
      <c r="F4" s="34" t="s">
        <v>57</v>
      </c>
      <c r="G4" s="35" t="s">
        <v>58</v>
      </c>
      <c r="H4" s="37" t="s">
        <v>59</v>
      </c>
      <c r="I4" s="38" t="s">
        <v>57</v>
      </c>
      <c r="J4" s="35" t="s">
        <v>58</v>
      </c>
      <c r="K4" s="36" t="s">
        <v>59</v>
      </c>
      <c r="L4" s="34" t="s">
        <v>57</v>
      </c>
      <c r="M4" s="35" t="s">
        <v>58</v>
      </c>
      <c r="N4" s="37" t="s">
        <v>59</v>
      </c>
      <c r="O4" s="49" t="s">
        <v>57</v>
      </c>
      <c r="P4" s="35" t="s">
        <v>58</v>
      </c>
      <c r="Q4" s="50" t="s">
        <v>59</v>
      </c>
      <c r="R4" s="34" t="s">
        <v>57</v>
      </c>
      <c r="S4" s="35" t="s">
        <v>58</v>
      </c>
      <c r="T4" s="37" t="s">
        <v>59</v>
      </c>
      <c r="U4" s="38" t="s">
        <v>57</v>
      </c>
      <c r="V4" s="35" t="s">
        <v>58</v>
      </c>
      <c r="W4" s="36" t="s">
        <v>59</v>
      </c>
    </row>
    <row r="5" spans="1:23" ht="17.25" customHeight="1" thickBot="1" thickTop="1">
      <c r="A5" s="351" t="s">
        <v>69</v>
      </c>
      <c r="B5" s="352"/>
      <c r="C5" s="92">
        <v>1666</v>
      </c>
      <c r="D5" s="93">
        <v>28175</v>
      </c>
      <c r="E5" s="94">
        <v>5</v>
      </c>
      <c r="F5" s="54">
        <v>86</v>
      </c>
      <c r="G5" s="53">
        <v>2042</v>
      </c>
      <c r="H5" s="55">
        <v>1</v>
      </c>
      <c r="I5" s="53">
        <v>71</v>
      </c>
      <c r="J5" s="52">
        <v>1858</v>
      </c>
      <c r="K5" s="53" t="s">
        <v>61</v>
      </c>
      <c r="L5" s="54">
        <v>107</v>
      </c>
      <c r="M5" s="53">
        <v>2725</v>
      </c>
      <c r="N5" s="55" t="s">
        <v>61</v>
      </c>
      <c r="O5" s="53">
        <v>84</v>
      </c>
      <c r="P5" s="52">
        <v>1722</v>
      </c>
      <c r="Q5" s="53" t="s">
        <v>61</v>
      </c>
      <c r="R5" s="54">
        <v>119</v>
      </c>
      <c r="S5" s="53">
        <v>1445</v>
      </c>
      <c r="T5" s="55" t="s">
        <v>61</v>
      </c>
      <c r="U5" s="53">
        <v>125</v>
      </c>
      <c r="V5" s="52">
        <v>1883</v>
      </c>
      <c r="W5" s="55" t="s">
        <v>61</v>
      </c>
    </row>
    <row r="6" spans="1:23" ht="17.25" customHeight="1" thickTop="1">
      <c r="A6" s="353" t="s">
        <v>70</v>
      </c>
      <c r="B6" s="354"/>
      <c r="C6" s="95">
        <v>147</v>
      </c>
      <c r="D6" s="96">
        <v>1334</v>
      </c>
      <c r="E6" s="95">
        <v>2</v>
      </c>
      <c r="F6" s="58">
        <v>14</v>
      </c>
      <c r="G6" s="56">
        <v>90</v>
      </c>
      <c r="H6" s="59">
        <v>1</v>
      </c>
      <c r="I6" s="56">
        <v>12</v>
      </c>
      <c r="J6" s="57">
        <v>177</v>
      </c>
      <c r="K6" s="56" t="s">
        <v>61</v>
      </c>
      <c r="L6" s="58">
        <v>15</v>
      </c>
      <c r="M6" s="56">
        <v>172</v>
      </c>
      <c r="N6" s="59" t="s">
        <v>61</v>
      </c>
      <c r="O6" s="56">
        <v>8</v>
      </c>
      <c r="P6" s="57">
        <v>30</v>
      </c>
      <c r="Q6" s="56" t="s">
        <v>61</v>
      </c>
      <c r="R6" s="58">
        <v>7</v>
      </c>
      <c r="S6" s="56">
        <v>15</v>
      </c>
      <c r="T6" s="59" t="s">
        <v>61</v>
      </c>
      <c r="U6" s="56">
        <v>5</v>
      </c>
      <c r="V6" s="57">
        <v>28</v>
      </c>
      <c r="W6" s="59" t="s">
        <v>61</v>
      </c>
    </row>
    <row r="7" spans="1:23" ht="17.25" customHeight="1">
      <c r="A7" s="39"/>
      <c r="B7" s="40" t="s">
        <v>71</v>
      </c>
      <c r="C7" s="97">
        <v>69</v>
      </c>
      <c r="D7" s="98">
        <v>660</v>
      </c>
      <c r="E7" s="99" t="s">
        <v>61</v>
      </c>
      <c r="F7" s="63">
        <v>8</v>
      </c>
      <c r="G7" s="62">
        <v>82</v>
      </c>
      <c r="H7" s="64" t="s">
        <v>61</v>
      </c>
      <c r="I7" s="62">
        <v>8</v>
      </c>
      <c r="J7" s="61">
        <v>102</v>
      </c>
      <c r="K7" s="62" t="s">
        <v>61</v>
      </c>
      <c r="L7" s="63">
        <v>8</v>
      </c>
      <c r="M7" s="62">
        <v>142</v>
      </c>
      <c r="N7" s="64" t="s">
        <v>61</v>
      </c>
      <c r="O7" s="62">
        <v>5</v>
      </c>
      <c r="P7" s="61">
        <v>24</v>
      </c>
      <c r="Q7" s="62" t="s">
        <v>61</v>
      </c>
      <c r="R7" s="63">
        <v>2</v>
      </c>
      <c r="S7" s="62">
        <v>10</v>
      </c>
      <c r="T7" s="64" t="s">
        <v>61</v>
      </c>
      <c r="U7" s="62">
        <v>1</v>
      </c>
      <c r="V7" s="61">
        <v>10</v>
      </c>
      <c r="W7" s="64" t="s">
        <v>61</v>
      </c>
    </row>
    <row r="8" spans="1:23" ht="17.25" customHeight="1">
      <c r="A8" s="39"/>
      <c r="B8" s="41" t="s">
        <v>72</v>
      </c>
      <c r="C8" s="100">
        <v>44</v>
      </c>
      <c r="D8" s="96">
        <v>61</v>
      </c>
      <c r="E8" s="101">
        <v>2</v>
      </c>
      <c r="F8" s="58">
        <v>6</v>
      </c>
      <c r="G8" s="66">
        <v>8</v>
      </c>
      <c r="H8" s="59">
        <v>1</v>
      </c>
      <c r="I8" s="66">
        <v>3</v>
      </c>
      <c r="J8" s="57">
        <v>4</v>
      </c>
      <c r="K8" s="66" t="s">
        <v>61</v>
      </c>
      <c r="L8" s="58">
        <v>5</v>
      </c>
      <c r="M8" s="66">
        <v>5</v>
      </c>
      <c r="N8" s="59" t="s">
        <v>61</v>
      </c>
      <c r="O8" s="66">
        <v>2</v>
      </c>
      <c r="P8" s="57">
        <v>4</v>
      </c>
      <c r="Q8" s="66" t="s">
        <v>61</v>
      </c>
      <c r="R8" s="58">
        <v>5</v>
      </c>
      <c r="S8" s="66">
        <v>5</v>
      </c>
      <c r="T8" s="59" t="s">
        <v>61</v>
      </c>
      <c r="U8" s="66">
        <v>1</v>
      </c>
      <c r="V8" s="57">
        <v>1</v>
      </c>
      <c r="W8" s="59" t="s">
        <v>61</v>
      </c>
    </row>
    <row r="9" spans="1:23" ht="17.25" customHeight="1">
      <c r="A9" s="39"/>
      <c r="B9" s="41" t="s">
        <v>73</v>
      </c>
      <c r="C9" s="102">
        <v>34</v>
      </c>
      <c r="D9" s="103">
        <v>613</v>
      </c>
      <c r="E9" s="104" t="s">
        <v>61</v>
      </c>
      <c r="F9" s="70" t="s">
        <v>61</v>
      </c>
      <c r="G9" s="69" t="s">
        <v>61</v>
      </c>
      <c r="H9" s="71" t="s">
        <v>61</v>
      </c>
      <c r="I9" s="69">
        <v>1</v>
      </c>
      <c r="J9" s="68">
        <v>71</v>
      </c>
      <c r="K9" s="69" t="s">
        <v>61</v>
      </c>
      <c r="L9" s="70">
        <v>2</v>
      </c>
      <c r="M9" s="69">
        <v>25</v>
      </c>
      <c r="N9" s="71" t="s">
        <v>61</v>
      </c>
      <c r="O9" s="69">
        <v>1</v>
      </c>
      <c r="P9" s="68">
        <v>2</v>
      </c>
      <c r="Q9" s="69" t="s">
        <v>61</v>
      </c>
      <c r="R9" s="70" t="s">
        <v>61</v>
      </c>
      <c r="S9" s="69" t="s">
        <v>61</v>
      </c>
      <c r="T9" s="71" t="s">
        <v>61</v>
      </c>
      <c r="U9" s="69">
        <v>3</v>
      </c>
      <c r="V9" s="68">
        <v>17</v>
      </c>
      <c r="W9" s="71" t="s">
        <v>61</v>
      </c>
    </row>
    <row r="10" spans="1:23" ht="17.25" customHeight="1">
      <c r="A10" s="355" t="s">
        <v>74</v>
      </c>
      <c r="B10" s="356"/>
      <c r="C10" s="95">
        <v>9</v>
      </c>
      <c r="D10" s="96">
        <v>143</v>
      </c>
      <c r="E10" s="95" t="s">
        <v>61</v>
      </c>
      <c r="F10" s="58" t="s">
        <v>61</v>
      </c>
      <c r="G10" s="56" t="s">
        <v>61</v>
      </c>
      <c r="H10" s="59" t="s">
        <v>61</v>
      </c>
      <c r="I10" s="56" t="s">
        <v>61</v>
      </c>
      <c r="J10" s="57" t="s">
        <v>61</v>
      </c>
      <c r="K10" s="56" t="s">
        <v>61</v>
      </c>
      <c r="L10" s="58" t="s">
        <v>61</v>
      </c>
      <c r="M10" s="56" t="s">
        <v>61</v>
      </c>
      <c r="N10" s="59" t="s">
        <v>61</v>
      </c>
      <c r="O10" s="56" t="s">
        <v>61</v>
      </c>
      <c r="P10" s="57" t="s">
        <v>61</v>
      </c>
      <c r="Q10" s="56" t="s">
        <v>61</v>
      </c>
      <c r="R10" s="58">
        <v>2</v>
      </c>
      <c r="S10" s="56">
        <v>2</v>
      </c>
      <c r="T10" s="59" t="s">
        <v>61</v>
      </c>
      <c r="U10" s="56">
        <v>2</v>
      </c>
      <c r="V10" s="57">
        <v>5</v>
      </c>
      <c r="W10" s="59" t="s">
        <v>61</v>
      </c>
    </row>
    <row r="11" spans="1:23" ht="17.25" customHeight="1">
      <c r="A11" s="42"/>
      <c r="B11" s="40" t="s">
        <v>75</v>
      </c>
      <c r="C11" s="97">
        <v>1</v>
      </c>
      <c r="D11" s="98">
        <v>83</v>
      </c>
      <c r="E11" s="99" t="s">
        <v>61</v>
      </c>
      <c r="F11" s="63" t="s">
        <v>61</v>
      </c>
      <c r="G11" s="62" t="s">
        <v>61</v>
      </c>
      <c r="H11" s="64" t="s">
        <v>61</v>
      </c>
      <c r="I11" s="62" t="s">
        <v>61</v>
      </c>
      <c r="J11" s="61" t="s">
        <v>61</v>
      </c>
      <c r="K11" s="62" t="s">
        <v>61</v>
      </c>
      <c r="L11" s="63" t="s">
        <v>61</v>
      </c>
      <c r="M11" s="62" t="s">
        <v>61</v>
      </c>
      <c r="N11" s="64" t="s">
        <v>61</v>
      </c>
      <c r="O11" s="62" t="s">
        <v>61</v>
      </c>
      <c r="P11" s="61" t="s">
        <v>61</v>
      </c>
      <c r="Q11" s="62" t="s">
        <v>61</v>
      </c>
      <c r="R11" s="63" t="s">
        <v>61</v>
      </c>
      <c r="S11" s="62" t="s">
        <v>61</v>
      </c>
      <c r="T11" s="64" t="s">
        <v>61</v>
      </c>
      <c r="U11" s="62" t="s">
        <v>61</v>
      </c>
      <c r="V11" s="61" t="s">
        <v>61</v>
      </c>
      <c r="W11" s="64" t="s">
        <v>61</v>
      </c>
    </row>
    <row r="12" spans="1:23" ht="17.25" customHeight="1">
      <c r="A12" s="43"/>
      <c r="B12" s="44" t="s">
        <v>73</v>
      </c>
      <c r="C12" s="102">
        <v>8</v>
      </c>
      <c r="D12" s="103">
        <v>60</v>
      </c>
      <c r="E12" s="104" t="s">
        <v>61</v>
      </c>
      <c r="F12" s="70" t="s">
        <v>61</v>
      </c>
      <c r="G12" s="69" t="s">
        <v>61</v>
      </c>
      <c r="H12" s="71" t="s">
        <v>61</v>
      </c>
      <c r="I12" s="69" t="s">
        <v>61</v>
      </c>
      <c r="J12" s="68" t="s">
        <v>61</v>
      </c>
      <c r="K12" s="69" t="s">
        <v>61</v>
      </c>
      <c r="L12" s="70" t="s">
        <v>61</v>
      </c>
      <c r="M12" s="69" t="s">
        <v>61</v>
      </c>
      <c r="N12" s="71" t="s">
        <v>61</v>
      </c>
      <c r="O12" s="69" t="s">
        <v>61</v>
      </c>
      <c r="P12" s="68" t="s">
        <v>61</v>
      </c>
      <c r="Q12" s="69" t="s">
        <v>61</v>
      </c>
      <c r="R12" s="70">
        <v>2</v>
      </c>
      <c r="S12" s="69">
        <v>2</v>
      </c>
      <c r="T12" s="71" t="s">
        <v>61</v>
      </c>
      <c r="U12" s="69">
        <v>2</v>
      </c>
      <c r="V12" s="68">
        <v>5</v>
      </c>
      <c r="W12" s="71" t="s">
        <v>61</v>
      </c>
    </row>
    <row r="13" spans="1:23" ht="17.25" customHeight="1">
      <c r="A13" s="357" t="s">
        <v>76</v>
      </c>
      <c r="B13" s="358"/>
      <c r="C13" s="105">
        <v>52</v>
      </c>
      <c r="D13" s="106">
        <v>932</v>
      </c>
      <c r="E13" s="107" t="s">
        <v>61</v>
      </c>
      <c r="F13" s="75">
        <v>2</v>
      </c>
      <c r="G13" s="74">
        <v>18</v>
      </c>
      <c r="H13" s="76" t="s">
        <v>61</v>
      </c>
      <c r="I13" s="74">
        <v>3</v>
      </c>
      <c r="J13" s="73">
        <v>13</v>
      </c>
      <c r="K13" s="74" t="s">
        <v>61</v>
      </c>
      <c r="L13" s="75">
        <v>3</v>
      </c>
      <c r="M13" s="74">
        <v>88</v>
      </c>
      <c r="N13" s="76" t="s">
        <v>61</v>
      </c>
      <c r="O13" s="74">
        <v>6</v>
      </c>
      <c r="P13" s="73">
        <v>181</v>
      </c>
      <c r="Q13" s="74" t="s">
        <v>61</v>
      </c>
      <c r="R13" s="75">
        <v>4</v>
      </c>
      <c r="S13" s="74">
        <v>60</v>
      </c>
      <c r="T13" s="76" t="s">
        <v>61</v>
      </c>
      <c r="U13" s="74">
        <v>10</v>
      </c>
      <c r="V13" s="73">
        <v>207</v>
      </c>
      <c r="W13" s="76" t="s">
        <v>61</v>
      </c>
    </row>
    <row r="14" spans="1:23" ht="17.25" customHeight="1">
      <c r="A14" s="359" t="s">
        <v>77</v>
      </c>
      <c r="B14" s="360"/>
      <c r="C14" s="105">
        <v>13</v>
      </c>
      <c r="D14" s="106">
        <v>504</v>
      </c>
      <c r="E14" s="107" t="s">
        <v>61</v>
      </c>
      <c r="F14" s="75">
        <v>1</v>
      </c>
      <c r="G14" s="74">
        <v>60</v>
      </c>
      <c r="H14" s="76" t="s">
        <v>61</v>
      </c>
      <c r="I14" s="74" t="s">
        <v>61</v>
      </c>
      <c r="J14" s="73" t="s">
        <v>61</v>
      </c>
      <c r="K14" s="74" t="s">
        <v>61</v>
      </c>
      <c r="L14" s="75" t="s">
        <v>61</v>
      </c>
      <c r="M14" s="74" t="s">
        <v>61</v>
      </c>
      <c r="N14" s="76" t="s">
        <v>61</v>
      </c>
      <c r="O14" s="74" t="s">
        <v>61</v>
      </c>
      <c r="P14" s="73" t="s">
        <v>61</v>
      </c>
      <c r="Q14" s="74" t="s">
        <v>61</v>
      </c>
      <c r="R14" s="75">
        <v>1</v>
      </c>
      <c r="S14" s="74">
        <v>41</v>
      </c>
      <c r="T14" s="76" t="s">
        <v>61</v>
      </c>
      <c r="U14" s="74" t="s">
        <v>61</v>
      </c>
      <c r="V14" s="73" t="s">
        <v>61</v>
      </c>
      <c r="W14" s="76" t="s">
        <v>61</v>
      </c>
    </row>
    <row r="15" spans="1:23" ht="17.25" customHeight="1">
      <c r="A15" s="357" t="s">
        <v>78</v>
      </c>
      <c r="B15" s="358"/>
      <c r="C15" s="105">
        <v>1</v>
      </c>
      <c r="D15" s="106">
        <v>12</v>
      </c>
      <c r="E15" s="107" t="s">
        <v>61</v>
      </c>
      <c r="F15" s="75" t="s">
        <v>61</v>
      </c>
      <c r="G15" s="74" t="s">
        <v>61</v>
      </c>
      <c r="H15" s="76" t="s">
        <v>61</v>
      </c>
      <c r="I15" s="74" t="s">
        <v>61</v>
      </c>
      <c r="J15" s="73" t="s">
        <v>61</v>
      </c>
      <c r="K15" s="74" t="s">
        <v>61</v>
      </c>
      <c r="L15" s="75">
        <v>1</v>
      </c>
      <c r="M15" s="74">
        <v>12</v>
      </c>
      <c r="N15" s="76" t="s">
        <v>61</v>
      </c>
      <c r="O15" s="74" t="s">
        <v>61</v>
      </c>
      <c r="P15" s="73" t="s">
        <v>61</v>
      </c>
      <c r="Q15" s="74" t="s">
        <v>61</v>
      </c>
      <c r="R15" s="75" t="s">
        <v>61</v>
      </c>
      <c r="S15" s="74" t="s">
        <v>61</v>
      </c>
      <c r="T15" s="76" t="s">
        <v>61</v>
      </c>
      <c r="U15" s="74" t="s">
        <v>61</v>
      </c>
      <c r="V15" s="73" t="s">
        <v>61</v>
      </c>
      <c r="W15" s="76" t="s">
        <v>61</v>
      </c>
    </row>
    <row r="16" spans="1:23" ht="17.25" customHeight="1">
      <c r="A16" s="359" t="s">
        <v>79</v>
      </c>
      <c r="B16" s="360"/>
      <c r="C16" s="105">
        <v>28</v>
      </c>
      <c r="D16" s="106">
        <v>632</v>
      </c>
      <c r="E16" s="107" t="s">
        <v>61</v>
      </c>
      <c r="F16" s="75">
        <v>1</v>
      </c>
      <c r="G16" s="74">
        <v>49</v>
      </c>
      <c r="H16" s="76" t="s">
        <v>61</v>
      </c>
      <c r="I16" s="74">
        <v>1</v>
      </c>
      <c r="J16" s="73">
        <v>116</v>
      </c>
      <c r="K16" s="74" t="s">
        <v>61</v>
      </c>
      <c r="L16" s="75">
        <v>1</v>
      </c>
      <c r="M16" s="74">
        <v>36</v>
      </c>
      <c r="N16" s="76" t="s">
        <v>61</v>
      </c>
      <c r="O16" s="74">
        <v>1</v>
      </c>
      <c r="P16" s="73">
        <v>3</v>
      </c>
      <c r="Q16" s="74" t="s">
        <v>61</v>
      </c>
      <c r="R16" s="75">
        <v>2</v>
      </c>
      <c r="S16" s="74">
        <v>6</v>
      </c>
      <c r="T16" s="76" t="s">
        <v>61</v>
      </c>
      <c r="U16" s="74">
        <v>4</v>
      </c>
      <c r="V16" s="73">
        <v>129</v>
      </c>
      <c r="W16" s="76" t="s">
        <v>61</v>
      </c>
    </row>
    <row r="17" spans="1:23" ht="17.25" customHeight="1">
      <c r="A17" s="353" t="s">
        <v>80</v>
      </c>
      <c r="B17" s="354"/>
      <c r="C17" s="105">
        <v>100</v>
      </c>
      <c r="D17" s="106">
        <v>609</v>
      </c>
      <c r="E17" s="107">
        <v>1</v>
      </c>
      <c r="F17" s="75" t="s">
        <v>61</v>
      </c>
      <c r="G17" s="74" t="s">
        <v>61</v>
      </c>
      <c r="H17" s="76" t="s">
        <v>61</v>
      </c>
      <c r="I17" s="74" t="s">
        <v>61</v>
      </c>
      <c r="J17" s="73" t="s">
        <v>61</v>
      </c>
      <c r="K17" s="74" t="s">
        <v>61</v>
      </c>
      <c r="L17" s="75" t="s">
        <v>61</v>
      </c>
      <c r="M17" s="74" t="s">
        <v>61</v>
      </c>
      <c r="N17" s="76" t="s">
        <v>61</v>
      </c>
      <c r="O17" s="74">
        <v>8</v>
      </c>
      <c r="P17" s="73">
        <v>13</v>
      </c>
      <c r="Q17" s="74" t="s">
        <v>61</v>
      </c>
      <c r="R17" s="75">
        <v>5</v>
      </c>
      <c r="S17" s="74">
        <v>24</v>
      </c>
      <c r="T17" s="76" t="s">
        <v>61</v>
      </c>
      <c r="U17" s="74">
        <v>1</v>
      </c>
      <c r="V17" s="73">
        <v>74</v>
      </c>
      <c r="W17" s="76" t="s">
        <v>61</v>
      </c>
    </row>
    <row r="18" spans="1:23" ht="17.25" customHeight="1">
      <c r="A18" s="42"/>
      <c r="B18" s="40" t="s">
        <v>81</v>
      </c>
      <c r="C18" s="97" t="s">
        <v>61</v>
      </c>
      <c r="D18" s="98" t="s">
        <v>61</v>
      </c>
      <c r="E18" s="99" t="s">
        <v>61</v>
      </c>
      <c r="F18" s="63" t="s">
        <v>61</v>
      </c>
      <c r="G18" s="62" t="s">
        <v>61</v>
      </c>
      <c r="H18" s="64" t="s">
        <v>61</v>
      </c>
      <c r="I18" s="62" t="s">
        <v>61</v>
      </c>
      <c r="J18" s="61" t="s">
        <v>61</v>
      </c>
      <c r="K18" s="62" t="s">
        <v>61</v>
      </c>
      <c r="L18" s="63" t="s">
        <v>61</v>
      </c>
      <c r="M18" s="62" t="s">
        <v>61</v>
      </c>
      <c r="N18" s="64" t="s">
        <v>61</v>
      </c>
      <c r="O18" s="62" t="s">
        <v>61</v>
      </c>
      <c r="P18" s="61" t="s">
        <v>61</v>
      </c>
      <c r="Q18" s="62" t="s">
        <v>61</v>
      </c>
      <c r="R18" s="63" t="s">
        <v>61</v>
      </c>
      <c r="S18" s="62" t="s">
        <v>61</v>
      </c>
      <c r="T18" s="64" t="s">
        <v>61</v>
      </c>
      <c r="U18" s="62" t="s">
        <v>61</v>
      </c>
      <c r="V18" s="61" t="s">
        <v>61</v>
      </c>
      <c r="W18" s="64" t="s">
        <v>61</v>
      </c>
    </row>
    <row r="19" spans="1:23" ht="17.25" customHeight="1">
      <c r="A19" s="42"/>
      <c r="B19" s="41" t="s">
        <v>82</v>
      </c>
      <c r="C19" s="100">
        <v>81</v>
      </c>
      <c r="D19" s="96">
        <v>238</v>
      </c>
      <c r="E19" s="101">
        <v>1</v>
      </c>
      <c r="F19" s="58" t="s">
        <v>61</v>
      </c>
      <c r="G19" s="66" t="s">
        <v>61</v>
      </c>
      <c r="H19" s="59" t="s">
        <v>61</v>
      </c>
      <c r="I19" s="66" t="s">
        <v>61</v>
      </c>
      <c r="J19" s="57" t="s">
        <v>61</v>
      </c>
      <c r="K19" s="66" t="s">
        <v>61</v>
      </c>
      <c r="L19" s="58" t="s">
        <v>61</v>
      </c>
      <c r="M19" s="66" t="s">
        <v>61</v>
      </c>
      <c r="N19" s="59" t="s">
        <v>61</v>
      </c>
      <c r="O19" s="66" t="s">
        <v>61</v>
      </c>
      <c r="P19" s="57" t="s">
        <v>61</v>
      </c>
      <c r="Q19" s="66" t="s">
        <v>61</v>
      </c>
      <c r="R19" s="58" t="s">
        <v>61</v>
      </c>
      <c r="S19" s="66" t="s">
        <v>61</v>
      </c>
      <c r="T19" s="59" t="s">
        <v>61</v>
      </c>
      <c r="U19" s="66" t="s">
        <v>61</v>
      </c>
      <c r="V19" s="57" t="s">
        <v>61</v>
      </c>
      <c r="W19" s="59" t="s">
        <v>61</v>
      </c>
    </row>
    <row r="20" spans="1:23" ht="17.25" customHeight="1">
      <c r="A20" s="42"/>
      <c r="B20" s="41" t="s">
        <v>73</v>
      </c>
      <c r="C20" s="102">
        <v>19</v>
      </c>
      <c r="D20" s="103">
        <v>371</v>
      </c>
      <c r="E20" s="104" t="s">
        <v>61</v>
      </c>
      <c r="F20" s="70" t="s">
        <v>61</v>
      </c>
      <c r="G20" s="69" t="s">
        <v>61</v>
      </c>
      <c r="H20" s="71" t="s">
        <v>61</v>
      </c>
      <c r="I20" s="69" t="s">
        <v>61</v>
      </c>
      <c r="J20" s="68" t="s">
        <v>61</v>
      </c>
      <c r="K20" s="69" t="s">
        <v>61</v>
      </c>
      <c r="L20" s="70" t="s">
        <v>61</v>
      </c>
      <c r="M20" s="69" t="s">
        <v>61</v>
      </c>
      <c r="N20" s="71" t="s">
        <v>61</v>
      </c>
      <c r="O20" s="69">
        <v>8</v>
      </c>
      <c r="P20" s="68">
        <v>13</v>
      </c>
      <c r="Q20" s="69" t="s">
        <v>61</v>
      </c>
      <c r="R20" s="70">
        <v>5</v>
      </c>
      <c r="S20" s="69">
        <v>24</v>
      </c>
      <c r="T20" s="71" t="s">
        <v>61</v>
      </c>
      <c r="U20" s="69">
        <v>1</v>
      </c>
      <c r="V20" s="68">
        <v>74</v>
      </c>
      <c r="W20" s="71" t="s">
        <v>61</v>
      </c>
    </row>
    <row r="21" spans="1:23" ht="17.25" customHeight="1">
      <c r="A21" s="359" t="s">
        <v>83</v>
      </c>
      <c r="B21" s="360"/>
      <c r="C21" s="105">
        <v>13</v>
      </c>
      <c r="D21" s="106">
        <v>921</v>
      </c>
      <c r="E21" s="107" t="s">
        <v>61</v>
      </c>
      <c r="F21" s="75" t="s">
        <v>61</v>
      </c>
      <c r="G21" s="74" t="s">
        <v>61</v>
      </c>
      <c r="H21" s="76" t="s">
        <v>61</v>
      </c>
      <c r="I21" s="74" t="s">
        <v>61</v>
      </c>
      <c r="J21" s="73" t="s">
        <v>61</v>
      </c>
      <c r="K21" s="74" t="s">
        <v>61</v>
      </c>
      <c r="L21" s="75" t="s">
        <v>61</v>
      </c>
      <c r="M21" s="74" t="s">
        <v>61</v>
      </c>
      <c r="N21" s="76" t="s">
        <v>61</v>
      </c>
      <c r="O21" s="74">
        <v>1</v>
      </c>
      <c r="P21" s="73">
        <v>123</v>
      </c>
      <c r="Q21" s="74" t="s">
        <v>61</v>
      </c>
      <c r="R21" s="75">
        <v>1</v>
      </c>
      <c r="S21" s="74">
        <v>25</v>
      </c>
      <c r="T21" s="76" t="s">
        <v>61</v>
      </c>
      <c r="U21" s="74">
        <v>1</v>
      </c>
      <c r="V21" s="73">
        <v>26</v>
      </c>
      <c r="W21" s="76" t="s">
        <v>61</v>
      </c>
    </row>
    <row r="22" spans="1:23" ht="17.25" customHeight="1">
      <c r="A22" s="357" t="s">
        <v>84</v>
      </c>
      <c r="B22" s="358"/>
      <c r="C22" s="105">
        <v>90</v>
      </c>
      <c r="D22" s="106">
        <v>3052</v>
      </c>
      <c r="E22" s="107" t="s">
        <v>61</v>
      </c>
      <c r="F22" s="75">
        <v>7</v>
      </c>
      <c r="G22" s="74">
        <v>277</v>
      </c>
      <c r="H22" s="76" t="s">
        <v>61</v>
      </c>
      <c r="I22" s="74">
        <v>7</v>
      </c>
      <c r="J22" s="73">
        <v>211</v>
      </c>
      <c r="K22" s="74" t="s">
        <v>61</v>
      </c>
      <c r="L22" s="75">
        <v>7</v>
      </c>
      <c r="M22" s="74">
        <v>273</v>
      </c>
      <c r="N22" s="76" t="s">
        <v>61</v>
      </c>
      <c r="O22" s="74">
        <v>4</v>
      </c>
      <c r="P22" s="73">
        <v>149</v>
      </c>
      <c r="Q22" s="74" t="s">
        <v>61</v>
      </c>
      <c r="R22" s="75" t="s">
        <v>61</v>
      </c>
      <c r="S22" s="74" t="s">
        <v>61</v>
      </c>
      <c r="T22" s="76" t="s">
        <v>61</v>
      </c>
      <c r="U22" s="74">
        <v>8</v>
      </c>
      <c r="V22" s="73">
        <v>421</v>
      </c>
      <c r="W22" s="76" t="s">
        <v>61</v>
      </c>
    </row>
    <row r="23" spans="1:23" ht="17.25" customHeight="1">
      <c r="A23" s="355" t="s">
        <v>85</v>
      </c>
      <c r="B23" s="356"/>
      <c r="C23" s="95">
        <v>422</v>
      </c>
      <c r="D23" s="96">
        <v>15427</v>
      </c>
      <c r="E23" s="95" t="s">
        <v>61</v>
      </c>
      <c r="F23" s="58">
        <v>25</v>
      </c>
      <c r="G23" s="56">
        <v>1462</v>
      </c>
      <c r="H23" s="59" t="s">
        <v>61</v>
      </c>
      <c r="I23" s="56">
        <v>17</v>
      </c>
      <c r="J23" s="57">
        <v>900</v>
      </c>
      <c r="K23" s="56" t="s">
        <v>61</v>
      </c>
      <c r="L23" s="58">
        <v>36</v>
      </c>
      <c r="M23" s="56">
        <v>1723</v>
      </c>
      <c r="N23" s="59" t="s">
        <v>61</v>
      </c>
      <c r="O23" s="56">
        <v>23</v>
      </c>
      <c r="P23" s="57">
        <v>1048</v>
      </c>
      <c r="Q23" s="56" t="s">
        <v>61</v>
      </c>
      <c r="R23" s="58">
        <v>30</v>
      </c>
      <c r="S23" s="56">
        <v>824</v>
      </c>
      <c r="T23" s="59" t="s">
        <v>61</v>
      </c>
      <c r="U23" s="56">
        <v>27</v>
      </c>
      <c r="V23" s="57">
        <v>686</v>
      </c>
      <c r="W23" s="59" t="s">
        <v>61</v>
      </c>
    </row>
    <row r="24" spans="1:23" ht="17.25" customHeight="1">
      <c r="A24" s="42"/>
      <c r="B24" s="40" t="s">
        <v>86</v>
      </c>
      <c r="C24" s="97">
        <v>18</v>
      </c>
      <c r="D24" s="98">
        <v>647</v>
      </c>
      <c r="E24" s="99" t="s">
        <v>61</v>
      </c>
      <c r="F24" s="63" t="s">
        <v>61</v>
      </c>
      <c r="G24" s="62" t="s">
        <v>61</v>
      </c>
      <c r="H24" s="64" t="s">
        <v>61</v>
      </c>
      <c r="I24" s="62" t="s">
        <v>61</v>
      </c>
      <c r="J24" s="61" t="s">
        <v>61</v>
      </c>
      <c r="K24" s="62" t="s">
        <v>61</v>
      </c>
      <c r="L24" s="63">
        <v>2</v>
      </c>
      <c r="M24" s="62">
        <v>14</v>
      </c>
      <c r="N24" s="64" t="s">
        <v>61</v>
      </c>
      <c r="O24" s="62" t="s">
        <v>61</v>
      </c>
      <c r="P24" s="61" t="s">
        <v>61</v>
      </c>
      <c r="Q24" s="62" t="s">
        <v>61</v>
      </c>
      <c r="R24" s="63">
        <v>3</v>
      </c>
      <c r="S24" s="62">
        <v>39</v>
      </c>
      <c r="T24" s="64" t="s">
        <v>61</v>
      </c>
      <c r="U24" s="62">
        <v>1</v>
      </c>
      <c r="V24" s="61">
        <v>10</v>
      </c>
      <c r="W24" s="64" t="s">
        <v>61</v>
      </c>
    </row>
    <row r="25" spans="1:23" ht="17.25" customHeight="1">
      <c r="A25" s="43"/>
      <c r="B25" s="44" t="s">
        <v>87</v>
      </c>
      <c r="C25" s="102">
        <v>404</v>
      </c>
      <c r="D25" s="103">
        <v>14780</v>
      </c>
      <c r="E25" s="104" t="s">
        <v>61</v>
      </c>
      <c r="F25" s="70">
        <v>25</v>
      </c>
      <c r="G25" s="69">
        <v>1462</v>
      </c>
      <c r="H25" s="71" t="s">
        <v>61</v>
      </c>
      <c r="I25" s="69">
        <v>17</v>
      </c>
      <c r="J25" s="68">
        <v>900</v>
      </c>
      <c r="K25" s="69" t="s">
        <v>61</v>
      </c>
      <c r="L25" s="70">
        <v>34</v>
      </c>
      <c r="M25" s="69">
        <v>1709</v>
      </c>
      <c r="N25" s="71" t="s">
        <v>61</v>
      </c>
      <c r="O25" s="69">
        <v>23</v>
      </c>
      <c r="P25" s="68">
        <v>1048</v>
      </c>
      <c r="Q25" s="69" t="s">
        <v>61</v>
      </c>
      <c r="R25" s="70">
        <v>27</v>
      </c>
      <c r="S25" s="69">
        <v>785</v>
      </c>
      <c r="T25" s="71" t="s">
        <v>61</v>
      </c>
      <c r="U25" s="69">
        <v>26</v>
      </c>
      <c r="V25" s="68">
        <v>676</v>
      </c>
      <c r="W25" s="71" t="s">
        <v>61</v>
      </c>
    </row>
    <row r="26" spans="1:23" ht="17.25" customHeight="1" thickBot="1">
      <c r="A26" s="361" t="s">
        <v>88</v>
      </c>
      <c r="B26" s="362"/>
      <c r="C26" s="108">
        <v>791</v>
      </c>
      <c r="D26" s="109">
        <v>4609</v>
      </c>
      <c r="E26" s="110">
        <v>2</v>
      </c>
      <c r="F26" s="80">
        <v>36</v>
      </c>
      <c r="G26" s="79">
        <v>86</v>
      </c>
      <c r="H26" s="81" t="s">
        <v>61</v>
      </c>
      <c r="I26" s="79">
        <v>31</v>
      </c>
      <c r="J26" s="78">
        <v>441</v>
      </c>
      <c r="K26" s="79" t="s">
        <v>61</v>
      </c>
      <c r="L26" s="80">
        <v>44</v>
      </c>
      <c r="M26" s="79">
        <v>421</v>
      </c>
      <c r="N26" s="81" t="s">
        <v>61</v>
      </c>
      <c r="O26" s="79">
        <v>33</v>
      </c>
      <c r="P26" s="78">
        <v>175</v>
      </c>
      <c r="Q26" s="79" t="s">
        <v>61</v>
      </c>
      <c r="R26" s="80">
        <v>67</v>
      </c>
      <c r="S26" s="79">
        <v>448</v>
      </c>
      <c r="T26" s="81" t="s">
        <v>61</v>
      </c>
      <c r="U26" s="79">
        <v>67</v>
      </c>
      <c r="V26" s="78">
        <v>307</v>
      </c>
      <c r="W26" s="81" t="s">
        <v>61</v>
      </c>
    </row>
    <row r="27" ht="17.25" customHeight="1"/>
    <row r="28" ht="17.25" customHeight="1" thickBot="1"/>
    <row r="29" spans="1:20" ht="17.25" customHeight="1">
      <c r="A29" s="342" t="s">
        <v>68</v>
      </c>
      <c r="B29" s="343"/>
      <c r="C29" s="346" t="s">
        <v>62</v>
      </c>
      <c r="D29" s="347"/>
      <c r="E29" s="349"/>
      <c r="F29" s="350" t="s">
        <v>63</v>
      </c>
      <c r="G29" s="347"/>
      <c r="H29" s="348"/>
      <c r="I29" s="346" t="s">
        <v>64</v>
      </c>
      <c r="J29" s="347"/>
      <c r="K29" s="349"/>
      <c r="L29" s="350" t="s">
        <v>65</v>
      </c>
      <c r="M29" s="347"/>
      <c r="N29" s="348"/>
      <c r="O29" s="346" t="s">
        <v>66</v>
      </c>
      <c r="P29" s="347"/>
      <c r="Q29" s="349"/>
      <c r="R29" s="350" t="s">
        <v>67</v>
      </c>
      <c r="S29" s="347"/>
      <c r="T29" s="348"/>
    </row>
    <row r="30" spans="1:20" ht="17.25" customHeight="1" thickBot="1">
      <c r="A30" s="344"/>
      <c r="B30" s="345"/>
      <c r="C30" s="34" t="s">
        <v>57</v>
      </c>
      <c r="D30" s="35" t="s">
        <v>58</v>
      </c>
      <c r="E30" s="37" t="s">
        <v>59</v>
      </c>
      <c r="F30" s="38" t="s">
        <v>57</v>
      </c>
      <c r="G30" s="35" t="s">
        <v>58</v>
      </c>
      <c r="H30" s="36" t="s">
        <v>59</v>
      </c>
      <c r="I30" s="34" t="s">
        <v>57</v>
      </c>
      <c r="J30" s="35" t="s">
        <v>58</v>
      </c>
      <c r="K30" s="37" t="s">
        <v>59</v>
      </c>
      <c r="L30" s="38" t="s">
        <v>57</v>
      </c>
      <c r="M30" s="35" t="s">
        <v>58</v>
      </c>
      <c r="N30" s="36" t="s">
        <v>59</v>
      </c>
      <c r="O30" s="34" t="s">
        <v>57</v>
      </c>
      <c r="P30" s="35" t="s">
        <v>58</v>
      </c>
      <c r="Q30" s="37" t="s">
        <v>59</v>
      </c>
      <c r="R30" s="38" t="s">
        <v>57</v>
      </c>
      <c r="S30" s="35" t="s">
        <v>58</v>
      </c>
      <c r="T30" s="36" t="s">
        <v>59</v>
      </c>
    </row>
    <row r="31" spans="1:20" ht="17.25" customHeight="1" thickBot="1" thickTop="1">
      <c r="A31" s="351" t="s">
        <v>69</v>
      </c>
      <c r="B31" s="352"/>
      <c r="C31" s="51">
        <v>180</v>
      </c>
      <c r="D31" s="52">
        <v>2795</v>
      </c>
      <c r="E31" s="53">
        <v>1</v>
      </c>
      <c r="F31" s="54">
        <v>275</v>
      </c>
      <c r="G31" s="52">
        <v>3371</v>
      </c>
      <c r="H31" s="55" t="s">
        <v>61</v>
      </c>
      <c r="I31" s="54">
        <v>220</v>
      </c>
      <c r="J31" s="52">
        <v>2722</v>
      </c>
      <c r="K31" s="55">
        <v>2</v>
      </c>
      <c r="L31" s="54">
        <v>148</v>
      </c>
      <c r="M31" s="52">
        <v>1042</v>
      </c>
      <c r="N31" s="55" t="s">
        <v>61</v>
      </c>
      <c r="O31" s="54">
        <v>94</v>
      </c>
      <c r="P31" s="52">
        <v>1225</v>
      </c>
      <c r="Q31" s="55">
        <v>1</v>
      </c>
      <c r="R31" s="54">
        <v>157</v>
      </c>
      <c r="S31" s="52">
        <v>5345</v>
      </c>
      <c r="T31" s="55" t="s">
        <v>61</v>
      </c>
    </row>
    <row r="32" spans="1:20" ht="17.25" customHeight="1" thickTop="1">
      <c r="A32" s="353" t="s">
        <v>70</v>
      </c>
      <c r="B32" s="354"/>
      <c r="C32" s="56">
        <v>22</v>
      </c>
      <c r="D32" s="57">
        <v>142</v>
      </c>
      <c r="E32" s="56" t="s">
        <v>61</v>
      </c>
      <c r="F32" s="58">
        <v>28</v>
      </c>
      <c r="G32" s="57">
        <v>274</v>
      </c>
      <c r="H32" s="59" t="s">
        <v>61</v>
      </c>
      <c r="I32" s="58">
        <v>12</v>
      </c>
      <c r="J32" s="57">
        <v>165</v>
      </c>
      <c r="K32" s="59">
        <v>1</v>
      </c>
      <c r="L32" s="58">
        <v>5</v>
      </c>
      <c r="M32" s="57">
        <v>10</v>
      </c>
      <c r="N32" s="59" t="s">
        <v>61</v>
      </c>
      <c r="O32" s="58">
        <v>8</v>
      </c>
      <c r="P32" s="57">
        <v>68</v>
      </c>
      <c r="Q32" s="59" t="s">
        <v>61</v>
      </c>
      <c r="R32" s="58">
        <v>11</v>
      </c>
      <c r="S32" s="57">
        <v>163</v>
      </c>
      <c r="T32" s="59" t="s">
        <v>61</v>
      </c>
    </row>
    <row r="33" spans="1:20" ht="17.25" customHeight="1">
      <c r="A33" s="39"/>
      <c r="B33" s="40" t="s">
        <v>71</v>
      </c>
      <c r="C33" s="60">
        <v>17</v>
      </c>
      <c r="D33" s="61">
        <v>28</v>
      </c>
      <c r="E33" s="62" t="s">
        <v>61</v>
      </c>
      <c r="F33" s="63">
        <v>10</v>
      </c>
      <c r="G33" s="61">
        <v>82</v>
      </c>
      <c r="H33" s="64" t="s">
        <v>61</v>
      </c>
      <c r="I33" s="63">
        <v>1</v>
      </c>
      <c r="J33" s="61">
        <v>20</v>
      </c>
      <c r="K33" s="64" t="s">
        <v>61</v>
      </c>
      <c r="L33" s="63" t="s">
        <v>61</v>
      </c>
      <c r="M33" s="61" t="s">
        <v>61</v>
      </c>
      <c r="N33" s="64" t="s">
        <v>61</v>
      </c>
      <c r="O33" s="63">
        <v>1</v>
      </c>
      <c r="P33" s="61">
        <v>2</v>
      </c>
      <c r="Q33" s="64" t="s">
        <v>61</v>
      </c>
      <c r="R33" s="63">
        <v>8</v>
      </c>
      <c r="S33" s="61">
        <v>158</v>
      </c>
      <c r="T33" s="64" t="s">
        <v>61</v>
      </c>
    </row>
    <row r="34" spans="1:20" ht="17.25" customHeight="1">
      <c r="A34" s="39"/>
      <c r="B34" s="41" t="s">
        <v>72</v>
      </c>
      <c r="C34" s="65">
        <v>2</v>
      </c>
      <c r="D34" s="57">
        <v>5</v>
      </c>
      <c r="E34" s="66" t="s">
        <v>61</v>
      </c>
      <c r="F34" s="58">
        <v>2</v>
      </c>
      <c r="G34" s="57">
        <v>2</v>
      </c>
      <c r="H34" s="59" t="s">
        <v>61</v>
      </c>
      <c r="I34" s="58">
        <v>7</v>
      </c>
      <c r="J34" s="57">
        <v>12</v>
      </c>
      <c r="K34" s="59">
        <v>1</v>
      </c>
      <c r="L34" s="58">
        <v>4</v>
      </c>
      <c r="M34" s="57">
        <v>6</v>
      </c>
      <c r="N34" s="59" t="s">
        <v>61</v>
      </c>
      <c r="O34" s="58">
        <v>4</v>
      </c>
      <c r="P34" s="57">
        <v>4</v>
      </c>
      <c r="Q34" s="59" t="s">
        <v>61</v>
      </c>
      <c r="R34" s="58">
        <v>3</v>
      </c>
      <c r="S34" s="57">
        <v>5</v>
      </c>
      <c r="T34" s="59" t="s">
        <v>61</v>
      </c>
    </row>
    <row r="35" spans="1:20" ht="17.25" customHeight="1">
      <c r="A35" s="39"/>
      <c r="B35" s="41" t="s">
        <v>73</v>
      </c>
      <c r="C35" s="67">
        <v>3</v>
      </c>
      <c r="D35" s="68">
        <v>109</v>
      </c>
      <c r="E35" s="69" t="s">
        <v>61</v>
      </c>
      <c r="F35" s="70">
        <v>16</v>
      </c>
      <c r="G35" s="68">
        <v>190</v>
      </c>
      <c r="H35" s="71" t="s">
        <v>61</v>
      </c>
      <c r="I35" s="70">
        <v>4</v>
      </c>
      <c r="J35" s="68">
        <v>133</v>
      </c>
      <c r="K35" s="71" t="s">
        <v>61</v>
      </c>
      <c r="L35" s="70">
        <v>1</v>
      </c>
      <c r="M35" s="68">
        <v>4</v>
      </c>
      <c r="N35" s="71" t="s">
        <v>61</v>
      </c>
      <c r="O35" s="70">
        <v>3</v>
      </c>
      <c r="P35" s="68">
        <v>62</v>
      </c>
      <c r="Q35" s="71" t="s">
        <v>61</v>
      </c>
      <c r="R35" s="70" t="s">
        <v>61</v>
      </c>
      <c r="S35" s="68" t="s">
        <v>61</v>
      </c>
      <c r="T35" s="71" t="s">
        <v>61</v>
      </c>
    </row>
    <row r="36" spans="1:20" ht="17.25" customHeight="1">
      <c r="A36" s="355" t="s">
        <v>74</v>
      </c>
      <c r="B36" s="356"/>
      <c r="C36" s="56">
        <v>2</v>
      </c>
      <c r="D36" s="57">
        <v>13</v>
      </c>
      <c r="E36" s="56" t="s">
        <v>61</v>
      </c>
      <c r="F36" s="58">
        <v>2</v>
      </c>
      <c r="G36" s="57">
        <v>117</v>
      </c>
      <c r="H36" s="59" t="s">
        <v>61</v>
      </c>
      <c r="I36" s="58" t="s">
        <v>61</v>
      </c>
      <c r="J36" s="57" t="s">
        <v>61</v>
      </c>
      <c r="K36" s="59" t="s">
        <v>61</v>
      </c>
      <c r="L36" s="58">
        <v>1</v>
      </c>
      <c r="M36" s="57">
        <v>6</v>
      </c>
      <c r="N36" s="59" t="s">
        <v>61</v>
      </c>
      <c r="O36" s="58" t="s">
        <v>61</v>
      </c>
      <c r="P36" s="57" t="s">
        <v>61</v>
      </c>
      <c r="Q36" s="59" t="s">
        <v>61</v>
      </c>
      <c r="R36" s="58" t="s">
        <v>61</v>
      </c>
      <c r="S36" s="57" t="s">
        <v>61</v>
      </c>
      <c r="T36" s="59" t="s">
        <v>61</v>
      </c>
    </row>
    <row r="37" spans="1:20" ht="17.25" customHeight="1">
      <c r="A37" s="42"/>
      <c r="B37" s="40" t="s">
        <v>75</v>
      </c>
      <c r="C37" s="60" t="s">
        <v>61</v>
      </c>
      <c r="D37" s="61" t="s">
        <v>61</v>
      </c>
      <c r="E37" s="62" t="s">
        <v>61</v>
      </c>
      <c r="F37" s="63">
        <v>1</v>
      </c>
      <c r="G37" s="61">
        <v>83</v>
      </c>
      <c r="H37" s="64" t="s">
        <v>61</v>
      </c>
      <c r="I37" s="63" t="s">
        <v>61</v>
      </c>
      <c r="J37" s="61" t="s">
        <v>61</v>
      </c>
      <c r="K37" s="64" t="s">
        <v>61</v>
      </c>
      <c r="L37" s="63" t="s">
        <v>61</v>
      </c>
      <c r="M37" s="61" t="s">
        <v>61</v>
      </c>
      <c r="N37" s="64" t="s">
        <v>61</v>
      </c>
      <c r="O37" s="63" t="s">
        <v>61</v>
      </c>
      <c r="P37" s="61" t="s">
        <v>61</v>
      </c>
      <c r="Q37" s="64" t="s">
        <v>61</v>
      </c>
      <c r="R37" s="63" t="s">
        <v>61</v>
      </c>
      <c r="S37" s="61" t="s">
        <v>61</v>
      </c>
      <c r="T37" s="64" t="s">
        <v>61</v>
      </c>
    </row>
    <row r="38" spans="1:20" ht="17.25" customHeight="1">
      <c r="A38" s="43"/>
      <c r="B38" s="44" t="s">
        <v>73</v>
      </c>
      <c r="C38" s="67">
        <v>2</v>
      </c>
      <c r="D38" s="68">
        <v>13</v>
      </c>
      <c r="E38" s="69" t="s">
        <v>61</v>
      </c>
      <c r="F38" s="70">
        <v>1</v>
      </c>
      <c r="G38" s="68">
        <v>34</v>
      </c>
      <c r="H38" s="71" t="s">
        <v>61</v>
      </c>
      <c r="I38" s="70" t="s">
        <v>61</v>
      </c>
      <c r="J38" s="68" t="s">
        <v>61</v>
      </c>
      <c r="K38" s="71" t="s">
        <v>61</v>
      </c>
      <c r="L38" s="70">
        <v>1</v>
      </c>
      <c r="M38" s="68">
        <v>6</v>
      </c>
      <c r="N38" s="71" t="s">
        <v>61</v>
      </c>
      <c r="O38" s="70" t="s">
        <v>61</v>
      </c>
      <c r="P38" s="68" t="s">
        <v>61</v>
      </c>
      <c r="Q38" s="71" t="s">
        <v>61</v>
      </c>
      <c r="R38" s="70" t="s">
        <v>61</v>
      </c>
      <c r="S38" s="68" t="s">
        <v>61</v>
      </c>
      <c r="T38" s="71" t="s">
        <v>61</v>
      </c>
    </row>
    <row r="39" spans="1:20" ht="17.25" customHeight="1">
      <c r="A39" s="357" t="s">
        <v>76</v>
      </c>
      <c r="B39" s="358"/>
      <c r="C39" s="72">
        <v>6</v>
      </c>
      <c r="D39" s="73">
        <v>88</v>
      </c>
      <c r="E39" s="74" t="s">
        <v>61</v>
      </c>
      <c r="F39" s="75">
        <v>4</v>
      </c>
      <c r="G39" s="73">
        <v>56</v>
      </c>
      <c r="H39" s="76" t="s">
        <v>61</v>
      </c>
      <c r="I39" s="75">
        <v>5</v>
      </c>
      <c r="J39" s="73">
        <v>34</v>
      </c>
      <c r="K39" s="76" t="s">
        <v>61</v>
      </c>
      <c r="L39" s="75">
        <v>3</v>
      </c>
      <c r="M39" s="73">
        <v>12</v>
      </c>
      <c r="N39" s="76" t="s">
        <v>61</v>
      </c>
      <c r="O39" s="75">
        <v>5</v>
      </c>
      <c r="P39" s="73">
        <v>59</v>
      </c>
      <c r="Q39" s="76" t="s">
        <v>61</v>
      </c>
      <c r="R39" s="75">
        <v>1</v>
      </c>
      <c r="S39" s="73">
        <v>116</v>
      </c>
      <c r="T39" s="76" t="s">
        <v>61</v>
      </c>
    </row>
    <row r="40" spans="1:20" ht="17.25" customHeight="1">
      <c r="A40" s="359" t="s">
        <v>77</v>
      </c>
      <c r="B40" s="360"/>
      <c r="C40" s="72">
        <v>2</v>
      </c>
      <c r="D40" s="73">
        <v>43</v>
      </c>
      <c r="E40" s="74" t="s">
        <v>61</v>
      </c>
      <c r="F40" s="75">
        <v>1</v>
      </c>
      <c r="G40" s="73">
        <v>7</v>
      </c>
      <c r="H40" s="76" t="s">
        <v>61</v>
      </c>
      <c r="I40" s="75">
        <v>3</v>
      </c>
      <c r="J40" s="73">
        <v>17</v>
      </c>
      <c r="K40" s="76" t="s">
        <v>61</v>
      </c>
      <c r="L40" s="75">
        <v>4</v>
      </c>
      <c r="M40" s="73">
        <v>222</v>
      </c>
      <c r="N40" s="76" t="s">
        <v>61</v>
      </c>
      <c r="O40" s="75" t="s">
        <v>61</v>
      </c>
      <c r="P40" s="73" t="s">
        <v>61</v>
      </c>
      <c r="Q40" s="76" t="s">
        <v>61</v>
      </c>
      <c r="R40" s="75">
        <v>1</v>
      </c>
      <c r="S40" s="73">
        <v>114</v>
      </c>
      <c r="T40" s="76" t="s">
        <v>61</v>
      </c>
    </row>
    <row r="41" spans="1:20" ht="17.25" customHeight="1">
      <c r="A41" s="357" t="s">
        <v>78</v>
      </c>
      <c r="B41" s="358"/>
      <c r="C41" s="72" t="s">
        <v>61</v>
      </c>
      <c r="D41" s="73" t="s">
        <v>61</v>
      </c>
      <c r="E41" s="74" t="s">
        <v>61</v>
      </c>
      <c r="F41" s="75" t="s">
        <v>61</v>
      </c>
      <c r="G41" s="73" t="s">
        <v>61</v>
      </c>
      <c r="H41" s="76" t="s">
        <v>61</v>
      </c>
      <c r="I41" s="75" t="s">
        <v>61</v>
      </c>
      <c r="J41" s="73" t="s">
        <v>61</v>
      </c>
      <c r="K41" s="76" t="s">
        <v>61</v>
      </c>
      <c r="L41" s="75" t="s">
        <v>61</v>
      </c>
      <c r="M41" s="73" t="s">
        <v>61</v>
      </c>
      <c r="N41" s="76" t="s">
        <v>61</v>
      </c>
      <c r="O41" s="75" t="s">
        <v>61</v>
      </c>
      <c r="P41" s="73" t="s">
        <v>61</v>
      </c>
      <c r="Q41" s="76" t="s">
        <v>61</v>
      </c>
      <c r="R41" s="75" t="s">
        <v>61</v>
      </c>
      <c r="S41" s="73" t="s">
        <v>61</v>
      </c>
      <c r="T41" s="76" t="s">
        <v>61</v>
      </c>
    </row>
    <row r="42" spans="1:20" ht="17.25" customHeight="1">
      <c r="A42" s="359" t="s">
        <v>79</v>
      </c>
      <c r="B42" s="360"/>
      <c r="C42" s="72">
        <v>5</v>
      </c>
      <c r="D42" s="73">
        <v>98</v>
      </c>
      <c r="E42" s="74" t="s">
        <v>61</v>
      </c>
      <c r="F42" s="75">
        <v>4</v>
      </c>
      <c r="G42" s="73">
        <v>70</v>
      </c>
      <c r="H42" s="76" t="s">
        <v>61</v>
      </c>
      <c r="I42" s="75">
        <v>3</v>
      </c>
      <c r="J42" s="73">
        <v>32</v>
      </c>
      <c r="K42" s="76" t="s">
        <v>61</v>
      </c>
      <c r="L42" s="75">
        <v>2</v>
      </c>
      <c r="M42" s="73">
        <v>6</v>
      </c>
      <c r="N42" s="76" t="s">
        <v>61</v>
      </c>
      <c r="O42" s="75">
        <v>3</v>
      </c>
      <c r="P42" s="73">
        <v>77</v>
      </c>
      <c r="Q42" s="76" t="s">
        <v>61</v>
      </c>
      <c r="R42" s="75">
        <v>1</v>
      </c>
      <c r="S42" s="73">
        <v>10</v>
      </c>
      <c r="T42" s="76" t="s">
        <v>61</v>
      </c>
    </row>
    <row r="43" spans="1:20" ht="17.25" customHeight="1">
      <c r="A43" s="353" t="s">
        <v>80</v>
      </c>
      <c r="B43" s="354"/>
      <c r="C43" s="72">
        <v>2</v>
      </c>
      <c r="D43" s="73">
        <v>5</v>
      </c>
      <c r="E43" s="74">
        <v>1</v>
      </c>
      <c r="F43" s="75">
        <v>4</v>
      </c>
      <c r="G43" s="73">
        <v>46</v>
      </c>
      <c r="H43" s="76" t="s">
        <v>61</v>
      </c>
      <c r="I43" s="75">
        <v>36</v>
      </c>
      <c r="J43" s="73">
        <v>118</v>
      </c>
      <c r="K43" s="76" t="s">
        <v>61</v>
      </c>
      <c r="L43" s="75">
        <v>38</v>
      </c>
      <c r="M43" s="73">
        <v>100</v>
      </c>
      <c r="N43" s="76" t="s">
        <v>61</v>
      </c>
      <c r="O43" s="75">
        <v>5</v>
      </c>
      <c r="P43" s="73">
        <v>28</v>
      </c>
      <c r="Q43" s="76" t="s">
        <v>61</v>
      </c>
      <c r="R43" s="75">
        <v>1</v>
      </c>
      <c r="S43" s="73">
        <v>201</v>
      </c>
      <c r="T43" s="76" t="s">
        <v>61</v>
      </c>
    </row>
    <row r="44" spans="1:20" ht="17.25" customHeight="1">
      <c r="A44" s="42"/>
      <c r="B44" s="40" t="s">
        <v>81</v>
      </c>
      <c r="C44" s="60" t="s">
        <v>61</v>
      </c>
      <c r="D44" s="61" t="s">
        <v>61</v>
      </c>
      <c r="E44" s="62" t="s">
        <v>61</v>
      </c>
      <c r="F44" s="63" t="s">
        <v>61</v>
      </c>
      <c r="G44" s="61" t="s">
        <v>61</v>
      </c>
      <c r="H44" s="64" t="s">
        <v>61</v>
      </c>
      <c r="I44" s="63" t="s">
        <v>61</v>
      </c>
      <c r="J44" s="61" t="s">
        <v>61</v>
      </c>
      <c r="K44" s="64" t="s">
        <v>61</v>
      </c>
      <c r="L44" s="63" t="s">
        <v>61</v>
      </c>
      <c r="M44" s="61" t="s">
        <v>61</v>
      </c>
      <c r="N44" s="64" t="s">
        <v>61</v>
      </c>
      <c r="O44" s="63" t="s">
        <v>61</v>
      </c>
      <c r="P44" s="61" t="s">
        <v>61</v>
      </c>
      <c r="Q44" s="64" t="s">
        <v>61</v>
      </c>
      <c r="R44" s="63" t="s">
        <v>61</v>
      </c>
      <c r="S44" s="61" t="s">
        <v>61</v>
      </c>
      <c r="T44" s="64" t="s">
        <v>61</v>
      </c>
    </row>
    <row r="45" spans="1:20" ht="17.25" customHeight="1">
      <c r="A45" s="42"/>
      <c r="B45" s="41" t="s">
        <v>82</v>
      </c>
      <c r="C45" s="65">
        <v>2</v>
      </c>
      <c r="D45" s="57">
        <v>5</v>
      </c>
      <c r="E45" s="66">
        <v>1</v>
      </c>
      <c r="F45" s="58">
        <v>2</v>
      </c>
      <c r="G45" s="57">
        <v>6</v>
      </c>
      <c r="H45" s="59" t="s">
        <v>61</v>
      </c>
      <c r="I45" s="58">
        <v>36</v>
      </c>
      <c r="J45" s="57">
        <v>118</v>
      </c>
      <c r="K45" s="59" t="s">
        <v>61</v>
      </c>
      <c r="L45" s="58">
        <v>38</v>
      </c>
      <c r="M45" s="57">
        <v>100</v>
      </c>
      <c r="N45" s="59" t="s">
        <v>61</v>
      </c>
      <c r="O45" s="58">
        <v>3</v>
      </c>
      <c r="P45" s="57">
        <v>9</v>
      </c>
      <c r="Q45" s="59" t="s">
        <v>61</v>
      </c>
      <c r="R45" s="58" t="s">
        <v>61</v>
      </c>
      <c r="S45" s="57" t="s">
        <v>61</v>
      </c>
      <c r="T45" s="59" t="s">
        <v>61</v>
      </c>
    </row>
    <row r="46" spans="1:20" ht="17.25" customHeight="1">
      <c r="A46" s="42"/>
      <c r="B46" s="41" t="s">
        <v>73</v>
      </c>
      <c r="C46" s="67" t="s">
        <v>61</v>
      </c>
      <c r="D46" s="68" t="s">
        <v>61</v>
      </c>
      <c r="E46" s="69" t="s">
        <v>61</v>
      </c>
      <c r="F46" s="70">
        <v>2</v>
      </c>
      <c r="G46" s="68">
        <v>40</v>
      </c>
      <c r="H46" s="71" t="s">
        <v>61</v>
      </c>
      <c r="I46" s="70" t="s">
        <v>61</v>
      </c>
      <c r="J46" s="68" t="s">
        <v>61</v>
      </c>
      <c r="K46" s="71" t="s">
        <v>61</v>
      </c>
      <c r="L46" s="70" t="s">
        <v>61</v>
      </c>
      <c r="M46" s="68" t="s">
        <v>61</v>
      </c>
      <c r="N46" s="71" t="s">
        <v>61</v>
      </c>
      <c r="O46" s="70">
        <v>2</v>
      </c>
      <c r="P46" s="68">
        <v>19</v>
      </c>
      <c r="Q46" s="71" t="s">
        <v>61</v>
      </c>
      <c r="R46" s="70">
        <v>1</v>
      </c>
      <c r="S46" s="68">
        <v>201</v>
      </c>
      <c r="T46" s="71" t="s">
        <v>61</v>
      </c>
    </row>
    <row r="47" spans="1:20" ht="17.25" customHeight="1">
      <c r="A47" s="359" t="s">
        <v>83</v>
      </c>
      <c r="B47" s="360"/>
      <c r="C47" s="72">
        <v>2</v>
      </c>
      <c r="D47" s="73">
        <v>111</v>
      </c>
      <c r="E47" s="74" t="s">
        <v>61</v>
      </c>
      <c r="F47" s="75">
        <v>1</v>
      </c>
      <c r="G47" s="73">
        <v>4</v>
      </c>
      <c r="H47" s="76" t="s">
        <v>61</v>
      </c>
      <c r="I47" s="75">
        <v>4</v>
      </c>
      <c r="J47" s="73">
        <v>355</v>
      </c>
      <c r="K47" s="76" t="s">
        <v>61</v>
      </c>
      <c r="L47" s="75">
        <v>2</v>
      </c>
      <c r="M47" s="73">
        <v>43</v>
      </c>
      <c r="N47" s="76" t="s">
        <v>61</v>
      </c>
      <c r="O47" s="75" t="s">
        <v>61</v>
      </c>
      <c r="P47" s="73" t="s">
        <v>61</v>
      </c>
      <c r="Q47" s="76" t="s">
        <v>61</v>
      </c>
      <c r="R47" s="75">
        <v>1</v>
      </c>
      <c r="S47" s="73">
        <v>234</v>
      </c>
      <c r="T47" s="76" t="s">
        <v>61</v>
      </c>
    </row>
    <row r="48" spans="1:20" ht="17.25" customHeight="1">
      <c r="A48" s="357" t="s">
        <v>84</v>
      </c>
      <c r="B48" s="358"/>
      <c r="C48" s="72">
        <v>10</v>
      </c>
      <c r="D48" s="73">
        <v>132</v>
      </c>
      <c r="E48" s="74" t="s">
        <v>61</v>
      </c>
      <c r="F48" s="75">
        <v>15</v>
      </c>
      <c r="G48" s="73">
        <v>443</v>
      </c>
      <c r="H48" s="76" t="s">
        <v>61</v>
      </c>
      <c r="I48" s="75">
        <v>15</v>
      </c>
      <c r="J48" s="73">
        <v>407</v>
      </c>
      <c r="K48" s="76" t="s">
        <v>61</v>
      </c>
      <c r="L48" s="75">
        <v>3</v>
      </c>
      <c r="M48" s="73">
        <v>38</v>
      </c>
      <c r="N48" s="76" t="s">
        <v>61</v>
      </c>
      <c r="O48" s="75">
        <v>6</v>
      </c>
      <c r="P48" s="73">
        <v>243</v>
      </c>
      <c r="Q48" s="76" t="s">
        <v>61</v>
      </c>
      <c r="R48" s="75">
        <v>8</v>
      </c>
      <c r="S48" s="73">
        <v>458</v>
      </c>
      <c r="T48" s="76" t="s">
        <v>61</v>
      </c>
    </row>
    <row r="49" spans="1:20" ht="17.25" customHeight="1">
      <c r="A49" s="355" t="s">
        <v>85</v>
      </c>
      <c r="B49" s="356"/>
      <c r="C49" s="56">
        <v>43</v>
      </c>
      <c r="D49" s="57">
        <v>1862</v>
      </c>
      <c r="E49" s="56" t="s">
        <v>61</v>
      </c>
      <c r="F49" s="58">
        <v>73</v>
      </c>
      <c r="G49" s="57">
        <v>2030</v>
      </c>
      <c r="H49" s="59" t="s">
        <v>61</v>
      </c>
      <c r="I49" s="58">
        <v>44</v>
      </c>
      <c r="J49" s="57">
        <v>979</v>
      </c>
      <c r="K49" s="59" t="s">
        <v>61</v>
      </c>
      <c r="L49" s="58">
        <v>23</v>
      </c>
      <c r="M49" s="57">
        <v>372</v>
      </c>
      <c r="N49" s="59" t="s">
        <v>61</v>
      </c>
      <c r="O49" s="58">
        <v>16</v>
      </c>
      <c r="P49" s="57">
        <v>559</v>
      </c>
      <c r="Q49" s="59" t="s">
        <v>61</v>
      </c>
      <c r="R49" s="58">
        <v>65</v>
      </c>
      <c r="S49" s="57">
        <v>2982</v>
      </c>
      <c r="T49" s="59" t="s">
        <v>61</v>
      </c>
    </row>
    <row r="50" spans="1:20" ht="17.25" customHeight="1">
      <c r="A50" s="42"/>
      <c r="B50" s="40" t="s">
        <v>86</v>
      </c>
      <c r="C50" s="60">
        <v>4</v>
      </c>
      <c r="D50" s="61">
        <v>121</v>
      </c>
      <c r="E50" s="62" t="s">
        <v>61</v>
      </c>
      <c r="F50" s="63">
        <v>4</v>
      </c>
      <c r="G50" s="61">
        <v>141</v>
      </c>
      <c r="H50" s="64" t="s">
        <v>61</v>
      </c>
      <c r="I50" s="63" t="s">
        <v>61</v>
      </c>
      <c r="J50" s="61" t="s">
        <v>61</v>
      </c>
      <c r="K50" s="64" t="s">
        <v>61</v>
      </c>
      <c r="L50" s="63" t="s">
        <v>61</v>
      </c>
      <c r="M50" s="61" t="s">
        <v>61</v>
      </c>
      <c r="N50" s="64" t="s">
        <v>61</v>
      </c>
      <c r="O50" s="63">
        <v>3</v>
      </c>
      <c r="P50" s="61">
        <v>315</v>
      </c>
      <c r="Q50" s="64" t="s">
        <v>61</v>
      </c>
      <c r="R50" s="63">
        <v>1</v>
      </c>
      <c r="S50" s="61">
        <v>7</v>
      </c>
      <c r="T50" s="64" t="s">
        <v>61</v>
      </c>
    </row>
    <row r="51" spans="1:20" ht="17.25" customHeight="1">
      <c r="A51" s="43"/>
      <c r="B51" s="44" t="s">
        <v>87</v>
      </c>
      <c r="C51" s="67">
        <v>39</v>
      </c>
      <c r="D51" s="68">
        <v>1741</v>
      </c>
      <c r="E51" s="69" t="s">
        <v>61</v>
      </c>
      <c r="F51" s="70">
        <v>69</v>
      </c>
      <c r="G51" s="68">
        <v>1889</v>
      </c>
      <c r="H51" s="71" t="s">
        <v>61</v>
      </c>
      <c r="I51" s="70">
        <v>44</v>
      </c>
      <c r="J51" s="68">
        <v>979</v>
      </c>
      <c r="K51" s="71" t="s">
        <v>61</v>
      </c>
      <c r="L51" s="70">
        <v>23</v>
      </c>
      <c r="M51" s="68">
        <v>372</v>
      </c>
      <c r="N51" s="71" t="s">
        <v>61</v>
      </c>
      <c r="O51" s="70">
        <v>13</v>
      </c>
      <c r="P51" s="68">
        <v>244</v>
      </c>
      <c r="Q51" s="71" t="s">
        <v>61</v>
      </c>
      <c r="R51" s="70">
        <v>64</v>
      </c>
      <c r="S51" s="68">
        <v>2975</v>
      </c>
      <c r="T51" s="71" t="s">
        <v>61</v>
      </c>
    </row>
    <row r="52" spans="1:20" ht="17.25" customHeight="1" thickBot="1">
      <c r="A52" s="361" t="s">
        <v>88</v>
      </c>
      <c r="B52" s="362"/>
      <c r="C52" s="77">
        <v>86</v>
      </c>
      <c r="D52" s="78">
        <v>301</v>
      </c>
      <c r="E52" s="79" t="s">
        <v>61</v>
      </c>
      <c r="F52" s="80">
        <v>143</v>
      </c>
      <c r="G52" s="78">
        <v>324</v>
      </c>
      <c r="H52" s="81" t="s">
        <v>61</v>
      </c>
      <c r="I52" s="80">
        <v>98</v>
      </c>
      <c r="J52" s="78">
        <v>615</v>
      </c>
      <c r="K52" s="81">
        <v>1</v>
      </c>
      <c r="L52" s="80">
        <v>67</v>
      </c>
      <c r="M52" s="78">
        <v>233</v>
      </c>
      <c r="N52" s="81" t="s">
        <v>61</v>
      </c>
      <c r="O52" s="80">
        <v>51</v>
      </c>
      <c r="P52" s="78">
        <v>191</v>
      </c>
      <c r="Q52" s="81">
        <v>1</v>
      </c>
      <c r="R52" s="80">
        <v>68</v>
      </c>
      <c r="S52" s="78">
        <v>1067</v>
      </c>
      <c r="T52" s="81" t="s">
        <v>61</v>
      </c>
    </row>
  </sheetData>
  <sheetProtection/>
  <mergeCells count="39">
    <mergeCell ref="A52:B52"/>
    <mergeCell ref="A41:B41"/>
    <mergeCell ref="A42:B42"/>
    <mergeCell ref="A43:B43"/>
    <mergeCell ref="A47:B47"/>
    <mergeCell ref="A32:B32"/>
    <mergeCell ref="A36:B36"/>
    <mergeCell ref="A39:B39"/>
    <mergeCell ref="A40:B40"/>
    <mergeCell ref="A48:B48"/>
    <mergeCell ref="A49:B49"/>
    <mergeCell ref="A23:B23"/>
    <mergeCell ref="A26:B26"/>
    <mergeCell ref="L29:N29"/>
    <mergeCell ref="O29:Q29"/>
    <mergeCell ref="R29:T29"/>
    <mergeCell ref="A31:B31"/>
    <mergeCell ref="A29:B30"/>
    <mergeCell ref="C29:E29"/>
    <mergeCell ref="F29:H29"/>
    <mergeCell ref="I29:K29"/>
    <mergeCell ref="A14:B14"/>
    <mergeCell ref="A15:B15"/>
    <mergeCell ref="A16:B16"/>
    <mergeCell ref="A17:B17"/>
    <mergeCell ref="A21:B21"/>
    <mergeCell ref="A22:B22"/>
    <mergeCell ref="R3:T3"/>
    <mergeCell ref="U3:W3"/>
    <mergeCell ref="A5:B5"/>
    <mergeCell ref="A6:B6"/>
    <mergeCell ref="A10:B10"/>
    <mergeCell ref="A13:B13"/>
    <mergeCell ref="A3:B4"/>
    <mergeCell ref="C3:E3"/>
    <mergeCell ref="F3:H3"/>
    <mergeCell ref="I3:K3"/>
    <mergeCell ref="L3:N3"/>
    <mergeCell ref="O3:Q3"/>
  </mergeCells>
  <printOptions/>
  <pageMargins left="0.75" right="0.75" top="0.39" bottom="0.26" header="0.512" footer="0.51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1">
      <selection activeCell="B39" sqref="B39"/>
    </sheetView>
  </sheetViews>
  <sheetFormatPr defaultColWidth="9.00390625" defaultRowHeight="13.5"/>
  <cols>
    <col min="2" max="2" width="22.625" style="0" customWidth="1"/>
  </cols>
  <sheetData>
    <row r="1" ht="17.25">
      <c r="A1" s="1" t="s">
        <v>249</v>
      </c>
    </row>
    <row r="2" spans="1:7" ht="18" thickBot="1">
      <c r="A2" s="1"/>
      <c r="G2" t="s">
        <v>181</v>
      </c>
    </row>
    <row r="3" spans="1:23" ht="14.25" customHeight="1">
      <c r="A3" s="342" t="s">
        <v>253</v>
      </c>
      <c r="B3" s="343"/>
      <c r="C3" s="346" t="s">
        <v>50</v>
      </c>
      <c r="D3" s="347"/>
      <c r="E3" s="349"/>
      <c r="F3" s="350" t="s">
        <v>51</v>
      </c>
      <c r="G3" s="347"/>
      <c r="H3" s="348"/>
      <c r="I3" s="346" t="s">
        <v>52</v>
      </c>
      <c r="J3" s="347"/>
      <c r="K3" s="349"/>
      <c r="L3" s="350" t="s">
        <v>53</v>
      </c>
      <c r="M3" s="347"/>
      <c r="N3" s="348"/>
      <c r="O3" s="346" t="s">
        <v>54</v>
      </c>
      <c r="P3" s="347"/>
      <c r="Q3" s="349"/>
      <c r="R3" s="350" t="s">
        <v>55</v>
      </c>
      <c r="S3" s="347"/>
      <c r="T3" s="348"/>
      <c r="U3" s="350" t="s">
        <v>56</v>
      </c>
      <c r="V3" s="347"/>
      <c r="W3" s="348"/>
    </row>
    <row r="4" spans="1:23" ht="14.25" customHeight="1" thickBot="1">
      <c r="A4" s="344"/>
      <c r="B4" s="345"/>
      <c r="C4" s="34" t="s">
        <v>57</v>
      </c>
      <c r="D4" s="35" t="s">
        <v>58</v>
      </c>
      <c r="E4" s="37" t="s">
        <v>59</v>
      </c>
      <c r="F4" s="38" t="s">
        <v>57</v>
      </c>
      <c r="G4" s="35" t="s">
        <v>58</v>
      </c>
      <c r="H4" s="36" t="s">
        <v>59</v>
      </c>
      <c r="I4" s="34" t="s">
        <v>57</v>
      </c>
      <c r="J4" s="35" t="s">
        <v>58</v>
      </c>
      <c r="K4" s="37" t="s">
        <v>59</v>
      </c>
      <c r="L4" s="38" t="s">
        <v>57</v>
      </c>
      <c r="M4" s="35" t="s">
        <v>58</v>
      </c>
      <c r="N4" s="36" t="s">
        <v>59</v>
      </c>
      <c r="O4" s="34" t="s">
        <v>57</v>
      </c>
      <c r="P4" s="35" t="s">
        <v>58</v>
      </c>
      <c r="Q4" s="37" t="s">
        <v>59</v>
      </c>
      <c r="R4" s="38" t="s">
        <v>57</v>
      </c>
      <c r="S4" s="35" t="s">
        <v>58</v>
      </c>
      <c r="T4" s="36" t="s">
        <v>59</v>
      </c>
      <c r="U4" s="38" t="s">
        <v>57</v>
      </c>
      <c r="V4" s="35" t="s">
        <v>58</v>
      </c>
      <c r="W4" s="36" t="s">
        <v>59</v>
      </c>
    </row>
    <row r="5" spans="1:23" ht="14.25" customHeight="1" thickBot="1" thickTop="1">
      <c r="A5" s="351" t="s">
        <v>89</v>
      </c>
      <c r="B5" s="352"/>
      <c r="C5" s="111">
        <v>1666</v>
      </c>
      <c r="D5" s="93">
        <v>28175</v>
      </c>
      <c r="E5" s="112">
        <v>5</v>
      </c>
      <c r="F5" s="54">
        <v>86</v>
      </c>
      <c r="G5" s="52">
        <v>2042</v>
      </c>
      <c r="H5" s="55">
        <v>1</v>
      </c>
      <c r="I5" s="54">
        <v>71</v>
      </c>
      <c r="J5" s="52">
        <v>1858</v>
      </c>
      <c r="K5" s="55" t="s">
        <v>61</v>
      </c>
      <c r="L5" s="54">
        <v>107</v>
      </c>
      <c r="M5" s="52">
        <v>2725</v>
      </c>
      <c r="N5" s="55" t="s">
        <v>61</v>
      </c>
      <c r="O5" s="54">
        <v>84</v>
      </c>
      <c r="P5" s="52">
        <v>1722</v>
      </c>
      <c r="Q5" s="55" t="s">
        <v>61</v>
      </c>
      <c r="R5" s="54">
        <v>119</v>
      </c>
      <c r="S5" s="52">
        <v>1445</v>
      </c>
      <c r="T5" s="55" t="s">
        <v>61</v>
      </c>
      <c r="U5" s="54">
        <v>125</v>
      </c>
      <c r="V5" s="52">
        <v>1883</v>
      </c>
      <c r="W5" s="55" t="s">
        <v>61</v>
      </c>
    </row>
    <row r="6" spans="1:23" ht="14.25" customHeight="1" thickTop="1">
      <c r="A6" s="353" t="s">
        <v>90</v>
      </c>
      <c r="B6" s="354"/>
      <c r="C6" s="113">
        <v>1152</v>
      </c>
      <c r="D6" s="114">
        <v>13078</v>
      </c>
      <c r="E6" s="115">
        <v>2</v>
      </c>
      <c r="F6" s="89">
        <v>38</v>
      </c>
      <c r="G6" s="90">
        <v>370</v>
      </c>
      <c r="H6" s="91" t="s">
        <v>61</v>
      </c>
      <c r="I6" s="89">
        <v>34</v>
      </c>
      <c r="J6" s="90">
        <v>543</v>
      </c>
      <c r="K6" s="91" t="s">
        <v>61</v>
      </c>
      <c r="L6" s="89">
        <v>48</v>
      </c>
      <c r="M6" s="90">
        <v>500</v>
      </c>
      <c r="N6" s="91" t="s">
        <v>61</v>
      </c>
      <c r="O6" s="89">
        <v>48</v>
      </c>
      <c r="P6" s="90">
        <v>665</v>
      </c>
      <c r="Q6" s="91" t="s">
        <v>61</v>
      </c>
      <c r="R6" s="89">
        <v>82</v>
      </c>
      <c r="S6" s="90">
        <v>732</v>
      </c>
      <c r="T6" s="91" t="s">
        <v>61</v>
      </c>
      <c r="U6" s="89">
        <v>102</v>
      </c>
      <c r="V6" s="90">
        <v>1052</v>
      </c>
      <c r="W6" s="91" t="s">
        <v>61</v>
      </c>
    </row>
    <row r="7" spans="1:23" ht="14.25" customHeight="1">
      <c r="A7" s="42"/>
      <c r="B7" s="47" t="s">
        <v>91</v>
      </c>
      <c r="C7" s="116">
        <v>225</v>
      </c>
      <c r="D7" s="96">
        <v>3788</v>
      </c>
      <c r="E7" s="117">
        <v>2</v>
      </c>
      <c r="F7" s="58">
        <v>5</v>
      </c>
      <c r="G7" s="57">
        <v>119</v>
      </c>
      <c r="H7" s="59" t="s">
        <v>61</v>
      </c>
      <c r="I7" s="58">
        <v>3</v>
      </c>
      <c r="J7" s="57">
        <v>5</v>
      </c>
      <c r="K7" s="59" t="s">
        <v>61</v>
      </c>
      <c r="L7" s="58">
        <v>8</v>
      </c>
      <c r="M7" s="57">
        <v>52</v>
      </c>
      <c r="N7" s="59" t="s">
        <v>61</v>
      </c>
      <c r="O7" s="58">
        <v>5</v>
      </c>
      <c r="P7" s="57">
        <v>134</v>
      </c>
      <c r="Q7" s="59" t="s">
        <v>61</v>
      </c>
      <c r="R7" s="58">
        <v>15</v>
      </c>
      <c r="S7" s="57">
        <v>116</v>
      </c>
      <c r="T7" s="59" t="s">
        <v>61</v>
      </c>
      <c r="U7" s="58">
        <v>17</v>
      </c>
      <c r="V7" s="57">
        <v>169</v>
      </c>
      <c r="W7" s="59" t="s">
        <v>61</v>
      </c>
    </row>
    <row r="8" spans="1:23" ht="14.25" customHeight="1">
      <c r="A8" s="42"/>
      <c r="B8" s="46" t="s">
        <v>92</v>
      </c>
      <c r="C8" s="116">
        <v>55</v>
      </c>
      <c r="D8" s="96">
        <v>1298</v>
      </c>
      <c r="E8" s="117" t="s">
        <v>61</v>
      </c>
      <c r="F8" s="58">
        <v>2</v>
      </c>
      <c r="G8" s="57">
        <v>50</v>
      </c>
      <c r="H8" s="59" t="s">
        <v>61</v>
      </c>
      <c r="I8" s="58">
        <v>1</v>
      </c>
      <c r="J8" s="57">
        <v>333</v>
      </c>
      <c r="K8" s="59" t="s">
        <v>61</v>
      </c>
      <c r="L8" s="58">
        <v>3</v>
      </c>
      <c r="M8" s="57">
        <v>31</v>
      </c>
      <c r="N8" s="59" t="s">
        <v>61</v>
      </c>
      <c r="O8" s="58">
        <v>2</v>
      </c>
      <c r="P8" s="57">
        <v>33</v>
      </c>
      <c r="Q8" s="59" t="s">
        <v>61</v>
      </c>
      <c r="R8" s="58">
        <v>1</v>
      </c>
      <c r="S8" s="57">
        <v>20</v>
      </c>
      <c r="T8" s="59" t="s">
        <v>61</v>
      </c>
      <c r="U8" s="58">
        <v>8</v>
      </c>
      <c r="V8" s="57">
        <v>126</v>
      </c>
      <c r="W8" s="59" t="s">
        <v>61</v>
      </c>
    </row>
    <row r="9" spans="1:23" ht="14.25" customHeight="1">
      <c r="A9" s="42"/>
      <c r="B9" s="46" t="s">
        <v>93</v>
      </c>
      <c r="C9" s="116" t="s">
        <v>61</v>
      </c>
      <c r="D9" s="96" t="s">
        <v>61</v>
      </c>
      <c r="E9" s="117" t="s">
        <v>61</v>
      </c>
      <c r="F9" s="58" t="s">
        <v>61</v>
      </c>
      <c r="G9" s="57" t="s">
        <v>61</v>
      </c>
      <c r="H9" s="59" t="s">
        <v>61</v>
      </c>
      <c r="I9" s="58" t="s">
        <v>61</v>
      </c>
      <c r="J9" s="57" t="s">
        <v>61</v>
      </c>
      <c r="K9" s="59" t="s">
        <v>61</v>
      </c>
      <c r="L9" s="58" t="s">
        <v>61</v>
      </c>
      <c r="M9" s="57" t="s">
        <v>61</v>
      </c>
      <c r="N9" s="59" t="s">
        <v>61</v>
      </c>
      <c r="O9" s="58" t="s">
        <v>61</v>
      </c>
      <c r="P9" s="57" t="s">
        <v>61</v>
      </c>
      <c r="Q9" s="59" t="s">
        <v>61</v>
      </c>
      <c r="R9" s="58" t="s">
        <v>61</v>
      </c>
      <c r="S9" s="57" t="s">
        <v>61</v>
      </c>
      <c r="T9" s="59" t="s">
        <v>61</v>
      </c>
      <c r="U9" s="58" t="s">
        <v>61</v>
      </c>
      <c r="V9" s="57" t="s">
        <v>61</v>
      </c>
      <c r="W9" s="59" t="s">
        <v>61</v>
      </c>
    </row>
    <row r="10" spans="1:23" ht="14.25" customHeight="1">
      <c r="A10" s="42"/>
      <c r="B10" s="46" t="s">
        <v>94</v>
      </c>
      <c r="C10" s="116">
        <v>205</v>
      </c>
      <c r="D10" s="96">
        <v>2773</v>
      </c>
      <c r="E10" s="117" t="s">
        <v>61</v>
      </c>
      <c r="F10" s="58">
        <v>1</v>
      </c>
      <c r="G10" s="57">
        <v>45</v>
      </c>
      <c r="H10" s="59" t="s">
        <v>61</v>
      </c>
      <c r="I10" s="58" t="s">
        <v>61</v>
      </c>
      <c r="J10" s="57" t="s">
        <v>61</v>
      </c>
      <c r="K10" s="59" t="s">
        <v>61</v>
      </c>
      <c r="L10" s="58" t="s">
        <v>61</v>
      </c>
      <c r="M10" s="57" t="s">
        <v>61</v>
      </c>
      <c r="N10" s="59" t="s">
        <v>61</v>
      </c>
      <c r="O10" s="58" t="s">
        <v>61</v>
      </c>
      <c r="P10" s="57" t="s">
        <v>61</v>
      </c>
      <c r="Q10" s="59" t="s">
        <v>61</v>
      </c>
      <c r="R10" s="58" t="s">
        <v>61</v>
      </c>
      <c r="S10" s="57" t="s">
        <v>61</v>
      </c>
      <c r="T10" s="59" t="s">
        <v>61</v>
      </c>
      <c r="U10" s="58">
        <v>5</v>
      </c>
      <c r="V10" s="57">
        <v>48</v>
      </c>
      <c r="W10" s="59" t="s">
        <v>61</v>
      </c>
    </row>
    <row r="11" spans="1:23" ht="14.25" customHeight="1">
      <c r="A11" s="82"/>
      <c r="B11" s="83" t="s">
        <v>95</v>
      </c>
      <c r="C11" s="116">
        <v>18</v>
      </c>
      <c r="D11" s="96">
        <v>70</v>
      </c>
      <c r="E11" s="117" t="s">
        <v>61</v>
      </c>
      <c r="F11" s="58">
        <v>1</v>
      </c>
      <c r="G11" s="57">
        <v>9</v>
      </c>
      <c r="H11" s="59" t="s">
        <v>61</v>
      </c>
      <c r="I11" s="58" t="s">
        <v>61</v>
      </c>
      <c r="J11" s="57" t="s">
        <v>61</v>
      </c>
      <c r="K11" s="59" t="s">
        <v>61</v>
      </c>
      <c r="L11" s="58">
        <v>1</v>
      </c>
      <c r="M11" s="57">
        <v>11</v>
      </c>
      <c r="N11" s="59" t="s">
        <v>61</v>
      </c>
      <c r="O11" s="58" t="s">
        <v>61</v>
      </c>
      <c r="P11" s="57" t="s">
        <v>61</v>
      </c>
      <c r="Q11" s="59" t="s">
        <v>61</v>
      </c>
      <c r="R11" s="58">
        <v>1</v>
      </c>
      <c r="S11" s="57">
        <v>4</v>
      </c>
      <c r="T11" s="59" t="s">
        <v>61</v>
      </c>
      <c r="U11" s="58">
        <v>2</v>
      </c>
      <c r="V11" s="57">
        <v>4</v>
      </c>
      <c r="W11" s="59" t="s">
        <v>61</v>
      </c>
    </row>
    <row r="12" spans="1:23" ht="14.25" customHeight="1">
      <c r="A12" s="84"/>
      <c r="B12" s="46" t="s">
        <v>42</v>
      </c>
      <c r="C12" s="116">
        <v>27</v>
      </c>
      <c r="D12" s="96">
        <v>869</v>
      </c>
      <c r="E12" s="117" t="s">
        <v>61</v>
      </c>
      <c r="F12" s="58">
        <v>1</v>
      </c>
      <c r="G12" s="57">
        <v>1</v>
      </c>
      <c r="H12" s="59" t="s">
        <v>61</v>
      </c>
      <c r="I12" s="58">
        <v>2</v>
      </c>
      <c r="J12" s="57">
        <v>18</v>
      </c>
      <c r="K12" s="59" t="s">
        <v>61</v>
      </c>
      <c r="L12" s="58" t="s">
        <v>61</v>
      </c>
      <c r="M12" s="57" t="s">
        <v>61</v>
      </c>
      <c r="N12" s="59" t="s">
        <v>61</v>
      </c>
      <c r="O12" s="58" t="s">
        <v>61</v>
      </c>
      <c r="P12" s="57" t="s">
        <v>61</v>
      </c>
      <c r="Q12" s="59" t="s">
        <v>61</v>
      </c>
      <c r="R12" s="58">
        <v>2</v>
      </c>
      <c r="S12" s="57">
        <v>59</v>
      </c>
      <c r="T12" s="59" t="s">
        <v>61</v>
      </c>
      <c r="U12" s="58">
        <v>2</v>
      </c>
      <c r="V12" s="57">
        <v>37</v>
      </c>
      <c r="W12" s="59" t="s">
        <v>61</v>
      </c>
    </row>
    <row r="13" spans="1:23" ht="14.25" customHeight="1">
      <c r="A13" s="42"/>
      <c r="B13" s="46" t="s">
        <v>96</v>
      </c>
      <c r="C13" s="116">
        <v>28</v>
      </c>
      <c r="D13" s="96">
        <v>1283</v>
      </c>
      <c r="E13" s="117" t="s">
        <v>61</v>
      </c>
      <c r="F13" s="58">
        <v>2</v>
      </c>
      <c r="G13" s="57">
        <v>104</v>
      </c>
      <c r="H13" s="59" t="s">
        <v>61</v>
      </c>
      <c r="I13" s="58">
        <v>3</v>
      </c>
      <c r="J13" s="57">
        <v>152</v>
      </c>
      <c r="K13" s="59" t="s">
        <v>61</v>
      </c>
      <c r="L13" s="58">
        <v>5</v>
      </c>
      <c r="M13" s="57">
        <v>212</v>
      </c>
      <c r="N13" s="59" t="s">
        <v>61</v>
      </c>
      <c r="O13" s="58">
        <v>4</v>
      </c>
      <c r="P13" s="57">
        <v>261</v>
      </c>
      <c r="Q13" s="59" t="s">
        <v>61</v>
      </c>
      <c r="R13" s="58">
        <v>2</v>
      </c>
      <c r="S13" s="57">
        <v>21</v>
      </c>
      <c r="T13" s="59" t="s">
        <v>61</v>
      </c>
      <c r="U13" s="58">
        <v>1</v>
      </c>
      <c r="V13" s="57">
        <v>88</v>
      </c>
      <c r="W13" s="59" t="s">
        <v>61</v>
      </c>
    </row>
    <row r="14" spans="1:23" ht="14.25" customHeight="1">
      <c r="A14" s="42"/>
      <c r="B14" s="46" t="s">
        <v>97</v>
      </c>
      <c r="C14" s="116">
        <v>25</v>
      </c>
      <c r="D14" s="96">
        <v>397</v>
      </c>
      <c r="E14" s="117" t="s">
        <v>61</v>
      </c>
      <c r="F14" s="58" t="s">
        <v>61</v>
      </c>
      <c r="G14" s="57" t="s">
        <v>61</v>
      </c>
      <c r="H14" s="59" t="s">
        <v>61</v>
      </c>
      <c r="I14" s="58" t="s">
        <v>61</v>
      </c>
      <c r="J14" s="57" t="s">
        <v>61</v>
      </c>
      <c r="K14" s="59" t="s">
        <v>61</v>
      </c>
      <c r="L14" s="58" t="s">
        <v>61</v>
      </c>
      <c r="M14" s="57" t="s">
        <v>61</v>
      </c>
      <c r="N14" s="59" t="s">
        <v>61</v>
      </c>
      <c r="O14" s="58" t="s">
        <v>61</v>
      </c>
      <c r="P14" s="57" t="s">
        <v>61</v>
      </c>
      <c r="Q14" s="59" t="s">
        <v>61</v>
      </c>
      <c r="R14" s="58">
        <v>1</v>
      </c>
      <c r="S14" s="57">
        <v>3</v>
      </c>
      <c r="T14" s="59" t="s">
        <v>61</v>
      </c>
      <c r="U14" s="58">
        <v>2</v>
      </c>
      <c r="V14" s="57">
        <v>132</v>
      </c>
      <c r="W14" s="59" t="s">
        <v>61</v>
      </c>
    </row>
    <row r="15" spans="1:23" ht="14.25" customHeight="1">
      <c r="A15" s="82"/>
      <c r="B15" s="83" t="s">
        <v>98</v>
      </c>
      <c r="C15" s="116">
        <v>1</v>
      </c>
      <c r="D15" s="96">
        <v>40</v>
      </c>
      <c r="E15" s="117" t="s">
        <v>61</v>
      </c>
      <c r="F15" s="58" t="s">
        <v>61</v>
      </c>
      <c r="G15" s="57" t="s">
        <v>61</v>
      </c>
      <c r="H15" s="59" t="s">
        <v>61</v>
      </c>
      <c r="I15" s="58" t="s">
        <v>61</v>
      </c>
      <c r="J15" s="57" t="s">
        <v>61</v>
      </c>
      <c r="K15" s="59" t="s">
        <v>61</v>
      </c>
      <c r="L15" s="58" t="s">
        <v>61</v>
      </c>
      <c r="M15" s="57" t="s">
        <v>61</v>
      </c>
      <c r="N15" s="59" t="s">
        <v>61</v>
      </c>
      <c r="O15" s="58" t="s">
        <v>61</v>
      </c>
      <c r="P15" s="57" t="s">
        <v>61</v>
      </c>
      <c r="Q15" s="59" t="s">
        <v>61</v>
      </c>
      <c r="R15" s="58" t="s">
        <v>61</v>
      </c>
      <c r="S15" s="57" t="s">
        <v>61</v>
      </c>
      <c r="T15" s="59" t="s">
        <v>61</v>
      </c>
      <c r="U15" s="58" t="s">
        <v>61</v>
      </c>
      <c r="V15" s="57" t="s">
        <v>61</v>
      </c>
      <c r="W15" s="59" t="s">
        <v>61</v>
      </c>
    </row>
    <row r="16" spans="1:23" ht="14.25" customHeight="1">
      <c r="A16" s="85"/>
      <c r="B16" s="86" t="s">
        <v>148</v>
      </c>
      <c r="C16" s="116">
        <v>558</v>
      </c>
      <c r="D16" s="96">
        <v>2485</v>
      </c>
      <c r="E16" s="117" t="s">
        <v>61</v>
      </c>
      <c r="F16" s="58">
        <v>26</v>
      </c>
      <c r="G16" s="57">
        <v>42</v>
      </c>
      <c r="H16" s="59" t="s">
        <v>61</v>
      </c>
      <c r="I16" s="58">
        <v>25</v>
      </c>
      <c r="J16" s="57">
        <v>35</v>
      </c>
      <c r="K16" s="59" t="s">
        <v>61</v>
      </c>
      <c r="L16" s="58">
        <v>31</v>
      </c>
      <c r="M16" s="57">
        <v>194</v>
      </c>
      <c r="N16" s="59" t="s">
        <v>61</v>
      </c>
      <c r="O16" s="58">
        <v>36</v>
      </c>
      <c r="P16" s="57">
        <v>233</v>
      </c>
      <c r="Q16" s="59" t="s">
        <v>61</v>
      </c>
      <c r="R16" s="58">
        <v>58</v>
      </c>
      <c r="S16" s="57">
        <v>480</v>
      </c>
      <c r="T16" s="59" t="s">
        <v>61</v>
      </c>
      <c r="U16" s="58">
        <v>64</v>
      </c>
      <c r="V16" s="57">
        <v>439</v>
      </c>
      <c r="W16" s="59" t="s">
        <v>61</v>
      </c>
    </row>
    <row r="17" spans="1:23" ht="14.25" customHeight="1">
      <c r="A17" s="42"/>
      <c r="B17" s="46" t="s">
        <v>99</v>
      </c>
      <c r="C17" s="116" t="s">
        <v>61</v>
      </c>
      <c r="D17" s="96" t="s">
        <v>61</v>
      </c>
      <c r="E17" s="117" t="s">
        <v>61</v>
      </c>
      <c r="F17" s="58" t="s">
        <v>61</v>
      </c>
      <c r="G17" s="57" t="s">
        <v>61</v>
      </c>
      <c r="H17" s="59" t="s">
        <v>61</v>
      </c>
      <c r="I17" s="58" t="s">
        <v>61</v>
      </c>
      <c r="J17" s="57" t="s">
        <v>61</v>
      </c>
      <c r="K17" s="59" t="s">
        <v>61</v>
      </c>
      <c r="L17" s="58" t="s">
        <v>61</v>
      </c>
      <c r="M17" s="57" t="s">
        <v>61</v>
      </c>
      <c r="N17" s="59" t="s">
        <v>61</v>
      </c>
      <c r="O17" s="58" t="s">
        <v>61</v>
      </c>
      <c r="P17" s="57" t="s">
        <v>61</v>
      </c>
      <c r="Q17" s="59" t="s">
        <v>61</v>
      </c>
      <c r="R17" s="58" t="s">
        <v>61</v>
      </c>
      <c r="S17" s="57" t="s">
        <v>61</v>
      </c>
      <c r="T17" s="59" t="s">
        <v>61</v>
      </c>
      <c r="U17" s="58" t="s">
        <v>61</v>
      </c>
      <c r="V17" s="57" t="s">
        <v>61</v>
      </c>
      <c r="W17" s="59" t="s">
        <v>61</v>
      </c>
    </row>
    <row r="18" spans="1:23" ht="14.25" customHeight="1">
      <c r="A18" s="42"/>
      <c r="B18" s="46" t="s">
        <v>100</v>
      </c>
      <c r="C18" s="116" t="s">
        <v>61</v>
      </c>
      <c r="D18" s="96" t="s">
        <v>61</v>
      </c>
      <c r="E18" s="117" t="s">
        <v>61</v>
      </c>
      <c r="F18" s="58" t="s">
        <v>61</v>
      </c>
      <c r="G18" s="57" t="s">
        <v>61</v>
      </c>
      <c r="H18" s="59" t="s">
        <v>61</v>
      </c>
      <c r="I18" s="58" t="s">
        <v>61</v>
      </c>
      <c r="J18" s="57" t="s">
        <v>61</v>
      </c>
      <c r="K18" s="59" t="s">
        <v>61</v>
      </c>
      <c r="L18" s="58" t="s">
        <v>61</v>
      </c>
      <c r="M18" s="57" t="s">
        <v>61</v>
      </c>
      <c r="N18" s="59" t="s">
        <v>61</v>
      </c>
      <c r="O18" s="58" t="s">
        <v>61</v>
      </c>
      <c r="P18" s="57" t="s">
        <v>61</v>
      </c>
      <c r="Q18" s="59" t="s">
        <v>61</v>
      </c>
      <c r="R18" s="58" t="s">
        <v>61</v>
      </c>
      <c r="S18" s="57" t="s">
        <v>61</v>
      </c>
      <c r="T18" s="59" t="s">
        <v>61</v>
      </c>
      <c r="U18" s="58" t="s">
        <v>61</v>
      </c>
      <c r="V18" s="57" t="s">
        <v>61</v>
      </c>
      <c r="W18" s="59" t="s">
        <v>61</v>
      </c>
    </row>
    <row r="19" spans="1:23" ht="14.25" customHeight="1">
      <c r="A19" s="42"/>
      <c r="B19" s="46" t="s">
        <v>101</v>
      </c>
      <c r="C19" s="116">
        <v>1</v>
      </c>
      <c r="D19" s="96">
        <v>14</v>
      </c>
      <c r="E19" s="117" t="s">
        <v>61</v>
      </c>
      <c r="F19" s="58" t="s">
        <v>61</v>
      </c>
      <c r="G19" s="57" t="s">
        <v>61</v>
      </c>
      <c r="H19" s="59" t="s">
        <v>61</v>
      </c>
      <c r="I19" s="58" t="s">
        <v>61</v>
      </c>
      <c r="J19" s="57" t="s">
        <v>61</v>
      </c>
      <c r="K19" s="59" t="s">
        <v>61</v>
      </c>
      <c r="L19" s="58" t="s">
        <v>61</v>
      </c>
      <c r="M19" s="57" t="s">
        <v>61</v>
      </c>
      <c r="N19" s="59" t="s">
        <v>61</v>
      </c>
      <c r="O19" s="58" t="s">
        <v>61</v>
      </c>
      <c r="P19" s="57" t="s">
        <v>61</v>
      </c>
      <c r="Q19" s="59" t="s">
        <v>61</v>
      </c>
      <c r="R19" s="58">
        <v>1</v>
      </c>
      <c r="S19" s="57">
        <v>14</v>
      </c>
      <c r="T19" s="59" t="s">
        <v>61</v>
      </c>
      <c r="U19" s="58" t="s">
        <v>61</v>
      </c>
      <c r="V19" s="57" t="s">
        <v>61</v>
      </c>
      <c r="W19" s="59" t="s">
        <v>61</v>
      </c>
    </row>
    <row r="20" spans="1:23" ht="14.25" customHeight="1">
      <c r="A20" s="42"/>
      <c r="B20" s="46" t="s">
        <v>102</v>
      </c>
      <c r="C20" s="116" t="s">
        <v>61</v>
      </c>
      <c r="D20" s="96" t="s">
        <v>61</v>
      </c>
      <c r="E20" s="117" t="s">
        <v>61</v>
      </c>
      <c r="F20" s="58" t="s">
        <v>61</v>
      </c>
      <c r="G20" s="57" t="s">
        <v>61</v>
      </c>
      <c r="H20" s="59" t="s">
        <v>61</v>
      </c>
      <c r="I20" s="58" t="s">
        <v>61</v>
      </c>
      <c r="J20" s="57" t="s">
        <v>61</v>
      </c>
      <c r="K20" s="59" t="s">
        <v>61</v>
      </c>
      <c r="L20" s="58" t="s">
        <v>61</v>
      </c>
      <c r="M20" s="57" t="s">
        <v>61</v>
      </c>
      <c r="N20" s="59" t="s">
        <v>61</v>
      </c>
      <c r="O20" s="58" t="s">
        <v>61</v>
      </c>
      <c r="P20" s="57" t="s">
        <v>61</v>
      </c>
      <c r="Q20" s="59" t="s">
        <v>61</v>
      </c>
      <c r="R20" s="58" t="s">
        <v>61</v>
      </c>
      <c r="S20" s="57" t="s">
        <v>61</v>
      </c>
      <c r="T20" s="59" t="s">
        <v>61</v>
      </c>
      <c r="U20" s="58" t="s">
        <v>61</v>
      </c>
      <c r="V20" s="57" t="s">
        <v>61</v>
      </c>
      <c r="W20" s="59" t="s">
        <v>61</v>
      </c>
    </row>
    <row r="21" spans="1:23" ht="14.25" customHeight="1">
      <c r="A21" s="42"/>
      <c r="B21" s="46" t="s">
        <v>103</v>
      </c>
      <c r="C21" s="116" t="s">
        <v>61</v>
      </c>
      <c r="D21" s="96" t="s">
        <v>61</v>
      </c>
      <c r="E21" s="117" t="s">
        <v>61</v>
      </c>
      <c r="F21" s="58" t="s">
        <v>61</v>
      </c>
      <c r="G21" s="57" t="s">
        <v>61</v>
      </c>
      <c r="H21" s="59" t="s">
        <v>61</v>
      </c>
      <c r="I21" s="58" t="s">
        <v>61</v>
      </c>
      <c r="J21" s="57" t="s">
        <v>61</v>
      </c>
      <c r="K21" s="59" t="s">
        <v>61</v>
      </c>
      <c r="L21" s="58" t="s">
        <v>61</v>
      </c>
      <c r="M21" s="57" t="s">
        <v>61</v>
      </c>
      <c r="N21" s="59" t="s">
        <v>61</v>
      </c>
      <c r="O21" s="58" t="s">
        <v>61</v>
      </c>
      <c r="P21" s="57" t="s">
        <v>61</v>
      </c>
      <c r="Q21" s="59" t="s">
        <v>61</v>
      </c>
      <c r="R21" s="58" t="s">
        <v>61</v>
      </c>
      <c r="S21" s="57" t="s">
        <v>61</v>
      </c>
      <c r="T21" s="59" t="s">
        <v>61</v>
      </c>
      <c r="U21" s="58" t="s">
        <v>61</v>
      </c>
      <c r="V21" s="57" t="s">
        <v>61</v>
      </c>
      <c r="W21" s="59" t="s">
        <v>61</v>
      </c>
    </row>
    <row r="22" spans="1:23" ht="14.25" customHeight="1">
      <c r="A22" s="42"/>
      <c r="B22" s="46" t="s">
        <v>104</v>
      </c>
      <c r="C22" s="116">
        <v>9</v>
      </c>
      <c r="D22" s="96">
        <v>61</v>
      </c>
      <c r="E22" s="117" t="s">
        <v>61</v>
      </c>
      <c r="F22" s="58" t="s">
        <v>61</v>
      </c>
      <c r="G22" s="57" t="s">
        <v>61</v>
      </c>
      <c r="H22" s="59" t="s">
        <v>61</v>
      </c>
      <c r="I22" s="58" t="s">
        <v>61</v>
      </c>
      <c r="J22" s="57" t="s">
        <v>61</v>
      </c>
      <c r="K22" s="59" t="s">
        <v>61</v>
      </c>
      <c r="L22" s="58" t="s">
        <v>61</v>
      </c>
      <c r="M22" s="57" t="s">
        <v>61</v>
      </c>
      <c r="N22" s="59" t="s">
        <v>61</v>
      </c>
      <c r="O22" s="58">
        <v>1</v>
      </c>
      <c r="P22" s="57">
        <v>4</v>
      </c>
      <c r="Q22" s="59" t="s">
        <v>61</v>
      </c>
      <c r="R22" s="58">
        <v>1</v>
      </c>
      <c r="S22" s="57">
        <v>15</v>
      </c>
      <c r="T22" s="59" t="s">
        <v>61</v>
      </c>
      <c r="U22" s="58">
        <v>1</v>
      </c>
      <c r="V22" s="57">
        <v>9</v>
      </c>
      <c r="W22" s="59" t="s">
        <v>61</v>
      </c>
    </row>
    <row r="23" spans="1:23" ht="14.25" customHeight="1">
      <c r="A23" s="355" t="s">
        <v>105</v>
      </c>
      <c r="B23" s="356"/>
      <c r="C23" s="118">
        <v>277</v>
      </c>
      <c r="D23" s="106">
        <v>12537</v>
      </c>
      <c r="E23" s="119" t="s">
        <v>61</v>
      </c>
      <c r="F23" s="75">
        <v>40</v>
      </c>
      <c r="G23" s="73">
        <v>1656</v>
      </c>
      <c r="H23" s="76" t="s">
        <v>61</v>
      </c>
      <c r="I23" s="75">
        <v>32</v>
      </c>
      <c r="J23" s="73">
        <v>1305</v>
      </c>
      <c r="K23" s="76" t="s">
        <v>61</v>
      </c>
      <c r="L23" s="75">
        <v>48</v>
      </c>
      <c r="M23" s="73">
        <v>2001</v>
      </c>
      <c r="N23" s="76" t="s">
        <v>61</v>
      </c>
      <c r="O23" s="75">
        <v>23</v>
      </c>
      <c r="P23" s="73">
        <v>1007</v>
      </c>
      <c r="Q23" s="76" t="s">
        <v>61</v>
      </c>
      <c r="R23" s="75">
        <v>17</v>
      </c>
      <c r="S23" s="73">
        <v>613</v>
      </c>
      <c r="T23" s="76" t="s">
        <v>61</v>
      </c>
      <c r="U23" s="75">
        <v>14</v>
      </c>
      <c r="V23" s="73">
        <v>516</v>
      </c>
      <c r="W23" s="76" t="s">
        <v>61</v>
      </c>
    </row>
    <row r="24" spans="1:23" ht="14.25" customHeight="1">
      <c r="A24" s="42"/>
      <c r="B24" s="87" t="s">
        <v>106</v>
      </c>
      <c r="C24" s="120">
        <v>277</v>
      </c>
      <c r="D24" s="98">
        <v>12537</v>
      </c>
      <c r="E24" s="121" t="s">
        <v>61</v>
      </c>
      <c r="F24" s="63">
        <v>40</v>
      </c>
      <c r="G24" s="61">
        <v>1656</v>
      </c>
      <c r="H24" s="64" t="s">
        <v>61</v>
      </c>
      <c r="I24" s="63">
        <v>32</v>
      </c>
      <c r="J24" s="61">
        <v>1305</v>
      </c>
      <c r="K24" s="64" t="s">
        <v>61</v>
      </c>
      <c r="L24" s="63">
        <v>48</v>
      </c>
      <c r="M24" s="61">
        <v>2001</v>
      </c>
      <c r="N24" s="64" t="s">
        <v>61</v>
      </c>
      <c r="O24" s="63">
        <v>23</v>
      </c>
      <c r="P24" s="61">
        <v>1007</v>
      </c>
      <c r="Q24" s="64" t="s">
        <v>61</v>
      </c>
      <c r="R24" s="63">
        <v>17</v>
      </c>
      <c r="S24" s="61">
        <v>613</v>
      </c>
      <c r="T24" s="64" t="s">
        <v>61</v>
      </c>
      <c r="U24" s="63">
        <v>14</v>
      </c>
      <c r="V24" s="61">
        <v>516</v>
      </c>
      <c r="W24" s="64" t="s">
        <v>61</v>
      </c>
    </row>
    <row r="25" spans="1:23" ht="14.25" customHeight="1">
      <c r="A25" s="43"/>
      <c r="B25" s="88" t="s">
        <v>107</v>
      </c>
      <c r="C25" s="122" t="s">
        <v>61</v>
      </c>
      <c r="D25" s="103" t="s">
        <v>61</v>
      </c>
      <c r="E25" s="123" t="s">
        <v>61</v>
      </c>
      <c r="F25" s="70" t="s">
        <v>61</v>
      </c>
      <c r="G25" s="68" t="s">
        <v>61</v>
      </c>
      <c r="H25" s="71" t="s">
        <v>61</v>
      </c>
      <c r="I25" s="70" t="s">
        <v>61</v>
      </c>
      <c r="J25" s="68" t="s">
        <v>61</v>
      </c>
      <c r="K25" s="71" t="s">
        <v>61</v>
      </c>
      <c r="L25" s="70" t="s">
        <v>61</v>
      </c>
      <c r="M25" s="68" t="s">
        <v>61</v>
      </c>
      <c r="N25" s="71" t="s">
        <v>61</v>
      </c>
      <c r="O25" s="70" t="s">
        <v>61</v>
      </c>
      <c r="P25" s="68" t="s">
        <v>61</v>
      </c>
      <c r="Q25" s="71" t="s">
        <v>61</v>
      </c>
      <c r="R25" s="70" t="s">
        <v>61</v>
      </c>
      <c r="S25" s="68" t="s">
        <v>61</v>
      </c>
      <c r="T25" s="71" t="s">
        <v>61</v>
      </c>
      <c r="U25" s="70" t="s">
        <v>61</v>
      </c>
      <c r="V25" s="68" t="s">
        <v>61</v>
      </c>
      <c r="W25" s="71" t="s">
        <v>61</v>
      </c>
    </row>
    <row r="26" spans="1:23" ht="14.25" customHeight="1">
      <c r="A26" s="357" t="s">
        <v>108</v>
      </c>
      <c r="B26" s="358"/>
      <c r="C26" s="118">
        <v>12</v>
      </c>
      <c r="D26" s="106">
        <v>299</v>
      </c>
      <c r="E26" s="119" t="s">
        <v>61</v>
      </c>
      <c r="F26" s="75" t="s">
        <v>61</v>
      </c>
      <c r="G26" s="73" t="s">
        <v>61</v>
      </c>
      <c r="H26" s="76" t="s">
        <v>61</v>
      </c>
      <c r="I26" s="75" t="s">
        <v>61</v>
      </c>
      <c r="J26" s="73" t="s">
        <v>61</v>
      </c>
      <c r="K26" s="76" t="s">
        <v>61</v>
      </c>
      <c r="L26" s="75">
        <v>1</v>
      </c>
      <c r="M26" s="73">
        <v>2</v>
      </c>
      <c r="N26" s="76" t="s">
        <v>61</v>
      </c>
      <c r="O26" s="75" t="s">
        <v>61</v>
      </c>
      <c r="P26" s="73" t="s">
        <v>61</v>
      </c>
      <c r="Q26" s="76" t="s">
        <v>61</v>
      </c>
      <c r="R26" s="75">
        <v>2</v>
      </c>
      <c r="S26" s="73">
        <v>12</v>
      </c>
      <c r="T26" s="76" t="s">
        <v>61</v>
      </c>
      <c r="U26" s="75">
        <v>1</v>
      </c>
      <c r="V26" s="73">
        <v>1</v>
      </c>
      <c r="W26" s="76" t="s">
        <v>61</v>
      </c>
    </row>
    <row r="27" spans="1:23" ht="14.25" customHeight="1">
      <c r="A27" s="355" t="s">
        <v>109</v>
      </c>
      <c r="B27" s="356"/>
      <c r="C27" s="118">
        <v>151</v>
      </c>
      <c r="D27" s="106">
        <v>433</v>
      </c>
      <c r="E27" s="119">
        <v>3</v>
      </c>
      <c r="F27" s="75">
        <v>6</v>
      </c>
      <c r="G27" s="73">
        <v>8</v>
      </c>
      <c r="H27" s="76">
        <v>1</v>
      </c>
      <c r="I27" s="75">
        <v>4</v>
      </c>
      <c r="J27" s="73">
        <v>7</v>
      </c>
      <c r="K27" s="76" t="s">
        <v>61</v>
      </c>
      <c r="L27" s="75">
        <v>6</v>
      </c>
      <c r="M27" s="73">
        <v>7</v>
      </c>
      <c r="N27" s="76" t="s">
        <v>61</v>
      </c>
      <c r="O27" s="75">
        <v>12</v>
      </c>
      <c r="P27" s="73">
        <v>23</v>
      </c>
      <c r="Q27" s="76" t="s">
        <v>61</v>
      </c>
      <c r="R27" s="75">
        <v>12</v>
      </c>
      <c r="S27" s="73">
        <v>23</v>
      </c>
      <c r="T27" s="76" t="s">
        <v>61</v>
      </c>
      <c r="U27" s="75">
        <v>2</v>
      </c>
      <c r="V27" s="73">
        <v>75</v>
      </c>
      <c r="W27" s="76" t="s">
        <v>61</v>
      </c>
    </row>
    <row r="28" spans="1:23" ht="14.25" customHeight="1">
      <c r="A28" s="42"/>
      <c r="B28" s="47" t="s">
        <v>110</v>
      </c>
      <c r="C28" s="120">
        <v>99</v>
      </c>
      <c r="D28" s="98">
        <v>354</v>
      </c>
      <c r="E28" s="121">
        <v>1</v>
      </c>
      <c r="F28" s="63" t="s">
        <v>61</v>
      </c>
      <c r="G28" s="61" t="s">
        <v>61</v>
      </c>
      <c r="H28" s="64" t="s">
        <v>61</v>
      </c>
      <c r="I28" s="63">
        <v>1</v>
      </c>
      <c r="J28" s="61">
        <v>3</v>
      </c>
      <c r="K28" s="64" t="s">
        <v>61</v>
      </c>
      <c r="L28" s="63" t="s">
        <v>61</v>
      </c>
      <c r="M28" s="61" t="s">
        <v>61</v>
      </c>
      <c r="N28" s="64" t="s">
        <v>61</v>
      </c>
      <c r="O28" s="63">
        <v>8</v>
      </c>
      <c r="P28" s="61">
        <v>13</v>
      </c>
      <c r="Q28" s="64" t="s">
        <v>61</v>
      </c>
      <c r="R28" s="63">
        <v>6</v>
      </c>
      <c r="S28" s="61">
        <v>17</v>
      </c>
      <c r="T28" s="64" t="s">
        <v>61</v>
      </c>
      <c r="U28" s="63">
        <v>1</v>
      </c>
      <c r="V28" s="61">
        <v>74</v>
      </c>
      <c r="W28" s="64" t="s">
        <v>61</v>
      </c>
    </row>
    <row r="29" spans="1:23" ht="14.25" customHeight="1">
      <c r="A29" s="43"/>
      <c r="B29" s="48" t="s">
        <v>111</v>
      </c>
      <c r="C29" s="122">
        <v>52</v>
      </c>
      <c r="D29" s="103">
        <v>79</v>
      </c>
      <c r="E29" s="123">
        <v>2</v>
      </c>
      <c r="F29" s="70">
        <v>6</v>
      </c>
      <c r="G29" s="68">
        <v>8</v>
      </c>
      <c r="H29" s="71">
        <v>1</v>
      </c>
      <c r="I29" s="70">
        <v>3</v>
      </c>
      <c r="J29" s="68">
        <v>4</v>
      </c>
      <c r="K29" s="71" t="s">
        <v>61</v>
      </c>
      <c r="L29" s="70">
        <v>6</v>
      </c>
      <c r="M29" s="68">
        <v>7</v>
      </c>
      <c r="N29" s="71" t="s">
        <v>61</v>
      </c>
      <c r="O29" s="70">
        <v>4</v>
      </c>
      <c r="P29" s="68">
        <v>10</v>
      </c>
      <c r="Q29" s="71" t="s">
        <v>61</v>
      </c>
      <c r="R29" s="70">
        <v>6</v>
      </c>
      <c r="S29" s="68">
        <v>6</v>
      </c>
      <c r="T29" s="71" t="s">
        <v>61</v>
      </c>
      <c r="U29" s="70">
        <v>1</v>
      </c>
      <c r="V29" s="68">
        <v>1</v>
      </c>
      <c r="W29" s="71" t="s">
        <v>61</v>
      </c>
    </row>
    <row r="30" spans="1:23" ht="14.25" customHeight="1">
      <c r="A30" s="359" t="s">
        <v>112</v>
      </c>
      <c r="B30" s="360"/>
      <c r="C30" s="118">
        <v>5</v>
      </c>
      <c r="D30" s="106">
        <v>8</v>
      </c>
      <c r="E30" s="119" t="s">
        <v>61</v>
      </c>
      <c r="F30" s="75">
        <v>1</v>
      </c>
      <c r="G30" s="73">
        <v>1</v>
      </c>
      <c r="H30" s="76" t="s">
        <v>61</v>
      </c>
      <c r="I30" s="75" t="s">
        <v>61</v>
      </c>
      <c r="J30" s="73" t="s">
        <v>61</v>
      </c>
      <c r="K30" s="76" t="s">
        <v>61</v>
      </c>
      <c r="L30" s="75" t="s">
        <v>61</v>
      </c>
      <c r="M30" s="73" t="s">
        <v>61</v>
      </c>
      <c r="N30" s="76" t="s">
        <v>61</v>
      </c>
      <c r="O30" s="75" t="s">
        <v>61</v>
      </c>
      <c r="P30" s="73" t="s">
        <v>61</v>
      </c>
      <c r="Q30" s="76" t="s">
        <v>61</v>
      </c>
      <c r="R30" s="75" t="s">
        <v>61</v>
      </c>
      <c r="S30" s="73" t="s">
        <v>61</v>
      </c>
      <c r="T30" s="76" t="s">
        <v>61</v>
      </c>
      <c r="U30" s="75">
        <v>1</v>
      </c>
      <c r="V30" s="73">
        <v>1</v>
      </c>
      <c r="W30" s="76" t="s">
        <v>61</v>
      </c>
    </row>
    <row r="31" spans="1:23" ht="14.25" customHeight="1" thickBot="1">
      <c r="A31" s="361" t="s">
        <v>113</v>
      </c>
      <c r="B31" s="362"/>
      <c r="C31" s="124">
        <v>69</v>
      </c>
      <c r="D31" s="109">
        <v>1820</v>
      </c>
      <c r="E31" s="125" t="s">
        <v>61</v>
      </c>
      <c r="F31" s="80">
        <v>1</v>
      </c>
      <c r="G31" s="78">
        <v>7</v>
      </c>
      <c r="H31" s="81" t="s">
        <v>61</v>
      </c>
      <c r="I31" s="80">
        <v>1</v>
      </c>
      <c r="J31" s="78">
        <v>3</v>
      </c>
      <c r="K31" s="81" t="s">
        <v>61</v>
      </c>
      <c r="L31" s="80">
        <v>4</v>
      </c>
      <c r="M31" s="78">
        <v>215</v>
      </c>
      <c r="N31" s="81" t="s">
        <v>61</v>
      </c>
      <c r="O31" s="80">
        <v>1</v>
      </c>
      <c r="P31" s="78">
        <v>27</v>
      </c>
      <c r="Q31" s="81" t="s">
        <v>61</v>
      </c>
      <c r="R31" s="80">
        <v>6</v>
      </c>
      <c r="S31" s="78">
        <v>65</v>
      </c>
      <c r="T31" s="81" t="s">
        <v>61</v>
      </c>
      <c r="U31" s="80">
        <v>5</v>
      </c>
      <c r="V31" s="78">
        <v>238</v>
      </c>
      <c r="W31" s="81" t="s">
        <v>61</v>
      </c>
    </row>
    <row r="32" ht="14.25" customHeight="1"/>
    <row r="33" ht="14.25" customHeight="1" thickBot="1"/>
    <row r="34" spans="1:20" ht="14.25" customHeight="1">
      <c r="A34" s="342" t="s">
        <v>254</v>
      </c>
      <c r="B34" s="343"/>
      <c r="C34" s="350" t="s">
        <v>62</v>
      </c>
      <c r="D34" s="347"/>
      <c r="E34" s="348"/>
      <c r="F34" s="350" t="s">
        <v>63</v>
      </c>
      <c r="G34" s="347"/>
      <c r="H34" s="348"/>
      <c r="I34" s="350" t="s">
        <v>64</v>
      </c>
      <c r="J34" s="347"/>
      <c r="K34" s="348"/>
      <c r="L34" s="350" t="s">
        <v>65</v>
      </c>
      <c r="M34" s="347"/>
      <c r="N34" s="348"/>
      <c r="O34" s="350" t="s">
        <v>66</v>
      </c>
      <c r="P34" s="347"/>
      <c r="Q34" s="348"/>
      <c r="R34" s="350" t="s">
        <v>67</v>
      </c>
      <c r="S34" s="347"/>
      <c r="T34" s="348"/>
    </row>
    <row r="35" spans="1:20" ht="14.25" customHeight="1" thickBot="1">
      <c r="A35" s="344"/>
      <c r="B35" s="345"/>
      <c r="C35" s="38" t="s">
        <v>57</v>
      </c>
      <c r="D35" s="35" t="s">
        <v>58</v>
      </c>
      <c r="E35" s="36" t="s">
        <v>59</v>
      </c>
      <c r="F35" s="38" t="s">
        <v>57</v>
      </c>
      <c r="G35" s="35" t="s">
        <v>58</v>
      </c>
      <c r="H35" s="36" t="s">
        <v>59</v>
      </c>
      <c r="I35" s="38" t="s">
        <v>57</v>
      </c>
      <c r="J35" s="35" t="s">
        <v>58</v>
      </c>
      <c r="K35" s="36" t="s">
        <v>59</v>
      </c>
      <c r="L35" s="38" t="s">
        <v>57</v>
      </c>
      <c r="M35" s="35" t="s">
        <v>58</v>
      </c>
      <c r="N35" s="36" t="s">
        <v>59</v>
      </c>
      <c r="O35" s="38" t="s">
        <v>57</v>
      </c>
      <c r="P35" s="35" t="s">
        <v>58</v>
      </c>
      <c r="Q35" s="36" t="s">
        <v>59</v>
      </c>
      <c r="R35" s="38" t="s">
        <v>57</v>
      </c>
      <c r="S35" s="35" t="s">
        <v>58</v>
      </c>
      <c r="T35" s="36" t="s">
        <v>59</v>
      </c>
    </row>
    <row r="36" spans="1:20" ht="14.25" customHeight="1" thickBot="1" thickTop="1">
      <c r="A36" s="351" t="s">
        <v>89</v>
      </c>
      <c r="B36" s="352"/>
      <c r="C36" s="54">
        <v>180</v>
      </c>
      <c r="D36" s="52">
        <v>2795</v>
      </c>
      <c r="E36" s="55">
        <v>1</v>
      </c>
      <c r="F36" s="54">
        <v>275</v>
      </c>
      <c r="G36" s="52">
        <v>3371</v>
      </c>
      <c r="H36" s="55" t="s">
        <v>61</v>
      </c>
      <c r="I36" s="54">
        <v>220</v>
      </c>
      <c r="J36" s="52">
        <v>2722</v>
      </c>
      <c r="K36" s="55">
        <v>2</v>
      </c>
      <c r="L36" s="54">
        <v>148</v>
      </c>
      <c r="M36" s="52">
        <v>1042</v>
      </c>
      <c r="N36" s="55" t="s">
        <v>61</v>
      </c>
      <c r="O36" s="54">
        <v>94</v>
      </c>
      <c r="P36" s="52">
        <v>1225</v>
      </c>
      <c r="Q36" s="55">
        <v>1</v>
      </c>
      <c r="R36" s="54">
        <v>157</v>
      </c>
      <c r="S36" s="52">
        <v>5345</v>
      </c>
      <c r="T36" s="55" t="s">
        <v>61</v>
      </c>
    </row>
    <row r="37" spans="1:21" ht="14.25" customHeight="1" thickTop="1">
      <c r="A37" s="353" t="s">
        <v>90</v>
      </c>
      <c r="B37" s="354"/>
      <c r="C37" s="58">
        <v>165</v>
      </c>
      <c r="D37" s="57">
        <v>2089</v>
      </c>
      <c r="E37" s="59" t="s">
        <v>61</v>
      </c>
      <c r="F37" s="58">
        <v>256</v>
      </c>
      <c r="G37" s="57">
        <v>3158</v>
      </c>
      <c r="H37" s="59" t="s">
        <v>61</v>
      </c>
      <c r="I37" s="58">
        <v>155</v>
      </c>
      <c r="J37" s="57">
        <v>1865</v>
      </c>
      <c r="K37" s="59">
        <v>1</v>
      </c>
      <c r="L37" s="58">
        <v>95</v>
      </c>
      <c r="M37" s="57">
        <v>855</v>
      </c>
      <c r="N37" s="59" t="s">
        <v>61</v>
      </c>
      <c r="O37" s="58">
        <v>64</v>
      </c>
      <c r="P37" s="57">
        <v>506</v>
      </c>
      <c r="Q37" s="59">
        <v>1</v>
      </c>
      <c r="R37" s="58">
        <v>65</v>
      </c>
      <c r="S37" s="57">
        <v>743</v>
      </c>
      <c r="T37" s="59" t="s">
        <v>61</v>
      </c>
      <c r="U37" s="45"/>
    </row>
    <row r="38" spans="1:21" ht="14.25" customHeight="1">
      <c r="A38" s="42"/>
      <c r="B38" s="47" t="s">
        <v>91</v>
      </c>
      <c r="C38" s="63">
        <v>40</v>
      </c>
      <c r="D38" s="61">
        <v>744</v>
      </c>
      <c r="E38" s="64" t="s">
        <v>61</v>
      </c>
      <c r="F38" s="63">
        <v>41</v>
      </c>
      <c r="G38" s="61">
        <v>789</v>
      </c>
      <c r="H38" s="64" t="s">
        <v>61</v>
      </c>
      <c r="I38" s="63">
        <v>47</v>
      </c>
      <c r="J38" s="61">
        <v>763</v>
      </c>
      <c r="K38" s="64">
        <v>1</v>
      </c>
      <c r="L38" s="63">
        <v>27</v>
      </c>
      <c r="M38" s="61">
        <v>433</v>
      </c>
      <c r="N38" s="64" t="s">
        <v>61</v>
      </c>
      <c r="O38" s="63">
        <v>11</v>
      </c>
      <c r="P38" s="61">
        <v>196</v>
      </c>
      <c r="Q38" s="64">
        <v>1</v>
      </c>
      <c r="R38" s="63">
        <v>6</v>
      </c>
      <c r="S38" s="61">
        <v>268</v>
      </c>
      <c r="T38" s="64" t="s">
        <v>61</v>
      </c>
      <c r="U38" s="45"/>
    </row>
    <row r="39" spans="1:21" ht="14.25" customHeight="1">
      <c r="A39" s="42"/>
      <c r="B39" s="46" t="s">
        <v>92</v>
      </c>
      <c r="C39" s="58">
        <v>7</v>
      </c>
      <c r="D39" s="57">
        <v>221</v>
      </c>
      <c r="E39" s="59" t="s">
        <v>61</v>
      </c>
      <c r="F39" s="58">
        <v>14</v>
      </c>
      <c r="G39" s="57">
        <v>202</v>
      </c>
      <c r="H39" s="59" t="s">
        <v>61</v>
      </c>
      <c r="I39" s="58">
        <v>7</v>
      </c>
      <c r="J39" s="57">
        <v>128</v>
      </c>
      <c r="K39" s="59" t="s">
        <v>61</v>
      </c>
      <c r="L39" s="58">
        <v>4</v>
      </c>
      <c r="M39" s="57">
        <v>32</v>
      </c>
      <c r="N39" s="59" t="s">
        <v>61</v>
      </c>
      <c r="O39" s="58">
        <v>5</v>
      </c>
      <c r="P39" s="57">
        <v>115</v>
      </c>
      <c r="Q39" s="59" t="s">
        <v>61</v>
      </c>
      <c r="R39" s="58">
        <v>1</v>
      </c>
      <c r="S39" s="57">
        <v>7</v>
      </c>
      <c r="T39" s="59" t="s">
        <v>61</v>
      </c>
      <c r="U39" s="45"/>
    </row>
    <row r="40" spans="1:21" ht="14.25" customHeight="1">
      <c r="A40" s="42"/>
      <c r="B40" s="46" t="s">
        <v>93</v>
      </c>
      <c r="C40" s="58" t="s">
        <v>61</v>
      </c>
      <c r="D40" s="57" t="s">
        <v>61</v>
      </c>
      <c r="E40" s="59" t="s">
        <v>61</v>
      </c>
      <c r="F40" s="58" t="s">
        <v>61</v>
      </c>
      <c r="G40" s="57" t="s">
        <v>61</v>
      </c>
      <c r="H40" s="59" t="s">
        <v>61</v>
      </c>
      <c r="I40" s="58" t="s">
        <v>61</v>
      </c>
      <c r="J40" s="57" t="s">
        <v>61</v>
      </c>
      <c r="K40" s="59" t="s">
        <v>61</v>
      </c>
      <c r="L40" s="58" t="s">
        <v>61</v>
      </c>
      <c r="M40" s="57" t="s">
        <v>61</v>
      </c>
      <c r="N40" s="59" t="s">
        <v>61</v>
      </c>
      <c r="O40" s="58" t="s">
        <v>61</v>
      </c>
      <c r="P40" s="57" t="s">
        <v>61</v>
      </c>
      <c r="Q40" s="59" t="s">
        <v>61</v>
      </c>
      <c r="R40" s="58" t="s">
        <v>61</v>
      </c>
      <c r="S40" s="57" t="s">
        <v>61</v>
      </c>
      <c r="T40" s="59" t="s">
        <v>61</v>
      </c>
      <c r="U40" s="45"/>
    </row>
    <row r="41" spans="1:21" ht="14.25" customHeight="1">
      <c r="A41" s="42"/>
      <c r="B41" s="46" t="s">
        <v>94</v>
      </c>
      <c r="C41" s="58">
        <v>56</v>
      </c>
      <c r="D41" s="57">
        <v>818</v>
      </c>
      <c r="E41" s="59" t="s">
        <v>61</v>
      </c>
      <c r="F41" s="58">
        <v>120</v>
      </c>
      <c r="G41" s="57">
        <v>1466</v>
      </c>
      <c r="H41" s="59" t="s">
        <v>61</v>
      </c>
      <c r="I41" s="58">
        <v>18</v>
      </c>
      <c r="J41" s="57">
        <v>348</v>
      </c>
      <c r="K41" s="59" t="s">
        <v>61</v>
      </c>
      <c r="L41" s="58">
        <v>4</v>
      </c>
      <c r="M41" s="57">
        <v>47</v>
      </c>
      <c r="N41" s="59" t="s">
        <v>61</v>
      </c>
      <c r="O41" s="58">
        <v>1</v>
      </c>
      <c r="P41" s="57">
        <v>1</v>
      </c>
      <c r="Q41" s="59" t="s">
        <v>61</v>
      </c>
      <c r="R41" s="58" t="s">
        <v>61</v>
      </c>
      <c r="S41" s="57" t="s">
        <v>61</v>
      </c>
      <c r="T41" s="59" t="s">
        <v>61</v>
      </c>
      <c r="U41" s="45"/>
    </row>
    <row r="42" spans="1:21" ht="14.25" customHeight="1">
      <c r="A42" s="82"/>
      <c r="B42" s="83" t="s">
        <v>95</v>
      </c>
      <c r="C42" s="58">
        <v>4</v>
      </c>
      <c r="D42" s="57">
        <v>17</v>
      </c>
      <c r="E42" s="59" t="s">
        <v>61</v>
      </c>
      <c r="F42" s="58">
        <v>3</v>
      </c>
      <c r="G42" s="57">
        <v>10</v>
      </c>
      <c r="H42" s="59" t="s">
        <v>61</v>
      </c>
      <c r="I42" s="58">
        <v>2</v>
      </c>
      <c r="J42" s="57">
        <v>4</v>
      </c>
      <c r="K42" s="59" t="s">
        <v>61</v>
      </c>
      <c r="L42" s="58">
        <v>2</v>
      </c>
      <c r="M42" s="57">
        <v>5</v>
      </c>
      <c r="N42" s="59" t="s">
        <v>61</v>
      </c>
      <c r="O42" s="58">
        <v>1</v>
      </c>
      <c r="P42" s="57">
        <v>3</v>
      </c>
      <c r="Q42" s="59" t="s">
        <v>61</v>
      </c>
      <c r="R42" s="58">
        <v>1</v>
      </c>
      <c r="S42" s="57">
        <v>3</v>
      </c>
      <c r="T42" s="59" t="s">
        <v>61</v>
      </c>
      <c r="U42" s="45"/>
    </row>
    <row r="43" spans="1:21" ht="14.25" customHeight="1">
      <c r="A43" s="84"/>
      <c r="B43" s="46" t="s">
        <v>42</v>
      </c>
      <c r="C43" s="58">
        <v>4</v>
      </c>
      <c r="D43" s="57">
        <v>45</v>
      </c>
      <c r="E43" s="59" t="s">
        <v>61</v>
      </c>
      <c r="F43" s="58">
        <v>6</v>
      </c>
      <c r="G43" s="57">
        <v>277</v>
      </c>
      <c r="H43" s="59" t="s">
        <v>61</v>
      </c>
      <c r="I43" s="58">
        <v>5</v>
      </c>
      <c r="J43" s="57">
        <v>201</v>
      </c>
      <c r="K43" s="59" t="s">
        <v>61</v>
      </c>
      <c r="L43" s="58">
        <v>3</v>
      </c>
      <c r="M43" s="57">
        <v>113</v>
      </c>
      <c r="N43" s="59" t="s">
        <v>61</v>
      </c>
      <c r="O43" s="58" t="s">
        <v>61</v>
      </c>
      <c r="P43" s="57" t="s">
        <v>61</v>
      </c>
      <c r="Q43" s="59" t="s">
        <v>61</v>
      </c>
      <c r="R43" s="58">
        <v>2</v>
      </c>
      <c r="S43" s="57">
        <v>118</v>
      </c>
      <c r="T43" s="59" t="s">
        <v>61</v>
      </c>
      <c r="U43" s="45"/>
    </row>
    <row r="44" spans="1:21" ht="14.25" customHeight="1">
      <c r="A44" s="42"/>
      <c r="B44" s="46" t="s">
        <v>96</v>
      </c>
      <c r="C44" s="58" t="s">
        <v>61</v>
      </c>
      <c r="D44" s="57" t="s">
        <v>61</v>
      </c>
      <c r="E44" s="59" t="s">
        <v>61</v>
      </c>
      <c r="F44" s="58">
        <v>3</v>
      </c>
      <c r="G44" s="57">
        <v>99</v>
      </c>
      <c r="H44" s="59" t="s">
        <v>61</v>
      </c>
      <c r="I44" s="58">
        <v>1</v>
      </c>
      <c r="J44" s="57">
        <v>34</v>
      </c>
      <c r="K44" s="59" t="s">
        <v>61</v>
      </c>
      <c r="L44" s="58">
        <v>3</v>
      </c>
      <c r="M44" s="57">
        <v>68</v>
      </c>
      <c r="N44" s="59" t="s">
        <v>61</v>
      </c>
      <c r="O44" s="58">
        <v>1</v>
      </c>
      <c r="P44" s="57">
        <v>20</v>
      </c>
      <c r="Q44" s="59" t="s">
        <v>61</v>
      </c>
      <c r="R44" s="58">
        <v>3</v>
      </c>
      <c r="S44" s="57">
        <v>224</v>
      </c>
      <c r="T44" s="59" t="s">
        <v>61</v>
      </c>
      <c r="U44" s="45"/>
    </row>
    <row r="45" spans="1:21" ht="14.25" customHeight="1">
      <c r="A45" s="42"/>
      <c r="B45" s="46" t="s">
        <v>97</v>
      </c>
      <c r="C45" s="58">
        <v>4</v>
      </c>
      <c r="D45" s="57">
        <v>66</v>
      </c>
      <c r="E45" s="59" t="s">
        <v>61</v>
      </c>
      <c r="F45" s="58">
        <v>4</v>
      </c>
      <c r="G45" s="57">
        <v>71</v>
      </c>
      <c r="H45" s="59" t="s">
        <v>61</v>
      </c>
      <c r="I45" s="58">
        <v>10</v>
      </c>
      <c r="J45" s="57">
        <v>101</v>
      </c>
      <c r="K45" s="59" t="s">
        <v>61</v>
      </c>
      <c r="L45" s="58">
        <v>2</v>
      </c>
      <c r="M45" s="57">
        <v>6</v>
      </c>
      <c r="N45" s="59" t="s">
        <v>61</v>
      </c>
      <c r="O45" s="58">
        <v>1</v>
      </c>
      <c r="P45" s="57">
        <v>8</v>
      </c>
      <c r="Q45" s="59" t="s">
        <v>61</v>
      </c>
      <c r="R45" s="58">
        <v>1</v>
      </c>
      <c r="S45" s="57">
        <v>10</v>
      </c>
      <c r="T45" s="59" t="s">
        <v>61</v>
      </c>
      <c r="U45" s="45"/>
    </row>
    <row r="46" spans="1:21" ht="14.25" customHeight="1">
      <c r="A46" s="82"/>
      <c r="B46" s="83" t="s">
        <v>98</v>
      </c>
      <c r="C46" s="58">
        <v>1</v>
      </c>
      <c r="D46" s="57">
        <v>40</v>
      </c>
      <c r="E46" s="59" t="s">
        <v>61</v>
      </c>
      <c r="F46" s="58" t="s">
        <v>61</v>
      </c>
      <c r="G46" s="57" t="s">
        <v>61</v>
      </c>
      <c r="H46" s="59" t="s">
        <v>61</v>
      </c>
      <c r="I46" s="58" t="s">
        <v>61</v>
      </c>
      <c r="J46" s="57" t="s">
        <v>61</v>
      </c>
      <c r="K46" s="59" t="s">
        <v>61</v>
      </c>
      <c r="L46" s="58" t="s">
        <v>61</v>
      </c>
      <c r="M46" s="57" t="s">
        <v>61</v>
      </c>
      <c r="N46" s="59" t="s">
        <v>61</v>
      </c>
      <c r="O46" s="58" t="s">
        <v>61</v>
      </c>
      <c r="P46" s="57" t="s">
        <v>61</v>
      </c>
      <c r="Q46" s="59" t="s">
        <v>61</v>
      </c>
      <c r="R46" s="58" t="s">
        <v>61</v>
      </c>
      <c r="S46" s="57" t="s">
        <v>61</v>
      </c>
      <c r="T46" s="59" t="s">
        <v>61</v>
      </c>
      <c r="U46" s="45"/>
    </row>
    <row r="47" spans="1:21" ht="14.25" customHeight="1">
      <c r="A47" s="85"/>
      <c r="B47" s="86" t="s">
        <v>148</v>
      </c>
      <c r="C47" s="58">
        <v>47</v>
      </c>
      <c r="D47" s="57">
        <v>131</v>
      </c>
      <c r="E47" s="59" t="s">
        <v>61</v>
      </c>
      <c r="F47" s="58">
        <v>63</v>
      </c>
      <c r="G47" s="57">
        <v>220</v>
      </c>
      <c r="H47" s="59" t="s">
        <v>61</v>
      </c>
      <c r="I47" s="58">
        <v>63</v>
      </c>
      <c r="J47" s="57">
        <v>284</v>
      </c>
      <c r="K47" s="59" t="s">
        <v>61</v>
      </c>
      <c r="L47" s="58">
        <v>50</v>
      </c>
      <c r="M47" s="57">
        <v>151</v>
      </c>
      <c r="N47" s="59" t="s">
        <v>61</v>
      </c>
      <c r="O47" s="58">
        <v>44</v>
      </c>
      <c r="P47" s="57">
        <v>163</v>
      </c>
      <c r="Q47" s="59" t="s">
        <v>61</v>
      </c>
      <c r="R47" s="58">
        <v>51</v>
      </c>
      <c r="S47" s="57">
        <v>113</v>
      </c>
      <c r="T47" s="59" t="s">
        <v>61</v>
      </c>
      <c r="U47" s="45"/>
    </row>
    <row r="48" spans="1:21" ht="14.25" customHeight="1">
      <c r="A48" s="42"/>
      <c r="B48" s="46" t="s">
        <v>99</v>
      </c>
      <c r="C48" s="58" t="s">
        <v>61</v>
      </c>
      <c r="D48" s="57" t="s">
        <v>61</v>
      </c>
      <c r="E48" s="59" t="s">
        <v>61</v>
      </c>
      <c r="F48" s="58" t="s">
        <v>61</v>
      </c>
      <c r="G48" s="57" t="s">
        <v>61</v>
      </c>
      <c r="H48" s="59" t="s">
        <v>61</v>
      </c>
      <c r="I48" s="58" t="s">
        <v>61</v>
      </c>
      <c r="J48" s="57" t="s">
        <v>61</v>
      </c>
      <c r="K48" s="59" t="s">
        <v>61</v>
      </c>
      <c r="L48" s="58" t="s">
        <v>61</v>
      </c>
      <c r="M48" s="57" t="s">
        <v>61</v>
      </c>
      <c r="N48" s="59" t="s">
        <v>61</v>
      </c>
      <c r="O48" s="58" t="s">
        <v>61</v>
      </c>
      <c r="P48" s="57" t="s">
        <v>61</v>
      </c>
      <c r="Q48" s="59" t="s">
        <v>61</v>
      </c>
      <c r="R48" s="58" t="s">
        <v>61</v>
      </c>
      <c r="S48" s="57" t="s">
        <v>61</v>
      </c>
      <c r="T48" s="59" t="s">
        <v>61</v>
      </c>
      <c r="U48" s="45"/>
    </row>
    <row r="49" spans="1:21" ht="14.25" customHeight="1">
      <c r="A49" s="42"/>
      <c r="B49" s="46" t="s">
        <v>100</v>
      </c>
      <c r="C49" s="58" t="s">
        <v>61</v>
      </c>
      <c r="D49" s="57" t="s">
        <v>61</v>
      </c>
      <c r="E49" s="59" t="s">
        <v>61</v>
      </c>
      <c r="F49" s="58" t="s">
        <v>61</v>
      </c>
      <c r="G49" s="57" t="s">
        <v>61</v>
      </c>
      <c r="H49" s="59" t="s">
        <v>61</v>
      </c>
      <c r="I49" s="58" t="s">
        <v>61</v>
      </c>
      <c r="J49" s="57" t="s">
        <v>61</v>
      </c>
      <c r="K49" s="59" t="s">
        <v>61</v>
      </c>
      <c r="L49" s="58" t="s">
        <v>61</v>
      </c>
      <c r="M49" s="57" t="s">
        <v>61</v>
      </c>
      <c r="N49" s="59" t="s">
        <v>61</v>
      </c>
      <c r="O49" s="58" t="s">
        <v>61</v>
      </c>
      <c r="P49" s="57" t="s">
        <v>61</v>
      </c>
      <c r="Q49" s="59" t="s">
        <v>61</v>
      </c>
      <c r="R49" s="58" t="s">
        <v>61</v>
      </c>
      <c r="S49" s="57" t="s">
        <v>61</v>
      </c>
      <c r="T49" s="59" t="s">
        <v>61</v>
      </c>
      <c r="U49" s="45"/>
    </row>
    <row r="50" spans="1:21" ht="14.25" customHeight="1">
      <c r="A50" s="42"/>
      <c r="B50" s="46" t="s">
        <v>101</v>
      </c>
      <c r="C50" s="58" t="s">
        <v>61</v>
      </c>
      <c r="D50" s="57" t="s">
        <v>61</v>
      </c>
      <c r="E50" s="59" t="s">
        <v>61</v>
      </c>
      <c r="F50" s="58" t="s">
        <v>61</v>
      </c>
      <c r="G50" s="57" t="s">
        <v>61</v>
      </c>
      <c r="H50" s="59" t="s">
        <v>61</v>
      </c>
      <c r="I50" s="58" t="s">
        <v>61</v>
      </c>
      <c r="J50" s="57" t="s">
        <v>61</v>
      </c>
      <c r="K50" s="59" t="s">
        <v>61</v>
      </c>
      <c r="L50" s="58" t="s">
        <v>61</v>
      </c>
      <c r="M50" s="57" t="s">
        <v>61</v>
      </c>
      <c r="N50" s="59" t="s">
        <v>61</v>
      </c>
      <c r="O50" s="58" t="s">
        <v>61</v>
      </c>
      <c r="P50" s="57" t="s">
        <v>61</v>
      </c>
      <c r="Q50" s="59" t="s">
        <v>61</v>
      </c>
      <c r="R50" s="58" t="s">
        <v>61</v>
      </c>
      <c r="S50" s="57" t="s">
        <v>61</v>
      </c>
      <c r="T50" s="59" t="s">
        <v>61</v>
      </c>
      <c r="U50" s="45"/>
    </row>
    <row r="51" spans="1:21" ht="14.25" customHeight="1">
      <c r="A51" s="42"/>
      <c r="B51" s="46" t="s">
        <v>102</v>
      </c>
      <c r="C51" s="58" t="s">
        <v>61</v>
      </c>
      <c r="D51" s="57" t="s">
        <v>61</v>
      </c>
      <c r="E51" s="59" t="s">
        <v>61</v>
      </c>
      <c r="F51" s="58" t="s">
        <v>61</v>
      </c>
      <c r="G51" s="57" t="s">
        <v>61</v>
      </c>
      <c r="H51" s="59" t="s">
        <v>61</v>
      </c>
      <c r="I51" s="58" t="s">
        <v>61</v>
      </c>
      <c r="J51" s="57" t="s">
        <v>61</v>
      </c>
      <c r="K51" s="59" t="s">
        <v>61</v>
      </c>
      <c r="L51" s="58" t="s">
        <v>61</v>
      </c>
      <c r="M51" s="57" t="s">
        <v>61</v>
      </c>
      <c r="N51" s="59" t="s">
        <v>61</v>
      </c>
      <c r="O51" s="58" t="s">
        <v>61</v>
      </c>
      <c r="P51" s="57" t="s">
        <v>61</v>
      </c>
      <c r="Q51" s="59" t="s">
        <v>61</v>
      </c>
      <c r="R51" s="58" t="s">
        <v>61</v>
      </c>
      <c r="S51" s="57" t="s">
        <v>61</v>
      </c>
      <c r="T51" s="59" t="s">
        <v>61</v>
      </c>
      <c r="U51" s="45"/>
    </row>
    <row r="52" spans="1:21" ht="14.25" customHeight="1">
      <c r="A52" s="42"/>
      <c r="B52" s="46" t="s">
        <v>103</v>
      </c>
      <c r="C52" s="58" t="s">
        <v>61</v>
      </c>
      <c r="D52" s="57" t="s">
        <v>61</v>
      </c>
      <c r="E52" s="59" t="s">
        <v>61</v>
      </c>
      <c r="F52" s="58" t="s">
        <v>61</v>
      </c>
      <c r="G52" s="57" t="s">
        <v>61</v>
      </c>
      <c r="H52" s="59" t="s">
        <v>61</v>
      </c>
      <c r="I52" s="58" t="s">
        <v>61</v>
      </c>
      <c r="J52" s="57" t="s">
        <v>61</v>
      </c>
      <c r="K52" s="59" t="s">
        <v>61</v>
      </c>
      <c r="L52" s="58" t="s">
        <v>61</v>
      </c>
      <c r="M52" s="57" t="s">
        <v>61</v>
      </c>
      <c r="N52" s="59" t="s">
        <v>61</v>
      </c>
      <c r="O52" s="58" t="s">
        <v>61</v>
      </c>
      <c r="P52" s="57" t="s">
        <v>61</v>
      </c>
      <c r="Q52" s="59" t="s">
        <v>61</v>
      </c>
      <c r="R52" s="58" t="s">
        <v>61</v>
      </c>
      <c r="S52" s="57" t="s">
        <v>61</v>
      </c>
      <c r="T52" s="59" t="s">
        <v>61</v>
      </c>
      <c r="U52" s="45"/>
    </row>
    <row r="53" spans="1:21" ht="14.25" customHeight="1">
      <c r="A53" s="42"/>
      <c r="B53" s="46" t="s">
        <v>104</v>
      </c>
      <c r="C53" s="58">
        <v>2</v>
      </c>
      <c r="D53" s="57">
        <v>7</v>
      </c>
      <c r="E53" s="59" t="s">
        <v>61</v>
      </c>
      <c r="F53" s="58">
        <v>2</v>
      </c>
      <c r="G53" s="57">
        <v>24</v>
      </c>
      <c r="H53" s="59" t="s">
        <v>61</v>
      </c>
      <c r="I53" s="58">
        <v>2</v>
      </c>
      <c r="J53" s="57">
        <v>2</v>
      </c>
      <c r="K53" s="59" t="s">
        <v>61</v>
      </c>
      <c r="L53" s="58" t="s">
        <v>61</v>
      </c>
      <c r="M53" s="57" t="s">
        <v>61</v>
      </c>
      <c r="N53" s="59" t="s">
        <v>61</v>
      </c>
      <c r="O53" s="58" t="s">
        <v>61</v>
      </c>
      <c r="P53" s="57" t="s">
        <v>61</v>
      </c>
      <c r="Q53" s="59" t="s">
        <v>61</v>
      </c>
      <c r="R53" s="58" t="s">
        <v>61</v>
      </c>
      <c r="S53" s="57" t="s">
        <v>61</v>
      </c>
      <c r="T53" s="59" t="s">
        <v>61</v>
      </c>
      <c r="U53" s="45"/>
    </row>
    <row r="54" spans="1:21" ht="14.25" customHeight="1">
      <c r="A54" s="355" t="s">
        <v>105</v>
      </c>
      <c r="B54" s="356"/>
      <c r="C54" s="75">
        <v>4</v>
      </c>
      <c r="D54" s="73">
        <v>483</v>
      </c>
      <c r="E54" s="76" t="s">
        <v>61</v>
      </c>
      <c r="F54" s="75">
        <v>1</v>
      </c>
      <c r="G54" s="73">
        <v>27</v>
      </c>
      <c r="H54" s="76" t="s">
        <v>61</v>
      </c>
      <c r="I54" s="75">
        <v>2</v>
      </c>
      <c r="J54" s="73">
        <v>41</v>
      </c>
      <c r="K54" s="76" t="s">
        <v>61</v>
      </c>
      <c r="L54" s="75">
        <v>4</v>
      </c>
      <c r="M54" s="73">
        <v>48</v>
      </c>
      <c r="N54" s="76" t="s">
        <v>61</v>
      </c>
      <c r="O54" s="75">
        <v>9</v>
      </c>
      <c r="P54" s="73">
        <v>373</v>
      </c>
      <c r="Q54" s="76" t="s">
        <v>61</v>
      </c>
      <c r="R54" s="75">
        <v>83</v>
      </c>
      <c r="S54" s="73">
        <v>4467</v>
      </c>
      <c r="T54" s="76" t="s">
        <v>61</v>
      </c>
      <c r="U54" s="45"/>
    </row>
    <row r="55" spans="1:21" ht="14.25" customHeight="1">
      <c r="A55" s="42"/>
      <c r="B55" s="87" t="s">
        <v>106</v>
      </c>
      <c r="C55" s="58">
        <v>4</v>
      </c>
      <c r="D55" s="57">
        <v>483</v>
      </c>
      <c r="E55" s="59" t="s">
        <v>61</v>
      </c>
      <c r="F55" s="58">
        <v>1</v>
      </c>
      <c r="G55" s="57">
        <v>27</v>
      </c>
      <c r="H55" s="59" t="s">
        <v>61</v>
      </c>
      <c r="I55" s="58">
        <v>2</v>
      </c>
      <c r="J55" s="57">
        <v>41</v>
      </c>
      <c r="K55" s="59" t="s">
        <v>61</v>
      </c>
      <c r="L55" s="58">
        <v>4</v>
      </c>
      <c r="M55" s="57">
        <v>48</v>
      </c>
      <c r="N55" s="59" t="s">
        <v>61</v>
      </c>
      <c r="O55" s="58">
        <v>9</v>
      </c>
      <c r="P55" s="57">
        <v>373</v>
      </c>
      <c r="Q55" s="59" t="s">
        <v>61</v>
      </c>
      <c r="R55" s="58">
        <v>83</v>
      </c>
      <c r="S55" s="57">
        <v>4467</v>
      </c>
      <c r="T55" s="59" t="s">
        <v>61</v>
      </c>
      <c r="U55" s="45"/>
    </row>
    <row r="56" spans="1:21" ht="14.25" customHeight="1">
      <c r="A56" s="43"/>
      <c r="B56" s="88" t="s">
        <v>107</v>
      </c>
      <c r="C56" s="58" t="s">
        <v>61</v>
      </c>
      <c r="D56" s="57" t="s">
        <v>61</v>
      </c>
      <c r="E56" s="59" t="s">
        <v>61</v>
      </c>
      <c r="F56" s="58" t="s">
        <v>61</v>
      </c>
      <c r="G56" s="57" t="s">
        <v>61</v>
      </c>
      <c r="H56" s="59" t="s">
        <v>61</v>
      </c>
      <c r="I56" s="58" t="s">
        <v>61</v>
      </c>
      <c r="J56" s="57" t="s">
        <v>61</v>
      </c>
      <c r="K56" s="59" t="s">
        <v>61</v>
      </c>
      <c r="L56" s="58" t="s">
        <v>61</v>
      </c>
      <c r="M56" s="57" t="s">
        <v>61</v>
      </c>
      <c r="N56" s="59" t="s">
        <v>61</v>
      </c>
      <c r="O56" s="58" t="s">
        <v>61</v>
      </c>
      <c r="P56" s="57" t="s">
        <v>61</v>
      </c>
      <c r="Q56" s="59" t="s">
        <v>61</v>
      </c>
      <c r="R56" s="58" t="s">
        <v>61</v>
      </c>
      <c r="S56" s="57" t="s">
        <v>61</v>
      </c>
      <c r="T56" s="59" t="s">
        <v>61</v>
      </c>
      <c r="U56" s="45"/>
    </row>
    <row r="57" spans="1:21" ht="14.25" customHeight="1">
      <c r="A57" s="357" t="s">
        <v>108</v>
      </c>
      <c r="B57" s="358"/>
      <c r="C57" s="75">
        <v>1</v>
      </c>
      <c r="D57" s="73">
        <v>40</v>
      </c>
      <c r="E57" s="76" t="s">
        <v>61</v>
      </c>
      <c r="F57" s="75">
        <v>1</v>
      </c>
      <c r="G57" s="73">
        <v>34</v>
      </c>
      <c r="H57" s="76" t="s">
        <v>61</v>
      </c>
      <c r="I57" s="75">
        <v>1</v>
      </c>
      <c r="J57" s="73">
        <v>21</v>
      </c>
      <c r="K57" s="76" t="s">
        <v>61</v>
      </c>
      <c r="L57" s="75">
        <v>1</v>
      </c>
      <c r="M57" s="73">
        <v>6</v>
      </c>
      <c r="N57" s="76" t="s">
        <v>61</v>
      </c>
      <c r="O57" s="75">
        <v>4</v>
      </c>
      <c r="P57" s="73">
        <v>183</v>
      </c>
      <c r="Q57" s="76" t="s">
        <v>61</v>
      </c>
      <c r="R57" s="75" t="s">
        <v>61</v>
      </c>
      <c r="S57" s="73" t="s">
        <v>61</v>
      </c>
      <c r="T57" s="76" t="s">
        <v>61</v>
      </c>
      <c r="U57" s="45"/>
    </row>
    <row r="58" spans="1:21" ht="14.25" customHeight="1">
      <c r="A58" s="355" t="s">
        <v>109</v>
      </c>
      <c r="B58" s="356"/>
      <c r="C58" s="58">
        <v>4</v>
      </c>
      <c r="D58" s="57">
        <v>10</v>
      </c>
      <c r="E58" s="59">
        <v>1</v>
      </c>
      <c r="F58" s="58">
        <v>6</v>
      </c>
      <c r="G58" s="57">
        <v>13</v>
      </c>
      <c r="H58" s="59" t="s">
        <v>61</v>
      </c>
      <c r="I58" s="58">
        <v>42</v>
      </c>
      <c r="J58" s="57">
        <v>126</v>
      </c>
      <c r="K58" s="59">
        <v>1</v>
      </c>
      <c r="L58" s="58">
        <v>42</v>
      </c>
      <c r="M58" s="57">
        <v>106</v>
      </c>
      <c r="N58" s="59" t="s">
        <v>61</v>
      </c>
      <c r="O58" s="58">
        <v>10</v>
      </c>
      <c r="P58" s="57">
        <v>21</v>
      </c>
      <c r="Q58" s="59" t="s">
        <v>61</v>
      </c>
      <c r="R58" s="58">
        <v>5</v>
      </c>
      <c r="S58" s="57">
        <v>14</v>
      </c>
      <c r="T58" s="59" t="s">
        <v>61</v>
      </c>
      <c r="U58" s="45"/>
    </row>
    <row r="59" spans="1:21" ht="14.25" customHeight="1">
      <c r="A59" s="42"/>
      <c r="B59" s="47" t="s">
        <v>110</v>
      </c>
      <c r="C59" s="63">
        <v>2</v>
      </c>
      <c r="D59" s="61">
        <v>5</v>
      </c>
      <c r="E59" s="64">
        <v>1</v>
      </c>
      <c r="F59" s="63">
        <v>3</v>
      </c>
      <c r="G59" s="61">
        <v>9</v>
      </c>
      <c r="H59" s="64" t="s">
        <v>61</v>
      </c>
      <c r="I59" s="63">
        <v>35</v>
      </c>
      <c r="J59" s="61">
        <v>114</v>
      </c>
      <c r="K59" s="64" t="s">
        <v>61</v>
      </c>
      <c r="L59" s="63">
        <v>38</v>
      </c>
      <c r="M59" s="61">
        <v>100</v>
      </c>
      <c r="N59" s="64" t="s">
        <v>61</v>
      </c>
      <c r="O59" s="63">
        <v>4</v>
      </c>
      <c r="P59" s="61">
        <v>12</v>
      </c>
      <c r="Q59" s="64" t="s">
        <v>61</v>
      </c>
      <c r="R59" s="63">
        <v>1</v>
      </c>
      <c r="S59" s="61">
        <v>7</v>
      </c>
      <c r="T59" s="64" t="s">
        <v>61</v>
      </c>
      <c r="U59" s="45"/>
    </row>
    <row r="60" spans="1:21" ht="14.25" customHeight="1">
      <c r="A60" s="43"/>
      <c r="B60" s="48" t="s">
        <v>111</v>
      </c>
      <c r="C60" s="70">
        <v>2</v>
      </c>
      <c r="D60" s="68">
        <v>5</v>
      </c>
      <c r="E60" s="71" t="s">
        <v>61</v>
      </c>
      <c r="F60" s="70">
        <v>3</v>
      </c>
      <c r="G60" s="68">
        <v>4</v>
      </c>
      <c r="H60" s="71" t="s">
        <v>61</v>
      </c>
      <c r="I60" s="70">
        <v>7</v>
      </c>
      <c r="J60" s="68">
        <v>12</v>
      </c>
      <c r="K60" s="71">
        <v>1</v>
      </c>
      <c r="L60" s="70">
        <v>4</v>
      </c>
      <c r="M60" s="68">
        <v>6</v>
      </c>
      <c r="N60" s="71" t="s">
        <v>61</v>
      </c>
      <c r="O60" s="70">
        <v>6</v>
      </c>
      <c r="P60" s="68">
        <v>9</v>
      </c>
      <c r="Q60" s="71" t="s">
        <v>61</v>
      </c>
      <c r="R60" s="70">
        <v>4</v>
      </c>
      <c r="S60" s="68">
        <v>7</v>
      </c>
      <c r="T60" s="71" t="s">
        <v>61</v>
      </c>
      <c r="U60" s="45"/>
    </row>
    <row r="61" spans="1:21" ht="14.25" customHeight="1">
      <c r="A61" s="359" t="s">
        <v>112</v>
      </c>
      <c r="B61" s="360"/>
      <c r="C61" s="75" t="s">
        <v>61</v>
      </c>
      <c r="D61" s="73" t="s">
        <v>61</v>
      </c>
      <c r="E61" s="76" t="s">
        <v>61</v>
      </c>
      <c r="F61" s="75" t="s">
        <v>61</v>
      </c>
      <c r="G61" s="73" t="s">
        <v>61</v>
      </c>
      <c r="H61" s="76" t="s">
        <v>61</v>
      </c>
      <c r="I61" s="75">
        <v>1</v>
      </c>
      <c r="J61" s="73">
        <v>1</v>
      </c>
      <c r="K61" s="76" t="s">
        <v>61</v>
      </c>
      <c r="L61" s="75">
        <v>2</v>
      </c>
      <c r="M61" s="73">
        <v>5</v>
      </c>
      <c r="N61" s="76" t="s">
        <v>61</v>
      </c>
      <c r="O61" s="75" t="s">
        <v>61</v>
      </c>
      <c r="P61" s="73" t="s">
        <v>61</v>
      </c>
      <c r="Q61" s="76" t="s">
        <v>61</v>
      </c>
      <c r="R61" s="75" t="s">
        <v>61</v>
      </c>
      <c r="S61" s="73" t="s">
        <v>61</v>
      </c>
      <c r="T61" s="76" t="s">
        <v>61</v>
      </c>
      <c r="U61" s="45"/>
    </row>
    <row r="62" spans="1:21" ht="14.25" customHeight="1" thickBot="1">
      <c r="A62" s="361" t="s">
        <v>113</v>
      </c>
      <c r="B62" s="362"/>
      <c r="C62" s="80">
        <v>6</v>
      </c>
      <c r="D62" s="78">
        <v>173</v>
      </c>
      <c r="E62" s="81" t="s">
        <v>61</v>
      </c>
      <c r="F62" s="80">
        <v>11</v>
      </c>
      <c r="G62" s="78">
        <v>139</v>
      </c>
      <c r="H62" s="81" t="s">
        <v>61</v>
      </c>
      <c r="I62" s="80">
        <v>19</v>
      </c>
      <c r="J62" s="78">
        <v>668</v>
      </c>
      <c r="K62" s="81" t="s">
        <v>61</v>
      </c>
      <c r="L62" s="80">
        <v>4</v>
      </c>
      <c r="M62" s="78">
        <v>22</v>
      </c>
      <c r="N62" s="81" t="s">
        <v>61</v>
      </c>
      <c r="O62" s="80">
        <v>7</v>
      </c>
      <c r="P62" s="78">
        <v>142</v>
      </c>
      <c r="Q62" s="81" t="s">
        <v>61</v>
      </c>
      <c r="R62" s="80">
        <v>4</v>
      </c>
      <c r="S62" s="78">
        <v>121</v>
      </c>
      <c r="T62" s="81" t="s">
        <v>61</v>
      </c>
      <c r="U62" s="45"/>
    </row>
  </sheetData>
  <sheetProtection/>
  <mergeCells count="29">
    <mergeCell ref="A62:B62"/>
    <mergeCell ref="A54:B54"/>
    <mergeCell ref="A57:B57"/>
    <mergeCell ref="A58:B58"/>
    <mergeCell ref="A61:B61"/>
    <mergeCell ref="A36:B36"/>
    <mergeCell ref="A37:B37"/>
    <mergeCell ref="C34:E34"/>
    <mergeCell ref="F34:H34"/>
    <mergeCell ref="I34:K34"/>
    <mergeCell ref="L34:N34"/>
    <mergeCell ref="A27:B27"/>
    <mergeCell ref="A30:B30"/>
    <mergeCell ref="A31:B31"/>
    <mergeCell ref="A34:B35"/>
    <mergeCell ref="O34:Q34"/>
    <mergeCell ref="R34:T34"/>
    <mergeCell ref="R3:T3"/>
    <mergeCell ref="U3:W3"/>
    <mergeCell ref="A5:B5"/>
    <mergeCell ref="A6:B6"/>
    <mergeCell ref="A23:B23"/>
    <mergeCell ref="A26:B26"/>
    <mergeCell ref="A3:B4"/>
    <mergeCell ref="C3:E3"/>
    <mergeCell ref="F3:H3"/>
    <mergeCell ref="I3:K3"/>
    <mergeCell ref="L3:N3"/>
    <mergeCell ref="O3:Q3"/>
  </mergeCells>
  <printOptions/>
  <pageMargins left="0.29" right="0.21" top="0.28" bottom="0.17" header="0.512" footer="0.1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9"/>
  <sheetViews>
    <sheetView zoomScalePageLayoutView="0" workbookViewId="0" topLeftCell="A1">
      <selection activeCell="AP10" sqref="AP10"/>
    </sheetView>
  </sheetViews>
  <sheetFormatPr defaultColWidth="9.00390625" defaultRowHeight="18" customHeight="1"/>
  <cols>
    <col min="1" max="2" width="9.00390625" style="234" customWidth="1"/>
    <col min="3" max="3" width="11.875" style="234" customWidth="1"/>
    <col min="4" max="5" width="9.00390625" style="234" customWidth="1"/>
    <col min="6" max="7" width="8.125" style="234" customWidth="1"/>
    <col min="8" max="8" width="9.00390625" style="234" customWidth="1"/>
    <col min="9" max="11" width="8.125" style="234" customWidth="1"/>
    <col min="12" max="12" width="9.00390625" style="235" customWidth="1"/>
    <col min="13" max="14" width="8.125" style="234" customWidth="1"/>
    <col min="15" max="15" width="1.625" style="234" customWidth="1"/>
    <col min="16" max="18" width="0" style="234" hidden="1" customWidth="1"/>
    <col min="19" max="19" width="8.125" style="234" hidden="1" customWidth="1"/>
    <col min="20" max="22" width="0" style="234" hidden="1" customWidth="1"/>
    <col min="23" max="23" width="8.125" style="234" hidden="1" customWidth="1"/>
    <col min="24" max="26" width="0" style="235" hidden="1" customWidth="1"/>
    <col min="27" max="27" width="8.125" style="235" hidden="1" customWidth="1"/>
    <col min="28" max="28" width="1.75390625" style="234" hidden="1" customWidth="1"/>
    <col min="29" max="31" width="0" style="234" hidden="1" customWidth="1"/>
    <col min="32" max="32" width="8.125" style="234" hidden="1" customWidth="1"/>
    <col min="33" max="35" width="0" style="234" hidden="1" customWidth="1"/>
    <col min="36" max="36" width="8.125" style="234" hidden="1" customWidth="1"/>
    <col min="37" max="39" width="0" style="234" hidden="1" customWidth="1"/>
    <col min="40" max="40" width="8.125" style="234" hidden="1" customWidth="1"/>
    <col min="41" max="41" width="0" style="234" hidden="1" customWidth="1"/>
    <col min="42" max="16384" width="9.00390625" style="234" customWidth="1"/>
  </cols>
  <sheetData>
    <row r="1" spans="1:31" s="127" customFormat="1" ht="17.25" customHeight="1">
      <c r="A1" s="1" t="s">
        <v>250</v>
      </c>
      <c r="E1" s="128"/>
      <c r="L1" s="129"/>
      <c r="P1" s="128" t="s">
        <v>182</v>
      </c>
      <c r="Q1" s="128"/>
      <c r="R1" s="128"/>
      <c r="X1" s="129"/>
      <c r="Y1" s="129"/>
      <c r="Z1" s="129"/>
      <c r="AA1" s="129"/>
      <c r="AC1" s="128" t="s">
        <v>183</v>
      </c>
      <c r="AD1" s="128"/>
      <c r="AE1" s="128"/>
    </row>
    <row r="2" spans="1:31" s="127" customFormat="1" ht="18" customHeight="1" thickBot="1">
      <c r="A2" s="126"/>
      <c r="E2" s="128"/>
      <c r="H2" s="127" t="s">
        <v>181</v>
      </c>
      <c r="L2" s="129"/>
      <c r="P2" s="128"/>
      <c r="Q2" s="128"/>
      <c r="R2" s="128"/>
      <c r="X2" s="129"/>
      <c r="Y2" s="129"/>
      <c r="Z2" s="129"/>
      <c r="AA2" s="129"/>
      <c r="AC2" s="128"/>
      <c r="AD2" s="128"/>
      <c r="AE2" s="128"/>
    </row>
    <row r="3" spans="1:40" s="137" customFormat="1" ht="54" customHeight="1" thickBot="1">
      <c r="A3" s="365" t="s">
        <v>184</v>
      </c>
      <c r="B3" s="366"/>
      <c r="C3" s="366"/>
      <c r="D3" s="367"/>
      <c r="E3" s="130" t="s">
        <v>185</v>
      </c>
      <c r="F3" s="131" t="s">
        <v>186</v>
      </c>
      <c r="G3" s="132" t="s">
        <v>187</v>
      </c>
      <c r="H3" s="130" t="s">
        <v>188</v>
      </c>
      <c r="I3" s="131" t="s">
        <v>186</v>
      </c>
      <c r="J3" s="133" t="s">
        <v>187</v>
      </c>
      <c r="K3" s="134" t="s">
        <v>189</v>
      </c>
      <c r="L3" s="135" t="s">
        <v>190</v>
      </c>
      <c r="M3" s="131" t="s">
        <v>186</v>
      </c>
      <c r="N3" s="136" t="s">
        <v>187</v>
      </c>
      <c r="P3" s="130" t="s">
        <v>185</v>
      </c>
      <c r="Q3" s="135"/>
      <c r="R3" s="135"/>
      <c r="S3" s="131" t="s">
        <v>191</v>
      </c>
      <c r="T3" s="131" t="s">
        <v>188</v>
      </c>
      <c r="U3" s="131"/>
      <c r="V3" s="131"/>
      <c r="W3" s="131" t="s">
        <v>192</v>
      </c>
      <c r="X3" s="131" t="s">
        <v>190</v>
      </c>
      <c r="Y3" s="138"/>
      <c r="Z3" s="138"/>
      <c r="AA3" s="134" t="s">
        <v>192</v>
      </c>
      <c r="AC3" s="130" t="s">
        <v>185</v>
      </c>
      <c r="AD3" s="135"/>
      <c r="AE3" s="135"/>
      <c r="AF3" s="131" t="s">
        <v>191</v>
      </c>
      <c r="AG3" s="131" t="s">
        <v>188</v>
      </c>
      <c r="AH3" s="131"/>
      <c r="AI3" s="131"/>
      <c r="AJ3" s="131" t="s">
        <v>192</v>
      </c>
      <c r="AK3" s="131" t="s">
        <v>190</v>
      </c>
      <c r="AL3" s="138"/>
      <c r="AM3" s="138"/>
      <c r="AN3" s="134" t="s">
        <v>192</v>
      </c>
    </row>
    <row r="4" spans="1:40" s="144" customFormat="1" ht="18" customHeight="1">
      <c r="A4" s="368" t="s">
        <v>50</v>
      </c>
      <c r="B4" s="369"/>
      <c r="C4" s="369"/>
      <c r="D4" s="369"/>
      <c r="E4" s="139">
        <f>E8</f>
        <v>1666</v>
      </c>
      <c r="F4" s="140">
        <f>IF(E4="-","-",E4/E$4*100)</f>
        <v>100</v>
      </c>
      <c r="G4" s="141" t="s">
        <v>193</v>
      </c>
      <c r="H4" s="139">
        <f>H8</f>
        <v>28175</v>
      </c>
      <c r="I4" s="140">
        <f aca="true" t="shared" si="0" ref="I4:I36">IF(H4="-","-",H4/H$4*100)</f>
        <v>100</v>
      </c>
      <c r="J4" s="140" t="s">
        <v>193</v>
      </c>
      <c r="K4" s="142">
        <f>IF(H4="-","-",IF(E4=0,"-",H4/E4))</f>
        <v>16.91176470588235</v>
      </c>
      <c r="L4" s="143">
        <f>L8</f>
        <v>5</v>
      </c>
      <c r="M4" s="140">
        <f aca="true" t="shared" si="1" ref="M4:M36">IF(L4="-","-",L4/L$4*100)</f>
        <v>100</v>
      </c>
      <c r="N4" s="142" t="s">
        <v>193</v>
      </c>
      <c r="P4" s="145">
        <f>P8</f>
        <v>989</v>
      </c>
      <c r="Q4" s="146">
        <f>IF(P4="-",0,P4)</f>
        <v>989</v>
      </c>
      <c r="R4" s="146">
        <f>Q4/Q$4*100</f>
        <v>100</v>
      </c>
      <c r="S4" s="147">
        <f>IF(R4=0,"-",R4)</f>
        <v>100</v>
      </c>
      <c r="T4" s="147">
        <f>T8</f>
        <v>26768</v>
      </c>
      <c r="U4" s="148">
        <f>IF(T4="-",0,T4)</f>
        <v>26768</v>
      </c>
      <c r="V4" s="148">
        <f>U4/U$4*100</f>
        <v>100</v>
      </c>
      <c r="W4" s="147">
        <f>IF(V4=0,"-",V4)</f>
        <v>100</v>
      </c>
      <c r="X4" s="149">
        <f>X8</f>
        <v>14</v>
      </c>
      <c r="Y4" s="150">
        <f>IF(X4="-",0,X4)</f>
        <v>14</v>
      </c>
      <c r="Z4" s="150">
        <f>Y4/Y$4*100</f>
        <v>100</v>
      </c>
      <c r="AA4" s="151">
        <f>IF(Z4=0,"-",Z4)</f>
        <v>100</v>
      </c>
      <c r="AC4" s="145" t="e">
        <f>IF(AD4=0,"-",AD4)</f>
        <v>#REF!</v>
      </c>
      <c r="AD4" s="146" t="e">
        <f>#REF!-Q4</f>
        <v>#REF!</v>
      </c>
      <c r="AE4" s="146" t="e">
        <f>AD4/AD$4*100</f>
        <v>#REF!</v>
      </c>
      <c r="AF4" s="147" t="e">
        <f>IF(AE4=0,"-",AE4)</f>
        <v>#REF!</v>
      </c>
      <c r="AG4" s="147" t="e">
        <f>IF(AH4=0,"-",AH4)</f>
        <v>#REF!</v>
      </c>
      <c r="AH4" s="148" t="e">
        <f>#REF!-U4</f>
        <v>#REF!</v>
      </c>
      <c r="AI4" s="148" t="e">
        <f>AH4/AH$4*100</f>
        <v>#REF!</v>
      </c>
      <c r="AJ4" s="147" t="e">
        <f>IF(AI4=0,"-",AI4)</f>
        <v>#REF!</v>
      </c>
      <c r="AK4" s="147" t="e">
        <f>IF(AL4=0,"-",AL4)</f>
        <v>#REF!</v>
      </c>
      <c r="AL4" s="152" t="e">
        <f>#REF!-Y4</f>
        <v>#REF!</v>
      </c>
      <c r="AM4" s="152" t="e">
        <f>AL4/AL$4*100</f>
        <v>#REF!</v>
      </c>
      <c r="AN4" s="153" t="e">
        <f>IF(AM4=0,"-",AM4)</f>
        <v>#REF!</v>
      </c>
    </row>
    <row r="5" spans="1:40" s="144" customFormat="1" ht="15" customHeight="1" thickBot="1">
      <c r="A5" s="370" t="s">
        <v>194</v>
      </c>
      <c r="B5" s="371"/>
      <c r="C5" s="371"/>
      <c r="D5" s="371"/>
      <c r="E5" s="154">
        <f>IF(E4="-","-",IF(E4-IF(E6="-",0,E6)=0,"-",E4-IF(E6="-",0,E6)))</f>
        <v>974</v>
      </c>
      <c r="F5" s="155">
        <f aca="true" t="shared" si="2" ref="F5:F36">IF(E5="-","-",E5/E$4*100)</f>
        <v>58.463385354141664</v>
      </c>
      <c r="G5" s="156">
        <f>IF(E5="-","-",IF(E$5=0,"-",E5/E$5*100))</f>
        <v>100</v>
      </c>
      <c r="H5" s="154">
        <f>IF(H4="-","-",IF(H4-IF(H6="-",0,H6)=0,"-",H4-IF(H6="-",0,H6)))</f>
        <v>26735</v>
      </c>
      <c r="I5" s="155">
        <f t="shared" si="0"/>
        <v>94.8890860692103</v>
      </c>
      <c r="J5" s="155">
        <f aca="true" t="shared" si="3" ref="J5:J35">IF(H5="-","-",IF(H$5=0,"-",H5/H$5*100))</f>
        <v>100</v>
      </c>
      <c r="K5" s="157">
        <f aca="true" t="shared" si="4" ref="K5:K36">IF(H5="-","-",IF(E5=0,"-",H5/E5))</f>
        <v>27.44866529774127</v>
      </c>
      <c r="L5" s="154">
        <f>IF(L4="-","-",IF(L4-IF(L6="-",0,L6)=0,"-",L4-IF(L6="-",0,L6)))</f>
        <v>5</v>
      </c>
      <c r="M5" s="155">
        <f t="shared" si="1"/>
        <v>100</v>
      </c>
      <c r="N5" s="157">
        <f aca="true" t="shared" si="5" ref="N5:N35">IF(L5="-","-",IF(L$5=0,"-",L5/L$5*100))</f>
        <v>100</v>
      </c>
      <c r="P5" s="158">
        <f>P8-P6</f>
        <v>874</v>
      </c>
      <c r="Q5" s="159">
        <f>IF(P5="-",0,P5)</f>
        <v>874</v>
      </c>
      <c r="R5" s="159">
        <f>Q5/Q$4*100</f>
        <v>88.37209302325581</v>
      </c>
      <c r="S5" s="160">
        <f>IF(R5=0,"-",R5)</f>
        <v>88.37209302325581</v>
      </c>
      <c r="T5" s="160">
        <f>T8-T6</f>
        <v>25577</v>
      </c>
      <c r="U5" s="161">
        <f>IF(T5="-",0,T5)</f>
        <v>25577</v>
      </c>
      <c r="V5" s="161">
        <f>U5/U$4*100</f>
        <v>95.55065750149431</v>
      </c>
      <c r="W5" s="160">
        <f>IF(V5=0,"-",V5)</f>
        <v>95.55065750149431</v>
      </c>
      <c r="X5" s="162">
        <f>X8-X6</f>
        <v>14</v>
      </c>
      <c r="Y5" s="163">
        <f>IF(X5="-",0,X5)</f>
        <v>14</v>
      </c>
      <c r="Z5" s="163">
        <f>Y5/Y$4*100</f>
        <v>100</v>
      </c>
      <c r="AA5" s="164">
        <f>IF(Z5=0,"-",Z5)</f>
        <v>100</v>
      </c>
      <c r="AC5" s="158" t="e">
        <f>IF(AD5=0,"-",AD5)</f>
        <v>#REF!</v>
      </c>
      <c r="AD5" s="159" t="e">
        <f>#REF!-Q5</f>
        <v>#REF!</v>
      </c>
      <c r="AE5" s="159" t="e">
        <f>AD5/AD$4*100</f>
        <v>#REF!</v>
      </c>
      <c r="AF5" s="160" t="e">
        <f>IF(AE5=0,"-",AE5)</f>
        <v>#REF!</v>
      </c>
      <c r="AG5" s="160" t="e">
        <f>IF(AH5=0,"-",AH5)</f>
        <v>#REF!</v>
      </c>
      <c r="AH5" s="161" t="e">
        <f>#REF!-U5</f>
        <v>#REF!</v>
      </c>
      <c r="AI5" s="161" t="e">
        <f>AH5/AH$4*100</f>
        <v>#REF!</v>
      </c>
      <c r="AJ5" s="160" t="e">
        <f>IF(AI5=0,"-",AI5)</f>
        <v>#REF!</v>
      </c>
      <c r="AK5" s="160" t="e">
        <f>IF(AL5=0,"-",AL5)</f>
        <v>#REF!</v>
      </c>
      <c r="AL5" s="165" t="e">
        <f>#REF!-Y5</f>
        <v>#REF!</v>
      </c>
      <c r="AM5" s="165" t="e">
        <f>AL5/AL$4*100</f>
        <v>#REF!</v>
      </c>
      <c r="AN5" s="166" t="e">
        <f>IF(AM5=0,"-",AM5)</f>
        <v>#REF!</v>
      </c>
    </row>
    <row r="6" spans="1:40" s="144" customFormat="1" ht="15" customHeight="1" hidden="1">
      <c r="A6" s="372" t="s">
        <v>195</v>
      </c>
      <c r="B6" s="373"/>
      <c r="C6" s="373"/>
      <c r="D6" s="374"/>
      <c r="E6" s="167">
        <f>E36</f>
        <v>692</v>
      </c>
      <c r="F6" s="168">
        <f t="shared" si="2"/>
        <v>41.53661464585834</v>
      </c>
      <c r="G6" s="169"/>
      <c r="H6" s="167">
        <f>H36</f>
        <v>1440</v>
      </c>
      <c r="I6" s="168">
        <f t="shared" si="0"/>
        <v>5.110913930789708</v>
      </c>
      <c r="J6" s="170"/>
      <c r="K6" s="171">
        <f t="shared" si="4"/>
        <v>2.0809248554913293</v>
      </c>
      <c r="L6" s="172">
        <v>0</v>
      </c>
      <c r="M6" s="168">
        <f t="shared" si="1"/>
        <v>0</v>
      </c>
      <c r="N6" s="169"/>
      <c r="P6" s="173">
        <f>P36</f>
        <v>115</v>
      </c>
      <c r="Q6" s="174">
        <f>IF(P6="-",0,P6)</f>
        <v>115</v>
      </c>
      <c r="R6" s="174">
        <f>Q6/Q$4*100</f>
        <v>11.627906976744185</v>
      </c>
      <c r="S6" s="175">
        <f>IF(R6=0,"-",R6)</f>
        <v>11.627906976744185</v>
      </c>
      <c r="T6" s="175">
        <f>T36</f>
        <v>1191</v>
      </c>
      <c r="U6" s="176">
        <f>IF(T6="-",0,T6)</f>
        <v>1191</v>
      </c>
      <c r="V6" s="176">
        <f>U6/U$4*100</f>
        <v>4.449342498505678</v>
      </c>
      <c r="W6" s="175">
        <f>IF(V6=0,"-",V6)</f>
        <v>4.449342498505678</v>
      </c>
      <c r="X6" s="177">
        <v>0</v>
      </c>
      <c r="Y6" s="178">
        <f>IF(X6="-",0,X6)</f>
        <v>0</v>
      </c>
      <c r="Z6" s="178">
        <f>Y6/Y$4*100</f>
        <v>0</v>
      </c>
      <c r="AA6" s="179" t="str">
        <f>IF(Z6=0,"-",Z6)</f>
        <v>-</v>
      </c>
      <c r="AC6" s="173" t="e">
        <f>IF(AD6=0,"-",AD6)</f>
        <v>#REF!</v>
      </c>
      <c r="AD6" s="174" t="e">
        <f>#REF!-Q6</f>
        <v>#REF!</v>
      </c>
      <c r="AE6" s="174" t="e">
        <f>AD6/AD$4*100</f>
        <v>#REF!</v>
      </c>
      <c r="AF6" s="175" t="e">
        <f>IF(AE6=0,"-",AE6)</f>
        <v>#REF!</v>
      </c>
      <c r="AG6" s="175" t="e">
        <f>IF(AH6=0,"-",AH6)</f>
        <v>#REF!</v>
      </c>
      <c r="AH6" s="176" t="e">
        <f>#REF!-U6</f>
        <v>#REF!</v>
      </c>
      <c r="AI6" s="176" t="e">
        <f>AH6/AH$4*100</f>
        <v>#REF!</v>
      </c>
      <c r="AJ6" s="175" t="e">
        <f>IF(AI6=0,"-",AI6)</f>
        <v>#REF!</v>
      </c>
      <c r="AK6" s="177" t="e">
        <f>IF(AL6=0,"-",AL6)</f>
        <v>#REF!</v>
      </c>
      <c r="AL6" s="178" t="e">
        <f>#REF!-Y6</f>
        <v>#REF!</v>
      </c>
      <c r="AM6" s="178" t="e">
        <f>AL6/AL$4*100</f>
        <v>#REF!</v>
      </c>
      <c r="AN6" s="179" t="e">
        <f>IF(AM6=0,"-",AM6)</f>
        <v>#REF!</v>
      </c>
    </row>
    <row r="7" spans="1:60" s="144" customFormat="1" ht="15" customHeight="1" hidden="1">
      <c r="A7" s="180"/>
      <c r="B7" s="180"/>
      <c r="C7" s="180"/>
      <c r="D7" s="180"/>
      <c r="E7" s="181"/>
      <c r="F7" s="182">
        <f t="shared" si="2"/>
        <v>0</v>
      </c>
      <c r="G7" s="183"/>
      <c r="H7" s="184"/>
      <c r="I7" s="182">
        <f t="shared" si="0"/>
        <v>0</v>
      </c>
      <c r="J7" s="182"/>
      <c r="K7" s="183" t="str">
        <f t="shared" si="4"/>
        <v>-</v>
      </c>
      <c r="L7" s="185"/>
      <c r="M7" s="182">
        <f t="shared" si="1"/>
        <v>0</v>
      </c>
      <c r="N7" s="183"/>
      <c r="O7" s="186"/>
      <c r="P7" s="186"/>
      <c r="Q7" s="187"/>
      <c r="R7" s="187"/>
      <c r="S7" s="186"/>
      <c r="T7" s="186"/>
      <c r="U7" s="187"/>
      <c r="V7" s="187"/>
      <c r="W7" s="186"/>
      <c r="X7" s="188"/>
      <c r="Y7" s="181"/>
      <c r="Z7" s="181"/>
      <c r="AA7" s="188"/>
      <c r="AB7" s="186"/>
      <c r="AC7" s="186"/>
      <c r="AD7" s="187"/>
      <c r="AE7" s="187"/>
      <c r="AF7" s="186"/>
      <c r="AG7" s="186"/>
      <c r="AH7" s="187"/>
      <c r="AI7" s="187"/>
      <c r="AJ7" s="186"/>
      <c r="AK7" s="186"/>
      <c r="AL7" s="187"/>
      <c r="AM7" s="187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</row>
    <row r="8" spans="1:40" s="144" customFormat="1" ht="15" customHeight="1" hidden="1">
      <c r="A8" s="363" t="s">
        <v>196</v>
      </c>
      <c r="B8" s="364"/>
      <c r="C8" s="364"/>
      <c r="D8" s="364"/>
      <c r="E8" s="189">
        <v>1666</v>
      </c>
      <c r="F8" s="190">
        <f t="shared" si="2"/>
        <v>100</v>
      </c>
      <c r="G8" s="191"/>
      <c r="H8" s="192">
        <v>28175</v>
      </c>
      <c r="I8" s="190">
        <f t="shared" si="0"/>
        <v>100</v>
      </c>
      <c r="J8" s="193"/>
      <c r="K8" s="194">
        <f t="shared" si="4"/>
        <v>16.91176470588235</v>
      </c>
      <c r="L8" s="195">
        <v>5</v>
      </c>
      <c r="M8" s="190">
        <f t="shared" si="1"/>
        <v>100</v>
      </c>
      <c r="N8" s="191"/>
      <c r="P8" s="145">
        <v>989</v>
      </c>
      <c r="Q8" s="146">
        <f aca="true" t="shared" si="6" ref="Q8:Q36">IF(P8="-",0,P8)</f>
        <v>989</v>
      </c>
      <c r="R8" s="146">
        <f aca="true" t="shared" si="7" ref="R8:R36">Q8/Q$4*100</f>
        <v>100</v>
      </c>
      <c r="S8" s="149">
        <f aca="true" t="shared" si="8" ref="S8:S36">IF(R8=0,"-",R8)</f>
        <v>100</v>
      </c>
      <c r="T8" s="147">
        <v>26768</v>
      </c>
      <c r="U8" s="148">
        <f aca="true" t="shared" si="9" ref="U8:U36">IF(T8="-",0,T8)</f>
        <v>26768</v>
      </c>
      <c r="V8" s="148">
        <f aca="true" t="shared" si="10" ref="V8:V36">U8/U$4*100</f>
        <v>100</v>
      </c>
      <c r="W8" s="149">
        <f aca="true" t="shared" si="11" ref="W8:W36">IF(V8=0,"-",V8)</f>
        <v>100</v>
      </c>
      <c r="X8" s="149">
        <v>14</v>
      </c>
      <c r="Y8" s="150">
        <f aca="true" t="shared" si="12" ref="Y8:Y36">IF(X8="-",0,X8)</f>
        <v>14</v>
      </c>
      <c r="Z8" s="150">
        <f aca="true" t="shared" si="13" ref="Z8:Z36">Y8/Y$4*100</f>
        <v>100</v>
      </c>
      <c r="AA8" s="151">
        <f aca="true" t="shared" si="14" ref="AA8:AA36">IF(Z8=0,"-",Z8)</f>
        <v>100</v>
      </c>
      <c r="AC8" s="145" t="e">
        <f aca="true" t="shared" si="15" ref="AC8:AC36">IF(AD8=0,"-",AD8)</f>
        <v>#REF!</v>
      </c>
      <c r="AD8" s="146" t="e">
        <f>#REF!-Q8</f>
        <v>#REF!</v>
      </c>
      <c r="AE8" s="146" t="e">
        <f aca="true" t="shared" si="16" ref="AE8:AE36">AD8/AD$4*100</f>
        <v>#REF!</v>
      </c>
      <c r="AF8" s="147" t="e">
        <f aca="true" t="shared" si="17" ref="AF8:AF36">IF(AE8=0,"-",AE8)</f>
        <v>#REF!</v>
      </c>
      <c r="AG8" s="147" t="e">
        <f aca="true" t="shared" si="18" ref="AG8:AG36">IF(AH8=0,"-",AH8)</f>
        <v>#REF!</v>
      </c>
      <c r="AH8" s="148" t="e">
        <f>#REF!-U8</f>
        <v>#REF!</v>
      </c>
      <c r="AI8" s="148" t="e">
        <f aca="true" t="shared" si="19" ref="AI8:AI36">AH8/AH$4*100</f>
        <v>#REF!</v>
      </c>
      <c r="AJ8" s="147" t="e">
        <f aca="true" t="shared" si="20" ref="AJ8:AJ36">IF(AI8=0,"-",AI8)</f>
        <v>#REF!</v>
      </c>
      <c r="AK8" s="147" t="e">
        <f aca="true" t="shared" si="21" ref="AK8:AK36">IF(AL8=0,"-",AL8)</f>
        <v>#REF!</v>
      </c>
      <c r="AL8" s="152" t="e">
        <f>#REF!-Y8</f>
        <v>#REF!</v>
      </c>
      <c r="AM8" s="152" t="e">
        <f aca="true" t="shared" si="22" ref="AM8:AM36">AL8/AL$4*100</f>
        <v>#REF!</v>
      </c>
      <c r="AN8" s="153" t="e">
        <f aca="true" t="shared" si="23" ref="AN8:AN36">IF(AM8=0,"-",AM8)</f>
        <v>#REF!</v>
      </c>
    </row>
    <row r="9" spans="1:40" s="144" customFormat="1" ht="15" customHeight="1" thickTop="1">
      <c r="A9" s="196" t="s">
        <v>116</v>
      </c>
      <c r="B9" s="197"/>
      <c r="C9" s="197"/>
      <c r="D9" s="197"/>
      <c r="E9" s="189">
        <v>212</v>
      </c>
      <c r="F9" s="198">
        <f t="shared" si="2"/>
        <v>12.725090036014405</v>
      </c>
      <c r="G9" s="199">
        <f aca="true" t="shared" si="24" ref="G9:G35">IF(E9="-","-",IF(E$5=0,"-",E9/E$5*100))</f>
        <v>21.765913757700204</v>
      </c>
      <c r="H9" s="192">
        <v>607</v>
      </c>
      <c r="I9" s="198">
        <f t="shared" si="0"/>
        <v>2.154392191659272</v>
      </c>
      <c r="J9" s="198">
        <f t="shared" si="3"/>
        <v>2.270432017953993</v>
      </c>
      <c r="K9" s="199">
        <f t="shared" si="4"/>
        <v>2.8632075471698113</v>
      </c>
      <c r="L9" s="195">
        <v>3</v>
      </c>
      <c r="M9" s="198">
        <f t="shared" si="1"/>
        <v>60</v>
      </c>
      <c r="N9" s="199">
        <f t="shared" si="5"/>
        <v>60</v>
      </c>
      <c r="P9" s="200">
        <v>130</v>
      </c>
      <c r="Q9" s="159">
        <f t="shared" si="6"/>
        <v>130</v>
      </c>
      <c r="R9" s="159">
        <f t="shared" si="7"/>
        <v>13.144590495449949</v>
      </c>
      <c r="S9" s="201">
        <f t="shared" si="8"/>
        <v>13.144590495449949</v>
      </c>
      <c r="T9" s="202">
        <v>549</v>
      </c>
      <c r="U9" s="161">
        <f t="shared" si="9"/>
        <v>549</v>
      </c>
      <c r="V9" s="161">
        <f t="shared" si="10"/>
        <v>2.050956365809922</v>
      </c>
      <c r="W9" s="201">
        <f t="shared" si="11"/>
        <v>2.050956365809922</v>
      </c>
      <c r="X9" s="201">
        <v>5</v>
      </c>
      <c r="Y9" s="163">
        <f t="shared" si="12"/>
        <v>5</v>
      </c>
      <c r="Z9" s="163">
        <f t="shared" si="13"/>
        <v>35.714285714285715</v>
      </c>
      <c r="AA9" s="203">
        <f t="shared" si="14"/>
        <v>35.714285714285715</v>
      </c>
      <c r="AC9" s="200" t="e">
        <f t="shared" si="15"/>
        <v>#REF!</v>
      </c>
      <c r="AD9" s="159" t="e">
        <f>#REF!-Q9</f>
        <v>#REF!</v>
      </c>
      <c r="AE9" s="159" t="e">
        <f t="shared" si="16"/>
        <v>#REF!</v>
      </c>
      <c r="AF9" s="202" t="e">
        <f t="shared" si="17"/>
        <v>#REF!</v>
      </c>
      <c r="AG9" s="202" t="e">
        <f t="shared" si="18"/>
        <v>#REF!</v>
      </c>
      <c r="AH9" s="161" t="e">
        <f>#REF!-U9</f>
        <v>#REF!</v>
      </c>
      <c r="AI9" s="161" t="e">
        <f t="shared" si="19"/>
        <v>#REF!</v>
      </c>
      <c r="AJ9" s="202" t="e">
        <f t="shared" si="20"/>
        <v>#REF!</v>
      </c>
      <c r="AK9" s="202" t="e">
        <f t="shared" si="21"/>
        <v>#REF!</v>
      </c>
      <c r="AL9" s="165" t="e">
        <f>#REF!-Y9</f>
        <v>#REF!</v>
      </c>
      <c r="AM9" s="165" t="e">
        <f t="shared" si="22"/>
        <v>#REF!</v>
      </c>
      <c r="AN9" s="204" t="e">
        <f t="shared" si="23"/>
        <v>#REF!</v>
      </c>
    </row>
    <row r="10" spans="1:40" s="144" customFormat="1" ht="18" customHeight="1">
      <c r="A10" s="205" t="s">
        <v>197</v>
      </c>
      <c r="B10" s="197" t="s">
        <v>50</v>
      </c>
      <c r="C10" s="197"/>
      <c r="D10" s="197"/>
      <c r="E10" s="189">
        <v>64</v>
      </c>
      <c r="F10" s="198">
        <f t="shared" si="2"/>
        <v>3.8415366146458583</v>
      </c>
      <c r="G10" s="199">
        <f t="shared" si="24"/>
        <v>6.570841889117044</v>
      </c>
      <c r="H10" s="192">
        <v>2933</v>
      </c>
      <c r="I10" s="198">
        <f t="shared" si="0"/>
        <v>10.409937888198757</v>
      </c>
      <c r="J10" s="198">
        <f t="shared" si="3"/>
        <v>10.970637740789227</v>
      </c>
      <c r="K10" s="199">
        <f t="shared" si="4"/>
        <v>45.828125</v>
      </c>
      <c r="L10" s="195">
        <v>0</v>
      </c>
      <c r="M10" s="198">
        <f t="shared" si="1"/>
        <v>0</v>
      </c>
      <c r="N10" s="199">
        <f t="shared" si="5"/>
        <v>0</v>
      </c>
      <c r="P10" s="200">
        <v>53</v>
      </c>
      <c r="Q10" s="159">
        <f t="shared" si="6"/>
        <v>53</v>
      </c>
      <c r="R10" s="159">
        <f t="shared" si="7"/>
        <v>5.358948432760364</v>
      </c>
      <c r="S10" s="201">
        <f t="shared" si="8"/>
        <v>5.358948432760364</v>
      </c>
      <c r="T10" s="202">
        <v>1550</v>
      </c>
      <c r="U10" s="161">
        <f t="shared" si="9"/>
        <v>1550</v>
      </c>
      <c r="V10" s="161">
        <f t="shared" si="10"/>
        <v>5.790496114763897</v>
      </c>
      <c r="W10" s="201">
        <f t="shared" si="11"/>
        <v>5.790496114763897</v>
      </c>
      <c r="X10" s="201" t="s">
        <v>61</v>
      </c>
      <c r="Y10" s="163">
        <f t="shared" si="12"/>
        <v>0</v>
      </c>
      <c r="Z10" s="163">
        <f t="shared" si="13"/>
        <v>0</v>
      </c>
      <c r="AA10" s="203" t="str">
        <f t="shared" si="14"/>
        <v>-</v>
      </c>
      <c r="AC10" s="200" t="e">
        <f t="shared" si="15"/>
        <v>#REF!</v>
      </c>
      <c r="AD10" s="159" t="e">
        <f>#REF!-Q10</f>
        <v>#REF!</v>
      </c>
      <c r="AE10" s="159" t="e">
        <f t="shared" si="16"/>
        <v>#REF!</v>
      </c>
      <c r="AF10" s="202" t="e">
        <f t="shared" si="17"/>
        <v>#REF!</v>
      </c>
      <c r="AG10" s="202" t="e">
        <f t="shared" si="18"/>
        <v>#REF!</v>
      </c>
      <c r="AH10" s="161" t="e">
        <f>#REF!-U10</f>
        <v>#REF!</v>
      </c>
      <c r="AI10" s="161" t="e">
        <f t="shared" si="19"/>
        <v>#REF!</v>
      </c>
      <c r="AJ10" s="202" t="e">
        <f t="shared" si="20"/>
        <v>#REF!</v>
      </c>
      <c r="AK10" s="201" t="e">
        <f t="shared" si="21"/>
        <v>#REF!</v>
      </c>
      <c r="AL10" s="163" t="e">
        <f>#REF!-Y10</f>
        <v>#REF!</v>
      </c>
      <c r="AM10" s="163" t="e">
        <f t="shared" si="22"/>
        <v>#REF!</v>
      </c>
      <c r="AN10" s="203" t="e">
        <f t="shared" si="23"/>
        <v>#REF!</v>
      </c>
    </row>
    <row r="11" spans="1:40" s="144" customFormat="1" ht="18" customHeight="1">
      <c r="A11" s="206"/>
      <c r="B11" s="207" t="s">
        <v>198</v>
      </c>
      <c r="C11" s="208" t="s">
        <v>199</v>
      </c>
      <c r="D11" s="197"/>
      <c r="E11" s="189">
        <v>19</v>
      </c>
      <c r="F11" s="198">
        <f t="shared" si="2"/>
        <v>1.1404561824729893</v>
      </c>
      <c r="G11" s="199">
        <f t="shared" si="24"/>
        <v>1.9507186858316223</v>
      </c>
      <c r="H11" s="192">
        <v>1340</v>
      </c>
      <c r="I11" s="198">
        <f t="shared" si="0"/>
        <v>4.755989352262644</v>
      </c>
      <c r="J11" s="198">
        <f t="shared" si="3"/>
        <v>5.012156349354779</v>
      </c>
      <c r="K11" s="199">
        <f t="shared" si="4"/>
        <v>70.52631578947368</v>
      </c>
      <c r="L11" s="195">
        <v>0</v>
      </c>
      <c r="M11" s="198">
        <f t="shared" si="1"/>
        <v>0</v>
      </c>
      <c r="N11" s="199">
        <f t="shared" si="5"/>
        <v>0</v>
      </c>
      <c r="P11" s="200">
        <v>17</v>
      </c>
      <c r="Q11" s="159">
        <f t="shared" si="6"/>
        <v>17</v>
      </c>
      <c r="R11" s="159">
        <f t="shared" si="7"/>
        <v>1.7189079878665317</v>
      </c>
      <c r="S11" s="201">
        <f t="shared" si="8"/>
        <v>1.7189079878665317</v>
      </c>
      <c r="T11" s="202">
        <v>513</v>
      </c>
      <c r="U11" s="161">
        <f t="shared" si="9"/>
        <v>513</v>
      </c>
      <c r="V11" s="161">
        <f t="shared" si="10"/>
        <v>1.9164674237895993</v>
      </c>
      <c r="W11" s="201">
        <f t="shared" si="11"/>
        <v>1.9164674237895993</v>
      </c>
      <c r="X11" s="201" t="s">
        <v>61</v>
      </c>
      <c r="Y11" s="163">
        <f t="shared" si="12"/>
        <v>0</v>
      </c>
      <c r="Z11" s="163">
        <f t="shared" si="13"/>
        <v>0</v>
      </c>
      <c r="AA11" s="203" t="str">
        <f t="shared" si="14"/>
        <v>-</v>
      </c>
      <c r="AC11" s="209" t="e">
        <f t="shared" si="15"/>
        <v>#REF!</v>
      </c>
      <c r="AD11" s="210" t="e">
        <f>#REF!-Q11</f>
        <v>#REF!</v>
      </c>
      <c r="AE11" s="210" t="e">
        <f t="shared" si="16"/>
        <v>#REF!</v>
      </c>
      <c r="AF11" s="201" t="e">
        <f t="shared" si="17"/>
        <v>#REF!</v>
      </c>
      <c r="AG11" s="201" t="e">
        <f t="shared" si="18"/>
        <v>#REF!</v>
      </c>
      <c r="AH11" s="211" t="e">
        <f>#REF!-U11</f>
        <v>#REF!</v>
      </c>
      <c r="AI11" s="211" t="e">
        <f t="shared" si="19"/>
        <v>#REF!</v>
      </c>
      <c r="AJ11" s="201" t="e">
        <f t="shared" si="20"/>
        <v>#REF!</v>
      </c>
      <c r="AK11" s="201" t="e">
        <f t="shared" si="21"/>
        <v>#REF!</v>
      </c>
      <c r="AL11" s="163" t="e">
        <f>#REF!-Y11</f>
        <v>#REF!</v>
      </c>
      <c r="AM11" s="163" t="e">
        <f t="shared" si="22"/>
        <v>#REF!</v>
      </c>
      <c r="AN11" s="203" t="e">
        <f t="shared" si="23"/>
        <v>#REF!</v>
      </c>
    </row>
    <row r="12" spans="1:40" s="144" customFormat="1" ht="18" customHeight="1">
      <c r="A12" s="206"/>
      <c r="B12" s="212"/>
      <c r="C12" s="208" t="s">
        <v>200</v>
      </c>
      <c r="D12" s="197"/>
      <c r="E12" s="189">
        <v>14</v>
      </c>
      <c r="F12" s="198">
        <f t="shared" si="2"/>
        <v>0.8403361344537815</v>
      </c>
      <c r="G12" s="199">
        <f t="shared" si="24"/>
        <v>1.4373716632443532</v>
      </c>
      <c r="H12" s="192">
        <v>776</v>
      </c>
      <c r="I12" s="198">
        <f t="shared" si="0"/>
        <v>2.754214729370009</v>
      </c>
      <c r="J12" s="198">
        <f t="shared" si="3"/>
        <v>2.902562184402469</v>
      </c>
      <c r="K12" s="199">
        <f t="shared" si="4"/>
        <v>55.42857142857143</v>
      </c>
      <c r="L12" s="195">
        <v>0</v>
      </c>
      <c r="M12" s="198">
        <f t="shared" si="1"/>
        <v>0</v>
      </c>
      <c r="N12" s="199">
        <f t="shared" si="5"/>
        <v>0</v>
      </c>
      <c r="P12" s="200">
        <v>9</v>
      </c>
      <c r="Q12" s="159">
        <f t="shared" si="6"/>
        <v>9</v>
      </c>
      <c r="R12" s="159">
        <f t="shared" si="7"/>
        <v>0.910010111223458</v>
      </c>
      <c r="S12" s="201">
        <f t="shared" si="8"/>
        <v>0.910010111223458</v>
      </c>
      <c r="T12" s="202">
        <v>471</v>
      </c>
      <c r="U12" s="161">
        <f t="shared" si="9"/>
        <v>471</v>
      </c>
      <c r="V12" s="161">
        <f t="shared" si="10"/>
        <v>1.7595636580992229</v>
      </c>
      <c r="W12" s="201">
        <f t="shared" si="11"/>
        <v>1.7595636580992229</v>
      </c>
      <c r="X12" s="201" t="s">
        <v>61</v>
      </c>
      <c r="Y12" s="163">
        <f t="shared" si="12"/>
        <v>0</v>
      </c>
      <c r="Z12" s="163">
        <f t="shared" si="13"/>
        <v>0</v>
      </c>
      <c r="AA12" s="203" t="str">
        <f t="shared" si="14"/>
        <v>-</v>
      </c>
      <c r="AC12" s="209" t="e">
        <f t="shared" si="15"/>
        <v>#REF!</v>
      </c>
      <c r="AD12" s="210" t="e">
        <f>#REF!-Q12</f>
        <v>#REF!</v>
      </c>
      <c r="AE12" s="210" t="e">
        <f t="shared" si="16"/>
        <v>#REF!</v>
      </c>
      <c r="AF12" s="201" t="e">
        <f t="shared" si="17"/>
        <v>#REF!</v>
      </c>
      <c r="AG12" s="201" t="e">
        <f t="shared" si="18"/>
        <v>#REF!</v>
      </c>
      <c r="AH12" s="211" t="e">
        <f>#REF!-U12</f>
        <v>#REF!</v>
      </c>
      <c r="AI12" s="211" t="e">
        <f t="shared" si="19"/>
        <v>#REF!</v>
      </c>
      <c r="AJ12" s="201" t="e">
        <f t="shared" si="20"/>
        <v>#REF!</v>
      </c>
      <c r="AK12" s="201" t="e">
        <f t="shared" si="21"/>
        <v>#REF!</v>
      </c>
      <c r="AL12" s="163" t="e">
        <f>#REF!-Y12</f>
        <v>#REF!</v>
      </c>
      <c r="AM12" s="163" t="e">
        <f t="shared" si="22"/>
        <v>#REF!</v>
      </c>
      <c r="AN12" s="203" t="e">
        <f t="shared" si="23"/>
        <v>#REF!</v>
      </c>
    </row>
    <row r="13" spans="1:40" s="144" customFormat="1" ht="18" customHeight="1">
      <c r="A13" s="206"/>
      <c r="B13" s="213"/>
      <c r="C13" s="208" t="s">
        <v>201</v>
      </c>
      <c r="D13" s="197"/>
      <c r="E13" s="189">
        <v>17</v>
      </c>
      <c r="F13" s="198">
        <f t="shared" si="2"/>
        <v>1.0204081632653061</v>
      </c>
      <c r="G13" s="199">
        <f t="shared" si="24"/>
        <v>1.7453798767967144</v>
      </c>
      <c r="H13" s="192">
        <v>551</v>
      </c>
      <c r="I13" s="198">
        <f t="shared" si="0"/>
        <v>1.955634427684117</v>
      </c>
      <c r="J13" s="198">
        <f t="shared" si="3"/>
        <v>2.060968767533196</v>
      </c>
      <c r="K13" s="199">
        <f t="shared" si="4"/>
        <v>32.411764705882355</v>
      </c>
      <c r="L13" s="195">
        <v>0</v>
      </c>
      <c r="M13" s="198">
        <f t="shared" si="1"/>
        <v>0</v>
      </c>
      <c r="N13" s="199">
        <f t="shared" si="5"/>
        <v>0</v>
      </c>
      <c r="P13" s="200">
        <v>11</v>
      </c>
      <c r="Q13" s="159">
        <f t="shared" si="6"/>
        <v>11</v>
      </c>
      <c r="R13" s="159">
        <f t="shared" si="7"/>
        <v>1.1122345803842264</v>
      </c>
      <c r="S13" s="201">
        <f t="shared" si="8"/>
        <v>1.1122345803842264</v>
      </c>
      <c r="T13" s="202">
        <v>306</v>
      </c>
      <c r="U13" s="161">
        <f t="shared" si="9"/>
        <v>306</v>
      </c>
      <c r="V13" s="161">
        <f t="shared" si="10"/>
        <v>1.1431560071727436</v>
      </c>
      <c r="W13" s="201">
        <f t="shared" si="11"/>
        <v>1.1431560071727436</v>
      </c>
      <c r="X13" s="201" t="s">
        <v>61</v>
      </c>
      <c r="Y13" s="163">
        <f t="shared" si="12"/>
        <v>0</v>
      </c>
      <c r="Z13" s="163">
        <f t="shared" si="13"/>
        <v>0</v>
      </c>
      <c r="AA13" s="203" t="str">
        <f t="shared" si="14"/>
        <v>-</v>
      </c>
      <c r="AC13" s="209" t="e">
        <f t="shared" si="15"/>
        <v>#REF!</v>
      </c>
      <c r="AD13" s="210" t="e">
        <f>#REF!-Q13</f>
        <v>#REF!</v>
      </c>
      <c r="AE13" s="210" t="e">
        <f t="shared" si="16"/>
        <v>#REF!</v>
      </c>
      <c r="AF13" s="201" t="e">
        <f t="shared" si="17"/>
        <v>#REF!</v>
      </c>
      <c r="AG13" s="201" t="e">
        <f t="shared" si="18"/>
        <v>#REF!</v>
      </c>
      <c r="AH13" s="211" t="e">
        <f>#REF!-U13</f>
        <v>#REF!</v>
      </c>
      <c r="AI13" s="211" t="e">
        <f t="shared" si="19"/>
        <v>#REF!</v>
      </c>
      <c r="AJ13" s="201" t="e">
        <f t="shared" si="20"/>
        <v>#REF!</v>
      </c>
      <c r="AK13" s="201" t="e">
        <f t="shared" si="21"/>
        <v>#REF!</v>
      </c>
      <c r="AL13" s="163" t="e">
        <f>#REF!-Y13</f>
        <v>#REF!</v>
      </c>
      <c r="AM13" s="163" t="e">
        <f t="shared" si="22"/>
        <v>#REF!</v>
      </c>
      <c r="AN13" s="203" t="e">
        <f t="shared" si="23"/>
        <v>#REF!</v>
      </c>
    </row>
    <row r="14" spans="1:40" s="144" customFormat="1" ht="18" customHeight="1">
      <c r="A14" s="206"/>
      <c r="B14" s="208" t="s">
        <v>202</v>
      </c>
      <c r="C14" s="197"/>
      <c r="D14" s="197"/>
      <c r="E14" s="189">
        <v>6</v>
      </c>
      <c r="F14" s="198">
        <f t="shared" si="2"/>
        <v>0.36014405762304924</v>
      </c>
      <c r="G14" s="199">
        <f t="shared" si="24"/>
        <v>0.6160164271047228</v>
      </c>
      <c r="H14" s="192">
        <v>63</v>
      </c>
      <c r="I14" s="198">
        <f t="shared" si="0"/>
        <v>0.22360248447204967</v>
      </c>
      <c r="J14" s="198">
        <f t="shared" si="3"/>
        <v>0.2356461567233963</v>
      </c>
      <c r="K14" s="199">
        <f t="shared" si="4"/>
        <v>10.5</v>
      </c>
      <c r="L14" s="195">
        <v>0</v>
      </c>
      <c r="M14" s="198">
        <f t="shared" si="1"/>
        <v>0</v>
      </c>
      <c r="N14" s="199">
        <f t="shared" si="5"/>
        <v>0</v>
      </c>
      <c r="P14" s="200">
        <v>3</v>
      </c>
      <c r="Q14" s="159">
        <f t="shared" si="6"/>
        <v>3</v>
      </c>
      <c r="R14" s="159">
        <f t="shared" si="7"/>
        <v>0.3033367037411527</v>
      </c>
      <c r="S14" s="201">
        <f t="shared" si="8"/>
        <v>0.3033367037411527</v>
      </c>
      <c r="T14" s="202">
        <v>51</v>
      </c>
      <c r="U14" s="161">
        <f t="shared" si="9"/>
        <v>51</v>
      </c>
      <c r="V14" s="161">
        <f t="shared" si="10"/>
        <v>0.19052600119545726</v>
      </c>
      <c r="W14" s="201">
        <f t="shared" si="11"/>
        <v>0.19052600119545726</v>
      </c>
      <c r="X14" s="201" t="s">
        <v>61</v>
      </c>
      <c r="Y14" s="163">
        <f t="shared" si="12"/>
        <v>0</v>
      </c>
      <c r="Z14" s="163">
        <f t="shared" si="13"/>
        <v>0</v>
      </c>
      <c r="AA14" s="203" t="str">
        <f t="shared" si="14"/>
        <v>-</v>
      </c>
      <c r="AC14" s="209" t="e">
        <f t="shared" si="15"/>
        <v>#REF!</v>
      </c>
      <c r="AD14" s="210" t="e">
        <f>#REF!-Q14</f>
        <v>#REF!</v>
      </c>
      <c r="AE14" s="210" t="e">
        <f t="shared" si="16"/>
        <v>#REF!</v>
      </c>
      <c r="AF14" s="201" t="e">
        <f t="shared" si="17"/>
        <v>#REF!</v>
      </c>
      <c r="AG14" s="201" t="e">
        <f t="shared" si="18"/>
        <v>#REF!</v>
      </c>
      <c r="AH14" s="211" t="e">
        <f>#REF!-U14</f>
        <v>#REF!</v>
      </c>
      <c r="AI14" s="211" t="e">
        <f t="shared" si="19"/>
        <v>#REF!</v>
      </c>
      <c r="AJ14" s="201" t="e">
        <f t="shared" si="20"/>
        <v>#REF!</v>
      </c>
      <c r="AK14" s="201" t="e">
        <f t="shared" si="21"/>
        <v>#REF!</v>
      </c>
      <c r="AL14" s="163" t="e">
        <f>#REF!-Y14</f>
        <v>#REF!</v>
      </c>
      <c r="AM14" s="163" t="e">
        <f t="shared" si="22"/>
        <v>#REF!</v>
      </c>
      <c r="AN14" s="203" t="e">
        <f t="shared" si="23"/>
        <v>#REF!</v>
      </c>
    </row>
    <row r="15" spans="1:40" s="144" customFormat="1" ht="18" customHeight="1">
      <c r="A15" s="214"/>
      <c r="B15" s="208" t="s">
        <v>120</v>
      </c>
      <c r="C15" s="197"/>
      <c r="D15" s="197"/>
      <c r="E15" s="189">
        <v>8</v>
      </c>
      <c r="F15" s="198">
        <f t="shared" si="2"/>
        <v>0.4801920768307323</v>
      </c>
      <c r="G15" s="199">
        <f t="shared" si="24"/>
        <v>0.8213552361396305</v>
      </c>
      <c r="H15" s="192">
        <v>203</v>
      </c>
      <c r="I15" s="198">
        <f t="shared" si="0"/>
        <v>0.7204968944099378</v>
      </c>
      <c r="J15" s="198">
        <f t="shared" si="3"/>
        <v>0.7593042827753881</v>
      </c>
      <c r="K15" s="199">
        <f t="shared" si="4"/>
        <v>25.375</v>
      </c>
      <c r="L15" s="195">
        <v>0</v>
      </c>
      <c r="M15" s="198">
        <f t="shared" si="1"/>
        <v>0</v>
      </c>
      <c r="N15" s="199">
        <f t="shared" si="5"/>
        <v>0</v>
      </c>
      <c r="P15" s="200">
        <v>13</v>
      </c>
      <c r="Q15" s="159">
        <f t="shared" si="6"/>
        <v>13</v>
      </c>
      <c r="R15" s="159">
        <f t="shared" si="7"/>
        <v>1.314459049544995</v>
      </c>
      <c r="S15" s="201">
        <f t="shared" si="8"/>
        <v>1.314459049544995</v>
      </c>
      <c r="T15" s="202">
        <v>209</v>
      </c>
      <c r="U15" s="161">
        <f t="shared" si="9"/>
        <v>209</v>
      </c>
      <c r="V15" s="161">
        <f t="shared" si="10"/>
        <v>0.7807830245068739</v>
      </c>
      <c r="W15" s="201">
        <f t="shared" si="11"/>
        <v>0.7807830245068739</v>
      </c>
      <c r="X15" s="201" t="s">
        <v>61</v>
      </c>
      <c r="Y15" s="163">
        <f t="shared" si="12"/>
        <v>0</v>
      </c>
      <c r="Z15" s="163">
        <f t="shared" si="13"/>
        <v>0</v>
      </c>
      <c r="AA15" s="203" t="str">
        <f t="shared" si="14"/>
        <v>-</v>
      </c>
      <c r="AC15" s="200" t="e">
        <f t="shared" si="15"/>
        <v>#REF!</v>
      </c>
      <c r="AD15" s="159" t="e">
        <f>#REF!-Q15</f>
        <v>#REF!</v>
      </c>
      <c r="AE15" s="159" t="e">
        <f t="shared" si="16"/>
        <v>#REF!</v>
      </c>
      <c r="AF15" s="202" t="e">
        <f t="shared" si="17"/>
        <v>#REF!</v>
      </c>
      <c r="AG15" s="202" t="e">
        <f t="shared" si="18"/>
        <v>#REF!</v>
      </c>
      <c r="AH15" s="161" t="e">
        <f>#REF!-U15</f>
        <v>#REF!</v>
      </c>
      <c r="AI15" s="161" t="e">
        <f t="shared" si="19"/>
        <v>#REF!</v>
      </c>
      <c r="AJ15" s="202" t="e">
        <f t="shared" si="20"/>
        <v>#REF!</v>
      </c>
      <c r="AK15" s="201" t="e">
        <f t="shared" si="21"/>
        <v>#REF!</v>
      </c>
      <c r="AL15" s="163" t="e">
        <f>#REF!-Y15</f>
        <v>#REF!</v>
      </c>
      <c r="AM15" s="163" t="e">
        <f t="shared" si="22"/>
        <v>#REF!</v>
      </c>
      <c r="AN15" s="203" t="e">
        <f t="shared" si="23"/>
        <v>#REF!</v>
      </c>
    </row>
    <row r="16" spans="1:40" s="144" customFormat="1" ht="18" customHeight="1">
      <c r="A16" s="205" t="s">
        <v>203</v>
      </c>
      <c r="B16" s="197" t="s">
        <v>50</v>
      </c>
      <c r="C16" s="215"/>
      <c r="D16" s="215"/>
      <c r="E16" s="189">
        <v>19</v>
      </c>
      <c r="F16" s="198">
        <f t="shared" si="2"/>
        <v>1.1404561824729893</v>
      </c>
      <c r="G16" s="199">
        <f t="shared" si="24"/>
        <v>1.9507186858316223</v>
      </c>
      <c r="H16" s="192">
        <v>897</v>
      </c>
      <c r="I16" s="198">
        <f t="shared" si="0"/>
        <v>3.183673469387755</v>
      </c>
      <c r="J16" s="198">
        <f t="shared" si="3"/>
        <v>3.3551524219188327</v>
      </c>
      <c r="K16" s="199">
        <f t="shared" si="4"/>
        <v>47.21052631578947</v>
      </c>
      <c r="L16" s="195">
        <v>0</v>
      </c>
      <c r="M16" s="198">
        <f t="shared" si="1"/>
        <v>0</v>
      </c>
      <c r="N16" s="199">
        <f t="shared" si="5"/>
        <v>0</v>
      </c>
      <c r="P16" s="200">
        <v>27</v>
      </c>
      <c r="Q16" s="159">
        <f t="shared" si="6"/>
        <v>27</v>
      </c>
      <c r="R16" s="159">
        <f t="shared" si="7"/>
        <v>2.730030333670374</v>
      </c>
      <c r="S16" s="201">
        <f t="shared" si="8"/>
        <v>2.730030333670374</v>
      </c>
      <c r="T16" s="202">
        <v>865</v>
      </c>
      <c r="U16" s="161">
        <f t="shared" si="9"/>
        <v>865</v>
      </c>
      <c r="V16" s="161">
        <f t="shared" si="10"/>
        <v>3.2314704124327553</v>
      </c>
      <c r="W16" s="201">
        <f t="shared" si="11"/>
        <v>3.2314704124327553</v>
      </c>
      <c r="X16" s="201" t="s">
        <v>61</v>
      </c>
      <c r="Y16" s="163">
        <f t="shared" si="12"/>
        <v>0</v>
      </c>
      <c r="Z16" s="163">
        <f t="shared" si="13"/>
        <v>0</v>
      </c>
      <c r="AA16" s="203" t="str">
        <f t="shared" si="14"/>
        <v>-</v>
      </c>
      <c r="AC16" s="209" t="e">
        <f t="shared" si="15"/>
        <v>#REF!</v>
      </c>
      <c r="AD16" s="210" t="e">
        <f>#REF!-Q16</f>
        <v>#REF!</v>
      </c>
      <c r="AE16" s="210" t="e">
        <f t="shared" si="16"/>
        <v>#REF!</v>
      </c>
      <c r="AF16" s="201" t="e">
        <f t="shared" si="17"/>
        <v>#REF!</v>
      </c>
      <c r="AG16" s="201" t="e">
        <f t="shared" si="18"/>
        <v>#REF!</v>
      </c>
      <c r="AH16" s="211" t="e">
        <f>#REF!-U16</f>
        <v>#REF!</v>
      </c>
      <c r="AI16" s="211" t="e">
        <f t="shared" si="19"/>
        <v>#REF!</v>
      </c>
      <c r="AJ16" s="201" t="e">
        <f t="shared" si="20"/>
        <v>#REF!</v>
      </c>
      <c r="AK16" s="201" t="e">
        <f t="shared" si="21"/>
        <v>#REF!</v>
      </c>
      <c r="AL16" s="163" t="e">
        <f>#REF!-Y16</f>
        <v>#REF!</v>
      </c>
      <c r="AM16" s="163" t="e">
        <f t="shared" si="22"/>
        <v>#REF!</v>
      </c>
      <c r="AN16" s="203" t="e">
        <f t="shared" si="23"/>
        <v>#REF!</v>
      </c>
    </row>
    <row r="17" spans="1:40" s="144" customFormat="1" ht="18" customHeight="1">
      <c r="A17" s="206"/>
      <c r="B17" s="216" t="s">
        <v>198</v>
      </c>
      <c r="C17" s="217" t="s">
        <v>204</v>
      </c>
      <c r="D17" s="208" t="s">
        <v>205</v>
      </c>
      <c r="E17" s="189">
        <v>0</v>
      </c>
      <c r="F17" s="198">
        <f t="shared" si="2"/>
        <v>0</v>
      </c>
      <c r="G17" s="199">
        <f t="shared" si="24"/>
        <v>0</v>
      </c>
      <c r="H17" s="192">
        <v>0</v>
      </c>
      <c r="I17" s="198">
        <f t="shared" si="0"/>
        <v>0</v>
      </c>
      <c r="J17" s="198">
        <f t="shared" si="3"/>
        <v>0</v>
      </c>
      <c r="K17" s="199" t="str">
        <f t="shared" si="4"/>
        <v>-</v>
      </c>
      <c r="L17" s="195">
        <v>0</v>
      </c>
      <c r="M17" s="198">
        <f t="shared" si="1"/>
        <v>0</v>
      </c>
      <c r="N17" s="199">
        <f t="shared" si="5"/>
        <v>0</v>
      </c>
      <c r="P17" s="200">
        <v>1</v>
      </c>
      <c r="Q17" s="159">
        <f t="shared" si="6"/>
        <v>1</v>
      </c>
      <c r="R17" s="159">
        <f t="shared" si="7"/>
        <v>0.10111223458038424</v>
      </c>
      <c r="S17" s="201">
        <f t="shared" si="8"/>
        <v>0.10111223458038424</v>
      </c>
      <c r="T17" s="202">
        <v>45</v>
      </c>
      <c r="U17" s="161">
        <f t="shared" si="9"/>
        <v>45</v>
      </c>
      <c r="V17" s="161">
        <f t="shared" si="10"/>
        <v>0.16811117752540347</v>
      </c>
      <c r="W17" s="201">
        <f t="shared" si="11"/>
        <v>0.16811117752540347</v>
      </c>
      <c r="X17" s="201" t="s">
        <v>61</v>
      </c>
      <c r="Y17" s="163">
        <f t="shared" si="12"/>
        <v>0</v>
      </c>
      <c r="Z17" s="163">
        <f t="shared" si="13"/>
        <v>0</v>
      </c>
      <c r="AA17" s="203" t="str">
        <f t="shared" si="14"/>
        <v>-</v>
      </c>
      <c r="AC17" s="209" t="e">
        <f t="shared" si="15"/>
        <v>#REF!</v>
      </c>
      <c r="AD17" s="210" t="e">
        <f>#REF!-Q17</f>
        <v>#REF!</v>
      </c>
      <c r="AE17" s="210" t="e">
        <f t="shared" si="16"/>
        <v>#REF!</v>
      </c>
      <c r="AF17" s="201" t="e">
        <f t="shared" si="17"/>
        <v>#REF!</v>
      </c>
      <c r="AG17" s="201" t="e">
        <f t="shared" si="18"/>
        <v>#REF!</v>
      </c>
      <c r="AH17" s="211" t="e">
        <f>#REF!-U17</f>
        <v>#REF!</v>
      </c>
      <c r="AI17" s="211" t="e">
        <f t="shared" si="19"/>
        <v>#REF!</v>
      </c>
      <c r="AJ17" s="201" t="e">
        <f t="shared" si="20"/>
        <v>#REF!</v>
      </c>
      <c r="AK17" s="201" t="e">
        <f t="shared" si="21"/>
        <v>#REF!</v>
      </c>
      <c r="AL17" s="163" t="e">
        <f>#REF!-Y17</f>
        <v>#REF!</v>
      </c>
      <c r="AM17" s="163" t="e">
        <f t="shared" si="22"/>
        <v>#REF!</v>
      </c>
      <c r="AN17" s="203" t="e">
        <f t="shared" si="23"/>
        <v>#REF!</v>
      </c>
    </row>
    <row r="18" spans="1:40" s="144" customFormat="1" ht="18" customHeight="1">
      <c r="A18" s="206"/>
      <c r="B18" s="218"/>
      <c r="C18" s="219"/>
      <c r="D18" s="208" t="s">
        <v>206</v>
      </c>
      <c r="E18" s="189">
        <v>3</v>
      </c>
      <c r="F18" s="198">
        <f t="shared" si="2"/>
        <v>0.18007202881152462</v>
      </c>
      <c r="G18" s="199">
        <f t="shared" si="24"/>
        <v>0.3080082135523614</v>
      </c>
      <c r="H18" s="192">
        <v>271</v>
      </c>
      <c r="I18" s="198">
        <f t="shared" si="0"/>
        <v>0.9618456078083407</v>
      </c>
      <c r="J18" s="198">
        <f t="shared" si="3"/>
        <v>1.0136525154292126</v>
      </c>
      <c r="K18" s="199">
        <f t="shared" si="4"/>
        <v>90.33333333333333</v>
      </c>
      <c r="L18" s="195">
        <v>0</v>
      </c>
      <c r="M18" s="198">
        <f t="shared" si="1"/>
        <v>0</v>
      </c>
      <c r="N18" s="199">
        <f t="shared" si="5"/>
        <v>0</v>
      </c>
      <c r="P18" s="200">
        <v>3</v>
      </c>
      <c r="Q18" s="159">
        <f t="shared" si="6"/>
        <v>3</v>
      </c>
      <c r="R18" s="159">
        <f t="shared" si="7"/>
        <v>0.3033367037411527</v>
      </c>
      <c r="S18" s="201">
        <f t="shared" si="8"/>
        <v>0.3033367037411527</v>
      </c>
      <c r="T18" s="202">
        <v>67</v>
      </c>
      <c r="U18" s="161">
        <f t="shared" si="9"/>
        <v>67</v>
      </c>
      <c r="V18" s="161">
        <f t="shared" si="10"/>
        <v>0.2502988643156007</v>
      </c>
      <c r="W18" s="201">
        <f t="shared" si="11"/>
        <v>0.2502988643156007</v>
      </c>
      <c r="X18" s="201" t="s">
        <v>61</v>
      </c>
      <c r="Y18" s="163">
        <f t="shared" si="12"/>
        <v>0</v>
      </c>
      <c r="Z18" s="163">
        <f t="shared" si="13"/>
        <v>0</v>
      </c>
      <c r="AA18" s="203" t="str">
        <f t="shared" si="14"/>
        <v>-</v>
      </c>
      <c r="AC18" s="209" t="e">
        <f t="shared" si="15"/>
        <v>#REF!</v>
      </c>
      <c r="AD18" s="210" t="e">
        <f>#REF!-Q18</f>
        <v>#REF!</v>
      </c>
      <c r="AE18" s="210" t="e">
        <f t="shared" si="16"/>
        <v>#REF!</v>
      </c>
      <c r="AF18" s="201" t="e">
        <f t="shared" si="17"/>
        <v>#REF!</v>
      </c>
      <c r="AG18" s="201" t="e">
        <f t="shared" si="18"/>
        <v>#REF!</v>
      </c>
      <c r="AH18" s="211" t="e">
        <f>#REF!-U18</f>
        <v>#REF!</v>
      </c>
      <c r="AI18" s="211" t="e">
        <f t="shared" si="19"/>
        <v>#REF!</v>
      </c>
      <c r="AJ18" s="201" t="e">
        <f t="shared" si="20"/>
        <v>#REF!</v>
      </c>
      <c r="AK18" s="201" t="e">
        <f t="shared" si="21"/>
        <v>#REF!</v>
      </c>
      <c r="AL18" s="163" t="e">
        <f>#REF!-Y18</f>
        <v>#REF!</v>
      </c>
      <c r="AM18" s="163" t="e">
        <f t="shared" si="22"/>
        <v>#REF!</v>
      </c>
      <c r="AN18" s="203" t="e">
        <f t="shared" si="23"/>
        <v>#REF!</v>
      </c>
    </row>
    <row r="19" spans="1:40" s="144" customFormat="1" ht="18" customHeight="1">
      <c r="A19" s="206"/>
      <c r="B19" s="218"/>
      <c r="C19" s="219"/>
      <c r="D19" s="208" t="s">
        <v>207</v>
      </c>
      <c r="E19" s="189">
        <v>0</v>
      </c>
      <c r="F19" s="198">
        <f t="shared" si="2"/>
        <v>0</v>
      </c>
      <c r="G19" s="199">
        <f t="shared" si="24"/>
        <v>0</v>
      </c>
      <c r="H19" s="192">
        <v>0</v>
      </c>
      <c r="I19" s="198">
        <f t="shared" si="0"/>
        <v>0</v>
      </c>
      <c r="J19" s="198">
        <f t="shared" si="3"/>
        <v>0</v>
      </c>
      <c r="K19" s="199" t="str">
        <f t="shared" si="4"/>
        <v>-</v>
      </c>
      <c r="L19" s="195">
        <v>0</v>
      </c>
      <c r="M19" s="198">
        <f t="shared" si="1"/>
        <v>0</v>
      </c>
      <c r="N19" s="199">
        <f t="shared" si="5"/>
        <v>0</v>
      </c>
      <c r="P19" s="209" t="s">
        <v>61</v>
      </c>
      <c r="Q19" s="210">
        <f t="shared" si="6"/>
        <v>0</v>
      </c>
      <c r="R19" s="210">
        <f t="shared" si="7"/>
        <v>0</v>
      </c>
      <c r="S19" s="201" t="str">
        <f t="shared" si="8"/>
        <v>-</v>
      </c>
      <c r="T19" s="201" t="s">
        <v>61</v>
      </c>
      <c r="U19" s="211">
        <f t="shared" si="9"/>
        <v>0</v>
      </c>
      <c r="V19" s="211">
        <f t="shared" si="10"/>
        <v>0</v>
      </c>
      <c r="W19" s="201" t="str">
        <f t="shared" si="11"/>
        <v>-</v>
      </c>
      <c r="X19" s="201" t="s">
        <v>61</v>
      </c>
      <c r="Y19" s="163">
        <f t="shared" si="12"/>
        <v>0</v>
      </c>
      <c r="Z19" s="163">
        <f t="shared" si="13"/>
        <v>0</v>
      </c>
      <c r="AA19" s="203" t="str">
        <f t="shared" si="14"/>
        <v>-</v>
      </c>
      <c r="AC19" s="209" t="e">
        <f t="shared" si="15"/>
        <v>#REF!</v>
      </c>
      <c r="AD19" s="210" t="e">
        <f>#REF!-Q19</f>
        <v>#REF!</v>
      </c>
      <c r="AE19" s="210" t="e">
        <f t="shared" si="16"/>
        <v>#REF!</v>
      </c>
      <c r="AF19" s="201" t="e">
        <f t="shared" si="17"/>
        <v>#REF!</v>
      </c>
      <c r="AG19" s="201" t="e">
        <f t="shared" si="18"/>
        <v>#REF!</v>
      </c>
      <c r="AH19" s="211" t="e">
        <f>#REF!-U19</f>
        <v>#REF!</v>
      </c>
      <c r="AI19" s="211" t="e">
        <f t="shared" si="19"/>
        <v>#REF!</v>
      </c>
      <c r="AJ19" s="201" t="e">
        <f t="shared" si="20"/>
        <v>#REF!</v>
      </c>
      <c r="AK19" s="201" t="e">
        <f t="shared" si="21"/>
        <v>#REF!</v>
      </c>
      <c r="AL19" s="163" t="e">
        <f>#REF!-Y19</f>
        <v>#REF!</v>
      </c>
      <c r="AM19" s="163" t="e">
        <f t="shared" si="22"/>
        <v>#REF!</v>
      </c>
      <c r="AN19" s="203" t="e">
        <f t="shared" si="23"/>
        <v>#REF!</v>
      </c>
    </row>
    <row r="20" spans="1:40" s="144" customFormat="1" ht="18" customHeight="1">
      <c r="A20" s="206"/>
      <c r="B20" s="218"/>
      <c r="C20" s="220"/>
      <c r="D20" s="208" t="s">
        <v>120</v>
      </c>
      <c r="E20" s="189">
        <v>1</v>
      </c>
      <c r="F20" s="198">
        <f t="shared" si="2"/>
        <v>0.060024009603841535</v>
      </c>
      <c r="G20" s="199">
        <f t="shared" si="24"/>
        <v>0.10266940451745381</v>
      </c>
      <c r="H20" s="192">
        <v>40</v>
      </c>
      <c r="I20" s="198">
        <f t="shared" si="0"/>
        <v>0.1419698314108252</v>
      </c>
      <c r="J20" s="198">
        <f t="shared" si="3"/>
        <v>0.14961660744342622</v>
      </c>
      <c r="K20" s="199">
        <f t="shared" si="4"/>
        <v>40</v>
      </c>
      <c r="L20" s="195">
        <v>0</v>
      </c>
      <c r="M20" s="198">
        <f t="shared" si="1"/>
        <v>0</v>
      </c>
      <c r="N20" s="199">
        <f t="shared" si="5"/>
        <v>0</v>
      </c>
      <c r="P20" s="200">
        <v>6</v>
      </c>
      <c r="Q20" s="159">
        <f t="shared" si="6"/>
        <v>6</v>
      </c>
      <c r="R20" s="159">
        <f t="shared" si="7"/>
        <v>0.6066734074823054</v>
      </c>
      <c r="S20" s="201">
        <f t="shared" si="8"/>
        <v>0.6066734074823054</v>
      </c>
      <c r="T20" s="202">
        <v>266</v>
      </c>
      <c r="U20" s="161">
        <f t="shared" si="9"/>
        <v>266</v>
      </c>
      <c r="V20" s="161">
        <f t="shared" si="10"/>
        <v>0.9937238493723849</v>
      </c>
      <c r="W20" s="201">
        <f t="shared" si="11"/>
        <v>0.9937238493723849</v>
      </c>
      <c r="X20" s="201" t="s">
        <v>61</v>
      </c>
      <c r="Y20" s="163">
        <f t="shared" si="12"/>
        <v>0</v>
      </c>
      <c r="Z20" s="163">
        <f t="shared" si="13"/>
        <v>0</v>
      </c>
      <c r="AA20" s="203" t="str">
        <f t="shared" si="14"/>
        <v>-</v>
      </c>
      <c r="AC20" s="209" t="e">
        <f t="shared" si="15"/>
        <v>#REF!</v>
      </c>
      <c r="AD20" s="210" t="e">
        <f>#REF!-Q20</f>
        <v>#REF!</v>
      </c>
      <c r="AE20" s="210" t="e">
        <f t="shared" si="16"/>
        <v>#REF!</v>
      </c>
      <c r="AF20" s="201" t="e">
        <f t="shared" si="17"/>
        <v>#REF!</v>
      </c>
      <c r="AG20" s="201" t="e">
        <f t="shared" si="18"/>
        <v>#REF!</v>
      </c>
      <c r="AH20" s="211" t="e">
        <f>#REF!-U20</f>
        <v>#REF!</v>
      </c>
      <c r="AI20" s="211" t="e">
        <f t="shared" si="19"/>
        <v>#REF!</v>
      </c>
      <c r="AJ20" s="201" t="e">
        <f t="shared" si="20"/>
        <v>#REF!</v>
      </c>
      <c r="AK20" s="201" t="e">
        <f t="shared" si="21"/>
        <v>#REF!</v>
      </c>
      <c r="AL20" s="163" t="e">
        <f>#REF!-Y20</f>
        <v>#REF!</v>
      </c>
      <c r="AM20" s="163" t="e">
        <f t="shared" si="22"/>
        <v>#REF!</v>
      </c>
      <c r="AN20" s="203" t="e">
        <f t="shared" si="23"/>
        <v>#REF!</v>
      </c>
    </row>
    <row r="21" spans="1:40" s="144" customFormat="1" ht="18" customHeight="1">
      <c r="A21" s="206"/>
      <c r="B21" s="218"/>
      <c r="C21" s="208" t="s">
        <v>208</v>
      </c>
      <c r="D21" s="197"/>
      <c r="E21" s="189">
        <v>1</v>
      </c>
      <c r="F21" s="198">
        <f t="shared" si="2"/>
        <v>0.060024009603841535</v>
      </c>
      <c r="G21" s="199">
        <f t="shared" si="24"/>
        <v>0.10266940451745381</v>
      </c>
      <c r="H21" s="192">
        <v>39</v>
      </c>
      <c r="I21" s="198">
        <f t="shared" si="0"/>
        <v>0.13842058562555457</v>
      </c>
      <c r="J21" s="198">
        <f t="shared" si="3"/>
        <v>0.14587619225734058</v>
      </c>
      <c r="K21" s="199">
        <f t="shared" si="4"/>
        <v>39</v>
      </c>
      <c r="L21" s="195">
        <v>0</v>
      </c>
      <c r="M21" s="198">
        <f t="shared" si="1"/>
        <v>0</v>
      </c>
      <c r="N21" s="199">
        <f t="shared" si="5"/>
        <v>0</v>
      </c>
      <c r="P21" s="209" t="s">
        <v>61</v>
      </c>
      <c r="Q21" s="210">
        <f t="shared" si="6"/>
        <v>0</v>
      </c>
      <c r="R21" s="210">
        <f t="shared" si="7"/>
        <v>0</v>
      </c>
      <c r="S21" s="201" t="str">
        <f t="shared" si="8"/>
        <v>-</v>
      </c>
      <c r="T21" s="201" t="s">
        <v>61</v>
      </c>
      <c r="U21" s="211">
        <f t="shared" si="9"/>
        <v>0</v>
      </c>
      <c r="V21" s="211">
        <f t="shared" si="10"/>
        <v>0</v>
      </c>
      <c r="W21" s="201" t="str">
        <f t="shared" si="11"/>
        <v>-</v>
      </c>
      <c r="X21" s="201" t="s">
        <v>61</v>
      </c>
      <c r="Y21" s="163">
        <f t="shared" si="12"/>
        <v>0</v>
      </c>
      <c r="Z21" s="163">
        <f t="shared" si="13"/>
        <v>0</v>
      </c>
      <c r="AA21" s="203" t="str">
        <f t="shared" si="14"/>
        <v>-</v>
      </c>
      <c r="AC21" s="209" t="e">
        <f t="shared" si="15"/>
        <v>#REF!</v>
      </c>
      <c r="AD21" s="210" t="e">
        <f>#REF!-Q21</f>
        <v>#REF!</v>
      </c>
      <c r="AE21" s="210" t="e">
        <f t="shared" si="16"/>
        <v>#REF!</v>
      </c>
      <c r="AF21" s="201" t="e">
        <f t="shared" si="17"/>
        <v>#REF!</v>
      </c>
      <c r="AG21" s="201" t="e">
        <f t="shared" si="18"/>
        <v>#REF!</v>
      </c>
      <c r="AH21" s="211" t="e">
        <f>#REF!-U21</f>
        <v>#REF!</v>
      </c>
      <c r="AI21" s="211" t="e">
        <f t="shared" si="19"/>
        <v>#REF!</v>
      </c>
      <c r="AJ21" s="201" t="e">
        <f t="shared" si="20"/>
        <v>#REF!</v>
      </c>
      <c r="AK21" s="201" t="e">
        <f t="shared" si="21"/>
        <v>#REF!</v>
      </c>
      <c r="AL21" s="163" t="e">
        <f>#REF!-Y21</f>
        <v>#REF!</v>
      </c>
      <c r="AM21" s="163" t="e">
        <f t="shared" si="22"/>
        <v>#REF!</v>
      </c>
      <c r="AN21" s="203" t="e">
        <f t="shared" si="23"/>
        <v>#REF!</v>
      </c>
    </row>
    <row r="22" spans="1:40" s="144" customFormat="1" ht="18" customHeight="1">
      <c r="A22" s="206"/>
      <c r="B22" s="221"/>
      <c r="C22" s="208" t="s">
        <v>120</v>
      </c>
      <c r="D22" s="197"/>
      <c r="E22" s="189">
        <v>0</v>
      </c>
      <c r="F22" s="198">
        <f t="shared" si="2"/>
        <v>0</v>
      </c>
      <c r="G22" s="199">
        <f t="shared" si="24"/>
        <v>0</v>
      </c>
      <c r="H22" s="192">
        <v>0</v>
      </c>
      <c r="I22" s="198">
        <f t="shared" si="0"/>
        <v>0</v>
      </c>
      <c r="J22" s="198">
        <f t="shared" si="3"/>
        <v>0</v>
      </c>
      <c r="K22" s="199" t="str">
        <f t="shared" si="4"/>
        <v>-</v>
      </c>
      <c r="L22" s="195">
        <v>0</v>
      </c>
      <c r="M22" s="198">
        <f t="shared" si="1"/>
        <v>0</v>
      </c>
      <c r="N22" s="199">
        <f t="shared" si="5"/>
        <v>0</v>
      </c>
      <c r="P22" s="200">
        <v>1</v>
      </c>
      <c r="Q22" s="159">
        <f t="shared" si="6"/>
        <v>1</v>
      </c>
      <c r="R22" s="159">
        <f t="shared" si="7"/>
        <v>0.10111223458038424</v>
      </c>
      <c r="S22" s="201">
        <f t="shared" si="8"/>
        <v>0.10111223458038424</v>
      </c>
      <c r="T22" s="202">
        <v>23</v>
      </c>
      <c r="U22" s="161">
        <f t="shared" si="9"/>
        <v>23</v>
      </c>
      <c r="V22" s="161">
        <f t="shared" si="10"/>
        <v>0.08592349073520622</v>
      </c>
      <c r="W22" s="201">
        <f t="shared" si="11"/>
        <v>0.08592349073520622</v>
      </c>
      <c r="X22" s="201" t="s">
        <v>61</v>
      </c>
      <c r="Y22" s="163">
        <f t="shared" si="12"/>
        <v>0</v>
      </c>
      <c r="Z22" s="163">
        <f t="shared" si="13"/>
        <v>0</v>
      </c>
      <c r="AA22" s="203" t="str">
        <f t="shared" si="14"/>
        <v>-</v>
      </c>
      <c r="AC22" s="209" t="e">
        <f t="shared" si="15"/>
        <v>#REF!</v>
      </c>
      <c r="AD22" s="210" t="e">
        <f>#REF!-Q22</f>
        <v>#REF!</v>
      </c>
      <c r="AE22" s="210" t="e">
        <f t="shared" si="16"/>
        <v>#REF!</v>
      </c>
      <c r="AF22" s="201" t="e">
        <f t="shared" si="17"/>
        <v>#REF!</v>
      </c>
      <c r="AG22" s="201" t="e">
        <f t="shared" si="18"/>
        <v>#REF!</v>
      </c>
      <c r="AH22" s="211" t="e">
        <f>#REF!-U22</f>
        <v>#REF!</v>
      </c>
      <c r="AI22" s="211" t="e">
        <f t="shared" si="19"/>
        <v>#REF!</v>
      </c>
      <c r="AJ22" s="201" t="e">
        <f t="shared" si="20"/>
        <v>#REF!</v>
      </c>
      <c r="AK22" s="201" t="e">
        <f t="shared" si="21"/>
        <v>#REF!</v>
      </c>
      <c r="AL22" s="163" t="e">
        <f>#REF!-Y22</f>
        <v>#REF!</v>
      </c>
      <c r="AM22" s="163" t="e">
        <f t="shared" si="22"/>
        <v>#REF!</v>
      </c>
      <c r="AN22" s="203" t="e">
        <f t="shared" si="23"/>
        <v>#REF!</v>
      </c>
    </row>
    <row r="23" spans="1:40" s="144" customFormat="1" ht="18" customHeight="1">
      <c r="A23" s="206"/>
      <c r="B23" s="208" t="s">
        <v>202</v>
      </c>
      <c r="C23" s="197"/>
      <c r="D23" s="197"/>
      <c r="E23" s="189">
        <v>5</v>
      </c>
      <c r="F23" s="198">
        <f t="shared" si="2"/>
        <v>0.3001200480192077</v>
      </c>
      <c r="G23" s="199">
        <f t="shared" si="24"/>
        <v>0.5133470225872689</v>
      </c>
      <c r="H23" s="192">
        <v>227</v>
      </c>
      <c r="I23" s="198">
        <f t="shared" si="0"/>
        <v>0.8056787932564331</v>
      </c>
      <c r="J23" s="198">
        <f t="shared" si="3"/>
        <v>0.8490742472414439</v>
      </c>
      <c r="K23" s="199">
        <f t="shared" si="4"/>
        <v>45.4</v>
      </c>
      <c r="L23" s="195">
        <v>0</v>
      </c>
      <c r="M23" s="198">
        <f t="shared" si="1"/>
        <v>0</v>
      </c>
      <c r="N23" s="199">
        <f t="shared" si="5"/>
        <v>0</v>
      </c>
      <c r="P23" s="200">
        <v>7</v>
      </c>
      <c r="Q23" s="159">
        <f t="shared" si="6"/>
        <v>7</v>
      </c>
      <c r="R23" s="159">
        <f t="shared" si="7"/>
        <v>0.7077856420626896</v>
      </c>
      <c r="S23" s="201">
        <f t="shared" si="8"/>
        <v>0.7077856420626896</v>
      </c>
      <c r="T23" s="202">
        <v>273</v>
      </c>
      <c r="U23" s="161">
        <f t="shared" si="9"/>
        <v>273</v>
      </c>
      <c r="V23" s="161">
        <f t="shared" si="10"/>
        <v>1.0198744769874477</v>
      </c>
      <c r="W23" s="201">
        <f t="shared" si="11"/>
        <v>1.0198744769874477</v>
      </c>
      <c r="X23" s="201" t="s">
        <v>61</v>
      </c>
      <c r="Y23" s="163">
        <f t="shared" si="12"/>
        <v>0</v>
      </c>
      <c r="Z23" s="163">
        <f t="shared" si="13"/>
        <v>0</v>
      </c>
      <c r="AA23" s="203" t="str">
        <f t="shared" si="14"/>
        <v>-</v>
      </c>
      <c r="AC23" s="209" t="e">
        <f t="shared" si="15"/>
        <v>#REF!</v>
      </c>
      <c r="AD23" s="210" t="e">
        <f>#REF!-Q23</f>
        <v>#REF!</v>
      </c>
      <c r="AE23" s="210" t="e">
        <f t="shared" si="16"/>
        <v>#REF!</v>
      </c>
      <c r="AF23" s="201" t="e">
        <f t="shared" si="17"/>
        <v>#REF!</v>
      </c>
      <c r="AG23" s="201" t="e">
        <f t="shared" si="18"/>
        <v>#REF!</v>
      </c>
      <c r="AH23" s="211" t="e">
        <f>#REF!-U23</f>
        <v>#REF!</v>
      </c>
      <c r="AI23" s="211" t="e">
        <f t="shared" si="19"/>
        <v>#REF!</v>
      </c>
      <c r="AJ23" s="201" t="e">
        <f t="shared" si="20"/>
        <v>#REF!</v>
      </c>
      <c r="AK23" s="201" t="e">
        <f t="shared" si="21"/>
        <v>#REF!</v>
      </c>
      <c r="AL23" s="163" t="e">
        <f>#REF!-Y23</f>
        <v>#REF!</v>
      </c>
      <c r="AM23" s="163" t="e">
        <f t="shared" si="22"/>
        <v>#REF!</v>
      </c>
      <c r="AN23" s="203" t="e">
        <f t="shared" si="23"/>
        <v>#REF!</v>
      </c>
    </row>
    <row r="24" spans="1:40" s="144" customFormat="1" ht="18" customHeight="1">
      <c r="A24" s="214"/>
      <c r="B24" s="208" t="s">
        <v>120</v>
      </c>
      <c r="C24" s="197"/>
      <c r="D24" s="197"/>
      <c r="E24" s="189">
        <v>9</v>
      </c>
      <c r="F24" s="198">
        <f t="shared" si="2"/>
        <v>0.5402160864345739</v>
      </c>
      <c r="G24" s="199">
        <f t="shared" si="24"/>
        <v>0.9240246406570842</v>
      </c>
      <c r="H24" s="192">
        <v>320</v>
      </c>
      <c r="I24" s="198">
        <f t="shared" si="0"/>
        <v>1.1357586512866016</v>
      </c>
      <c r="J24" s="198">
        <f t="shared" si="3"/>
        <v>1.1969328595474098</v>
      </c>
      <c r="K24" s="199">
        <f t="shared" si="4"/>
        <v>35.55555555555556</v>
      </c>
      <c r="L24" s="195">
        <v>0</v>
      </c>
      <c r="M24" s="198">
        <f t="shared" si="1"/>
        <v>0</v>
      </c>
      <c r="N24" s="199">
        <f t="shared" si="5"/>
        <v>0</v>
      </c>
      <c r="P24" s="200">
        <v>9</v>
      </c>
      <c r="Q24" s="159">
        <f t="shared" si="6"/>
        <v>9</v>
      </c>
      <c r="R24" s="159">
        <f t="shared" si="7"/>
        <v>0.910010111223458</v>
      </c>
      <c r="S24" s="201">
        <f t="shared" si="8"/>
        <v>0.910010111223458</v>
      </c>
      <c r="T24" s="202">
        <v>191</v>
      </c>
      <c r="U24" s="161">
        <f t="shared" si="9"/>
        <v>191</v>
      </c>
      <c r="V24" s="161">
        <f t="shared" si="10"/>
        <v>0.7135385534967125</v>
      </c>
      <c r="W24" s="201">
        <f t="shared" si="11"/>
        <v>0.7135385534967125</v>
      </c>
      <c r="X24" s="201" t="s">
        <v>61</v>
      </c>
      <c r="Y24" s="163">
        <f t="shared" si="12"/>
        <v>0</v>
      </c>
      <c r="Z24" s="163">
        <f t="shared" si="13"/>
        <v>0</v>
      </c>
      <c r="AA24" s="203" t="str">
        <f t="shared" si="14"/>
        <v>-</v>
      </c>
      <c r="AC24" s="209" t="e">
        <f t="shared" si="15"/>
        <v>#REF!</v>
      </c>
      <c r="AD24" s="210" t="e">
        <f>#REF!-Q24</f>
        <v>#REF!</v>
      </c>
      <c r="AE24" s="210" t="e">
        <f t="shared" si="16"/>
        <v>#REF!</v>
      </c>
      <c r="AF24" s="201" t="e">
        <f t="shared" si="17"/>
        <v>#REF!</v>
      </c>
      <c r="AG24" s="201" t="e">
        <f t="shared" si="18"/>
        <v>#REF!</v>
      </c>
      <c r="AH24" s="211" t="e">
        <f>#REF!-U24</f>
        <v>#REF!</v>
      </c>
      <c r="AI24" s="211" t="e">
        <f t="shared" si="19"/>
        <v>#REF!</v>
      </c>
      <c r="AJ24" s="201" t="e">
        <f t="shared" si="20"/>
        <v>#REF!</v>
      </c>
      <c r="AK24" s="201" t="e">
        <f t="shared" si="21"/>
        <v>#REF!</v>
      </c>
      <c r="AL24" s="163" t="e">
        <f>#REF!-Y24</f>
        <v>#REF!</v>
      </c>
      <c r="AM24" s="163" t="e">
        <f t="shared" si="22"/>
        <v>#REF!</v>
      </c>
      <c r="AN24" s="203" t="e">
        <f t="shared" si="23"/>
        <v>#REF!</v>
      </c>
    </row>
    <row r="25" spans="1:40" s="144" customFormat="1" ht="18" customHeight="1">
      <c r="A25" s="205" t="s">
        <v>209</v>
      </c>
      <c r="B25" s="197" t="s">
        <v>50</v>
      </c>
      <c r="C25" s="197"/>
      <c r="D25" s="197"/>
      <c r="E25" s="189">
        <v>11</v>
      </c>
      <c r="F25" s="198">
        <f t="shared" si="2"/>
        <v>0.6602641056422569</v>
      </c>
      <c r="G25" s="199">
        <f t="shared" si="24"/>
        <v>1.1293634496919918</v>
      </c>
      <c r="H25" s="192">
        <v>660</v>
      </c>
      <c r="I25" s="198">
        <f t="shared" si="0"/>
        <v>2.3425022182786157</v>
      </c>
      <c r="J25" s="198">
        <f t="shared" si="3"/>
        <v>2.4686740228165327</v>
      </c>
      <c r="K25" s="199">
        <f t="shared" si="4"/>
        <v>60</v>
      </c>
      <c r="L25" s="195">
        <v>0</v>
      </c>
      <c r="M25" s="198">
        <f t="shared" si="1"/>
        <v>0</v>
      </c>
      <c r="N25" s="199">
        <f t="shared" si="5"/>
        <v>0</v>
      </c>
      <c r="P25" s="200">
        <v>17</v>
      </c>
      <c r="Q25" s="159">
        <f t="shared" si="6"/>
        <v>17</v>
      </c>
      <c r="R25" s="159">
        <f t="shared" si="7"/>
        <v>1.7189079878665317</v>
      </c>
      <c r="S25" s="201">
        <f t="shared" si="8"/>
        <v>1.7189079878665317</v>
      </c>
      <c r="T25" s="202">
        <v>834</v>
      </c>
      <c r="U25" s="161">
        <f t="shared" si="9"/>
        <v>834</v>
      </c>
      <c r="V25" s="161">
        <f t="shared" si="10"/>
        <v>3.1156604901374774</v>
      </c>
      <c r="W25" s="201">
        <f t="shared" si="11"/>
        <v>3.1156604901374774</v>
      </c>
      <c r="X25" s="201">
        <v>9</v>
      </c>
      <c r="Y25" s="163">
        <f t="shared" si="12"/>
        <v>9</v>
      </c>
      <c r="Z25" s="163">
        <f t="shared" si="13"/>
        <v>64.28571428571429</v>
      </c>
      <c r="AA25" s="203">
        <f t="shared" si="14"/>
        <v>64.28571428571429</v>
      </c>
      <c r="AC25" s="209" t="e">
        <f t="shared" si="15"/>
        <v>#REF!</v>
      </c>
      <c r="AD25" s="210" t="e">
        <f>#REF!-Q25</f>
        <v>#REF!</v>
      </c>
      <c r="AE25" s="210" t="e">
        <f t="shared" si="16"/>
        <v>#REF!</v>
      </c>
      <c r="AF25" s="201" t="e">
        <f t="shared" si="17"/>
        <v>#REF!</v>
      </c>
      <c r="AG25" s="201" t="e">
        <f t="shared" si="18"/>
        <v>#REF!</v>
      </c>
      <c r="AH25" s="211" t="e">
        <f>#REF!-U25</f>
        <v>#REF!</v>
      </c>
      <c r="AI25" s="211" t="e">
        <f t="shared" si="19"/>
        <v>#REF!</v>
      </c>
      <c r="AJ25" s="201" t="e">
        <f t="shared" si="20"/>
        <v>#REF!</v>
      </c>
      <c r="AK25" s="201" t="e">
        <f t="shared" si="21"/>
        <v>#REF!</v>
      </c>
      <c r="AL25" s="163" t="e">
        <f>#REF!-Y25</f>
        <v>#REF!</v>
      </c>
      <c r="AM25" s="163" t="e">
        <f t="shared" si="22"/>
        <v>#REF!</v>
      </c>
      <c r="AN25" s="203" t="e">
        <f t="shared" si="23"/>
        <v>#REF!</v>
      </c>
    </row>
    <row r="26" spans="1:40" s="144" customFormat="1" ht="18" customHeight="1">
      <c r="A26" s="206"/>
      <c r="B26" s="208" t="s">
        <v>198</v>
      </c>
      <c r="C26" s="197"/>
      <c r="D26" s="197"/>
      <c r="E26" s="189">
        <v>11</v>
      </c>
      <c r="F26" s="198">
        <f t="shared" si="2"/>
        <v>0.6602641056422569</v>
      </c>
      <c r="G26" s="199">
        <f t="shared" si="24"/>
        <v>1.1293634496919918</v>
      </c>
      <c r="H26" s="192">
        <v>660</v>
      </c>
      <c r="I26" s="198">
        <f t="shared" si="0"/>
        <v>2.3425022182786157</v>
      </c>
      <c r="J26" s="198">
        <f t="shared" si="3"/>
        <v>2.4686740228165327</v>
      </c>
      <c r="K26" s="199">
        <f t="shared" si="4"/>
        <v>60</v>
      </c>
      <c r="L26" s="195">
        <v>0</v>
      </c>
      <c r="M26" s="198">
        <f t="shared" si="1"/>
        <v>0</v>
      </c>
      <c r="N26" s="199">
        <f t="shared" si="5"/>
        <v>0</v>
      </c>
      <c r="P26" s="200">
        <v>17</v>
      </c>
      <c r="Q26" s="159">
        <f t="shared" si="6"/>
        <v>17</v>
      </c>
      <c r="R26" s="159">
        <f t="shared" si="7"/>
        <v>1.7189079878665317</v>
      </c>
      <c r="S26" s="201">
        <f t="shared" si="8"/>
        <v>1.7189079878665317</v>
      </c>
      <c r="T26" s="202">
        <v>834</v>
      </c>
      <c r="U26" s="161">
        <f t="shared" si="9"/>
        <v>834</v>
      </c>
      <c r="V26" s="161">
        <f t="shared" si="10"/>
        <v>3.1156604901374774</v>
      </c>
      <c r="W26" s="201">
        <f t="shared" si="11"/>
        <v>3.1156604901374774</v>
      </c>
      <c r="X26" s="201">
        <v>9</v>
      </c>
      <c r="Y26" s="163">
        <f t="shared" si="12"/>
        <v>9</v>
      </c>
      <c r="Z26" s="163">
        <f t="shared" si="13"/>
        <v>64.28571428571429</v>
      </c>
      <c r="AA26" s="203">
        <f t="shared" si="14"/>
        <v>64.28571428571429</v>
      </c>
      <c r="AC26" s="209" t="e">
        <f t="shared" si="15"/>
        <v>#REF!</v>
      </c>
      <c r="AD26" s="210" t="e">
        <f>#REF!-Q26</f>
        <v>#REF!</v>
      </c>
      <c r="AE26" s="210" t="e">
        <f t="shared" si="16"/>
        <v>#REF!</v>
      </c>
      <c r="AF26" s="201" t="e">
        <f t="shared" si="17"/>
        <v>#REF!</v>
      </c>
      <c r="AG26" s="201" t="e">
        <f t="shared" si="18"/>
        <v>#REF!</v>
      </c>
      <c r="AH26" s="211" t="e">
        <f>#REF!-U26</f>
        <v>#REF!</v>
      </c>
      <c r="AI26" s="211" t="e">
        <f t="shared" si="19"/>
        <v>#REF!</v>
      </c>
      <c r="AJ26" s="201" t="e">
        <f t="shared" si="20"/>
        <v>#REF!</v>
      </c>
      <c r="AK26" s="201" t="e">
        <f t="shared" si="21"/>
        <v>#REF!</v>
      </c>
      <c r="AL26" s="163" t="e">
        <f>#REF!-Y26</f>
        <v>#REF!</v>
      </c>
      <c r="AM26" s="163" t="e">
        <f t="shared" si="22"/>
        <v>#REF!</v>
      </c>
      <c r="AN26" s="203" t="e">
        <f t="shared" si="23"/>
        <v>#REF!</v>
      </c>
    </row>
    <row r="27" spans="1:40" s="144" customFormat="1" ht="18" customHeight="1">
      <c r="A27" s="206"/>
      <c r="B27" s="208" t="s">
        <v>202</v>
      </c>
      <c r="C27" s="197"/>
      <c r="D27" s="197"/>
      <c r="E27" s="189">
        <v>0</v>
      </c>
      <c r="F27" s="198">
        <f t="shared" si="2"/>
        <v>0</v>
      </c>
      <c r="G27" s="199">
        <f t="shared" si="24"/>
        <v>0</v>
      </c>
      <c r="H27" s="192">
        <v>0</v>
      </c>
      <c r="I27" s="198">
        <f t="shared" si="0"/>
        <v>0</v>
      </c>
      <c r="J27" s="198">
        <f t="shared" si="3"/>
        <v>0</v>
      </c>
      <c r="K27" s="199" t="str">
        <f t="shared" si="4"/>
        <v>-</v>
      </c>
      <c r="L27" s="195">
        <v>0</v>
      </c>
      <c r="M27" s="198">
        <f t="shared" si="1"/>
        <v>0</v>
      </c>
      <c r="N27" s="199">
        <f t="shared" si="5"/>
        <v>0</v>
      </c>
      <c r="P27" s="209" t="s">
        <v>61</v>
      </c>
      <c r="Q27" s="210">
        <f t="shared" si="6"/>
        <v>0</v>
      </c>
      <c r="R27" s="210">
        <f t="shared" si="7"/>
        <v>0</v>
      </c>
      <c r="S27" s="201" t="str">
        <f t="shared" si="8"/>
        <v>-</v>
      </c>
      <c r="T27" s="201" t="s">
        <v>61</v>
      </c>
      <c r="U27" s="211">
        <f t="shared" si="9"/>
        <v>0</v>
      </c>
      <c r="V27" s="211">
        <f t="shared" si="10"/>
        <v>0</v>
      </c>
      <c r="W27" s="201" t="str">
        <f t="shared" si="11"/>
        <v>-</v>
      </c>
      <c r="X27" s="201" t="s">
        <v>61</v>
      </c>
      <c r="Y27" s="163">
        <f t="shared" si="12"/>
        <v>0</v>
      </c>
      <c r="Z27" s="163">
        <f t="shared" si="13"/>
        <v>0</v>
      </c>
      <c r="AA27" s="203" t="str">
        <f t="shared" si="14"/>
        <v>-</v>
      </c>
      <c r="AC27" s="209" t="e">
        <f t="shared" si="15"/>
        <v>#REF!</v>
      </c>
      <c r="AD27" s="210" t="e">
        <f>#REF!-Q27</f>
        <v>#REF!</v>
      </c>
      <c r="AE27" s="210" t="e">
        <f t="shared" si="16"/>
        <v>#REF!</v>
      </c>
      <c r="AF27" s="201" t="e">
        <f t="shared" si="17"/>
        <v>#REF!</v>
      </c>
      <c r="AG27" s="201" t="e">
        <f t="shared" si="18"/>
        <v>#REF!</v>
      </c>
      <c r="AH27" s="211" t="e">
        <f>#REF!-U27</f>
        <v>#REF!</v>
      </c>
      <c r="AI27" s="211" t="e">
        <f t="shared" si="19"/>
        <v>#REF!</v>
      </c>
      <c r="AJ27" s="201" t="e">
        <f t="shared" si="20"/>
        <v>#REF!</v>
      </c>
      <c r="AK27" s="201" t="e">
        <f t="shared" si="21"/>
        <v>#REF!</v>
      </c>
      <c r="AL27" s="163" t="e">
        <f>#REF!-Y27</f>
        <v>#REF!</v>
      </c>
      <c r="AM27" s="163" t="e">
        <f t="shared" si="22"/>
        <v>#REF!</v>
      </c>
      <c r="AN27" s="203" t="e">
        <f t="shared" si="23"/>
        <v>#REF!</v>
      </c>
    </row>
    <row r="28" spans="1:40" s="144" customFormat="1" ht="18" customHeight="1">
      <c r="A28" s="214"/>
      <c r="B28" s="208" t="s">
        <v>120</v>
      </c>
      <c r="C28" s="197"/>
      <c r="D28" s="197"/>
      <c r="E28" s="189">
        <v>0</v>
      </c>
      <c r="F28" s="198">
        <f t="shared" si="2"/>
        <v>0</v>
      </c>
      <c r="G28" s="199">
        <f t="shared" si="24"/>
        <v>0</v>
      </c>
      <c r="H28" s="192">
        <v>0</v>
      </c>
      <c r="I28" s="198">
        <f t="shared" si="0"/>
        <v>0</v>
      </c>
      <c r="J28" s="198">
        <f t="shared" si="3"/>
        <v>0</v>
      </c>
      <c r="K28" s="199" t="str">
        <f t="shared" si="4"/>
        <v>-</v>
      </c>
      <c r="L28" s="195">
        <v>0</v>
      </c>
      <c r="M28" s="198">
        <f t="shared" si="1"/>
        <v>0</v>
      </c>
      <c r="N28" s="199">
        <f t="shared" si="5"/>
        <v>0</v>
      </c>
      <c r="P28" s="209" t="s">
        <v>61</v>
      </c>
      <c r="Q28" s="210">
        <f t="shared" si="6"/>
        <v>0</v>
      </c>
      <c r="R28" s="210">
        <f t="shared" si="7"/>
        <v>0</v>
      </c>
      <c r="S28" s="201" t="str">
        <f t="shared" si="8"/>
        <v>-</v>
      </c>
      <c r="T28" s="201" t="s">
        <v>61</v>
      </c>
      <c r="U28" s="211">
        <f t="shared" si="9"/>
        <v>0</v>
      </c>
      <c r="V28" s="211">
        <f t="shared" si="10"/>
        <v>0</v>
      </c>
      <c r="W28" s="201" t="str">
        <f t="shared" si="11"/>
        <v>-</v>
      </c>
      <c r="X28" s="201" t="s">
        <v>61</v>
      </c>
      <c r="Y28" s="163">
        <f t="shared" si="12"/>
        <v>0</v>
      </c>
      <c r="Z28" s="163">
        <f t="shared" si="13"/>
        <v>0</v>
      </c>
      <c r="AA28" s="203" t="str">
        <f t="shared" si="14"/>
        <v>-</v>
      </c>
      <c r="AC28" s="209" t="e">
        <f t="shared" si="15"/>
        <v>#REF!</v>
      </c>
      <c r="AD28" s="210" t="e">
        <f>#REF!-Q28</f>
        <v>#REF!</v>
      </c>
      <c r="AE28" s="210" t="e">
        <f t="shared" si="16"/>
        <v>#REF!</v>
      </c>
      <c r="AF28" s="201" t="e">
        <f t="shared" si="17"/>
        <v>#REF!</v>
      </c>
      <c r="AG28" s="201" t="e">
        <f t="shared" si="18"/>
        <v>#REF!</v>
      </c>
      <c r="AH28" s="211" t="e">
        <f>#REF!-U28</f>
        <v>#REF!</v>
      </c>
      <c r="AI28" s="211" t="e">
        <f t="shared" si="19"/>
        <v>#REF!</v>
      </c>
      <c r="AJ28" s="201" t="e">
        <f t="shared" si="20"/>
        <v>#REF!</v>
      </c>
      <c r="AK28" s="201" t="e">
        <f t="shared" si="21"/>
        <v>#REF!</v>
      </c>
      <c r="AL28" s="163" t="e">
        <f>#REF!-Y28</f>
        <v>#REF!</v>
      </c>
      <c r="AM28" s="163" t="e">
        <f t="shared" si="22"/>
        <v>#REF!</v>
      </c>
      <c r="AN28" s="203" t="e">
        <f t="shared" si="23"/>
        <v>#REF!</v>
      </c>
    </row>
    <row r="29" spans="1:40" s="144" customFormat="1" ht="18" customHeight="1">
      <c r="A29" s="196" t="s">
        <v>118</v>
      </c>
      <c r="B29" s="197"/>
      <c r="C29" s="197"/>
      <c r="D29" s="197"/>
      <c r="E29" s="189">
        <v>108</v>
      </c>
      <c r="F29" s="198">
        <f t="shared" si="2"/>
        <v>6.482593037214886</v>
      </c>
      <c r="G29" s="199">
        <f t="shared" si="24"/>
        <v>11.088295687885012</v>
      </c>
      <c r="H29" s="192">
        <v>4609</v>
      </c>
      <c r="I29" s="198">
        <f t="shared" si="0"/>
        <v>16.358473824312334</v>
      </c>
      <c r="J29" s="198">
        <f t="shared" si="3"/>
        <v>17.239573592668787</v>
      </c>
      <c r="K29" s="199">
        <f t="shared" si="4"/>
        <v>42.675925925925924</v>
      </c>
      <c r="L29" s="195">
        <v>0</v>
      </c>
      <c r="M29" s="198">
        <f t="shared" si="1"/>
        <v>0</v>
      </c>
      <c r="N29" s="199">
        <f t="shared" si="5"/>
        <v>0</v>
      </c>
      <c r="P29" s="200">
        <v>97</v>
      </c>
      <c r="Q29" s="159">
        <f t="shared" si="6"/>
        <v>97</v>
      </c>
      <c r="R29" s="159">
        <f t="shared" si="7"/>
        <v>9.80788675429727</v>
      </c>
      <c r="S29" s="201">
        <f t="shared" si="8"/>
        <v>9.80788675429727</v>
      </c>
      <c r="T29" s="202">
        <v>3863</v>
      </c>
      <c r="U29" s="161">
        <f t="shared" si="9"/>
        <v>3863</v>
      </c>
      <c r="V29" s="161">
        <f t="shared" si="10"/>
        <v>14.431410639569636</v>
      </c>
      <c r="W29" s="201">
        <f t="shared" si="11"/>
        <v>14.431410639569636</v>
      </c>
      <c r="X29" s="201" t="s">
        <v>61</v>
      </c>
      <c r="Y29" s="163">
        <f t="shared" si="12"/>
        <v>0</v>
      </c>
      <c r="Z29" s="163">
        <f t="shared" si="13"/>
        <v>0</v>
      </c>
      <c r="AA29" s="203" t="str">
        <f t="shared" si="14"/>
        <v>-</v>
      </c>
      <c r="AC29" s="209" t="e">
        <f t="shared" si="15"/>
        <v>#REF!</v>
      </c>
      <c r="AD29" s="210" t="e">
        <f>#REF!-Q29</f>
        <v>#REF!</v>
      </c>
      <c r="AE29" s="210" t="e">
        <f t="shared" si="16"/>
        <v>#REF!</v>
      </c>
      <c r="AF29" s="201" t="e">
        <f t="shared" si="17"/>
        <v>#REF!</v>
      </c>
      <c r="AG29" s="201" t="e">
        <f t="shared" si="18"/>
        <v>#REF!</v>
      </c>
      <c r="AH29" s="211" t="e">
        <f>#REF!-U29</f>
        <v>#REF!</v>
      </c>
      <c r="AI29" s="211" t="e">
        <f t="shared" si="19"/>
        <v>#REF!</v>
      </c>
      <c r="AJ29" s="201" t="e">
        <f t="shared" si="20"/>
        <v>#REF!</v>
      </c>
      <c r="AK29" s="201" t="e">
        <f t="shared" si="21"/>
        <v>#REF!</v>
      </c>
      <c r="AL29" s="163" t="e">
        <f>#REF!-Y29</f>
        <v>#REF!</v>
      </c>
      <c r="AM29" s="163" t="e">
        <f t="shared" si="22"/>
        <v>#REF!</v>
      </c>
      <c r="AN29" s="203" t="e">
        <f t="shared" si="23"/>
        <v>#REF!</v>
      </c>
    </row>
    <row r="30" spans="1:40" s="144" customFormat="1" ht="18" customHeight="1">
      <c r="A30" s="222" t="s">
        <v>115</v>
      </c>
      <c r="B30" s="186"/>
      <c r="C30" s="186"/>
      <c r="D30" s="186"/>
      <c r="E30" s="189">
        <v>462</v>
      </c>
      <c r="F30" s="198">
        <f t="shared" si="2"/>
        <v>27.73109243697479</v>
      </c>
      <c r="G30" s="199">
        <f t="shared" si="24"/>
        <v>47.43326488706365</v>
      </c>
      <c r="H30" s="192">
        <v>11633</v>
      </c>
      <c r="I30" s="198">
        <f t="shared" si="0"/>
        <v>41.288376220053244</v>
      </c>
      <c r="J30" s="198">
        <f t="shared" si="3"/>
        <v>43.51224985973443</v>
      </c>
      <c r="K30" s="199">
        <f t="shared" si="4"/>
        <v>25.17965367965368</v>
      </c>
      <c r="L30" s="195">
        <v>0</v>
      </c>
      <c r="M30" s="198">
        <f t="shared" si="1"/>
        <v>0</v>
      </c>
      <c r="N30" s="199">
        <f t="shared" si="5"/>
        <v>0</v>
      </c>
      <c r="P30" s="200">
        <v>461</v>
      </c>
      <c r="Q30" s="159">
        <f t="shared" si="6"/>
        <v>461</v>
      </c>
      <c r="R30" s="159">
        <f t="shared" si="7"/>
        <v>46.61274014155713</v>
      </c>
      <c r="S30" s="201">
        <f t="shared" si="8"/>
        <v>46.61274014155713</v>
      </c>
      <c r="T30" s="202">
        <v>11867</v>
      </c>
      <c r="U30" s="161">
        <f t="shared" si="9"/>
        <v>11867</v>
      </c>
      <c r="V30" s="161">
        <f t="shared" si="10"/>
        <v>44.3327854154214</v>
      </c>
      <c r="W30" s="201">
        <f t="shared" si="11"/>
        <v>44.3327854154214</v>
      </c>
      <c r="X30" s="201" t="s">
        <v>61</v>
      </c>
      <c r="Y30" s="163">
        <f t="shared" si="12"/>
        <v>0</v>
      </c>
      <c r="Z30" s="163">
        <f t="shared" si="13"/>
        <v>0</v>
      </c>
      <c r="AA30" s="203" t="str">
        <f t="shared" si="14"/>
        <v>-</v>
      </c>
      <c r="AC30" s="200" t="e">
        <f t="shared" si="15"/>
        <v>#REF!</v>
      </c>
      <c r="AD30" s="159" t="e">
        <f>#REF!-Q30</f>
        <v>#REF!</v>
      </c>
      <c r="AE30" s="159" t="e">
        <f t="shared" si="16"/>
        <v>#REF!</v>
      </c>
      <c r="AF30" s="202" t="e">
        <f t="shared" si="17"/>
        <v>#REF!</v>
      </c>
      <c r="AG30" s="202" t="e">
        <f t="shared" si="18"/>
        <v>#REF!</v>
      </c>
      <c r="AH30" s="161" t="e">
        <f>#REF!-U30</f>
        <v>#REF!</v>
      </c>
      <c r="AI30" s="161" t="e">
        <f t="shared" si="19"/>
        <v>#REF!</v>
      </c>
      <c r="AJ30" s="202" t="e">
        <f t="shared" si="20"/>
        <v>#REF!</v>
      </c>
      <c r="AK30" s="201" t="e">
        <f t="shared" si="21"/>
        <v>#REF!</v>
      </c>
      <c r="AL30" s="163" t="e">
        <f>#REF!-Y30</f>
        <v>#REF!</v>
      </c>
      <c r="AM30" s="163" t="e">
        <f t="shared" si="22"/>
        <v>#REF!</v>
      </c>
      <c r="AN30" s="203" t="e">
        <f t="shared" si="23"/>
        <v>#REF!</v>
      </c>
    </row>
    <row r="31" spans="1:40" s="144" customFormat="1" ht="18" customHeight="1">
      <c r="A31" s="196" t="s">
        <v>130</v>
      </c>
      <c r="B31" s="197"/>
      <c r="C31" s="197"/>
      <c r="D31" s="197"/>
      <c r="E31" s="189">
        <v>14</v>
      </c>
      <c r="F31" s="198">
        <f t="shared" si="2"/>
        <v>0.8403361344537815</v>
      </c>
      <c r="G31" s="199">
        <f t="shared" si="24"/>
        <v>1.4373716632443532</v>
      </c>
      <c r="H31" s="192">
        <v>155</v>
      </c>
      <c r="I31" s="198">
        <f t="shared" si="0"/>
        <v>0.5501330967169477</v>
      </c>
      <c r="J31" s="198">
        <f t="shared" si="3"/>
        <v>0.5797643538432766</v>
      </c>
      <c r="K31" s="199">
        <f t="shared" si="4"/>
        <v>11.071428571428571</v>
      </c>
      <c r="L31" s="195">
        <v>1</v>
      </c>
      <c r="M31" s="198">
        <f t="shared" si="1"/>
        <v>20</v>
      </c>
      <c r="N31" s="199">
        <f t="shared" si="5"/>
        <v>20</v>
      </c>
      <c r="P31" s="200">
        <v>4</v>
      </c>
      <c r="Q31" s="159">
        <f t="shared" si="6"/>
        <v>4</v>
      </c>
      <c r="R31" s="159">
        <f t="shared" si="7"/>
        <v>0.40444893832153694</v>
      </c>
      <c r="S31" s="201">
        <f t="shared" si="8"/>
        <v>0.40444893832153694</v>
      </c>
      <c r="T31" s="202">
        <v>44</v>
      </c>
      <c r="U31" s="161">
        <f t="shared" si="9"/>
        <v>44</v>
      </c>
      <c r="V31" s="161">
        <f t="shared" si="10"/>
        <v>0.1643753735803945</v>
      </c>
      <c r="W31" s="201">
        <f t="shared" si="11"/>
        <v>0.1643753735803945</v>
      </c>
      <c r="X31" s="201" t="s">
        <v>61</v>
      </c>
      <c r="Y31" s="163">
        <f t="shared" si="12"/>
        <v>0</v>
      </c>
      <c r="Z31" s="163">
        <f t="shared" si="13"/>
        <v>0</v>
      </c>
      <c r="AA31" s="203" t="str">
        <f t="shared" si="14"/>
        <v>-</v>
      </c>
      <c r="AC31" s="200" t="e">
        <f t="shared" si="15"/>
        <v>#REF!</v>
      </c>
      <c r="AD31" s="159" t="e">
        <f>#REF!-Q31</f>
        <v>#REF!</v>
      </c>
      <c r="AE31" s="159" t="e">
        <f t="shared" si="16"/>
        <v>#REF!</v>
      </c>
      <c r="AF31" s="202" t="e">
        <f t="shared" si="17"/>
        <v>#REF!</v>
      </c>
      <c r="AG31" s="202" t="e">
        <f t="shared" si="18"/>
        <v>#REF!</v>
      </c>
      <c r="AH31" s="161" t="e">
        <f>#REF!-U31</f>
        <v>#REF!</v>
      </c>
      <c r="AI31" s="161" t="e">
        <f t="shared" si="19"/>
        <v>#REF!</v>
      </c>
      <c r="AJ31" s="202" t="e">
        <f t="shared" si="20"/>
        <v>#REF!</v>
      </c>
      <c r="AK31" s="201" t="e">
        <f t="shared" si="21"/>
        <v>#REF!</v>
      </c>
      <c r="AL31" s="163" t="e">
        <f>#REF!-Y31</f>
        <v>#REF!</v>
      </c>
      <c r="AM31" s="163" t="e">
        <f t="shared" si="22"/>
        <v>#REF!</v>
      </c>
      <c r="AN31" s="203" t="e">
        <f t="shared" si="23"/>
        <v>#REF!</v>
      </c>
    </row>
    <row r="32" spans="1:40" s="144" customFormat="1" ht="18" customHeight="1">
      <c r="A32" s="222" t="s">
        <v>121</v>
      </c>
      <c r="B32" s="186"/>
      <c r="C32" s="186"/>
      <c r="D32" s="186"/>
      <c r="E32" s="189">
        <v>14</v>
      </c>
      <c r="F32" s="198">
        <f t="shared" si="2"/>
        <v>0.8403361344537815</v>
      </c>
      <c r="G32" s="199">
        <f t="shared" si="24"/>
        <v>1.4373716632443532</v>
      </c>
      <c r="H32" s="192">
        <v>1035</v>
      </c>
      <c r="I32" s="198">
        <f t="shared" si="0"/>
        <v>3.6734693877551026</v>
      </c>
      <c r="J32" s="198">
        <f t="shared" si="3"/>
        <v>3.871329717598653</v>
      </c>
      <c r="K32" s="199">
        <f t="shared" si="4"/>
        <v>73.92857142857143</v>
      </c>
      <c r="L32" s="195">
        <v>0</v>
      </c>
      <c r="M32" s="198">
        <f t="shared" si="1"/>
        <v>0</v>
      </c>
      <c r="N32" s="199">
        <f t="shared" si="5"/>
        <v>0</v>
      </c>
      <c r="P32" s="200">
        <v>11</v>
      </c>
      <c r="Q32" s="159">
        <f t="shared" si="6"/>
        <v>11</v>
      </c>
      <c r="R32" s="159">
        <f t="shared" si="7"/>
        <v>1.1122345803842264</v>
      </c>
      <c r="S32" s="201">
        <f t="shared" si="8"/>
        <v>1.1122345803842264</v>
      </c>
      <c r="T32" s="202">
        <v>1066</v>
      </c>
      <c r="U32" s="161">
        <f t="shared" si="9"/>
        <v>1066</v>
      </c>
      <c r="V32" s="161">
        <f t="shared" si="10"/>
        <v>3.9823670053795577</v>
      </c>
      <c r="W32" s="201">
        <f t="shared" si="11"/>
        <v>3.9823670053795577</v>
      </c>
      <c r="X32" s="201" t="s">
        <v>61</v>
      </c>
      <c r="Y32" s="163">
        <f t="shared" si="12"/>
        <v>0</v>
      </c>
      <c r="Z32" s="163">
        <f t="shared" si="13"/>
        <v>0</v>
      </c>
      <c r="AA32" s="203" t="str">
        <f t="shared" si="14"/>
        <v>-</v>
      </c>
      <c r="AC32" s="209" t="e">
        <f t="shared" si="15"/>
        <v>#REF!</v>
      </c>
      <c r="AD32" s="210" t="e">
        <f>#REF!-Q32</f>
        <v>#REF!</v>
      </c>
      <c r="AE32" s="210" t="e">
        <f t="shared" si="16"/>
        <v>#REF!</v>
      </c>
      <c r="AF32" s="201" t="e">
        <f t="shared" si="17"/>
        <v>#REF!</v>
      </c>
      <c r="AG32" s="201" t="e">
        <f t="shared" si="18"/>
        <v>#REF!</v>
      </c>
      <c r="AH32" s="211" t="e">
        <f>#REF!-U32</f>
        <v>#REF!</v>
      </c>
      <c r="AI32" s="211" t="e">
        <f t="shared" si="19"/>
        <v>#REF!</v>
      </c>
      <c r="AJ32" s="201" t="e">
        <f t="shared" si="20"/>
        <v>#REF!</v>
      </c>
      <c r="AK32" s="201" t="e">
        <f t="shared" si="21"/>
        <v>#REF!</v>
      </c>
      <c r="AL32" s="163" t="e">
        <f>#REF!-Y32</f>
        <v>#REF!</v>
      </c>
      <c r="AM32" s="163" t="e">
        <f t="shared" si="22"/>
        <v>#REF!</v>
      </c>
      <c r="AN32" s="203" t="e">
        <f t="shared" si="23"/>
        <v>#REF!</v>
      </c>
    </row>
    <row r="33" spans="1:40" s="144" customFormat="1" ht="18" customHeight="1">
      <c r="A33" s="196" t="s">
        <v>127</v>
      </c>
      <c r="B33" s="197"/>
      <c r="C33" s="197"/>
      <c r="D33" s="197"/>
      <c r="E33" s="189">
        <v>48</v>
      </c>
      <c r="F33" s="198">
        <f t="shared" si="2"/>
        <v>2.881152460984394</v>
      </c>
      <c r="G33" s="199">
        <f t="shared" si="24"/>
        <v>4.9281314168377826</v>
      </c>
      <c r="H33" s="192">
        <v>3351</v>
      </c>
      <c r="I33" s="198">
        <f t="shared" si="0"/>
        <v>11.89352262644188</v>
      </c>
      <c r="J33" s="198">
        <f t="shared" si="3"/>
        <v>12.53413128857303</v>
      </c>
      <c r="K33" s="199">
        <f t="shared" si="4"/>
        <v>69.8125</v>
      </c>
      <c r="L33" s="195">
        <v>0</v>
      </c>
      <c r="M33" s="198">
        <f t="shared" si="1"/>
        <v>0</v>
      </c>
      <c r="N33" s="199">
        <f t="shared" si="5"/>
        <v>0</v>
      </c>
      <c r="P33" s="200">
        <v>50</v>
      </c>
      <c r="Q33" s="159">
        <f t="shared" si="6"/>
        <v>50</v>
      </c>
      <c r="R33" s="159">
        <f t="shared" si="7"/>
        <v>5.055611729019211</v>
      </c>
      <c r="S33" s="201">
        <f t="shared" si="8"/>
        <v>5.055611729019211</v>
      </c>
      <c r="T33" s="202">
        <v>4485</v>
      </c>
      <c r="U33" s="161">
        <f t="shared" si="9"/>
        <v>4485</v>
      </c>
      <c r="V33" s="161">
        <f t="shared" si="10"/>
        <v>16.755080693365212</v>
      </c>
      <c r="W33" s="201">
        <f t="shared" si="11"/>
        <v>16.755080693365212</v>
      </c>
      <c r="X33" s="201" t="s">
        <v>61</v>
      </c>
      <c r="Y33" s="163">
        <f t="shared" si="12"/>
        <v>0</v>
      </c>
      <c r="Z33" s="163">
        <f t="shared" si="13"/>
        <v>0</v>
      </c>
      <c r="AA33" s="203" t="str">
        <f t="shared" si="14"/>
        <v>-</v>
      </c>
      <c r="AC33" s="209" t="e">
        <f t="shared" si="15"/>
        <v>#REF!</v>
      </c>
      <c r="AD33" s="210" t="e">
        <f>#REF!-Q33</f>
        <v>#REF!</v>
      </c>
      <c r="AE33" s="210" t="e">
        <f t="shared" si="16"/>
        <v>#REF!</v>
      </c>
      <c r="AF33" s="201" t="e">
        <f t="shared" si="17"/>
        <v>#REF!</v>
      </c>
      <c r="AG33" s="201" t="e">
        <f t="shared" si="18"/>
        <v>#REF!</v>
      </c>
      <c r="AH33" s="211" t="e">
        <f>#REF!-U33</f>
        <v>#REF!</v>
      </c>
      <c r="AI33" s="211" t="e">
        <f t="shared" si="19"/>
        <v>#REF!</v>
      </c>
      <c r="AJ33" s="201" t="e">
        <f t="shared" si="20"/>
        <v>#REF!</v>
      </c>
      <c r="AK33" s="201" t="e">
        <f t="shared" si="21"/>
        <v>#REF!</v>
      </c>
      <c r="AL33" s="163" t="e">
        <f>#REF!-Y33</f>
        <v>#REF!</v>
      </c>
      <c r="AM33" s="163" t="e">
        <f t="shared" si="22"/>
        <v>#REF!</v>
      </c>
      <c r="AN33" s="203" t="e">
        <f t="shared" si="23"/>
        <v>#REF!</v>
      </c>
    </row>
    <row r="34" spans="1:40" s="144" customFormat="1" ht="18" customHeight="1">
      <c r="A34" s="222" t="s">
        <v>150</v>
      </c>
      <c r="B34" s="186"/>
      <c r="C34" s="186"/>
      <c r="D34" s="186"/>
      <c r="E34" s="189">
        <v>2</v>
      </c>
      <c r="F34" s="198">
        <f t="shared" si="2"/>
        <v>0.12004801920768307</v>
      </c>
      <c r="G34" s="199">
        <f t="shared" si="24"/>
        <v>0.20533880903490762</v>
      </c>
      <c r="H34" s="192">
        <v>8</v>
      </c>
      <c r="I34" s="198">
        <f t="shared" si="0"/>
        <v>0.02839396628216504</v>
      </c>
      <c r="J34" s="198">
        <f t="shared" si="3"/>
        <v>0.029923321488685244</v>
      </c>
      <c r="K34" s="199">
        <f t="shared" si="4"/>
        <v>4</v>
      </c>
      <c r="L34" s="195">
        <v>0</v>
      </c>
      <c r="M34" s="198">
        <f t="shared" si="1"/>
        <v>0</v>
      </c>
      <c r="N34" s="199">
        <f t="shared" si="5"/>
        <v>0</v>
      </c>
      <c r="P34" s="200">
        <v>4</v>
      </c>
      <c r="Q34" s="159">
        <f t="shared" si="6"/>
        <v>4</v>
      </c>
      <c r="R34" s="159">
        <f t="shared" si="7"/>
        <v>0.40444893832153694</v>
      </c>
      <c r="S34" s="201">
        <f t="shared" si="8"/>
        <v>0.40444893832153694</v>
      </c>
      <c r="T34" s="202">
        <v>18</v>
      </c>
      <c r="U34" s="161">
        <f t="shared" si="9"/>
        <v>18</v>
      </c>
      <c r="V34" s="161">
        <f t="shared" si="10"/>
        <v>0.06724447101016139</v>
      </c>
      <c r="W34" s="201">
        <f t="shared" si="11"/>
        <v>0.06724447101016139</v>
      </c>
      <c r="X34" s="201" t="s">
        <v>61</v>
      </c>
      <c r="Y34" s="163">
        <f t="shared" si="12"/>
        <v>0</v>
      </c>
      <c r="Z34" s="163">
        <f t="shared" si="13"/>
        <v>0</v>
      </c>
      <c r="AA34" s="203" t="str">
        <f t="shared" si="14"/>
        <v>-</v>
      </c>
      <c r="AC34" s="209" t="e">
        <f t="shared" si="15"/>
        <v>#REF!</v>
      </c>
      <c r="AD34" s="210" t="e">
        <f>#REF!-Q34</f>
        <v>#REF!</v>
      </c>
      <c r="AE34" s="210" t="e">
        <f t="shared" si="16"/>
        <v>#REF!</v>
      </c>
      <c r="AF34" s="201" t="e">
        <f t="shared" si="17"/>
        <v>#REF!</v>
      </c>
      <c r="AG34" s="201" t="e">
        <f t="shared" si="18"/>
        <v>#REF!</v>
      </c>
      <c r="AH34" s="211" t="e">
        <f>#REF!-U34</f>
        <v>#REF!</v>
      </c>
      <c r="AI34" s="211" t="e">
        <f t="shared" si="19"/>
        <v>#REF!</v>
      </c>
      <c r="AJ34" s="201" t="e">
        <f t="shared" si="20"/>
        <v>#REF!</v>
      </c>
      <c r="AK34" s="201" t="e">
        <f t="shared" si="21"/>
        <v>#REF!</v>
      </c>
      <c r="AL34" s="163" t="e">
        <f>#REF!-Y34</f>
        <v>#REF!</v>
      </c>
      <c r="AM34" s="163" t="e">
        <f t="shared" si="22"/>
        <v>#REF!</v>
      </c>
      <c r="AN34" s="203" t="e">
        <f t="shared" si="23"/>
        <v>#REF!</v>
      </c>
    </row>
    <row r="35" spans="1:40" s="144" customFormat="1" ht="18" customHeight="1">
      <c r="A35" s="196" t="s">
        <v>120</v>
      </c>
      <c r="B35" s="197"/>
      <c r="C35" s="197"/>
      <c r="D35" s="197"/>
      <c r="E35" s="189">
        <v>20</v>
      </c>
      <c r="F35" s="198">
        <f t="shared" si="2"/>
        <v>1.2004801920768309</v>
      </c>
      <c r="G35" s="199">
        <f t="shared" si="24"/>
        <v>2.0533880903490758</v>
      </c>
      <c r="H35" s="192">
        <v>847</v>
      </c>
      <c r="I35" s="198">
        <f t="shared" si="0"/>
        <v>3.0062111801242235</v>
      </c>
      <c r="J35" s="198">
        <f t="shared" si="3"/>
        <v>3.1681316626145506</v>
      </c>
      <c r="K35" s="199">
        <f t="shared" si="4"/>
        <v>42.35</v>
      </c>
      <c r="L35" s="195">
        <v>0</v>
      </c>
      <c r="M35" s="198">
        <f t="shared" si="1"/>
        <v>0</v>
      </c>
      <c r="N35" s="199">
        <f t="shared" si="5"/>
        <v>0</v>
      </c>
      <c r="P35" s="200">
        <v>20</v>
      </c>
      <c r="Q35" s="159">
        <f t="shared" si="6"/>
        <v>20</v>
      </c>
      <c r="R35" s="159">
        <f t="shared" si="7"/>
        <v>2.0222446916076846</v>
      </c>
      <c r="S35" s="201">
        <f t="shared" si="8"/>
        <v>2.0222446916076846</v>
      </c>
      <c r="T35" s="202">
        <v>436</v>
      </c>
      <c r="U35" s="161">
        <f t="shared" si="9"/>
        <v>436</v>
      </c>
      <c r="V35" s="161">
        <f t="shared" si="10"/>
        <v>1.628810520023909</v>
      </c>
      <c r="W35" s="201">
        <f t="shared" si="11"/>
        <v>1.628810520023909</v>
      </c>
      <c r="X35" s="201" t="s">
        <v>61</v>
      </c>
      <c r="Y35" s="163">
        <f t="shared" si="12"/>
        <v>0</v>
      </c>
      <c r="Z35" s="163">
        <f t="shared" si="13"/>
        <v>0</v>
      </c>
      <c r="AA35" s="203" t="str">
        <f t="shared" si="14"/>
        <v>-</v>
      </c>
      <c r="AC35" s="200" t="e">
        <f t="shared" si="15"/>
        <v>#REF!</v>
      </c>
      <c r="AD35" s="159" t="e">
        <f>#REF!-Q35</f>
        <v>#REF!</v>
      </c>
      <c r="AE35" s="159" t="e">
        <f t="shared" si="16"/>
        <v>#REF!</v>
      </c>
      <c r="AF35" s="202" t="e">
        <f t="shared" si="17"/>
        <v>#REF!</v>
      </c>
      <c r="AG35" s="202" t="e">
        <f t="shared" si="18"/>
        <v>#REF!</v>
      </c>
      <c r="AH35" s="161" t="e">
        <f>#REF!-U35</f>
        <v>#REF!</v>
      </c>
      <c r="AI35" s="161" t="e">
        <f t="shared" si="19"/>
        <v>#REF!</v>
      </c>
      <c r="AJ35" s="202" t="e">
        <f t="shared" si="20"/>
        <v>#REF!</v>
      </c>
      <c r="AK35" s="201" t="e">
        <f t="shared" si="21"/>
        <v>#REF!</v>
      </c>
      <c r="AL35" s="163" t="e">
        <f>#REF!-Y35</f>
        <v>#REF!</v>
      </c>
      <c r="AM35" s="163" t="e">
        <f t="shared" si="22"/>
        <v>#REF!</v>
      </c>
      <c r="AN35" s="203" t="e">
        <f t="shared" si="23"/>
        <v>#REF!</v>
      </c>
    </row>
    <row r="36" spans="1:40" s="144" customFormat="1" ht="18" customHeight="1" thickBot="1">
      <c r="A36" s="223" t="s">
        <v>117</v>
      </c>
      <c r="B36" s="224"/>
      <c r="C36" s="224"/>
      <c r="D36" s="224"/>
      <c r="E36" s="225">
        <v>692</v>
      </c>
      <c r="F36" s="226">
        <f t="shared" si="2"/>
        <v>41.53661464585834</v>
      </c>
      <c r="G36" s="227" t="s">
        <v>193</v>
      </c>
      <c r="H36" s="225">
        <v>1440</v>
      </c>
      <c r="I36" s="226">
        <f t="shared" si="0"/>
        <v>5.110913930789708</v>
      </c>
      <c r="J36" s="226" t="s">
        <v>193</v>
      </c>
      <c r="K36" s="227">
        <f t="shared" si="4"/>
        <v>2.0809248554913293</v>
      </c>
      <c r="L36" s="228">
        <v>1</v>
      </c>
      <c r="M36" s="226">
        <f t="shared" si="1"/>
        <v>20</v>
      </c>
      <c r="N36" s="227">
        <f>IF((IF(L36="-",0,L36)/L$5*100)=0,"-",IF(L36="-",0,L36)/L$5*100)</f>
        <v>20</v>
      </c>
      <c r="P36" s="229">
        <v>115</v>
      </c>
      <c r="Q36" s="174">
        <f t="shared" si="6"/>
        <v>115</v>
      </c>
      <c r="R36" s="174">
        <f t="shared" si="7"/>
        <v>11.627906976744185</v>
      </c>
      <c r="S36" s="230">
        <f t="shared" si="8"/>
        <v>11.627906976744185</v>
      </c>
      <c r="T36" s="231">
        <v>1191</v>
      </c>
      <c r="U36" s="176">
        <f t="shared" si="9"/>
        <v>1191</v>
      </c>
      <c r="V36" s="176">
        <f t="shared" si="10"/>
        <v>4.449342498505678</v>
      </c>
      <c r="W36" s="230">
        <f t="shared" si="11"/>
        <v>4.449342498505678</v>
      </c>
      <c r="X36" s="230" t="s">
        <v>61</v>
      </c>
      <c r="Y36" s="178">
        <f t="shared" si="12"/>
        <v>0</v>
      </c>
      <c r="Z36" s="178">
        <f t="shared" si="13"/>
        <v>0</v>
      </c>
      <c r="AA36" s="232" t="str">
        <f t="shared" si="14"/>
        <v>-</v>
      </c>
      <c r="AC36" s="229" t="e">
        <f t="shared" si="15"/>
        <v>#REF!</v>
      </c>
      <c r="AD36" s="174" t="e">
        <f>#REF!-Q36</f>
        <v>#REF!</v>
      </c>
      <c r="AE36" s="174" t="e">
        <f t="shared" si="16"/>
        <v>#REF!</v>
      </c>
      <c r="AF36" s="231" t="e">
        <f t="shared" si="17"/>
        <v>#REF!</v>
      </c>
      <c r="AG36" s="231" t="e">
        <f t="shared" si="18"/>
        <v>#REF!</v>
      </c>
      <c r="AH36" s="176" t="e">
        <f>#REF!-U36</f>
        <v>#REF!</v>
      </c>
      <c r="AI36" s="176" t="e">
        <f t="shared" si="19"/>
        <v>#REF!</v>
      </c>
      <c r="AJ36" s="231" t="e">
        <f t="shared" si="20"/>
        <v>#REF!</v>
      </c>
      <c r="AK36" s="230" t="e">
        <f t="shared" si="21"/>
        <v>#REF!</v>
      </c>
      <c r="AL36" s="178" t="e">
        <f>#REF!-Y36</f>
        <v>#REF!</v>
      </c>
      <c r="AM36" s="178" t="e">
        <f t="shared" si="22"/>
        <v>#REF!</v>
      </c>
      <c r="AN36" s="232" t="e">
        <f t="shared" si="23"/>
        <v>#REF!</v>
      </c>
    </row>
    <row r="37" spans="12:27" s="144" customFormat="1" ht="18" customHeight="1">
      <c r="L37" s="233"/>
      <c r="X37" s="233"/>
      <c r="Y37" s="233"/>
      <c r="Z37" s="233"/>
      <c r="AA37" s="233"/>
    </row>
    <row r="38" spans="12:27" s="144" customFormat="1" ht="18" customHeight="1">
      <c r="L38" s="233"/>
      <c r="X38" s="233"/>
      <c r="Y38" s="233"/>
      <c r="Z38" s="233"/>
      <c r="AA38" s="233"/>
    </row>
    <row r="39" spans="12:27" s="144" customFormat="1" ht="18" customHeight="1">
      <c r="L39" s="233"/>
      <c r="X39" s="233"/>
      <c r="Y39" s="233"/>
      <c r="Z39" s="233"/>
      <c r="AA39" s="233"/>
    </row>
    <row r="40" spans="12:27" s="144" customFormat="1" ht="18" customHeight="1">
      <c r="L40" s="233"/>
      <c r="X40" s="233"/>
      <c r="Y40" s="233"/>
      <c r="Z40" s="233"/>
      <c r="AA40" s="233"/>
    </row>
    <row r="41" spans="12:27" s="144" customFormat="1" ht="18" customHeight="1">
      <c r="L41" s="233"/>
      <c r="X41" s="233"/>
      <c r="Y41" s="233"/>
      <c r="Z41" s="233"/>
      <c r="AA41" s="233"/>
    </row>
    <row r="42" spans="12:27" s="144" customFormat="1" ht="18" customHeight="1">
      <c r="L42" s="233"/>
      <c r="X42" s="233"/>
      <c r="Y42" s="233"/>
      <c r="Z42" s="233"/>
      <c r="AA42" s="233"/>
    </row>
    <row r="43" spans="12:27" s="144" customFormat="1" ht="18" customHeight="1">
      <c r="L43" s="233"/>
      <c r="X43" s="233"/>
      <c r="Y43" s="233"/>
      <c r="Z43" s="233"/>
      <c r="AA43" s="233"/>
    </row>
    <row r="44" spans="12:27" s="144" customFormat="1" ht="18" customHeight="1">
      <c r="L44" s="233"/>
      <c r="X44" s="233"/>
      <c r="Y44" s="233"/>
      <c r="Z44" s="233"/>
      <c r="AA44" s="233"/>
    </row>
    <row r="45" spans="12:27" s="144" customFormat="1" ht="18" customHeight="1">
      <c r="L45" s="233"/>
      <c r="X45" s="233"/>
      <c r="Y45" s="233"/>
      <c r="Z45" s="233"/>
      <c r="AA45" s="233"/>
    </row>
    <row r="46" spans="12:27" s="144" customFormat="1" ht="18" customHeight="1">
      <c r="L46" s="233"/>
      <c r="X46" s="233"/>
      <c r="Y46" s="233"/>
      <c r="Z46" s="233"/>
      <c r="AA46" s="233"/>
    </row>
    <row r="47" spans="12:27" s="144" customFormat="1" ht="18" customHeight="1">
      <c r="L47" s="233"/>
      <c r="X47" s="233"/>
      <c r="Y47" s="233"/>
      <c r="Z47" s="233"/>
      <c r="AA47" s="233"/>
    </row>
    <row r="48" spans="12:27" s="144" customFormat="1" ht="18" customHeight="1">
      <c r="L48" s="233"/>
      <c r="X48" s="233"/>
      <c r="Y48" s="233"/>
      <c r="Z48" s="233"/>
      <c r="AA48" s="233"/>
    </row>
    <row r="49" spans="12:27" s="144" customFormat="1" ht="18" customHeight="1">
      <c r="L49" s="233"/>
      <c r="X49" s="233"/>
      <c r="Y49" s="233"/>
      <c r="Z49" s="233"/>
      <c r="AA49" s="233"/>
    </row>
    <row r="50" spans="12:27" s="144" customFormat="1" ht="18" customHeight="1">
      <c r="L50" s="233"/>
      <c r="X50" s="233"/>
      <c r="Y50" s="233"/>
      <c r="Z50" s="233"/>
      <c r="AA50" s="233"/>
    </row>
    <row r="51" spans="12:27" s="144" customFormat="1" ht="18" customHeight="1">
      <c r="L51" s="233"/>
      <c r="X51" s="233"/>
      <c r="Y51" s="233"/>
      <c r="Z51" s="233"/>
      <c r="AA51" s="233"/>
    </row>
    <row r="52" spans="12:27" s="144" customFormat="1" ht="18" customHeight="1">
      <c r="L52" s="233"/>
      <c r="X52" s="233"/>
      <c r="Y52" s="233"/>
      <c r="Z52" s="233"/>
      <c r="AA52" s="233"/>
    </row>
    <row r="53" spans="12:27" s="144" customFormat="1" ht="18" customHeight="1">
      <c r="L53" s="233"/>
      <c r="X53" s="233"/>
      <c r="Y53" s="233"/>
      <c r="Z53" s="233"/>
      <c r="AA53" s="233"/>
    </row>
    <row r="54" spans="12:27" s="144" customFormat="1" ht="18" customHeight="1">
      <c r="L54" s="233"/>
      <c r="X54" s="233"/>
      <c r="Y54" s="233"/>
      <c r="Z54" s="233"/>
      <c r="AA54" s="233"/>
    </row>
    <row r="55" spans="12:27" s="144" customFormat="1" ht="18" customHeight="1">
      <c r="L55" s="233"/>
      <c r="X55" s="233"/>
      <c r="Y55" s="233"/>
      <c r="Z55" s="233"/>
      <c r="AA55" s="233"/>
    </row>
    <row r="56" spans="12:27" s="144" customFormat="1" ht="18" customHeight="1">
      <c r="L56" s="233"/>
      <c r="X56" s="233"/>
      <c r="Y56" s="233"/>
      <c r="Z56" s="233"/>
      <c r="AA56" s="233"/>
    </row>
    <row r="57" spans="12:27" s="144" customFormat="1" ht="18" customHeight="1">
      <c r="L57" s="233"/>
      <c r="X57" s="233"/>
      <c r="Y57" s="233"/>
      <c r="Z57" s="233"/>
      <c r="AA57" s="233"/>
    </row>
    <row r="58" spans="12:27" s="144" customFormat="1" ht="18" customHeight="1">
      <c r="L58" s="233"/>
      <c r="X58" s="233"/>
      <c r="Y58" s="233"/>
      <c r="Z58" s="233"/>
      <c r="AA58" s="233"/>
    </row>
    <row r="59" spans="12:27" s="144" customFormat="1" ht="18" customHeight="1">
      <c r="L59" s="233"/>
      <c r="X59" s="233"/>
      <c r="Y59" s="233"/>
      <c r="Z59" s="233"/>
      <c r="AA59" s="233"/>
    </row>
    <row r="60" spans="12:27" s="144" customFormat="1" ht="18" customHeight="1">
      <c r="L60" s="233"/>
      <c r="X60" s="233"/>
      <c r="Y60" s="233"/>
      <c r="Z60" s="233"/>
      <c r="AA60" s="233"/>
    </row>
    <row r="61" spans="12:27" s="144" customFormat="1" ht="18" customHeight="1">
      <c r="L61" s="233"/>
      <c r="X61" s="233"/>
      <c r="Y61" s="233"/>
      <c r="Z61" s="233"/>
      <c r="AA61" s="233"/>
    </row>
    <row r="62" spans="12:27" s="144" customFormat="1" ht="18" customHeight="1">
      <c r="L62" s="233"/>
      <c r="X62" s="233"/>
      <c r="Y62" s="233"/>
      <c r="Z62" s="233"/>
      <c r="AA62" s="233"/>
    </row>
    <row r="63" spans="12:27" s="144" customFormat="1" ht="18" customHeight="1">
      <c r="L63" s="233"/>
      <c r="X63" s="233"/>
      <c r="Y63" s="233"/>
      <c r="Z63" s="233"/>
      <c r="AA63" s="233"/>
    </row>
    <row r="64" spans="12:27" s="144" customFormat="1" ht="18" customHeight="1">
      <c r="L64" s="233"/>
      <c r="X64" s="233"/>
      <c r="Y64" s="233"/>
      <c r="Z64" s="233"/>
      <c r="AA64" s="233"/>
    </row>
    <row r="65" spans="12:27" s="144" customFormat="1" ht="18" customHeight="1">
      <c r="L65" s="233"/>
      <c r="X65" s="233"/>
      <c r="Y65" s="233"/>
      <c r="Z65" s="233"/>
      <c r="AA65" s="233"/>
    </row>
    <row r="66" spans="12:27" s="144" customFormat="1" ht="18" customHeight="1">
      <c r="L66" s="233"/>
      <c r="X66" s="233"/>
      <c r="Y66" s="233"/>
      <c r="Z66" s="233"/>
      <c r="AA66" s="233"/>
    </row>
    <row r="67" spans="12:27" s="144" customFormat="1" ht="18" customHeight="1">
      <c r="L67" s="233"/>
      <c r="X67" s="233"/>
      <c r="Y67" s="233"/>
      <c r="Z67" s="233"/>
      <c r="AA67" s="233"/>
    </row>
    <row r="68" spans="12:27" s="144" customFormat="1" ht="18" customHeight="1">
      <c r="L68" s="233"/>
      <c r="X68" s="233"/>
      <c r="Y68" s="233"/>
      <c r="Z68" s="233"/>
      <c r="AA68" s="233"/>
    </row>
    <row r="69" spans="12:27" s="144" customFormat="1" ht="18" customHeight="1">
      <c r="L69" s="233"/>
      <c r="X69" s="233"/>
      <c r="Y69" s="233"/>
      <c r="Z69" s="233"/>
      <c r="AA69" s="233"/>
    </row>
    <row r="70" spans="12:27" s="144" customFormat="1" ht="18" customHeight="1">
      <c r="L70" s="233"/>
      <c r="X70" s="233"/>
      <c r="Y70" s="233"/>
      <c r="Z70" s="233"/>
      <c r="AA70" s="233"/>
    </row>
    <row r="71" spans="12:27" s="144" customFormat="1" ht="18" customHeight="1">
      <c r="L71" s="233"/>
      <c r="X71" s="233"/>
      <c r="Y71" s="233"/>
      <c r="Z71" s="233"/>
      <c r="AA71" s="233"/>
    </row>
    <row r="72" spans="12:27" s="144" customFormat="1" ht="18" customHeight="1">
      <c r="L72" s="233"/>
      <c r="X72" s="233"/>
      <c r="Y72" s="233"/>
      <c r="Z72" s="233"/>
      <c r="AA72" s="233"/>
    </row>
    <row r="73" spans="12:27" s="144" customFormat="1" ht="18" customHeight="1">
      <c r="L73" s="233"/>
      <c r="X73" s="233"/>
      <c r="Y73" s="233"/>
      <c r="Z73" s="233"/>
      <c r="AA73" s="233"/>
    </row>
    <row r="74" spans="12:27" s="144" customFormat="1" ht="18" customHeight="1">
      <c r="L74" s="233"/>
      <c r="X74" s="233"/>
      <c r="Y74" s="233"/>
      <c r="Z74" s="233"/>
      <c r="AA74" s="233"/>
    </row>
    <row r="75" spans="12:27" s="144" customFormat="1" ht="18" customHeight="1">
      <c r="L75" s="233"/>
      <c r="X75" s="233"/>
      <c r="Y75" s="233"/>
      <c r="Z75" s="233"/>
      <c r="AA75" s="233"/>
    </row>
    <row r="76" spans="12:27" s="144" customFormat="1" ht="18" customHeight="1">
      <c r="L76" s="233"/>
      <c r="X76" s="233"/>
      <c r="Y76" s="233"/>
      <c r="Z76" s="233"/>
      <c r="AA76" s="233"/>
    </row>
    <row r="77" spans="12:27" s="144" customFormat="1" ht="18" customHeight="1">
      <c r="L77" s="233"/>
      <c r="X77" s="233"/>
      <c r="Y77" s="233"/>
      <c r="Z77" s="233"/>
      <c r="AA77" s="233"/>
    </row>
    <row r="78" spans="12:27" s="144" customFormat="1" ht="18" customHeight="1">
      <c r="L78" s="233"/>
      <c r="X78" s="233"/>
      <c r="Y78" s="233"/>
      <c r="Z78" s="233"/>
      <c r="AA78" s="233"/>
    </row>
    <row r="79" spans="12:27" s="144" customFormat="1" ht="18" customHeight="1">
      <c r="L79" s="233"/>
      <c r="X79" s="233"/>
      <c r="Y79" s="233"/>
      <c r="Z79" s="233"/>
      <c r="AA79" s="233"/>
    </row>
    <row r="80" spans="12:27" s="144" customFormat="1" ht="18" customHeight="1">
      <c r="L80" s="233"/>
      <c r="X80" s="233"/>
      <c r="Y80" s="233"/>
      <c r="Z80" s="233"/>
      <c r="AA80" s="233"/>
    </row>
    <row r="81" spans="12:27" s="144" customFormat="1" ht="18" customHeight="1">
      <c r="L81" s="233"/>
      <c r="X81" s="233"/>
      <c r="Y81" s="233"/>
      <c r="Z81" s="233"/>
      <c r="AA81" s="233"/>
    </row>
    <row r="82" spans="12:27" s="144" customFormat="1" ht="18" customHeight="1">
      <c r="L82" s="233"/>
      <c r="X82" s="233"/>
      <c r="Y82" s="233"/>
      <c r="Z82" s="233"/>
      <c r="AA82" s="233"/>
    </row>
    <row r="83" spans="12:27" s="144" customFormat="1" ht="18" customHeight="1">
      <c r="L83" s="233"/>
      <c r="X83" s="233"/>
      <c r="Y83" s="233"/>
      <c r="Z83" s="233"/>
      <c r="AA83" s="233"/>
    </row>
    <row r="84" spans="12:27" s="144" customFormat="1" ht="18" customHeight="1">
      <c r="L84" s="233"/>
      <c r="X84" s="233"/>
      <c r="Y84" s="233"/>
      <c r="Z84" s="233"/>
      <c r="AA84" s="233"/>
    </row>
    <row r="85" spans="12:27" s="144" customFormat="1" ht="18" customHeight="1">
      <c r="L85" s="233"/>
      <c r="X85" s="233"/>
      <c r="Y85" s="233"/>
      <c r="Z85" s="233"/>
      <c r="AA85" s="233"/>
    </row>
    <row r="86" spans="12:27" s="144" customFormat="1" ht="18" customHeight="1">
      <c r="L86" s="233"/>
      <c r="X86" s="233"/>
      <c r="Y86" s="233"/>
      <c r="Z86" s="233"/>
      <c r="AA86" s="233"/>
    </row>
    <row r="87" spans="12:27" s="144" customFormat="1" ht="18" customHeight="1">
      <c r="L87" s="233"/>
      <c r="X87" s="233"/>
      <c r="Y87" s="233"/>
      <c r="Z87" s="233"/>
      <c r="AA87" s="233"/>
    </row>
    <row r="88" spans="12:27" s="144" customFormat="1" ht="18" customHeight="1">
      <c r="L88" s="233"/>
      <c r="X88" s="233"/>
      <c r="Y88" s="233"/>
      <c r="Z88" s="233"/>
      <c r="AA88" s="233"/>
    </row>
    <row r="89" spans="12:27" s="144" customFormat="1" ht="18" customHeight="1">
      <c r="L89" s="233"/>
      <c r="X89" s="233"/>
      <c r="Y89" s="233"/>
      <c r="Z89" s="233"/>
      <c r="AA89" s="233"/>
    </row>
    <row r="90" spans="12:27" s="144" customFormat="1" ht="18" customHeight="1">
      <c r="L90" s="233"/>
      <c r="X90" s="233"/>
      <c r="Y90" s="233"/>
      <c r="Z90" s="233"/>
      <c r="AA90" s="233"/>
    </row>
    <row r="91" spans="12:27" s="144" customFormat="1" ht="18" customHeight="1">
      <c r="L91" s="233"/>
      <c r="X91" s="233"/>
      <c r="Y91" s="233"/>
      <c r="Z91" s="233"/>
      <c r="AA91" s="233"/>
    </row>
    <row r="92" spans="12:27" s="144" customFormat="1" ht="18" customHeight="1">
      <c r="L92" s="233"/>
      <c r="X92" s="233"/>
      <c r="Y92" s="233"/>
      <c r="Z92" s="233"/>
      <c r="AA92" s="233"/>
    </row>
    <row r="93" spans="12:27" s="144" customFormat="1" ht="18" customHeight="1">
      <c r="L93" s="233"/>
      <c r="X93" s="233"/>
      <c r="Y93" s="233"/>
      <c r="Z93" s="233"/>
      <c r="AA93" s="233"/>
    </row>
    <row r="94" spans="12:27" s="144" customFormat="1" ht="18" customHeight="1">
      <c r="L94" s="233"/>
      <c r="X94" s="233"/>
      <c r="Y94" s="233"/>
      <c r="Z94" s="233"/>
      <c r="AA94" s="233"/>
    </row>
    <row r="95" spans="12:27" s="144" customFormat="1" ht="18" customHeight="1">
      <c r="L95" s="233"/>
      <c r="X95" s="233"/>
      <c r="Y95" s="233"/>
      <c r="Z95" s="233"/>
      <c r="AA95" s="233"/>
    </row>
    <row r="96" spans="12:27" s="144" customFormat="1" ht="18" customHeight="1">
      <c r="L96" s="233"/>
      <c r="X96" s="233"/>
      <c r="Y96" s="233"/>
      <c r="Z96" s="233"/>
      <c r="AA96" s="233"/>
    </row>
    <row r="97" spans="12:27" s="144" customFormat="1" ht="18" customHeight="1">
      <c r="L97" s="233"/>
      <c r="X97" s="233"/>
      <c r="Y97" s="233"/>
      <c r="Z97" s="233"/>
      <c r="AA97" s="233"/>
    </row>
    <row r="98" spans="12:27" s="144" customFormat="1" ht="18" customHeight="1">
      <c r="L98" s="233"/>
      <c r="X98" s="233"/>
      <c r="Y98" s="233"/>
      <c r="Z98" s="233"/>
      <c r="AA98" s="233"/>
    </row>
    <row r="99" spans="12:27" s="144" customFormat="1" ht="18" customHeight="1">
      <c r="L99" s="233"/>
      <c r="X99" s="233"/>
      <c r="Y99" s="233"/>
      <c r="Z99" s="233"/>
      <c r="AA99" s="233"/>
    </row>
    <row r="100" spans="12:27" s="144" customFormat="1" ht="18" customHeight="1">
      <c r="L100" s="233"/>
      <c r="X100" s="233"/>
      <c r="Y100" s="233"/>
      <c r="Z100" s="233"/>
      <c r="AA100" s="233"/>
    </row>
    <row r="101" spans="12:27" s="144" customFormat="1" ht="18" customHeight="1">
      <c r="L101" s="233"/>
      <c r="X101" s="233"/>
      <c r="Y101" s="233"/>
      <c r="Z101" s="233"/>
      <c r="AA101" s="233"/>
    </row>
    <row r="102" spans="12:27" s="144" customFormat="1" ht="18" customHeight="1">
      <c r="L102" s="233"/>
      <c r="X102" s="233"/>
      <c r="Y102" s="233"/>
      <c r="Z102" s="233"/>
      <c r="AA102" s="233"/>
    </row>
    <row r="103" spans="12:27" s="144" customFormat="1" ht="18" customHeight="1">
      <c r="L103" s="233"/>
      <c r="X103" s="233"/>
      <c r="Y103" s="233"/>
      <c r="Z103" s="233"/>
      <c r="AA103" s="233"/>
    </row>
    <row r="104" spans="12:27" s="144" customFormat="1" ht="18" customHeight="1">
      <c r="L104" s="233"/>
      <c r="X104" s="233"/>
      <c r="Y104" s="233"/>
      <c r="Z104" s="233"/>
      <c r="AA104" s="233"/>
    </row>
    <row r="105" spans="12:27" s="144" customFormat="1" ht="18" customHeight="1">
      <c r="L105" s="233"/>
      <c r="X105" s="233"/>
      <c r="Y105" s="233"/>
      <c r="Z105" s="233"/>
      <c r="AA105" s="233"/>
    </row>
    <row r="106" spans="12:27" s="144" customFormat="1" ht="18" customHeight="1">
      <c r="L106" s="233"/>
      <c r="X106" s="233"/>
      <c r="Y106" s="233"/>
      <c r="Z106" s="233"/>
      <c r="AA106" s="233"/>
    </row>
    <row r="107" spans="12:27" s="144" customFormat="1" ht="18" customHeight="1">
      <c r="L107" s="233"/>
      <c r="X107" s="233"/>
      <c r="Y107" s="233"/>
      <c r="Z107" s="233"/>
      <c r="AA107" s="233"/>
    </row>
    <row r="108" spans="12:27" s="144" customFormat="1" ht="18" customHeight="1">
      <c r="L108" s="233"/>
      <c r="X108" s="233"/>
      <c r="Y108" s="233"/>
      <c r="Z108" s="233"/>
      <c r="AA108" s="233"/>
    </row>
    <row r="109" spans="12:27" s="144" customFormat="1" ht="18" customHeight="1">
      <c r="L109" s="233"/>
      <c r="X109" s="233"/>
      <c r="Y109" s="233"/>
      <c r="Z109" s="233"/>
      <c r="AA109" s="233"/>
    </row>
    <row r="110" spans="12:27" s="144" customFormat="1" ht="18" customHeight="1">
      <c r="L110" s="233"/>
      <c r="X110" s="233"/>
      <c r="Y110" s="233"/>
      <c r="Z110" s="233"/>
      <c r="AA110" s="233"/>
    </row>
    <row r="111" spans="12:27" s="144" customFormat="1" ht="18" customHeight="1">
      <c r="L111" s="233"/>
      <c r="X111" s="233"/>
      <c r="Y111" s="233"/>
      <c r="Z111" s="233"/>
      <c r="AA111" s="233"/>
    </row>
    <row r="112" spans="12:27" s="144" customFormat="1" ht="18" customHeight="1">
      <c r="L112" s="233"/>
      <c r="X112" s="233"/>
      <c r="Y112" s="233"/>
      <c r="Z112" s="233"/>
      <c r="AA112" s="233"/>
    </row>
    <row r="113" spans="12:27" s="144" customFormat="1" ht="18" customHeight="1">
      <c r="L113" s="233"/>
      <c r="X113" s="233"/>
      <c r="Y113" s="233"/>
      <c r="Z113" s="233"/>
      <c r="AA113" s="233"/>
    </row>
    <row r="114" spans="12:27" s="144" customFormat="1" ht="18" customHeight="1">
      <c r="L114" s="233"/>
      <c r="X114" s="233"/>
      <c r="Y114" s="233"/>
      <c r="Z114" s="233"/>
      <c r="AA114" s="233"/>
    </row>
    <row r="115" spans="12:27" s="144" customFormat="1" ht="18" customHeight="1">
      <c r="L115" s="233"/>
      <c r="X115" s="233"/>
      <c r="Y115" s="233"/>
      <c r="Z115" s="233"/>
      <c r="AA115" s="233"/>
    </row>
    <row r="116" spans="12:27" s="144" customFormat="1" ht="18" customHeight="1">
      <c r="L116" s="233"/>
      <c r="X116" s="233"/>
      <c r="Y116" s="233"/>
      <c r="Z116" s="233"/>
      <c r="AA116" s="233"/>
    </row>
    <row r="117" spans="12:27" s="144" customFormat="1" ht="18" customHeight="1">
      <c r="L117" s="233"/>
      <c r="X117" s="233"/>
      <c r="Y117" s="233"/>
      <c r="Z117" s="233"/>
      <c r="AA117" s="233"/>
    </row>
    <row r="118" spans="12:27" s="144" customFormat="1" ht="18" customHeight="1">
      <c r="L118" s="233"/>
      <c r="X118" s="233"/>
      <c r="Y118" s="233"/>
      <c r="Z118" s="233"/>
      <c r="AA118" s="233"/>
    </row>
    <row r="119" spans="12:27" s="144" customFormat="1" ht="18" customHeight="1">
      <c r="L119" s="233"/>
      <c r="X119" s="233"/>
      <c r="Y119" s="233"/>
      <c r="Z119" s="233"/>
      <c r="AA119" s="233"/>
    </row>
    <row r="120" spans="12:27" s="144" customFormat="1" ht="18" customHeight="1">
      <c r="L120" s="233"/>
      <c r="X120" s="233"/>
      <c r="Y120" s="233"/>
      <c r="Z120" s="233"/>
      <c r="AA120" s="233"/>
    </row>
    <row r="121" spans="12:27" s="144" customFormat="1" ht="18" customHeight="1">
      <c r="L121" s="233"/>
      <c r="X121" s="233"/>
      <c r="Y121" s="233"/>
      <c r="Z121" s="233"/>
      <c r="AA121" s="233"/>
    </row>
    <row r="122" spans="12:27" s="144" customFormat="1" ht="18" customHeight="1">
      <c r="L122" s="233"/>
      <c r="X122" s="233"/>
      <c r="Y122" s="233"/>
      <c r="Z122" s="233"/>
      <c r="AA122" s="233"/>
    </row>
    <row r="123" spans="12:27" s="144" customFormat="1" ht="18" customHeight="1">
      <c r="L123" s="233"/>
      <c r="X123" s="233"/>
      <c r="Y123" s="233"/>
      <c r="Z123" s="233"/>
      <c r="AA123" s="233"/>
    </row>
    <row r="124" spans="12:27" s="144" customFormat="1" ht="18" customHeight="1">
      <c r="L124" s="233"/>
      <c r="X124" s="233"/>
      <c r="Y124" s="233"/>
      <c r="Z124" s="233"/>
      <c r="AA124" s="233"/>
    </row>
    <row r="125" spans="12:27" s="144" customFormat="1" ht="18" customHeight="1">
      <c r="L125" s="233"/>
      <c r="X125" s="233"/>
      <c r="Y125" s="233"/>
      <c r="Z125" s="233"/>
      <c r="AA125" s="233"/>
    </row>
    <row r="126" spans="12:27" s="144" customFormat="1" ht="18" customHeight="1">
      <c r="L126" s="233"/>
      <c r="X126" s="233"/>
      <c r="Y126" s="233"/>
      <c r="Z126" s="233"/>
      <c r="AA126" s="233"/>
    </row>
    <row r="127" spans="12:27" s="144" customFormat="1" ht="18" customHeight="1">
      <c r="L127" s="233"/>
      <c r="X127" s="233"/>
      <c r="Y127" s="233"/>
      <c r="Z127" s="233"/>
      <c r="AA127" s="233"/>
    </row>
    <row r="128" spans="12:27" s="144" customFormat="1" ht="18" customHeight="1">
      <c r="L128" s="233"/>
      <c r="X128" s="233"/>
      <c r="Y128" s="233"/>
      <c r="Z128" s="233"/>
      <c r="AA128" s="233"/>
    </row>
    <row r="129" spans="12:27" s="144" customFormat="1" ht="18" customHeight="1">
      <c r="L129" s="233"/>
      <c r="X129" s="233"/>
      <c r="Y129" s="233"/>
      <c r="Z129" s="233"/>
      <c r="AA129" s="233"/>
    </row>
    <row r="130" spans="12:27" s="144" customFormat="1" ht="18" customHeight="1">
      <c r="L130" s="233"/>
      <c r="X130" s="233"/>
      <c r="Y130" s="233"/>
      <c r="Z130" s="233"/>
      <c r="AA130" s="233"/>
    </row>
    <row r="131" spans="12:27" s="144" customFormat="1" ht="18" customHeight="1">
      <c r="L131" s="233"/>
      <c r="X131" s="233"/>
      <c r="Y131" s="233"/>
      <c r="Z131" s="233"/>
      <c r="AA131" s="233"/>
    </row>
    <row r="132" spans="12:27" s="144" customFormat="1" ht="18" customHeight="1">
      <c r="L132" s="233"/>
      <c r="X132" s="233"/>
      <c r="Y132" s="233"/>
      <c r="Z132" s="233"/>
      <c r="AA132" s="233"/>
    </row>
    <row r="133" spans="12:27" s="144" customFormat="1" ht="18" customHeight="1">
      <c r="L133" s="233"/>
      <c r="X133" s="233"/>
      <c r="Y133" s="233"/>
      <c r="Z133" s="233"/>
      <c r="AA133" s="233"/>
    </row>
    <row r="134" spans="12:27" s="144" customFormat="1" ht="18" customHeight="1">
      <c r="L134" s="233"/>
      <c r="X134" s="233"/>
      <c r="Y134" s="233"/>
      <c r="Z134" s="233"/>
      <c r="AA134" s="233"/>
    </row>
    <row r="135" spans="12:27" s="144" customFormat="1" ht="18" customHeight="1">
      <c r="L135" s="233"/>
      <c r="X135" s="233"/>
      <c r="Y135" s="233"/>
      <c r="Z135" s="233"/>
      <c r="AA135" s="233"/>
    </row>
    <row r="136" spans="12:27" s="144" customFormat="1" ht="18" customHeight="1">
      <c r="L136" s="233"/>
      <c r="X136" s="233"/>
      <c r="Y136" s="233"/>
      <c r="Z136" s="233"/>
      <c r="AA136" s="233"/>
    </row>
    <row r="137" spans="12:27" s="144" customFormat="1" ht="18" customHeight="1">
      <c r="L137" s="233"/>
      <c r="X137" s="233"/>
      <c r="Y137" s="233"/>
      <c r="Z137" s="233"/>
      <c r="AA137" s="233"/>
    </row>
    <row r="138" spans="12:27" s="144" customFormat="1" ht="18" customHeight="1">
      <c r="L138" s="233"/>
      <c r="X138" s="233"/>
      <c r="Y138" s="233"/>
      <c r="Z138" s="233"/>
      <c r="AA138" s="233"/>
    </row>
    <row r="139" spans="12:27" s="144" customFormat="1" ht="18" customHeight="1">
      <c r="L139" s="233"/>
      <c r="X139" s="233"/>
      <c r="Y139" s="233"/>
      <c r="Z139" s="233"/>
      <c r="AA139" s="233"/>
    </row>
    <row r="140" spans="12:27" s="144" customFormat="1" ht="18" customHeight="1">
      <c r="L140" s="233"/>
      <c r="X140" s="233"/>
      <c r="Y140" s="233"/>
      <c r="Z140" s="233"/>
      <c r="AA140" s="233"/>
    </row>
    <row r="141" spans="12:27" s="144" customFormat="1" ht="18" customHeight="1">
      <c r="L141" s="233"/>
      <c r="X141" s="233"/>
      <c r="Y141" s="233"/>
      <c r="Z141" s="233"/>
      <c r="AA141" s="233"/>
    </row>
    <row r="142" spans="12:27" s="144" customFormat="1" ht="18" customHeight="1">
      <c r="L142" s="233"/>
      <c r="X142" s="233"/>
      <c r="Y142" s="233"/>
      <c r="Z142" s="233"/>
      <c r="AA142" s="233"/>
    </row>
    <row r="143" spans="12:27" s="144" customFormat="1" ht="18" customHeight="1">
      <c r="L143" s="233"/>
      <c r="X143" s="233"/>
      <c r="Y143" s="233"/>
      <c r="Z143" s="233"/>
      <c r="AA143" s="233"/>
    </row>
    <row r="144" spans="12:27" s="144" customFormat="1" ht="18" customHeight="1">
      <c r="L144" s="233"/>
      <c r="X144" s="233"/>
      <c r="Y144" s="233"/>
      <c r="Z144" s="233"/>
      <c r="AA144" s="233"/>
    </row>
    <row r="145" spans="12:27" s="144" customFormat="1" ht="18" customHeight="1">
      <c r="L145" s="233"/>
      <c r="X145" s="233"/>
      <c r="Y145" s="233"/>
      <c r="Z145" s="233"/>
      <c r="AA145" s="233"/>
    </row>
    <row r="146" spans="12:27" s="144" customFormat="1" ht="18" customHeight="1">
      <c r="L146" s="233"/>
      <c r="X146" s="233"/>
      <c r="Y146" s="233"/>
      <c r="Z146" s="233"/>
      <c r="AA146" s="233"/>
    </row>
    <row r="147" spans="12:27" s="144" customFormat="1" ht="18" customHeight="1">
      <c r="L147" s="233"/>
      <c r="X147" s="233"/>
      <c r="Y147" s="233"/>
      <c r="Z147" s="233"/>
      <c r="AA147" s="233"/>
    </row>
    <row r="148" spans="12:27" s="144" customFormat="1" ht="18" customHeight="1">
      <c r="L148" s="233"/>
      <c r="X148" s="233"/>
      <c r="Y148" s="233"/>
      <c r="Z148" s="233"/>
      <c r="AA148" s="233"/>
    </row>
    <row r="149" spans="12:27" s="144" customFormat="1" ht="18" customHeight="1">
      <c r="L149" s="233"/>
      <c r="X149" s="233"/>
      <c r="Y149" s="233"/>
      <c r="Z149" s="233"/>
      <c r="AA149" s="233"/>
    </row>
    <row r="150" spans="12:27" s="144" customFormat="1" ht="18" customHeight="1">
      <c r="L150" s="233"/>
      <c r="X150" s="233"/>
      <c r="Y150" s="233"/>
      <c r="Z150" s="233"/>
      <c r="AA150" s="233"/>
    </row>
    <row r="151" spans="12:27" s="144" customFormat="1" ht="18" customHeight="1">
      <c r="L151" s="233"/>
      <c r="X151" s="233"/>
      <c r="Y151" s="233"/>
      <c r="Z151" s="233"/>
      <c r="AA151" s="233"/>
    </row>
    <row r="152" spans="12:27" s="144" customFormat="1" ht="18" customHeight="1">
      <c r="L152" s="233"/>
      <c r="X152" s="233"/>
      <c r="Y152" s="233"/>
      <c r="Z152" s="233"/>
      <c r="AA152" s="233"/>
    </row>
    <row r="153" spans="12:27" s="144" customFormat="1" ht="18" customHeight="1">
      <c r="L153" s="233"/>
      <c r="X153" s="233"/>
      <c r="Y153" s="233"/>
      <c r="Z153" s="233"/>
      <c r="AA153" s="233"/>
    </row>
    <row r="154" spans="12:27" s="144" customFormat="1" ht="18" customHeight="1">
      <c r="L154" s="233"/>
      <c r="X154" s="233"/>
      <c r="Y154" s="233"/>
      <c r="Z154" s="233"/>
      <c r="AA154" s="233"/>
    </row>
    <row r="155" spans="12:27" s="144" customFormat="1" ht="18" customHeight="1">
      <c r="L155" s="233"/>
      <c r="X155" s="233"/>
      <c r="Y155" s="233"/>
      <c r="Z155" s="233"/>
      <c r="AA155" s="233"/>
    </row>
    <row r="156" spans="12:27" s="144" customFormat="1" ht="18" customHeight="1">
      <c r="L156" s="233"/>
      <c r="X156" s="233"/>
      <c r="Y156" s="233"/>
      <c r="Z156" s="233"/>
      <c r="AA156" s="233"/>
    </row>
    <row r="157" spans="12:27" s="144" customFormat="1" ht="18" customHeight="1">
      <c r="L157" s="233"/>
      <c r="X157" s="233"/>
      <c r="Y157" s="233"/>
      <c r="Z157" s="233"/>
      <c r="AA157" s="233"/>
    </row>
    <row r="158" spans="12:27" s="144" customFormat="1" ht="18" customHeight="1">
      <c r="L158" s="233"/>
      <c r="X158" s="233"/>
      <c r="Y158" s="233"/>
      <c r="Z158" s="233"/>
      <c r="AA158" s="233"/>
    </row>
    <row r="159" spans="12:27" s="144" customFormat="1" ht="18" customHeight="1">
      <c r="L159" s="233"/>
      <c r="X159" s="233"/>
      <c r="Y159" s="233"/>
      <c r="Z159" s="233"/>
      <c r="AA159" s="233"/>
    </row>
    <row r="160" spans="12:27" s="144" customFormat="1" ht="18" customHeight="1">
      <c r="L160" s="233"/>
      <c r="X160" s="233"/>
      <c r="Y160" s="233"/>
      <c r="Z160" s="233"/>
      <c r="AA160" s="233"/>
    </row>
    <row r="161" spans="12:27" s="144" customFormat="1" ht="18" customHeight="1">
      <c r="L161" s="233"/>
      <c r="X161" s="233"/>
      <c r="Y161" s="233"/>
      <c r="Z161" s="233"/>
      <c r="AA161" s="233"/>
    </row>
    <row r="162" spans="12:27" s="144" customFormat="1" ht="18" customHeight="1">
      <c r="L162" s="233"/>
      <c r="X162" s="233"/>
      <c r="Y162" s="233"/>
      <c r="Z162" s="233"/>
      <c r="AA162" s="233"/>
    </row>
    <row r="163" spans="12:27" s="144" customFormat="1" ht="18" customHeight="1">
      <c r="L163" s="233"/>
      <c r="X163" s="233"/>
      <c r="Y163" s="233"/>
      <c r="Z163" s="233"/>
      <c r="AA163" s="233"/>
    </row>
    <row r="164" spans="12:27" s="144" customFormat="1" ht="18" customHeight="1">
      <c r="L164" s="233"/>
      <c r="X164" s="233"/>
      <c r="Y164" s="233"/>
      <c r="Z164" s="233"/>
      <c r="AA164" s="233"/>
    </row>
    <row r="165" spans="12:27" s="144" customFormat="1" ht="18" customHeight="1">
      <c r="L165" s="233"/>
      <c r="X165" s="233"/>
      <c r="Y165" s="233"/>
      <c r="Z165" s="233"/>
      <c r="AA165" s="233"/>
    </row>
    <row r="166" spans="12:27" s="144" customFormat="1" ht="18" customHeight="1">
      <c r="L166" s="233"/>
      <c r="X166" s="233"/>
      <c r="Y166" s="233"/>
      <c r="Z166" s="233"/>
      <c r="AA166" s="233"/>
    </row>
    <row r="167" spans="12:27" s="144" customFormat="1" ht="18" customHeight="1">
      <c r="L167" s="233"/>
      <c r="X167" s="233"/>
      <c r="Y167" s="233"/>
      <c r="Z167" s="233"/>
      <c r="AA167" s="233"/>
    </row>
    <row r="168" spans="12:27" s="144" customFormat="1" ht="18" customHeight="1">
      <c r="L168" s="233"/>
      <c r="X168" s="233"/>
      <c r="Y168" s="233"/>
      <c r="Z168" s="233"/>
      <c r="AA168" s="233"/>
    </row>
    <row r="169" spans="12:27" s="144" customFormat="1" ht="18" customHeight="1">
      <c r="L169" s="233"/>
      <c r="X169" s="233"/>
      <c r="Y169" s="233"/>
      <c r="Z169" s="233"/>
      <c r="AA169" s="233"/>
    </row>
    <row r="170" spans="12:27" s="144" customFormat="1" ht="18" customHeight="1">
      <c r="L170" s="233"/>
      <c r="X170" s="233"/>
      <c r="Y170" s="233"/>
      <c r="Z170" s="233"/>
      <c r="AA170" s="233"/>
    </row>
    <row r="171" spans="12:27" s="144" customFormat="1" ht="18" customHeight="1">
      <c r="L171" s="233"/>
      <c r="X171" s="233"/>
      <c r="Y171" s="233"/>
      <c r="Z171" s="233"/>
      <c r="AA171" s="233"/>
    </row>
    <row r="172" spans="12:27" s="144" customFormat="1" ht="18" customHeight="1">
      <c r="L172" s="233"/>
      <c r="X172" s="233"/>
      <c r="Y172" s="233"/>
      <c r="Z172" s="233"/>
      <c r="AA172" s="233"/>
    </row>
    <row r="173" spans="12:27" s="144" customFormat="1" ht="18" customHeight="1">
      <c r="L173" s="233"/>
      <c r="X173" s="233"/>
      <c r="Y173" s="233"/>
      <c r="Z173" s="233"/>
      <c r="AA173" s="233"/>
    </row>
    <row r="174" spans="12:27" s="144" customFormat="1" ht="18" customHeight="1">
      <c r="L174" s="233"/>
      <c r="X174" s="233"/>
      <c r="Y174" s="233"/>
      <c r="Z174" s="233"/>
      <c r="AA174" s="233"/>
    </row>
    <row r="175" spans="12:27" s="144" customFormat="1" ht="18" customHeight="1">
      <c r="L175" s="233"/>
      <c r="X175" s="233"/>
      <c r="Y175" s="233"/>
      <c r="Z175" s="233"/>
      <c r="AA175" s="233"/>
    </row>
    <row r="176" spans="12:27" s="144" customFormat="1" ht="18" customHeight="1">
      <c r="L176" s="233"/>
      <c r="X176" s="233"/>
      <c r="Y176" s="233"/>
      <c r="Z176" s="233"/>
      <c r="AA176" s="233"/>
    </row>
    <row r="177" spans="12:27" s="144" customFormat="1" ht="18" customHeight="1">
      <c r="L177" s="233"/>
      <c r="X177" s="233"/>
      <c r="Y177" s="233"/>
      <c r="Z177" s="233"/>
      <c r="AA177" s="233"/>
    </row>
    <row r="178" spans="12:27" s="144" customFormat="1" ht="18" customHeight="1">
      <c r="L178" s="233"/>
      <c r="X178" s="233"/>
      <c r="Y178" s="233"/>
      <c r="Z178" s="233"/>
      <c r="AA178" s="233"/>
    </row>
    <row r="179" spans="12:27" s="144" customFormat="1" ht="18" customHeight="1">
      <c r="L179" s="233"/>
      <c r="X179" s="233"/>
      <c r="Y179" s="233"/>
      <c r="Z179" s="233"/>
      <c r="AA179" s="233"/>
    </row>
    <row r="180" spans="12:27" s="144" customFormat="1" ht="18" customHeight="1">
      <c r="L180" s="233"/>
      <c r="X180" s="233"/>
      <c r="Y180" s="233"/>
      <c r="Z180" s="233"/>
      <c r="AA180" s="233"/>
    </row>
    <row r="181" spans="12:27" s="144" customFormat="1" ht="18" customHeight="1">
      <c r="L181" s="233"/>
      <c r="X181" s="233"/>
      <c r="Y181" s="233"/>
      <c r="Z181" s="233"/>
      <c r="AA181" s="233"/>
    </row>
    <row r="182" spans="12:27" s="144" customFormat="1" ht="18" customHeight="1">
      <c r="L182" s="233"/>
      <c r="X182" s="233"/>
      <c r="Y182" s="233"/>
      <c r="Z182" s="233"/>
      <c r="AA182" s="233"/>
    </row>
    <row r="183" spans="12:27" s="144" customFormat="1" ht="18" customHeight="1">
      <c r="L183" s="233"/>
      <c r="X183" s="233"/>
      <c r="Y183" s="233"/>
      <c r="Z183" s="233"/>
      <c r="AA183" s="233"/>
    </row>
    <row r="184" spans="12:27" s="144" customFormat="1" ht="18" customHeight="1">
      <c r="L184" s="233"/>
      <c r="X184" s="233"/>
      <c r="Y184" s="233"/>
      <c r="Z184" s="233"/>
      <c r="AA184" s="233"/>
    </row>
    <row r="185" spans="12:27" s="144" customFormat="1" ht="18" customHeight="1">
      <c r="L185" s="233"/>
      <c r="X185" s="233"/>
      <c r="Y185" s="233"/>
      <c r="Z185" s="233"/>
      <c r="AA185" s="233"/>
    </row>
    <row r="186" spans="12:27" s="144" customFormat="1" ht="18" customHeight="1">
      <c r="L186" s="233"/>
      <c r="X186" s="233"/>
      <c r="Y186" s="233"/>
      <c r="Z186" s="233"/>
      <c r="AA186" s="233"/>
    </row>
    <row r="187" spans="12:27" s="144" customFormat="1" ht="18" customHeight="1">
      <c r="L187" s="233"/>
      <c r="X187" s="233"/>
      <c r="Y187" s="233"/>
      <c r="Z187" s="233"/>
      <c r="AA187" s="233"/>
    </row>
    <row r="188" spans="12:27" s="144" customFormat="1" ht="18" customHeight="1">
      <c r="L188" s="233"/>
      <c r="X188" s="233"/>
      <c r="Y188" s="233"/>
      <c r="Z188" s="233"/>
      <c r="AA188" s="233"/>
    </row>
    <row r="189" spans="12:27" s="144" customFormat="1" ht="18" customHeight="1">
      <c r="L189" s="233"/>
      <c r="X189" s="233"/>
      <c r="Y189" s="233"/>
      <c r="Z189" s="233"/>
      <c r="AA189" s="233"/>
    </row>
    <row r="190" spans="12:27" s="144" customFormat="1" ht="18" customHeight="1">
      <c r="L190" s="233"/>
      <c r="X190" s="233"/>
      <c r="Y190" s="233"/>
      <c r="Z190" s="233"/>
      <c r="AA190" s="233"/>
    </row>
    <row r="191" spans="12:27" s="144" customFormat="1" ht="18" customHeight="1">
      <c r="L191" s="233"/>
      <c r="X191" s="233"/>
      <c r="Y191" s="233"/>
      <c r="Z191" s="233"/>
      <c r="AA191" s="233"/>
    </row>
    <row r="192" spans="12:27" s="144" customFormat="1" ht="18" customHeight="1">
      <c r="L192" s="233"/>
      <c r="X192" s="233"/>
      <c r="Y192" s="233"/>
      <c r="Z192" s="233"/>
      <c r="AA192" s="233"/>
    </row>
    <row r="193" spans="12:27" s="144" customFormat="1" ht="18" customHeight="1">
      <c r="L193" s="233"/>
      <c r="X193" s="233"/>
      <c r="Y193" s="233"/>
      <c r="Z193" s="233"/>
      <c r="AA193" s="233"/>
    </row>
    <row r="194" spans="12:27" s="144" customFormat="1" ht="18" customHeight="1">
      <c r="L194" s="233"/>
      <c r="X194" s="233"/>
      <c r="Y194" s="233"/>
      <c r="Z194" s="233"/>
      <c r="AA194" s="233"/>
    </row>
    <row r="195" spans="12:27" s="144" customFormat="1" ht="18" customHeight="1">
      <c r="L195" s="233"/>
      <c r="X195" s="233"/>
      <c r="Y195" s="233"/>
      <c r="Z195" s="233"/>
      <c r="AA195" s="233"/>
    </row>
    <row r="196" spans="12:27" s="144" customFormat="1" ht="18" customHeight="1">
      <c r="L196" s="233"/>
      <c r="X196" s="233"/>
      <c r="Y196" s="233"/>
      <c r="Z196" s="233"/>
      <c r="AA196" s="233"/>
    </row>
    <row r="197" spans="12:27" s="144" customFormat="1" ht="18" customHeight="1">
      <c r="L197" s="233"/>
      <c r="X197" s="233"/>
      <c r="Y197" s="233"/>
      <c r="Z197" s="233"/>
      <c r="AA197" s="233"/>
    </row>
    <row r="198" spans="12:27" s="144" customFormat="1" ht="18" customHeight="1">
      <c r="L198" s="233"/>
      <c r="X198" s="233"/>
      <c r="Y198" s="233"/>
      <c r="Z198" s="233"/>
      <c r="AA198" s="233"/>
    </row>
    <row r="199" spans="12:27" s="144" customFormat="1" ht="18" customHeight="1">
      <c r="L199" s="233"/>
      <c r="X199" s="233"/>
      <c r="Y199" s="233"/>
      <c r="Z199" s="233"/>
      <c r="AA199" s="233"/>
    </row>
    <row r="200" spans="12:27" s="144" customFormat="1" ht="18" customHeight="1">
      <c r="L200" s="233"/>
      <c r="X200" s="233"/>
      <c r="Y200" s="233"/>
      <c r="Z200" s="233"/>
      <c r="AA200" s="233"/>
    </row>
    <row r="201" spans="12:27" s="144" customFormat="1" ht="18" customHeight="1">
      <c r="L201" s="233"/>
      <c r="X201" s="233"/>
      <c r="Y201" s="233"/>
      <c r="Z201" s="233"/>
      <c r="AA201" s="233"/>
    </row>
    <row r="202" spans="12:27" s="144" customFormat="1" ht="18" customHeight="1">
      <c r="L202" s="233"/>
      <c r="X202" s="233"/>
      <c r="Y202" s="233"/>
      <c r="Z202" s="233"/>
      <c r="AA202" s="233"/>
    </row>
    <row r="203" spans="12:27" s="144" customFormat="1" ht="18" customHeight="1">
      <c r="L203" s="233"/>
      <c r="X203" s="233"/>
      <c r="Y203" s="233"/>
      <c r="Z203" s="233"/>
      <c r="AA203" s="233"/>
    </row>
    <row r="204" spans="12:27" s="144" customFormat="1" ht="18" customHeight="1">
      <c r="L204" s="233"/>
      <c r="X204" s="233"/>
      <c r="Y204" s="233"/>
      <c r="Z204" s="233"/>
      <c r="AA204" s="233"/>
    </row>
    <row r="205" spans="12:27" s="144" customFormat="1" ht="18" customHeight="1">
      <c r="L205" s="233"/>
      <c r="X205" s="233"/>
      <c r="Y205" s="233"/>
      <c r="Z205" s="233"/>
      <c r="AA205" s="233"/>
    </row>
    <row r="206" spans="12:27" s="144" customFormat="1" ht="18" customHeight="1">
      <c r="L206" s="233"/>
      <c r="X206" s="233"/>
      <c r="Y206" s="233"/>
      <c r="Z206" s="233"/>
      <c r="AA206" s="233"/>
    </row>
    <row r="207" spans="12:27" s="144" customFormat="1" ht="18" customHeight="1">
      <c r="L207" s="233"/>
      <c r="X207" s="233"/>
      <c r="Y207" s="233"/>
      <c r="Z207" s="233"/>
      <c r="AA207" s="233"/>
    </row>
    <row r="208" spans="12:27" s="144" customFormat="1" ht="18" customHeight="1">
      <c r="L208" s="233"/>
      <c r="X208" s="233"/>
      <c r="Y208" s="233"/>
      <c r="Z208" s="233"/>
      <c r="AA208" s="233"/>
    </row>
    <row r="209" spans="12:27" s="144" customFormat="1" ht="18" customHeight="1">
      <c r="L209" s="233"/>
      <c r="X209" s="233"/>
      <c r="Y209" s="233"/>
      <c r="Z209" s="233"/>
      <c r="AA209" s="233"/>
    </row>
    <row r="210" spans="12:27" s="144" customFormat="1" ht="18" customHeight="1">
      <c r="L210" s="233"/>
      <c r="X210" s="233"/>
      <c r="Y210" s="233"/>
      <c r="Z210" s="233"/>
      <c r="AA210" s="233"/>
    </row>
    <row r="211" spans="12:27" s="144" customFormat="1" ht="18" customHeight="1">
      <c r="L211" s="233"/>
      <c r="X211" s="233"/>
      <c r="Y211" s="233"/>
      <c r="Z211" s="233"/>
      <c r="AA211" s="233"/>
    </row>
    <row r="212" spans="12:27" s="144" customFormat="1" ht="18" customHeight="1">
      <c r="L212" s="233"/>
      <c r="X212" s="233"/>
      <c r="Y212" s="233"/>
      <c r="Z212" s="233"/>
      <c r="AA212" s="233"/>
    </row>
    <row r="213" spans="12:27" s="144" customFormat="1" ht="18" customHeight="1">
      <c r="L213" s="233"/>
      <c r="X213" s="233"/>
      <c r="Y213" s="233"/>
      <c r="Z213" s="233"/>
      <c r="AA213" s="233"/>
    </row>
    <row r="214" spans="12:27" s="144" customFormat="1" ht="18" customHeight="1">
      <c r="L214" s="233"/>
      <c r="X214" s="233"/>
      <c r="Y214" s="233"/>
      <c r="Z214" s="233"/>
      <c r="AA214" s="233"/>
    </row>
    <row r="215" spans="12:27" s="144" customFormat="1" ht="18" customHeight="1">
      <c r="L215" s="233"/>
      <c r="X215" s="233"/>
      <c r="Y215" s="233"/>
      <c r="Z215" s="233"/>
      <c r="AA215" s="233"/>
    </row>
    <row r="216" spans="12:27" s="144" customFormat="1" ht="18" customHeight="1">
      <c r="L216" s="233"/>
      <c r="X216" s="233"/>
      <c r="Y216" s="233"/>
      <c r="Z216" s="233"/>
      <c r="AA216" s="233"/>
    </row>
    <row r="217" spans="12:27" s="144" customFormat="1" ht="18" customHeight="1">
      <c r="L217" s="233"/>
      <c r="X217" s="233"/>
      <c r="Y217" s="233"/>
      <c r="Z217" s="233"/>
      <c r="AA217" s="233"/>
    </row>
    <row r="218" spans="12:27" s="144" customFormat="1" ht="18" customHeight="1">
      <c r="L218" s="233"/>
      <c r="X218" s="233"/>
      <c r="Y218" s="233"/>
      <c r="Z218" s="233"/>
      <c r="AA218" s="233"/>
    </row>
    <row r="219" spans="12:27" s="144" customFormat="1" ht="18" customHeight="1">
      <c r="L219" s="233"/>
      <c r="X219" s="233"/>
      <c r="Y219" s="233"/>
      <c r="Z219" s="233"/>
      <c r="AA219" s="233"/>
    </row>
    <row r="220" spans="12:27" s="144" customFormat="1" ht="18" customHeight="1">
      <c r="L220" s="233"/>
      <c r="X220" s="233"/>
      <c r="Y220" s="233"/>
      <c r="Z220" s="233"/>
      <c r="AA220" s="233"/>
    </row>
    <row r="221" spans="12:27" s="144" customFormat="1" ht="18" customHeight="1">
      <c r="L221" s="233"/>
      <c r="X221" s="233"/>
      <c r="Y221" s="233"/>
      <c r="Z221" s="233"/>
      <c r="AA221" s="233"/>
    </row>
    <row r="222" spans="12:27" s="144" customFormat="1" ht="18" customHeight="1">
      <c r="L222" s="233"/>
      <c r="X222" s="233"/>
      <c r="Y222" s="233"/>
      <c r="Z222" s="233"/>
      <c r="AA222" s="233"/>
    </row>
    <row r="223" spans="12:27" s="144" customFormat="1" ht="18" customHeight="1">
      <c r="L223" s="233"/>
      <c r="X223" s="233"/>
      <c r="Y223" s="233"/>
      <c r="Z223" s="233"/>
      <c r="AA223" s="233"/>
    </row>
    <row r="224" spans="12:27" s="144" customFormat="1" ht="18" customHeight="1">
      <c r="L224" s="233"/>
      <c r="X224" s="233"/>
      <c r="Y224" s="233"/>
      <c r="Z224" s="233"/>
      <c r="AA224" s="233"/>
    </row>
    <row r="225" spans="12:27" s="144" customFormat="1" ht="18" customHeight="1">
      <c r="L225" s="233"/>
      <c r="X225" s="233"/>
      <c r="Y225" s="233"/>
      <c r="Z225" s="233"/>
      <c r="AA225" s="233"/>
    </row>
    <row r="226" spans="12:27" s="144" customFormat="1" ht="18" customHeight="1">
      <c r="L226" s="233"/>
      <c r="X226" s="233"/>
      <c r="Y226" s="233"/>
      <c r="Z226" s="233"/>
      <c r="AA226" s="233"/>
    </row>
    <row r="227" spans="12:27" s="144" customFormat="1" ht="18" customHeight="1">
      <c r="L227" s="233"/>
      <c r="X227" s="233"/>
      <c r="Y227" s="233"/>
      <c r="Z227" s="233"/>
      <c r="AA227" s="233"/>
    </row>
    <row r="228" spans="12:27" s="144" customFormat="1" ht="18" customHeight="1">
      <c r="L228" s="233"/>
      <c r="X228" s="233"/>
      <c r="Y228" s="233"/>
      <c r="Z228" s="233"/>
      <c r="AA228" s="233"/>
    </row>
    <row r="229" spans="12:27" s="144" customFormat="1" ht="18" customHeight="1">
      <c r="L229" s="233"/>
      <c r="X229" s="233"/>
      <c r="Y229" s="233"/>
      <c r="Z229" s="233"/>
      <c r="AA229" s="233"/>
    </row>
    <row r="230" spans="12:27" s="144" customFormat="1" ht="18" customHeight="1">
      <c r="L230" s="233"/>
      <c r="X230" s="233"/>
      <c r="Y230" s="233"/>
      <c r="Z230" s="233"/>
      <c r="AA230" s="233"/>
    </row>
    <row r="231" spans="12:27" s="144" customFormat="1" ht="18" customHeight="1">
      <c r="L231" s="233"/>
      <c r="X231" s="233"/>
      <c r="Y231" s="233"/>
      <c r="Z231" s="233"/>
      <c r="AA231" s="233"/>
    </row>
    <row r="232" spans="12:27" s="144" customFormat="1" ht="18" customHeight="1">
      <c r="L232" s="233"/>
      <c r="X232" s="233"/>
      <c r="Y232" s="233"/>
      <c r="Z232" s="233"/>
      <c r="AA232" s="233"/>
    </row>
    <row r="233" spans="12:27" s="144" customFormat="1" ht="18" customHeight="1">
      <c r="L233" s="233"/>
      <c r="X233" s="233"/>
      <c r="Y233" s="233"/>
      <c r="Z233" s="233"/>
      <c r="AA233" s="233"/>
    </row>
    <row r="234" spans="12:27" s="144" customFormat="1" ht="18" customHeight="1">
      <c r="L234" s="233"/>
      <c r="X234" s="233"/>
      <c r="Y234" s="233"/>
      <c r="Z234" s="233"/>
      <c r="AA234" s="233"/>
    </row>
    <row r="235" spans="12:27" s="144" customFormat="1" ht="18" customHeight="1">
      <c r="L235" s="233"/>
      <c r="X235" s="233"/>
      <c r="Y235" s="233"/>
      <c r="Z235" s="233"/>
      <c r="AA235" s="233"/>
    </row>
    <row r="236" spans="12:27" s="144" customFormat="1" ht="18" customHeight="1">
      <c r="L236" s="233"/>
      <c r="X236" s="233"/>
      <c r="Y236" s="233"/>
      <c r="Z236" s="233"/>
      <c r="AA236" s="233"/>
    </row>
    <row r="237" spans="12:27" s="144" customFormat="1" ht="18" customHeight="1">
      <c r="L237" s="233"/>
      <c r="X237" s="233"/>
      <c r="Y237" s="233"/>
      <c r="Z237" s="233"/>
      <c r="AA237" s="233"/>
    </row>
    <row r="238" spans="12:27" s="144" customFormat="1" ht="18" customHeight="1">
      <c r="L238" s="233"/>
      <c r="X238" s="233"/>
      <c r="Y238" s="233"/>
      <c r="Z238" s="233"/>
      <c r="AA238" s="233"/>
    </row>
    <row r="239" spans="12:27" s="144" customFormat="1" ht="18" customHeight="1">
      <c r="L239" s="233"/>
      <c r="X239" s="233"/>
      <c r="Y239" s="233"/>
      <c r="Z239" s="233"/>
      <c r="AA239" s="233"/>
    </row>
    <row r="240" spans="12:27" s="144" customFormat="1" ht="18" customHeight="1">
      <c r="L240" s="233"/>
      <c r="X240" s="233"/>
      <c r="Y240" s="233"/>
      <c r="Z240" s="233"/>
      <c r="AA240" s="233"/>
    </row>
    <row r="241" spans="12:27" s="144" customFormat="1" ht="18" customHeight="1">
      <c r="L241" s="233"/>
      <c r="X241" s="233"/>
      <c r="Y241" s="233"/>
      <c r="Z241" s="233"/>
      <c r="AA241" s="233"/>
    </row>
    <row r="242" spans="12:27" s="144" customFormat="1" ht="18" customHeight="1">
      <c r="L242" s="233"/>
      <c r="X242" s="233"/>
      <c r="Y242" s="233"/>
      <c r="Z242" s="233"/>
      <c r="AA242" s="233"/>
    </row>
    <row r="243" spans="12:27" s="144" customFormat="1" ht="18" customHeight="1">
      <c r="L243" s="233"/>
      <c r="X243" s="233"/>
      <c r="Y243" s="233"/>
      <c r="Z243" s="233"/>
      <c r="AA243" s="233"/>
    </row>
    <row r="244" spans="12:27" s="144" customFormat="1" ht="18" customHeight="1">
      <c r="L244" s="233"/>
      <c r="X244" s="233"/>
      <c r="Y244" s="233"/>
      <c r="Z244" s="233"/>
      <c r="AA244" s="233"/>
    </row>
    <row r="245" spans="12:27" s="144" customFormat="1" ht="18" customHeight="1">
      <c r="L245" s="233"/>
      <c r="X245" s="233"/>
      <c r="Y245" s="233"/>
      <c r="Z245" s="233"/>
      <c r="AA245" s="233"/>
    </row>
    <row r="246" spans="12:27" s="144" customFormat="1" ht="18" customHeight="1">
      <c r="L246" s="233"/>
      <c r="X246" s="233"/>
      <c r="Y246" s="233"/>
      <c r="Z246" s="233"/>
      <c r="AA246" s="233"/>
    </row>
    <row r="247" spans="12:27" s="144" customFormat="1" ht="18" customHeight="1">
      <c r="L247" s="233"/>
      <c r="X247" s="233"/>
      <c r="Y247" s="233"/>
      <c r="Z247" s="233"/>
      <c r="AA247" s="233"/>
    </row>
    <row r="248" spans="12:27" s="144" customFormat="1" ht="18" customHeight="1">
      <c r="L248" s="233"/>
      <c r="X248" s="233"/>
      <c r="Y248" s="233"/>
      <c r="Z248" s="233"/>
      <c r="AA248" s="233"/>
    </row>
    <row r="249" spans="12:27" s="144" customFormat="1" ht="18" customHeight="1">
      <c r="L249" s="233"/>
      <c r="X249" s="233"/>
      <c r="Y249" s="233"/>
      <c r="Z249" s="233"/>
      <c r="AA249" s="233"/>
    </row>
    <row r="250" spans="12:27" s="144" customFormat="1" ht="18" customHeight="1">
      <c r="L250" s="233"/>
      <c r="X250" s="233"/>
      <c r="Y250" s="233"/>
      <c r="Z250" s="233"/>
      <c r="AA250" s="233"/>
    </row>
    <row r="251" spans="12:27" s="144" customFormat="1" ht="18" customHeight="1">
      <c r="L251" s="233"/>
      <c r="X251" s="233"/>
      <c r="Y251" s="233"/>
      <c r="Z251" s="233"/>
      <c r="AA251" s="233"/>
    </row>
    <row r="252" spans="12:27" s="144" customFormat="1" ht="18" customHeight="1">
      <c r="L252" s="233"/>
      <c r="X252" s="233"/>
      <c r="Y252" s="233"/>
      <c r="Z252" s="233"/>
      <c r="AA252" s="233"/>
    </row>
    <row r="253" spans="12:27" s="144" customFormat="1" ht="18" customHeight="1">
      <c r="L253" s="233"/>
      <c r="X253" s="233"/>
      <c r="Y253" s="233"/>
      <c r="Z253" s="233"/>
      <c r="AA253" s="233"/>
    </row>
    <row r="254" spans="12:27" s="144" customFormat="1" ht="18" customHeight="1">
      <c r="L254" s="233"/>
      <c r="X254" s="233"/>
      <c r="Y254" s="233"/>
      <c r="Z254" s="233"/>
      <c r="AA254" s="233"/>
    </row>
    <row r="255" spans="12:27" s="144" customFormat="1" ht="18" customHeight="1">
      <c r="L255" s="233"/>
      <c r="X255" s="233"/>
      <c r="Y255" s="233"/>
      <c r="Z255" s="233"/>
      <c r="AA255" s="233"/>
    </row>
    <row r="256" spans="12:27" s="144" customFormat="1" ht="18" customHeight="1">
      <c r="L256" s="233"/>
      <c r="X256" s="233"/>
      <c r="Y256" s="233"/>
      <c r="Z256" s="233"/>
      <c r="AA256" s="233"/>
    </row>
    <row r="257" spans="12:27" s="144" customFormat="1" ht="18" customHeight="1">
      <c r="L257" s="233"/>
      <c r="X257" s="233"/>
      <c r="Y257" s="233"/>
      <c r="Z257" s="233"/>
      <c r="AA257" s="233"/>
    </row>
    <row r="258" spans="12:27" s="144" customFormat="1" ht="18" customHeight="1">
      <c r="L258" s="233"/>
      <c r="X258" s="233"/>
      <c r="Y258" s="233"/>
      <c r="Z258" s="233"/>
      <c r="AA258" s="233"/>
    </row>
    <row r="259" spans="12:27" s="144" customFormat="1" ht="18" customHeight="1">
      <c r="L259" s="233"/>
      <c r="X259" s="233"/>
      <c r="Y259" s="233"/>
      <c r="Z259" s="233"/>
      <c r="AA259" s="233"/>
    </row>
    <row r="260" spans="12:27" s="144" customFormat="1" ht="18" customHeight="1">
      <c r="L260" s="233"/>
      <c r="X260" s="233"/>
      <c r="Y260" s="233"/>
      <c r="Z260" s="233"/>
      <c r="AA260" s="233"/>
    </row>
    <row r="261" spans="12:27" s="144" customFormat="1" ht="18" customHeight="1">
      <c r="L261" s="233"/>
      <c r="X261" s="233"/>
      <c r="Y261" s="233"/>
      <c r="Z261" s="233"/>
      <c r="AA261" s="233"/>
    </row>
    <row r="262" spans="12:27" s="144" customFormat="1" ht="18" customHeight="1">
      <c r="L262" s="233"/>
      <c r="X262" s="233"/>
      <c r="Y262" s="233"/>
      <c r="Z262" s="233"/>
      <c r="AA262" s="233"/>
    </row>
    <row r="263" spans="12:27" s="144" customFormat="1" ht="18" customHeight="1">
      <c r="L263" s="233"/>
      <c r="X263" s="233"/>
      <c r="Y263" s="233"/>
      <c r="Z263" s="233"/>
      <c r="AA263" s="233"/>
    </row>
    <row r="264" spans="12:27" s="144" customFormat="1" ht="18" customHeight="1">
      <c r="L264" s="233"/>
      <c r="X264" s="233"/>
      <c r="Y264" s="233"/>
      <c r="Z264" s="233"/>
      <c r="AA264" s="233"/>
    </row>
    <row r="265" spans="12:27" s="144" customFormat="1" ht="18" customHeight="1">
      <c r="L265" s="233"/>
      <c r="X265" s="233"/>
      <c r="Y265" s="233"/>
      <c r="Z265" s="233"/>
      <c r="AA265" s="233"/>
    </row>
    <row r="266" spans="12:27" s="144" customFormat="1" ht="18" customHeight="1">
      <c r="L266" s="233"/>
      <c r="X266" s="233"/>
      <c r="Y266" s="233"/>
      <c r="Z266" s="233"/>
      <c r="AA266" s="233"/>
    </row>
    <row r="267" spans="12:27" s="144" customFormat="1" ht="18" customHeight="1">
      <c r="L267" s="233"/>
      <c r="X267" s="233"/>
      <c r="Y267" s="233"/>
      <c r="Z267" s="233"/>
      <c r="AA267" s="233"/>
    </row>
    <row r="268" spans="12:27" s="144" customFormat="1" ht="18" customHeight="1">
      <c r="L268" s="233"/>
      <c r="X268" s="233"/>
      <c r="Y268" s="233"/>
      <c r="Z268" s="233"/>
      <c r="AA268" s="233"/>
    </row>
    <row r="269" spans="12:27" s="144" customFormat="1" ht="18" customHeight="1">
      <c r="L269" s="233"/>
      <c r="X269" s="233"/>
      <c r="Y269" s="233"/>
      <c r="Z269" s="233"/>
      <c r="AA269" s="233"/>
    </row>
    <row r="270" spans="12:27" s="144" customFormat="1" ht="18" customHeight="1">
      <c r="L270" s="233"/>
      <c r="X270" s="233"/>
      <c r="Y270" s="233"/>
      <c r="Z270" s="233"/>
      <c r="AA270" s="233"/>
    </row>
    <row r="271" spans="12:27" s="144" customFormat="1" ht="18" customHeight="1">
      <c r="L271" s="233"/>
      <c r="X271" s="233"/>
      <c r="Y271" s="233"/>
      <c r="Z271" s="233"/>
      <c r="AA271" s="233"/>
    </row>
    <row r="272" spans="12:27" s="144" customFormat="1" ht="18" customHeight="1">
      <c r="L272" s="233"/>
      <c r="X272" s="233"/>
      <c r="Y272" s="233"/>
      <c r="Z272" s="233"/>
      <c r="AA272" s="233"/>
    </row>
    <row r="273" spans="12:27" s="144" customFormat="1" ht="18" customHeight="1">
      <c r="L273" s="233"/>
      <c r="X273" s="233"/>
      <c r="Y273" s="233"/>
      <c r="Z273" s="233"/>
      <c r="AA273" s="233"/>
    </row>
    <row r="274" spans="12:27" s="144" customFormat="1" ht="18" customHeight="1">
      <c r="L274" s="233"/>
      <c r="X274" s="233"/>
      <c r="Y274" s="233"/>
      <c r="Z274" s="233"/>
      <c r="AA274" s="233"/>
    </row>
    <row r="275" spans="12:27" s="144" customFormat="1" ht="18" customHeight="1">
      <c r="L275" s="233"/>
      <c r="X275" s="233"/>
      <c r="Y275" s="233"/>
      <c r="Z275" s="233"/>
      <c r="AA275" s="233"/>
    </row>
    <row r="276" spans="12:27" s="144" customFormat="1" ht="18" customHeight="1">
      <c r="L276" s="233"/>
      <c r="X276" s="233"/>
      <c r="Y276" s="233"/>
      <c r="Z276" s="233"/>
      <c r="AA276" s="233"/>
    </row>
    <row r="277" spans="12:27" s="144" customFormat="1" ht="18" customHeight="1">
      <c r="L277" s="233"/>
      <c r="X277" s="233"/>
      <c r="Y277" s="233"/>
      <c r="Z277" s="233"/>
      <c r="AA277" s="233"/>
    </row>
    <row r="278" spans="12:27" s="144" customFormat="1" ht="18" customHeight="1">
      <c r="L278" s="233"/>
      <c r="X278" s="233"/>
      <c r="Y278" s="233"/>
      <c r="Z278" s="233"/>
      <c r="AA278" s="233"/>
    </row>
    <row r="279" spans="12:27" s="144" customFormat="1" ht="18" customHeight="1">
      <c r="L279" s="233"/>
      <c r="X279" s="233"/>
      <c r="Y279" s="233"/>
      <c r="Z279" s="233"/>
      <c r="AA279" s="233"/>
    </row>
    <row r="280" spans="12:27" s="144" customFormat="1" ht="18" customHeight="1">
      <c r="L280" s="233"/>
      <c r="X280" s="233"/>
      <c r="Y280" s="233"/>
      <c r="Z280" s="233"/>
      <c r="AA280" s="233"/>
    </row>
    <row r="281" spans="12:27" s="144" customFormat="1" ht="18" customHeight="1">
      <c r="L281" s="233"/>
      <c r="X281" s="233"/>
      <c r="Y281" s="233"/>
      <c r="Z281" s="233"/>
      <c r="AA281" s="233"/>
    </row>
    <row r="282" spans="12:27" s="144" customFormat="1" ht="18" customHeight="1">
      <c r="L282" s="233"/>
      <c r="X282" s="233"/>
      <c r="Y282" s="233"/>
      <c r="Z282" s="233"/>
      <c r="AA282" s="233"/>
    </row>
    <row r="283" spans="12:27" s="144" customFormat="1" ht="18" customHeight="1">
      <c r="L283" s="233"/>
      <c r="X283" s="233"/>
      <c r="Y283" s="233"/>
      <c r="Z283" s="233"/>
      <c r="AA283" s="233"/>
    </row>
    <row r="284" spans="12:27" s="144" customFormat="1" ht="18" customHeight="1">
      <c r="L284" s="233"/>
      <c r="X284" s="233"/>
      <c r="Y284" s="233"/>
      <c r="Z284" s="233"/>
      <c r="AA284" s="233"/>
    </row>
    <row r="285" spans="12:27" s="144" customFormat="1" ht="18" customHeight="1">
      <c r="L285" s="233"/>
      <c r="X285" s="233"/>
      <c r="Y285" s="233"/>
      <c r="Z285" s="233"/>
      <c r="AA285" s="233"/>
    </row>
    <row r="286" spans="12:27" s="144" customFormat="1" ht="18" customHeight="1">
      <c r="L286" s="233"/>
      <c r="X286" s="233"/>
      <c r="Y286" s="233"/>
      <c r="Z286" s="233"/>
      <c r="AA286" s="233"/>
    </row>
    <row r="287" spans="12:27" s="144" customFormat="1" ht="18" customHeight="1">
      <c r="L287" s="233"/>
      <c r="X287" s="233"/>
      <c r="Y287" s="233"/>
      <c r="Z287" s="233"/>
      <c r="AA287" s="233"/>
    </row>
    <row r="288" spans="12:27" s="144" customFormat="1" ht="18" customHeight="1">
      <c r="L288" s="233"/>
      <c r="X288" s="233"/>
      <c r="Y288" s="233"/>
      <c r="Z288" s="233"/>
      <c r="AA288" s="233"/>
    </row>
    <row r="289" spans="12:27" s="144" customFormat="1" ht="18" customHeight="1">
      <c r="L289" s="233"/>
      <c r="X289" s="233"/>
      <c r="Y289" s="233"/>
      <c r="Z289" s="233"/>
      <c r="AA289" s="233"/>
    </row>
    <row r="290" spans="12:27" s="144" customFormat="1" ht="18" customHeight="1">
      <c r="L290" s="233"/>
      <c r="X290" s="233"/>
      <c r="Y290" s="233"/>
      <c r="Z290" s="233"/>
      <c r="AA290" s="233"/>
    </row>
    <row r="291" spans="12:27" s="144" customFormat="1" ht="18" customHeight="1">
      <c r="L291" s="233"/>
      <c r="X291" s="233"/>
      <c r="Y291" s="233"/>
      <c r="Z291" s="233"/>
      <c r="AA291" s="233"/>
    </row>
    <row r="292" spans="12:27" s="144" customFormat="1" ht="18" customHeight="1">
      <c r="L292" s="233"/>
      <c r="X292" s="233"/>
      <c r="Y292" s="233"/>
      <c r="Z292" s="233"/>
      <c r="AA292" s="233"/>
    </row>
    <row r="293" spans="12:27" s="144" customFormat="1" ht="18" customHeight="1">
      <c r="L293" s="233"/>
      <c r="X293" s="233"/>
      <c r="Y293" s="233"/>
      <c r="Z293" s="233"/>
      <c r="AA293" s="233"/>
    </row>
    <row r="294" spans="12:27" s="144" customFormat="1" ht="18" customHeight="1">
      <c r="L294" s="233"/>
      <c r="X294" s="233"/>
      <c r="Y294" s="233"/>
      <c r="Z294" s="233"/>
      <c r="AA294" s="233"/>
    </row>
    <row r="295" spans="12:27" s="144" customFormat="1" ht="18" customHeight="1">
      <c r="L295" s="233"/>
      <c r="X295" s="233"/>
      <c r="Y295" s="233"/>
      <c r="Z295" s="233"/>
      <c r="AA295" s="233"/>
    </row>
    <row r="296" spans="12:27" s="144" customFormat="1" ht="18" customHeight="1">
      <c r="L296" s="233"/>
      <c r="X296" s="233"/>
      <c r="Y296" s="233"/>
      <c r="Z296" s="233"/>
      <c r="AA296" s="233"/>
    </row>
    <row r="297" spans="12:27" s="144" customFormat="1" ht="18" customHeight="1">
      <c r="L297" s="233"/>
      <c r="X297" s="233"/>
      <c r="Y297" s="233"/>
      <c r="Z297" s="233"/>
      <c r="AA297" s="233"/>
    </row>
    <row r="298" spans="12:27" s="144" customFormat="1" ht="18" customHeight="1">
      <c r="L298" s="233"/>
      <c r="X298" s="233"/>
      <c r="Y298" s="233"/>
      <c r="Z298" s="233"/>
      <c r="AA298" s="233"/>
    </row>
    <row r="299" spans="12:27" s="144" customFormat="1" ht="18" customHeight="1">
      <c r="L299" s="233"/>
      <c r="X299" s="233"/>
      <c r="Y299" s="233"/>
      <c r="Z299" s="233"/>
      <c r="AA299" s="233"/>
    </row>
    <row r="300" spans="12:27" s="144" customFormat="1" ht="18" customHeight="1">
      <c r="L300" s="233"/>
      <c r="X300" s="233"/>
      <c r="Y300" s="233"/>
      <c r="Z300" s="233"/>
      <c r="AA300" s="233"/>
    </row>
    <row r="301" spans="12:27" s="144" customFormat="1" ht="18" customHeight="1">
      <c r="L301" s="233"/>
      <c r="X301" s="233"/>
      <c r="Y301" s="233"/>
      <c r="Z301" s="233"/>
      <c r="AA301" s="233"/>
    </row>
    <row r="302" spans="12:27" s="144" customFormat="1" ht="18" customHeight="1">
      <c r="L302" s="233"/>
      <c r="X302" s="233"/>
      <c r="Y302" s="233"/>
      <c r="Z302" s="233"/>
      <c r="AA302" s="233"/>
    </row>
    <row r="303" spans="12:27" s="144" customFormat="1" ht="18" customHeight="1">
      <c r="L303" s="233"/>
      <c r="X303" s="233"/>
      <c r="Y303" s="233"/>
      <c r="Z303" s="233"/>
      <c r="AA303" s="233"/>
    </row>
    <row r="304" spans="12:27" s="144" customFormat="1" ht="18" customHeight="1">
      <c r="L304" s="233"/>
      <c r="X304" s="233"/>
      <c r="Y304" s="233"/>
      <c r="Z304" s="233"/>
      <c r="AA304" s="233"/>
    </row>
    <row r="305" spans="12:27" s="144" customFormat="1" ht="18" customHeight="1">
      <c r="L305" s="233"/>
      <c r="X305" s="233"/>
      <c r="Y305" s="233"/>
      <c r="Z305" s="233"/>
      <c r="AA305" s="233"/>
    </row>
    <row r="306" spans="12:27" s="144" customFormat="1" ht="18" customHeight="1">
      <c r="L306" s="233"/>
      <c r="X306" s="233"/>
      <c r="Y306" s="233"/>
      <c r="Z306" s="233"/>
      <c r="AA306" s="233"/>
    </row>
    <row r="307" spans="12:27" s="144" customFormat="1" ht="18" customHeight="1">
      <c r="L307" s="233"/>
      <c r="X307" s="233"/>
      <c r="Y307" s="233"/>
      <c r="Z307" s="233"/>
      <c r="AA307" s="233"/>
    </row>
    <row r="308" spans="12:27" s="144" customFormat="1" ht="18" customHeight="1">
      <c r="L308" s="233"/>
      <c r="X308" s="233"/>
      <c r="Y308" s="233"/>
      <c r="Z308" s="233"/>
      <c r="AA308" s="233"/>
    </row>
    <row r="309" spans="12:27" s="144" customFormat="1" ht="18" customHeight="1">
      <c r="L309" s="233"/>
      <c r="X309" s="233"/>
      <c r="Y309" s="233"/>
      <c r="Z309" s="233"/>
      <c r="AA309" s="233"/>
    </row>
    <row r="310" spans="12:27" s="144" customFormat="1" ht="18" customHeight="1">
      <c r="L310" s="233"/>
      <c r="X310" s="233"/>
      <c r="Y310" s="233"/>
      <c r="Z310" s="233"/>
      <c r="AA310" s="233"/>
    </row>
    <row r="311" spans="12:27" s="144" customFormat="1" ht="18" customHeight="1">
      <c r="L311" s="233"/>
      <c r="X311" s="233"/>
      <c r="Y311" s="233"/>
      <c r="Z311" s="233"/>
      <c r="AA311" s="233"/>
    </row>
    <row r="312" spans="12:27" s="144" customFormat="1" ht="18" customHeight="1">
      <c r="L312" s="233"/>
      <c r="X312" s="233"/>
      <c r="Y312" s="233"/>
      <c r="Z312" s="233"/>
      <c r="AA312" s="233"/>
    </row>
    <row r="313" spans="12:27" s="144" customFormat="1" ht="18" customHeight="1">
      <c r="L313" s="233"/>
      <c r="X313" s="233"/>
      <c r="Y313" s="233"/>
      <c r="Z313" s="233"/>
      <c r="AA313" s="233"/>
    </row>
    <row r="314" spans="12:27" s="144" customFormat="1" ht="18" customHeight="1">
      <c r="L314" s="233"/>
      <c r="X314" s="233"/>
      <c r="Y314" s="233"/>
      <c r="Z314" s="233"/>
      <c r="AA314" s="233"/>
    </row>
    <row r="315" spans="12:27" s="144" customFormat="1" ht="18" customHeight="1">
      <c r="L315" s="233"/>
      <c r="X315" s="233"/>
      <c r="Y315" s="233"/>
      <c r="Z315" s="233"/>
      <c r="AA315" s="233"/>
    </row>
    <row r="316" spans="12:27" s="144" customFormat="1" ht="18" customHeight="1">
      <c r="L316" s="233"/>
      <c r="X316" s="233"/>
      <c r="Y316" s="233"/>
      <c r="Z316" s="233"/>
      <c r="AA316" s="233"/>
    </row>
    <row r="317" spans="12:27" s="144" customFormat="1" ht="18" customHeight="1">
      <c r="L317" s="233"/>
      <c r="X317" s="233"/>
      <c r="Y317" s="233"/>
      <c r="Z317" s="233"/>
      <c r="AA317" s="233"/>
    </row>
    <row r="318" spans="12:27" s="144" customFormat="1" ht="18" customHeight="1">
      <c r="L318" s="233"/>
      <c r="X318" s="233"/>
      <c r="Y318" s="233"/>
      <c r="Z318" s="233"/>
      <c r="AA318" s="233"/>
    </row>
    <row r="319" spans="12:27" s="144" customFormat="1" ht="18" customHeight="1">
      <c r="L319" s="233"/>
      <c r="X319" s="233"/>
      <c r="Y319" s="233"/>
      <c r="Z319" s="233"/>
      <c r="AA319" s="233"/>
    </row>
    <row r="320" spans="12:27" s="144" customFormat="1" ht="18" customHeight="1">
      <c r="L320" s="233"/>
      <c r="X320" s="233"/>
      <c r="Y320" s="233"/>
      <c r="Z320" s="233"/>
      <c r="AA320" s="233"/>
    </row>
    <row r="321" spans="12:27" s="144" customFormat="1" ht="18" customHeight="1">
      <c r="L321" s="233"/>
      <c r="X321" s="233"/>
      <c r="Y321" s="233"/>
      <c r="Z321" s="233"/>
      <c r="AA321" s="233"/>
    </row>
    <row r="322" spans="12:27" s="144" customFormat="1" ht="18" customHeight="1">
      <c r="L322" s="233"/>
      <c r="X322" s="233"/>
      <c r="Y322" s="233"/>
      <c r="Z322" s="233"/>
      <c r="AA322" s="233"/>
    </row>
    <row r="323" spans="12:27" s="144" customFormat="1" ht="18" customHeight="1">
      <c r="L323" s="233"/>
      <c r="X323" s="233"/>
      <c r="Y323" s="233"/>
      <c r="Z323" s="233"/>
      <c r="AA323" s="233"/>
    </row>
    <row r="324" spans="12:27" s="144" customFormat="1" ht="18" customHeight="1">
      <c r="L324" s="233"/>
      <c r="X324" s="233"/>
      <c r="Y324" s="233"/>
      <c r="Z324" s="233"/>
      <c r="AA324" s="233"/>
    </row>
    <row r="325" spans="12:27" s="144" customFormat="1" ht="18" customHeight="1">
      <c r="L325" s="233"/>
      <c r="X325" s="233"/>
      <c r="Y325" s="233"/>
      <c r="Z325" s="233"/>
      <c r="AA325" s="233"/>
    </row>
    <row r="326" spans="12:27" s="144" customFormat="1" ht="18" customHeight="1">
      <c r="L326" s="233"/>
      <c r="X326" s="233"/>
      <c r="Y326" s="233"/>
      <c r="Z326" s="233"/>
      <c r="AA326" s="233"/>
    </row>
    <row r="327" spans="12:27" s="144" customFormat="1" ht="18" customHeight="1">
      <c r="L327" s="233"/>
      <c r="X327" s="233"/>
      <c r="Y327" s="233"/>
      <c r="Z327" s="233"/>
      <c r="AA327" s="233"/>
    </row>
    <row r="328" spans="12:27" s="144" customFormat="1" ht="18" customHeight="1">
      <c r="L328" s="233"/>
      <c r="X328" s="233"/>
      <c r="Y328" s="233"/>
      <c r="Z328" s="233"/>
      <c r="AA328" s="233"/>
    </row>
    <row r="329" spans="12:27" s="144" customFormat="1" ht="18" customHeight="1">
      <c r="L329" s="233"/>
      <c r="X329" s="233"/>
      <c r="Y329" s="233"/>
      <c r="Z329" s="233"/>
      <c r="AA329" s="233"/>
    </row>
    <row r="330" spans="12:27" s="144" customFormat="1" ht="18" customHeight="1">
      <c r="L330" s="233"/>
      <c r="X330" s="233"/>
      <c r="Y330" s="233"/>
      <c r="Z330" s="233"/>
      <c r="AA330" s="233"/>
    </row>
    <row r="331" spans="12:27" s="144" customFormat="1" ht="18" customHeight="1">
      <c r="L331" s="233"/>
      <c r="X331" s="233"/>
      <c r="Y331" s="233"/>
      <c r="Z331" s="233"/>
      <c r="AA331" s="233"/>
    </row>
    <row r="332" spans="12:27" s="144" customFormat="1" ht="18" customHeight="1">
      <c r="L332" s="233"/>
      <c r="X332" s="233"/>
      <c r="Y332" s="233"/>
      <c r="Z332" s="233"/>
      <c r="AA332" s="233"/>
    </row>
    <row r="333" spans="12:27" s="144" customFormat="1" ht="18" customHeight="1">
      <c r="L333" s="233"/>
      <c r="X333" s="233"/>
      <c r="Y333" s="233"/>
      <c r="Z333" s="233"/>
      <c r="AA333" s="233"/>
    </row>
    <row r="334" spans="12:27" s="144" customFormat="1" ht="18" customHeight="1">
      <c r="L334" s="233"/>
      <c r="X334" s="233"/>
      <c r="Y334" s="233"/>
      <c r="Z334" s="233"/>
      <c r="AA334" s="233"/>
    </row>
    <row r="335" spans="12:27" s="144" customFormat="1" ht="18" customHeight="1">
      <c r="L335" s="233"/>
      <c r="X335" s="233"/>
      <c r="Y335" s="233"/>
      <c r="Z335" s="233"/>
      <c r="AA335" s="233"/>
    </row>
    <row r="336" spans="12:27" s="144" customFormat="1" ht="18" customHeight="1">
      <c r="L336" s="233"/>
      <c r="X336" s="233"/>
      <c r="Y336" s="233"/>
      <c r="Z336" s="233"/>
      <c r="AA336" s="233"/>
    </row>
    <row r="337" spans="12:27" s="144" customFormat="1" ht="18" customHeight="1">
      <c r="L337" s="233"/>
      <c r="X337" s="233"/>
      <c r="Y337" s="233"/>
      <c r="Z337" s="233"/>
      <c r="AA337" s="233"/>
    </row>
    <row r="338" spans="12:27" s="144" customFormat="1" ht="18" customHeight="1">
      <c r="L338" s="233"/>
      <c r="X338" s="233"/>
      <c r="Y338" s="233"/>
      <c r="Z338" s="233"/>
      <c r="AA338" s="233"/>
    </row>
    <row r="339" spans="12:27" s="144" customFormat="1" ht="18" customHeight="1">
      <c r="L339" s="233"/>
      <c r="X339" s="233"/>
      <c r="Y339" s="233"/>
      <c r="Z339" s="233"/>
      <c r="AA339" s="233"/>
    </row>
    <row r="340" spans="12:27" s="144" customFormat="1" ht="18" customHeight="1">
      <c r="L340" s="233"/>
      <c r="X340" s="233"/>
      <c r="Y340" s="233"/>
      <c r="Z340" s="233"/>
      <c r="AA340" s="233"/>
    </row>
    <row r="341" spans="12:27" s="144" customFormat="1" ht="18" customHeight="1">
      <c r="L341" s="233"/>
      <c r="X341" s="233"/>
      <c r="Y341" s="233"/>
      <c r="Z341" s="233"/>
      <c r="AA341" s="233"/>
    </row>
    <row r="342" spans="12:27" s="144" customFormat="1" ht="18" customHeight="1">
      <c r="L342" s="233"/>
      <c r="X342" s="233"/>
      <c r="Y342" s="233"/>
      <c r="Z342" s="233"/>
      <c r="AA342" s="233"/>
    </row>
    <row r="343" spans="12:27" s="144" customFormat="1" ht="18" customHeight="1">
      <c r="L343" s="233"/>
      <c r="X343" s="233"/>
      <c r="Y343" s="233"/>
      <c r="Z343" s="233"/>
      <c r="AA343" s="233"/>
    </row>
    <row r="344" spans="12:27" s="144" customFormat="1" ht="18" customHeight="1">
      <c r="L344" s="233"/>
      <c r="X344" s="233"/>
      <c r="Y344" s="233"/>
      <c r="Z344" s="233"/>
      <c r="AA344" s="233"/>
    </row>
    <row r="345" spans="12:27" s="144" customFormat="1" ht="18" customHeight="1">
      <c r="L345" s="233"/>
      <c r="X345" s="233"/>
      <c r="Y345" s="233"/>
      <c r="Z345" s="233"/>
      <c r="AA345" s="233"/>
    </row>
    <row r="346" spans="12:27" s="144" customFormat="1" ht="18" customHeight="1">
      <c r="L346" s="233"/>
      <c r="X346" s="233"/>
      <c r="Y346" s="233"/>
      <c r="Z346" s="233"/>
      <c r="AA346" s="233"/>
    </row>
    <row r="347" spans="12:27" s="144" customFormat="1" ht="18" customHeight="1">
      <c r="L347" s="233"/>
      <c r="X347" s="233"/>
      <c r="Y347" s="233"/>
      <c r="Z347" s="233"/>
      <c r="AA347" s="233"/>
    </row>
    <row r="348" spans="12:27" s="144" customFormat="1" ht="18" customHeight="1">
      <c r="L348" s="233"/>
      <c r="X348" s="233"/>
      <c r="Y348" s="233"/>
      <c r="Z348" s="233"/>
      <c r="AA348" s="233"/>
    </row>
    <row r="349" spans="12:27" s="144" customFormat="1" ht="18" customHeight="1">
      <c r="L349" s="233"/>
      <c r="X349" s="233"/>
      <c r="Y349" s="233"/>
      <c r="Z349" s="233"/>
      <c r="AA349" s="233"/>
    </row>
    <row r="350" spans="12:27" s="144" customFormat="1" ht="18" customHeight="1">
      <c r="L350" s="233"/>
      <c r="X350" s="233"/>
      <c r="Y350" s="233"/>
      <c r="Z350" s="233"/>
      <c r="AA350" s="233"/>
    </row>
    <row r="351" spans="12:27" s="144" customFormat="1" ht="18" customHeight="1">
      <c r="L351" s="233"/>
      <c r="X351" s="233"/>
      <c r="Y351" s="233"/>
      <c r="Z351" s="233"/>
      <c r="AA351" s="233"/>
    </row>
    <row r="352" spans="12:27" s="144" customFormat="1" ht="18" customHeight="1">
      <c r="L352" s="233"/>
      <c r="X352" s="233"/>
      <c r="Y352" s="233"/>
      <c r="Z352" s="233"/>
      <c r="AA352" s="233"/>
    </row>
    <row r="353" spans="12:27" s="144" customFormat="1" ht="18" customHeight="1">
      <c r="L353" s="233"/>
      <c r="X353" s="233"/>
      <c r="Y353" s="233"/>
      <c r="Z353" s="233"/>
      <c r="AA353" s="233"/>
    </row>
    <row r="354" spans="12:27" s="144" customFormat="1" ht="18" customHeight="1">
      <c r="L354" s="233"/>
      <c r="X354" s="233"/>
      <c r="Y354" s="233"/>
      <c r="Z354" s="233"/>
      <c r="AA354" s="233"/>
    </row>
    <row r="355" spans="12:27" s="144" customFormat="1" ht="18" customHeight="1">
      <c r="L355" s="233"/>
      <c r="X355" s="233"/>
      <c r="Y355" s="233"/>
      <c r="Z355" s="233"/>
      <c r="AA355" s="233"/>
    </row>
    <row r="356" spans="12:27" s="144" customFormat="1" ht="18" customHeight="1">
      <c r="L356" s="233"/>
      <c r="X356" s="233"/>
      <c r="Y356" s="233"/>
      <c r="Z356" s="233"/>
      <c r="AA356" s="233"/>
    </row>
    <row r="357" spans="12:27" s="144" customFormat="1" ht="18" customHeight="1">
      <c r="L357" s="233"/>
      <c r="X357" s="233"/>
      <c r="Y357" s="233"/>
      <c r="Z357" s="233"/>
      <c r="AA357" s="233"/>
    </row>
    <row r="358" spans="12:27" s="144" customFormat="1" ht="18" customHeight="1">
      <c r="L358" s="233"/>
      <c r="X358" s="233"/>
      <c r="Y358" s="233"/>
      <c r="Z358" s="233"/>
      <c r="AA358" s="233"/>
    </row>
    <row r="359" spans="12:27" s="144" customFormat="1" ht="18" customHeight="1">
      <c r="L359" s="233"/>
      <c r="X359" s="233"/>
      <c r="Y359" s="233"/>
      <c r="Z359" s="233"/>
      <c r="AA359" s="233"/>
    </row>
  </sheetData>
  <sheetProtection/>
  <mergeCells count="5">
    <mergeCell ref="A8:D8"/>
    <mergeCell ref="A3:D3"/>
    <mergeCell ref="A4:D4"/>
    <mergeCell ref="A5:D5"/>
    <mergeCell ref="A6:D6"/>
  </mergeCells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2005-08-18T07:31:52Z</cp:lastPrinted>
  <dcterms:created xsi:type="dcterms:W3CDTF">2005-04-08T08:16:04Z</dcterms:created>
  <dcterms:modified xsi:type="dcterms:W3CDTF">2014-02-17T05:04:21Z</dcterms:modified>
  <cp:category/>
  <cp:version/>
  <cp:contentType/>
  <cp:contentStatus/>
</cp:coreProperties>
</file>