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入力シート" sheetId="1" r:id="rId1"/>
    <sheet name="【百貨店業界】主要水準値_比較" sheetId="2" r:id="rId2"/>
    <sheet name="【管理職比率×平均勤続年数】ｸﾞﾗﾌ" sheetId="3" r:id="rId3"/>
    <sheet name="元ﾃﾞｰﾀ（変更不可）" sheetId="4" r:id="rId4"/>
  </sheets>
  <externalReferences>
    <externalReference r:id="rId7"/>
  </externalReferences>
  <definedNames>
    <definedName name="_xlnm.Print_Area" localSheetId="1">'【百貨店業界】主要水準値_比較'!$A$1:$Q$35</definedName>
  </definedNames>
  <calcPr fullCalcOnLoad="1"/>
</workbook>
</file>

<file path=xl/sharedStrings.xml><?xml version="1.0" encoding="utf-8"?>
<sst xmlns="http://schemas.openxmlformats.org/spreadsheetml/2006/main" count="385" uniqueCount="218">
  <si>
    <t>Ⅰ．採用に関する指標</t>
  </si>
  <si>
    <t>指標１－１　本年度新規学卒者の採用実績</t>
  </si>
  <si>
    <t>１－１　　本年度新規採用者（大卒及び大卒以外）に占める女性の割合</t>
  </si>
  <si>
    <t>男性</t>
  </si>
  <si>
    <t>女性</t>
  </si>
  <si>
    <t>①大卒（４年生大学／大学院新規学卒者）</t>
  </si>
  <si>
    <t>②大卒以外</t>
  </si>
  <si>
    <t>当該年度における新規学卒採用人数について、「大卒」「大卒以外」別・性別に人数を入力してください。</t>
  </si>
  <si>
    <t>→</t>
  </si>
  <si>
    <t>学歴</t>
  </si>
  <si>
    <t>女性比率</t>
  </si>
  <si>
    <t>①大卒</t>
  </si>
  <si>
    <t>③合計</t>
  </si>
  <si>
    <t>指標１－２　中途採用の実績</t>
  </si>
  <si>
    <t>当該年度において、正社員として中途採用された人数を性別に入力してください。</t>
  </si>
  <si>
    <t>有期契約労働者から、正社員に転換・登用された人は除きます。</t>
  </si>
  <si>
    <t>１－２　　中途採用における女性の占める割合</t>
  </si>
  <si>
    <t>中途採用者数</t>
  </si>
  <si>
    <t>Ⅱ．配置に関する指標</t>
  </si>
  <si>
    <t>指標２－１　部門機能別の配置状況</t>
  </si>
  <si>
    <t>２－１　　部門機能別の配置に関する指標</t>
  </si>
  <si>
    <t>部門</t>
  </si>
  <si>
    <t>本社事業所だけでなく、店舗を含めた各部門に配属されている正社員の男女別の人数を記入してください。
（以下も同様です）</t>
  </si>
  <si>
    <t>指標２－２　勤続１０年目の配属実績</t>
  </si>
  <si>
    <t>２－２　　勤続10年目の部門機能別の配置に関する指標</t>
  </si>
  <si>
    <t>勤続１０年目の社員の部門別の配属人数について、男女別に入力してください。</t>
  </si>
  <si>
    <t>②販売以外の部門</t>
  </si>
  <si>
    <t>Ⅲ．異動に関する指標</t>
  </si>
  <si>
    <t>指標３－１　人事異動の実績</t>
  </si>
  <si>
    <t>３－１　人事異動※注1の対象となった社員における女性の占める割合</t>
  </si>
  <si>
    <t>①人事異動の対象となった社員の人数</t>
  </si>
  <si>
    <t>③上記の①のうち、店舗間・事業所間での異動の対象となった社員の人数</t>
  </si>
  <si>
    <t>④上記の③のうち、店舗間・事業所間での異動の対象となった社員の内の女性人数</t>
  </si>
  <si>
    <t>②人事異動の対象となった社員の内の女性人数</t>
  </si>
  <si>
    <t>①人事異動の対象となった社員のうち、女性が占める割合</t>
  </si>
  <si>
    <t>②店舗間・事業所間での異動の対象となった社員のうち、女性が占める割合</t>
  </si>
  <si>
    <t>指標４－１　社内研修の受講状況</t>
  </si>
  <si>
    <t>４－１　　社内での選抜型研修の受講状況</t>
  </si>
  <si>
    <t>選抜型研修の受講者の選定の際、男女比率を考慮していますか。該当する番号1つを選んでください。</t>
  </si>
  <si>
    <t>１．はい　　　２．いいえ　　　３．研修を実施していない　　４．わからない</t>
  </si>
  <si>
    <t>※「選抜型研修」とは、社内で研修受講者を選抜し、社員に受講させた研修をいいます。階層別研修や管理監督者研修のよう、対象層の社員全員が受講対象となる研修は除きます。</t>
  </si>
  <si>
    <t>Ⅳ．育成、能力開発、キャリア形成に関する指標</t>
  </si>
  <si>
    <t>Ⅴ．人事考課に関する指標</t>
  </si>
  <si>
    <t>指標５－１　人事考課の結果分布の状況</t>
  </si>
  <si>
    <t>５－１　評価結果分布の状況に関する指標</t>
  </si>
  <si>
    <t>①評価の段階数</t>
  </si>
  <si>
    <t>段階</t>
  </si>
  <si>
    <t>②評価スコアの平均値</t>
  </si>
  <si>
    <t>５段階に割り戻した評価スコアの平均値</t>
  </si>
  <si>
    <t>Ⅵ．昇進、昇格に関する指標</t>
  </si>
  <si>
    <t>指標６－１　昇進、昇格の状況</t>
  </si>
  <si>
    <t>主任・係長クラス（副店長、店長代理、部門チーフを含む）に昇進、昇格した人数</t>
  </si>
  <si>
    <t>６－１－③　　部長以上クラス（役員を含む）に昇進した人数に占める女性の割合</t>
  </si>
  <si>
    <t>当該年度において、部長以上クラス（役員含む）に昇進、昇格した男女別の人数を記入してください。</t>
  </si>
  <si>
    <t>部長以上クラス（役員含む）に昇進、昇格した人数</t>
  </si>
  <si>
    <t>Ⅶ．賃金に関する指標</t>
  </si>
  <si>
    <t>指標７－１　特定の年齢における男女別賃金額</t>
  </si>
  <si>
    <t>７－１　　特定の年齢における男女別賃金額の差異に関する指標</t>
  </si>
  <si>
    <t>①25歳</t>
  </si>
  <si>
    <t>②30歳</t>
  </si>
  <si>
    <t>③40歳</t>
  </si>
  <si>
    <t>④50歳</t>
  </si>
  <si>
    <t>年齢</t>
  </si>
  <si>
    <t>賃金格差指数</t>
  </si>
  <si>
    <t>Ⅷ．退職に関する指標</t>
  </si>
  <si>
    <t>指標８－１　新規学卒採用後３年目及び10年目の定着率</t>
  </si>
  <si>
    <t>８－１　　新規学卒採用後３年目及び10年目の社員の定着率に関する指標</t>
  </si>
  <si>
    <t>　　</t>
  </si>
  <si>
    <t>男性</t>
  </si>
  <si>
    <t>女性</t>
  </si>
  <si>
    <t>ａ.採用者数</t>
  </si>
  <si>
    <t>ｂ.上記のうち、退職者数</t>
  </si>
  <si>
    <t>性別</t>
  </si>
  <si>
    <t>新卒採用後３年目の定着率</t>
  </si>
  <si>
    <t>①３年前の新規学卒採用者数、うち退職者数（３年目の退職者数）</t>
  </si>
  <si>
    <t>②10年前の新規学卒採用者数、うち退職者数（10年目の退職者数）</t>
  </si>
  <si>
    <t>指標８－２　妊娠・出産を契機とした女性社員の退職状況</t>
  </si>
  <si>
    <t>８－２　　妊娠・出産を契機とした女性社員の退職状況に関する指標</t>
  </si>
  <si>
    <t>①過去１年間に妊娠・出産した女性の人数</t>
  </si>
  <si>
    <t>②上記のうち、妊娠・出産を契機に退職した女性の人数</t>
  </si>
  <si>
    <t>妊娠・出産を機に退職した女性の割合</t>
  </si>
  <si>
    <t>Ⅸ．ワークライフバランス／両立支援に関する指標</t>
  </si>
  <si>
    <t>指標９－１　育児休業の取得状況</t>
  </si>
  <si>
    <t>９－１　　育児休業の取得状況に関する指標</t>
  </si>
  <si>
    <t>過去１年間に子どもが誕生した社員数と、そのうち育児休業を取得した社員数を男女別に記入してください。</t>
  </si>
  <si>
    <t>②上記のうち、育児休業を取得した社員数</t>
  </si>
  <si>
    <t>①過去１年間に子どもが誕生した社員数</t>
  </si>
  <si>
    <t>①育児休業取得者数</t>
  </si>
  <si>
    <t>②取得割合</t>
  </si>
  <si>
    <t>指標９－２　子育て等を契機に退職した女性社員の再雇用の状況</t>
  </si>
  <si>
    <t>９－２　　子育て等を契機に退職した元女性社員の再雇用の状況に関する指標</t>
  </si>
  <si>
    <t>再雇用した女性の人数</t>
  </si>
  <si>
    <t>指標９－３　そのほかのワーク・ライフ・バランス推進施策の状況</t>
  </si>
  <si>
    <t>９－３　　ワーク・ライフ・バランス推進施策（両立支援策）の利用実績に関する指標－短時間勤務実施状況</t>
  </si>
  <si>
    <t>①過去１年間に産休・育休から職場復帰した社員数</t>
  </si>
  <si>
    <t>②上記のうち、短時間勤務制度利用を利用した社員数</t>
  </si>
  <si>
    <t>産休・育休後の短時間勤務制度の利用割合</t>
  </si>
  <si>
    <t>指標９－４　残業の状況</t>
  </si>
  <si>
    <t>９－４　　労働時間に関する指標</t>
  </si>
  <si>
    <t>過１年間の残業時間を12で割った、１ヶ月当たりの平均残業時間数を男女別に記入してください。</t>
  </si>
  <si>
    <t>月平均残業時間数</t>
  </si>
  <si>
    <t>Ⅹ．総合的指標</t>
  </si>
  <si>
    <t>指標１０－１　その他男女を問わず社員の活躍促進のための人事労務管理を反映する状況</t>
  </si>
  <si>
    <t>１０－１　　男女を問わず社員の活躍促進のための人事労務管理を反映するその他の一般的な指標（例示）</t>
  </si>
  <si>
    <t>①平均勤続年数</t>
  </si>
  <si>
    <t>男女別に平均勤続年数を記入してください</t>
  </si>
  <si>
    <t>②勤続年数別構成比</t>
  </si>
  <si>
    <t>勤続年数別に、男女別の人数を記入してください。</t>
  </si>
  <si>
    <r>
      <t>ａ．～</t>
    </r>
    <r>
      <rPr>
        <sz val="10"/>
        <rFont val="Century"/>
        <family val="1"/>
      </rPr>
      <t>3</t>
    </r>
    <r>
      <rPr>
        <sz val="10"/>
        <rFont val="ＭＳ 明朝"/>
        <family val="1"/>
      </rPr>
      <t>年未満</t>
    </r>
  </si>
  <si>
    <r>
      <t>ｂ．</t>
    </r>
    <r>
      <rPr>
        <sz val="10"/>
        <rFont val="Century"/>
        <family val="1"/>
      </rPr>
      <t>3</t>
    </r>
    <r>
      <rPr>
        <sz val="10"/>
        <rFont val="ＭＳ 明朝"/>
        <family val="1"/>
      </rPr>
      <t>～</t>
    </r>
    <r>
      <rPr>
        <sz val="10"/>
        <rFont val="Century"/>
        <family val="1"/>
      </rPr>
      <t>5</t>
    </r>
    <r>
      <rPr>
        <sz val="10"/>
        <rFont val="ＭＳ 明朝"/>
        <family val="1"/>
      </rPr>
      <t>年未満</t>
    </r>
  </si>
  <si>
    <r>
      <t>ｃ．</t>
    </r>
    <r>
      <rPr>
        <sz val="10"/>
        <rFont val="Century"/>
        <family val="1"/>
      </rPr>
      <t>5</t>
    </r>
    <r>
      <rPr>
        <sz val="10"/>
        <rFont val="ＭＳ 明朝"/>
        <family val="1"/>
      </rPr>
      <t>～</t>
    </r>
    <r>
      <rPr>
        <sz val="10"/>
        <rFont val="Century"/>
        <family val="1"/>
      </rPr>
      <t>10</t>
    </r>
    <r>
      <rPr>
        <sz val="10"/>
        <rFont val="ＭＳ 明朝"/>
        <family val="1"/>
      </rPr>
      <t>年未満</t>
    </r>
  </si>
  <si>
    <r>
      <t>ｄ．</t>
    </r>
    <r>
      <rPr>
        <sz val="10"/>
        <rFont val="Century"/>
        <family val="1"/>
      </rPr>
      <t>10</t>
    </r>
    <r>
      <rPr>
        <sz val="10"/>
        <rFont val="ＭＳ 明朝"/>
        <family val="1"/>
      </rPr>
      <t>～</t>
    </r>
    <r>
      <rPr>
        <sz val="10"/>
        <rFont val="Century"/>
        <family val="1"/>
      </rPr>
      <t>15</t>
    </r>
    <r>
      <rPr>
        <sz val="10"/>
        <rFont val="ＭＳ 明朝"/>
        <family val="1"/>
      </rPr>
      <t>年未満</t>
    </r>
  </si>
  <si>
    <r>
      <t>ｅ．</t>
    </r>
    <r>
      <rPr>
        <sz val="10"/>
        <rFont val="Century"/>
        <family val="1"/>
      </rPr>
      <t>15</t>
    </r>
    <r>
      <rPr>
        <sz val="10"/>
        <rFont val="ＭＳ 明朝"/>
        <family val="1"/>
      </rPr>
      <t>～</t>
    </r>
    <r>
      <rPr>
        <sz val="10"/>
        <rFont val="Century"/>
        <family val="1"/>
      </rPr>
      <t>20</t>
    </r>
    <r>
      <rPr>
        <sz val="10"/>
        <rFont val="ＭＳ 明朝"/>
        <family val="1"/>
      </rPr>
      <t>年未満</t>
    </r>
  </si>
  <si>
    <r>
      <t>ｆ．</t>
    </r>
    <r>
      <rPr>
        <sz val="10"/>
        <rFont val="Century"/>
        <family val="1"/>
      </rPr>
      <t>20</t>
    </r>
    <r>
      <rPr>
        <sz val="10"/>
        <rFont val="ＭＳ 明朝"/>
        <family val="1"/>
      </rPr>
      <t>～</t>
    </r>
    <r>
      <rPr>
        <sz val="10"/>
        <rFont val="Century"/>
        <family val="1"/>
      </rPr>
      <t>25</t>
    </r>
    <r>
      <rPr>
        <sz val="10"/>
        <rFont val="ＭＳ 明朝"/>
        <family val="1"/>
      </rPr>
      <t>年未満</t>
    </r>
  </si>
  <si>
    <r>
      <t>ｇ．</t>
    </r>
    <r>
      <rPr>
        <sz val="10"/>
        <rFont val="Century"/>
        <family val="1"/>
      </rPr>
      <t>25</t>
    </r>
    <r>
      <rPr>
        <sz val="10"/>
        <rFont val="ＭＳ 明朝"/>
        <family val="1"/>
      </rPr>
      <t>～</t>
    </r>
    <r>
      <rPr>
        <sz val="10"/>
        <rFont val="Century"/>
        <family val="1"/>
      </rPr>
      <t>30</t>
    </r>
    <r>
      <rPr>
        <sz val="10"/>
        <rFont val="ＭＳ 明朝"/>
        <family val="1"/>
      </rPr>
      <t>年未満</t>
    </r>
  </si>
  <si>
    <r>
      <t>ｈ．</t>
    </r>
    <r>
      <rPr>
        <sz val="10"/>
        <rFont val="Century"/>
        <family val="1"/>
      </rPr>
      <t>30</t>
    </r>
    <r>
      <rPr>
        <sz val="10"/>
        <rFont val="ＭＳ 明朝"/>
        <family val="1"/>
      </rPr>
      <t>年以上</t>
    </r>
  </si>
  <si>
    <t>合計</t>
  </si>
  <si>
    <t>ａ．一般</t>
  </si>
  <si>
    <t>指標１０－２　平均でみた男女別賃金</t>
  </si>
  <si>
    <t>１０－２　　平均でみた男女間賃金格差指数</t>
  </si>
  <si>
    <t>平均賃金</t>
  </si>
  <si>
    <t>男女間賃金格差指数</t>
  </si>
  <si>
    <t>ⅩⅠ．ポジティブ・アクションの取り組みについて</t>
  </si>
  <si>
    <t>指標１１－１　ポジティブ・アクションの取り組み状況</t>
  </si>
  <si>
    <t>１１－１　　貴社のポジティブ・アクションの取組状況</t>
  </si>
  <si>
    <t>ポジティブ・アクションの取組状況について、①～⑤それぞれ該当する番号を1つずつ選んでください。</t>
  </si>
  <si>
    <t>① 女性活躍・活用方針など、会社としての取組姿勢を明確にしているか。</t>
  </si>
  <si>
    <t>② 新卒採用において女性採用比率の目標を設定しているか。</t>
  </si>
  <si>
    <t>③ 管理職登用</t>
  </si>
  <si>
    <t>　③－１　女性の積極的な管理職への登用方針等を設けているか。</t>
  </si>
  <si>
    <t>　③－２　女性の管理職への登用比率の目標を設定しているか。</t>
  </si>
  <si>
    <t>④ 女性の職域拡大に向けた取り組みを行っているか。</t>
  </si>
  <si>
    <t>⑤ 性別に関わりなく公平な人事考課を実施するための、管理職への人事評価者研修を行っているか。</t>
  </si>
  <si>
    <t>※すべて「正社員」についてお答えください。</t>
  </si>
  <si>
    <t>指標算出</t>
  </si>
  <si>
    <r>
      <t xml:space="preserve">→
</t>
    </r>
    <r>
      <rPr>
        <sz val="8"/>
        <color indexed="12"/>
        <rFont val="ＭＳ Ｐゴシック"/>
        <family val="3"/>
      </rPr>
      <t>指標算出</t>
    </r>
  </si>
  <si>
    <t>※黄色の網かけをしているセルに数値を記入してください。右に示している指標は自動計算されます。</t>
  </si>
  <si>
    <t>【指標】</t>
  </si>
  <si>
    <t>※業界水準値と比較する場合は、５段階に割り戻して比較してください。</t>
  </si>
  <si>
    <t>当該年度において人事異動の対象となった社員と、そのうち女性社員の人数について入力してください。
※「人事異動」は、自社で「異動として管理されている範囲」（出向者も含めてご記入ください）。
※それぞれの人数は、「延べ数」を記入してください。</t>
  </si>
  <si>
    <t>※③④について、単店舗・事業所のため店舗・事業所間異動がない場合は記入しなくてもかまいません。</t>
  </si>
  <si>
    <r>
      <t xml:space="preserve">①評価の段階数と、②当該年度における評価結果について、例えば５段階評価の場合には、５から１までのスコアを与え、男女別にスコアの平均値を計算したもの記入してください。
※能力評価（昇級や昇格などにリンク）と業績評価（賞与などにリンク）で人事考課が異なる場合は、能力評価について算出してください。
※正社員全体についての算出が難しい場合は、把握できる範囲で算出してください。
※ｔ検定などにより、男女間の平均に差があるかどうかを検証することが望まれます。
※職位など種々のグループ別に検証されることが望まれます。
</t>
    </r>
    <r>
      <rPr>
        <sz val="11"/>
        <color indexed="10"/>
        <rFont val="ＭＳ Ｐゴシック"/>
        <family val="3"/>
      </rPr>
      <t>※業界水準値は５段階評価で算出しています。業界水準値と比較する場合、５段階以外で評価の段階数を設定している場合は、５段階に割り戻して比較してください。</t>
    </r>
  </si>
  <si>
    <t>25歳・30歳・40歳・50歳に該当する社員の平均賃金額を、男女別に記入してください。
※賃金は、自社の基本給（短時間勤務の場合は、短縮時間分の賃金控除前）を標準形とします。そのほか月例給（残業代を含まないもの、含んだもの）、賞与を含めた年収ベースなどで計算、分析されることが望まれます。また、学歴別に計算、分析されることも望まれます。</t>
  </si>
  <si>
    <t>当該年度の３年前及び10年前における新規学卒採用者数と、そのうちの退職者数を記入してください。
※大卒、短大卒、高専卒など学歴別に算定することが望ましいです。採用後10年目の社員についても同様です。</t>
  </si>
  <si>
    <t>過去１年間に妊娠・出産した女性（退職者を含む。）の人数と、それを契機に退職した女性の人数を記入してください。
※社員の妊娠・出産の有無について、自社で把握可能な範囲で算出してください。</t>
  </si>
  <si>
    <t>役職別に、男女別の人数を記入してください。
※該当する役職・資格等級の設定がないものは除き、自社で設定している役職・資格等級を対象として、構成比を算出します。</t>
  </si>
  <si>
    <t>男性・女性の基本給（短時間勤務による短縮時間分の賃金控除前）の平均額を記入してください。
※役職者を含めて算出してください。ただし、役員は除きます。
※賃金は、基本給（短時間勤務の場合は、短縮時間分の賃金控除前）を標準形とします。そのほか月例給（残業代を含まないもの、含んだもの）、賞与を含めた年収ベースなどで計算され、分析されることが望まれます。</t>
  </si>
  <si>
    <t>１．明確にしている　　２．明確にしていない　　３．以前はしていたが現在は明確にしていない</t>
  </si>
  <si>
    <t>１．設定している　　２．設定していない　　３．以前は設定していたが現在は設定していない</t>
  </si>
  <si>
    <t>１．設けている 　２．設けていない 　３．以前は設けていたが現在は設けていない</t>
  </si>
  <si>
    <t>１．行っている　　　２．行っていない　　３．以前は行っていたが現在は行っていない</t>
  </si>
  <si>
    <t>１．行っている　　　２．行っていない　　　３．以前は行っていたが現在は行っていない</t>
  </si>
  <si>
    <t>平均勤続年数</t>
  </si>
  <si>
    <t>出産時離職</t>
  </si>
  <si>
    <t>管理職女性比率</t>
  </si>
  <si>
    <t>管理職予備軍女性比率</t>
  </si>
  <si>
    <t>異動</t>
  </si>
  <si>
    <t>人事異動女性比率</t>
  </si>
  <si>
    <t>店舗・事業所間異動女性比率</t>
  </si>
  <si>
    <t>男性平均</t>
  </si>
  <si>
    <t>女性平均</t>
  </si>
  <si>
    <t>全体</t>
  </si>
  <si>
    <t>大卒</t>
  </si>
  <si>
    <t>業界平均</t>
  </si>
  <si>
    <t>自社</t>
  </si>
  <si>
    <t>＜参考＞
育休取得率</t>
  </si>
  <si>
    <t>平均勤続
年数</t>
  </si>
  <si>
    <t>採用
（女性比率）</t>
  </si>
  <si>
    <t>女性社員比率</t>
  </si>
  <si>
    <t>新卒採用後10年目の定着率</t>
  </si>
  <si>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</si>
  <si>
    <r>
      <t>50</t>
    </r>
    <r>
      <rPr>
        <sz val="11"/>
        <rFont val="ＭＳ Ｐゴシック"/>
        <family val="3"/>
      </rPr>
      <t>歳賃金
指数</t>
    </r>
  </si>
  <si>
    <r>
      <t>10</t>
    </r>
    <r>
      <rPr>
        <sz val="11"/>
        <rFont val="ＭＳ Ｐゴシック"/>
        <family val="3"/>
      </rPr>
      <t>年目
定着率</t>
    </r>
  </si>
  <si>
    <r>
      <t>40</t>
    </r>
    <r>
      <rPr>
        <sz val="11"/>
        <rFont val="ＭＳ Ｐゴシック"/>
        <family val="3"/>
      </rPr>
      <t>歳賃金
指数</t>
    </r>
  </si>
  <si>
    <r>
      <t>10</t>
    </r>
    <r>
      <rPr>
        <sz val="11"/>
        <rFont val="ＭＳ Ｐゴシック"/>
        <family val="3"/>
      </rPr>
      <t xml:space="preserve">年目配置
</t>
    </r>
    <r>
      <rPr>
        <sz val="9"/>
        <rFont val="ＭＳ Ｐゴシック"/>
        <family val="3"/>
      </rPr>
      <t>（社員における販売職比率）</t>
    </r>
  </si>
  <si>
    <r>
      <t>30</t>
    </r>
    <r>
      <rPr>
        <sz val="11"/>
        <rFont val="ＭＳ Ｐゴシック"/>
        <family val="3"/>
      </rPr>
      <t>歳賃金
指数</t>
    </r>
  </si>
  <si>
    <r>
      <t xml:space="preserve">評価
</t>
    </r>
    <r>
      <rPr>
        <sz val="9"/>
        <rFont val="ＭＳ Ｐゴシック"/>
        <family val="3"/>
      </rPr>
      <t>（</t>
    </r>
    <r>
      <rPr>
        <sz val="9"/>
        <rFont val="Arial"/>
        <family val="2"/>
      </rPr>
      <t>5</t>
    </r>
    <r>
      <rPr>
        <sz val="9"/>
        <rFont val="ＭＳ Ｐゴシック"/>
        <family val="3"/>
      </rPr>
      <t>段階評価）</t>
    </r>
  </si>
  <si>
    <r>
      <t>3</t>
    </r>
    <r>
      <rPr>
        <sz val="11"/>
        <rFont val="ＭＳ Ｐゴシック"/>
        <family val="3"/>
      </rPr>
      <t>年目定着率</t>
    </r>
  </si>
  <si>
    <r>
      <t>25</t>
    </r>
    <r>
      <rPr>
        <sz val="11"/>
        <rFont val="ＭＳ Ｐゴシック"/>
        <family val="3"/>
      </rPr>
      <t>歳賃金
指数</t>
    </r>
  </si>
  <si>
    <r>
      <t xml:space="preserve">新任配置
</t>
    </r>
    <r>
      <rPr>
        <sz val="9"/>
        <rFont val="ＭＳ Ｐゴシック"/>
        <family val="3"/>
      </rPr>
      <t xml:space="preserve">（社員における販売職比率）
</t>
    </r>
    <r>
      <rPr>
        <sz val="8"/>
        <rFont val="ＭＳ Ｐゴシック"/>
        <family val="3"/>
      </rPr>
      <t>※新任のほぼ全てが店舗配置のため男女とも</t>
    </r>
    <r>
      <rPr>
        <sz val="8"/>
        <rFont val="Arial"/>
        <family val="2"/>
      </rPr>
      <t>100</t>
    </r>
    <r>
      <rPr>
        <sz val="8"/>
        <rFont val="ＭＳ Ｐゴシック"/>
        <family val="3"/>
      </rPr>
      <t>％</t>
    </r>
  </si>
  <si>
    <r>
      <t>※注</t>
    </r>
    <r>
      <rPr>
        <sz val="11"/>
        <rFont val="Arial"/>
        <family val="2"/>
      </rPr>
      <t>1</t>
    </r>
    <r>
      <rPr>
        <sz val="11"/>
        <rFont val="ＭＳ Ｐゴシック"/>
        <family val="3"/>
      </rPr>
      <t>：「女性比率」とあるものは、「男女計に占める女性の割合」</t>
    </r>
  </si>
  <si>
    <t>勤続年数：男女差
（男性-女性）</t>
  </si>
  <si>
    <t>女性管理職比率
（課長以上に占める女性比率）</t>
  </si>
  <si>
    <t>自社</t>
  </si>
  <si>
    <t>①販売</t>
  </si>
  <si>
    <t>②外商</t>
  </si>
  <si>
    <t>③MD・バイヤー</t>
  </si>
  <si>
    <t>④事務・管理</t>
  </si>
  <si>
    <t>⑤その他</t>
  </si>
  <si>
    <t>⑥合計</t>
  </si>
  <si>
    <t>①販売</t>
  </si>
  <si>
    <t>③MD・バイヤー</t>
  </si>
  <si>
    <t>①販売</t>
  </si>
  <si>
    <t>②販売以外の部門（指標2-1の②から⑤の部門）</t>
  </si>
  <si>
    <t>③合計</t>
  </si>
  <si>
    <t>６－１－①　主任・係長クラスに昇進、昇格した人数に占める女性の割合</t>
  </si>
  <si>
    <t>当該年度において、主任・係長クラスに昇進、昇格した男女別の人数を記入してください。
※「主任・係長クラス」は、一般職と課長クラスの間の役職・資格等級者」とします。
※該当役職・資格等級の設定がない場合は、算出しなくてもかまいません。以下、②課長クラス・③部長クラス以上（役員を含む）も同様です。</t>
  </si>
  <si>
    <t>６－１－②　　課長クラスに昇進した人数に占める女性の割合</t>
  </si>
  <si>
    <t>当該年度について、課長クラスに昇進、昇格した男女別の人数を記入してください。
※該当役職・資格等級の設定がない場合は、算出しなくてもかまいません。</t>
  </si>
  <si>
    <t>課長クラスに昇進、昇格した人数</t>
  </si>
  <si>
    <t>主任・係長クラスに昇進、昇格した人数</t>
  </si>
  <si>
    <t>過去１年間に、結婚・妊娠・出産などを契機に退職した元女性社員のうち、再雇用した人数を記入してください。
※再雇用制度は、妊娠、出産、育児、介護など何らかの理由で退職した従業員、主として正社員を、一定期間後に再び自社あるいは当該企業の関連会社で雇い入れる仕組みのことを指します。ここでは、定年退職者等を再雇用する制度は対象に含みません。
※自社の再雇用制度のもとで直接雇用された人（パート・アルバイト等を含む）について算出します。なお、再雇用制度がない場合は算出しなくてもかまいません。</t>
  </si>
  <si>
    <r>
      <t>過去１年間に、産休・育休から職場復帰し</t>
    </r>
    <r>
      <rPr>
        <sz val="11"/>
        <color indexed="10"/>
        <rFont val="ＭＳ Ｐゴシック"/>
        <family val="3"/>
      </rPr>
      <t>た</t>
    </r>
    <r>
      <rPr>
        <sz val="11"/>
        <rFont val="ＭＳ Ｐゴシック"/>
        <family val="3"/>
      </rPr>
      <t>社員人数と、そのうち、短時間・短日勤務制度を利用した社員数について、男女別に記入してください。
※産休・育休から復帰後、短時間勤務を利用し、すでに退職した者も含みます。
※その他自社にとって重要な両立支援策に関する指標を作成してください。</t>
    </r>
  </si>
  <si>
    <t>ｂ．主任・係長クラス</t>
  </si>
  <si>
    <t>ｃ．課長クラス</t>
  </si>
  <si>
    <t>ｄ．部長以上クラス（役員含む）</t>
  </si>
  <si>
    <t>ｃ．課長クラス</t>
  </si>
  <si>
    <r>
      <t>③役職者</t>
    </r>
    <r>
      <rPr>
        <sz val="11"/>
        <color indexed="10"/>
        <rFont val="ＭＳ Ｐゴシック"/>
        <family val="3"/>
      </rPr>
      <t>の女性</t>
    </r>
    <r>
      <rPr>
        <sz val="11"/>
        <rFont val="ＭＳ Ｐゴシック"/>
        <family val="3"/>
      </rPr>
      <t>比率</t>
    </r>
  </si>
  <si>
    <t>男女差</t>
  </si>
  <si>
    <t>平均勤続年数の男女差</t>
  </si>
  <si>
    <t>主任・係長
クラス</t>
  </si>
  <si>
    <t>課長クラス</t>
  </si>
  <si>
    <t>部長以上
クラス</t>
  </si>
  <si>
    <t>中途採用</t>
  </si>
  <si>
    <t>【百貨店業界の業界平均値】</t>
  </si>
  <si>
    <t>活躍に関連する指標</t>
  </si>
  <si>
    <t>定着に関連する指標</t>
  </si>
  <si>
    <r>
      <t>※注</t>
    </r>
    <r>
      <rPr>
        <sz val="11"/>
        <rFont val="Arial"/>
        <family val="2"/>
      </rPr>
      <t>2</t>
    </r>
    <r>
      <rPr>
        <sz val="11"/>
        <rFont val="ＭＳ Ｐゴシック"/>
        <family val="3"/>
      </rPr>
      <t>：『業界平均』は</t>
    </r>
    <r>
      <rPr>
        <sz val="11"/>
        <rFont val="Arial"/>
        <family val="2"/>
      </rPr>
      <t>2011</t>
    </r>
    <r>
      <rPr>
        <sz val="11"/>
        <rFont val="ＭＳ Ｐゴシック"/>
        <family val="3"/>
      </rPr>
      <t>年９月末時点のもの</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</si>
</sst>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s>
  <fonts count="55">
    <font>
      <sz val="11"/>
      <name val="ＭＳ Ｐゴシック"/>
      <family val="3"/>
    </font>
    <font>
      <sz val="6"/>
      <name val="ＭＳ Ｐゴシック"/>
      <family val="3"/>
    </font>
    <font>
      <sz val="10"/>
      <name val="Century"/>
      <family val="1"/>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4"/>
      <name val="HG創英角ﾎﾟｯﾌﾟ体"/>
      <family val="3"/>
    </font>
    <font>
      <sz val="10"/>
      <name val="ＭＳ 明朝"/>
      <family val="1"/>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14"/>
      <color indexed="12"/>
      <name val="HG創英角ﾎﾟｯﾌﾟ体"/>
      <family val="3"/>
    </font>
    <font>
      <sz val="8"/>
      <color indexed="12"/>
      <name val="ＭＳ Ｐゴシック"/>
      <family val="3"/>
    </font>
    <font>
      <sz val="9"/>
      <name val="ＭＳ Ｐゴシック"/>
      <family val="3"/>
    </font>
    <font>
      <sz val="14"/>
      <name val="ＭＳ Ｐゴシック"/>
      <family val="3"/>
    </font>
    <font>
      <sz val="24"/>
      <name val="ＭＳ Ｐゴシック"/>
      <family val="3"/>
    </font>
    <font>
      <sz val="11"/>
      <name val="Arial"/>
      <family val="2"/>
    </font>
    <font>
      <sz val="24"/>
      <name val="Arial"/>
      <family val="2"/>
    </font>
    <font>
      <sz val="9"/>
      <name val="Arial"/>
      <family val="2"/>
    </font>
    <font>
      <sz val="14"/>
      <name val="Arial"/>
      <family val="2"/>
    </font>
    <font>
      <sz val="10"/>
      <name val="Arial"/>
      <family val="2"/>
    </font>
    <font>
      <sz val="8"/>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6"/>
      <name val="ＭＳ 明朝"/>
      <family val="1"/>
    </font>
    <font>
      <sz val="14"/>
      <name val="ＭＳ 明朝"/>
      <family val="1"/>
    </font>
    <font>
      <sz val="1.25"/>
      <color indexed="8"/>
      <name val="ＭＳ Ｐゴシック"/>
      <family val="3"/>
    </font>
    <font>
      <b/>
      <sz val="10"/>
      <color indexed="20"/>
      <name val="ＭＳ Ｐゴシック"/>
      <family val="3"/>
    </font>
    <font>
      <b/>
      <sz val="10"/>
      <color indexed="12"/>
      <name val="ＭＳ Ｐゴシック"/>
      <family val="3"/>
    </font>
    <font>
      <sz val="10"/>
      <color indexed="8"/>
      <name val="ＭＳ Ｐゴシック"/>
      <family val="3"/>
    </font>
    <font>
      <sz val="9"/>
      <color indexed="8"/>
      <name val="ＭＳ Ｐゴシック"/>
      <family val="3"/>
    </font>
    <font>
      <b/>
      <sz val="9"/>
      <color indexed="60"/>
      <name val="ＭＳ Ｐゴシック"/>
      <family val="3"/>
    </font>
    <font>
      <b/>
      <sz val="11"/>
      <color indexed="60"/>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thin"/>
      <right>
        <color indexed="63"/>
      </right>
      <top style="thin"/>
      <bottom style="dotted"/>
    </border>
    <border>
      <left style="thin"/>
      <right>
        <color indexed="63"/>
      </right>
      <top style="dotted"/>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hair"/>
      <right style="hair"/>
      <top style="hair"/>
      <bottom>
        <color indexed="63"/>
      </bottom>
    </border>
    <border>
      <left style="thin"/>
      <right style="dotted"/>
      <top style="thin"/>
      <bottom>
        <color indexed="63"/>
      </bottom>
    </border>
    <border>
      <left style="dotted"/>
      <right style="thin"/>
      <top style="thin"/>
      <bottom>
        <color indexed="63"/>
      </bottom>
    </border>
    <border>
      <left style="hair"/>
      <right style="hair"/>
      <top style="hair"/>
      <bottom style="hair"/>
    </border>
    <border>
      <left>
        <color indexed="63"/>
      </left>
      <right style="hair"/>
      <top style="hair"/>
      <bottom style="hair"/>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hair"/>
      <top>
        <color indexed="63"/>
      </top>
      <bottom style="mediumDashed"/>
    </border>
    <border>
      <left style="hair"/>
      <right>
        <color indexed="63"/>
      </right>
      <top>
        <color indexed="63"/>
      </top>
      <bottom style="mediumDashed"/>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double"/>
      <right>
        <color indexed="63"/>
      </right>
      <top style="double"/>
      <bottom style="double"/>
    </border>
    <border>
      <left style="medium"/>
      <right style="thin"/>
      <top style="double"/>
      <bottom style="double"/>
    </border>
    <border>
      <left style="thin"/>
      <right style="double"/>
      <top style="double"/>
      <bottom style="double"/>
    </border>
    <border>
      <left style="thin"/>
      <right>
        <color indexed="63"/>
      </right>
      <top>
        <color indexed="63"/>
      </top>
      <bottom style="dotted"/>
    </border>
    <border>
      <left style="double"/>
      <right style="double"/>
      <top style="double"/>
      <bottom style="hair"/>
    </border>
    <border>
      <left style="double"/>
      <right style="double"/>
      <top style="hair"/>
      <bottom style="hair"/>
    </border>
    <border>
      <left style="double"/>
      <right style="double"/>
      <top style="hair"/>
      <bottom style="double"/>
    </border>
    <border>
      <left style="double"/>
      <right style="double"/>
      <top style="double"/>
      <bottom style="dotted"/>
    </border>
    <border>
      <left style="double"/>
      <right style="double"/>
      <top style="dotted"/>
      <bottom style="double"/>
    </border>
    <border>
      <left style="hair"/>
      <right style="hair"/>
      <top style="dotted"/>
      <bottom style="dotted"/>
    </border>
    <border>
      <left style="hair"/>
      <right style="hair"/>
      <top>
        <color indexed="63"/>
      </top>
      <bottom style="hair"/>
    </border>
    <border>
      <left style="hair"/>
      <right style="hair"/>
      <top style="dotted"/>
      <bottom style="hair"/>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double"/>
      <top style="thin"/>
      <bottom>
        <color indexed="63"/>
      </bottom>
    </border>
    <border>
      <left style="thin"/>
      <right style="double"/>
      <top>
        <color indexed="63"/>
      </top>
      <bottom style="thin"/>
    </border>
    <border>
      <left style="double"/>
      <right style="double"/>
      <top style="double"/>
      <bottom>
        <color indexed="63"/>
      </bottom>
    </border>
    <border>
      <left style="double"/>
      <right style="double"/>
      <top>
        <color indexed="63"/>
      </top>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s>
  <cellStyleXfs count="64">
    <xf numFmtId="0" fontId="0" fillId="0" borderId="0">
      <alignment vertical="center"/>
      <protection/>
    </xf>
    <xf numFmtId="0" fontId="0"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0" borderId="0" applyNumberFormat="0" applyFill="0" applyBorder="0" applyAlignment="0" applyProtection="0"/>
    <xf numFmtId="0" fontId="30" fillId="15" borderId="1" applyNumberFormat="0" applyAlignment="0" applyProtection="0"/>
    <xf numFmtId="0" fontId="31" fillId="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2" fillId="4" borderId="2" applyNumberFormat="0" applyFont="0" applyAlignment="0" applyProtection="0"/>
    <xf numFmtId="0" fontId="12" fillId="0" borderId="3" applyNumberFormat="0" applyFill="0" applyAlignment="0" applyProtection="0"/>
    <xf numFmtId="0" fontId="34" fillId="16" borderId="0" applyNumberFormat="0" applyBorder="0" applyAlignment="0" applyProtection="0"/>
    <xf numFmtId="0" fontId="35" fillId="17"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1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32" fillId="0" borderId="0">
      <alignment/>
      <protection/>
    </xf>
    <xf numFmtId="0" fontId="43" fillId="0" borderId="0" applyNumberFormat="0" applyFill="0" applyBorder="0" applyAlignment="0" applyProtection="0"/>
    <xf numFmtId="0" fontId="44" fillId="6" borderId="0" applyNumberFormat="0" applyBorder="0" applyAlignment="0" applyProtection="0"/>
  </cellStyleXfs>
  <cellXfs count="205">
    <xf numFmtId="0" fontId="0" fillId="0" borderId="0" xfId="0" applyAlignment="1">
      <alignment vertical="center"/>
    </xf>
    <xf numFmtId="0" fontId="3" fillId="0" borderId="0" xfId="0" applyFont="1" applyAlignment="1">
      <alignment vertical="center"/>
    </xf>
    <xf numFmtId="0" fontId="4" fillId="5" borderId="10" xfId="0" applyFont="1"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6" fillId="18" borderId="0" xfId="0" applyFont="1" applyFill="1" applyAlignment="1">
      <alignment vertical="center"/>
    </xf>
    <xf numFmtId="0" fontId="0" fillId="18" borderId="0" xfId="0" applyFill="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7" borderId="13" xfId="0" applyFill="1" applyBorder="1" applyAlignment="1">
      <alignment vertical="center"/>
    </xf>
    <xf numFmtId="0" fontId="8" fillId="0" borderId="0" xfId="0" applyFont="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180" fontId="0" fillId="0" borderId="13" xfId="42" applyNumberFormat="1" applyFont="1" applyBorder="1" applyAlignment="1">
      <alignment vertical="center"/>
    </xf>
    <xf numFmtId="0" fontId="0" fillId="0" borderId="0" xfId="0" applyFill="1" applyBorder="1" applyAlignment="1">
      <alignment vertical="center"/>
    </xf>
    <xf numFmtId="0" fontId="0" fillId="7" borderId="14" xfId="0" applyFill="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17" borderId="16" xfId="0" applyFill="1" applyBorder="1" applyAlignment="1">
      <alignment horizontal="center" vertical="center"/>
    </xf>
    <xf numFmtId="0" fontId="0" fillId="17" borderId="17" xfId="0" applyFill="1" applyBorder="1" applyAlignment="1">
      <alignment horizontal="center" vertical="center"/>
    </xf>
    <xf numFmtId="0" fontId="0" fillId="17" borderId="16" xfId="0" applyFill="1" applyBorder="1" applyAlignment="1">
      <alignment vertical="center"/>
    </xf>
    <xf numFmtId="0" fontId="0" fillId="17" borderId="17" xfId="0" applyFill="1" applyBorder="1" applyAlignment="1">
      <alignment vertical="center"/>
    </xf>
    <xf numFmtId="0" fontId="0" fillId="17" borderId="18" xfId="0" applyFill="1" applyBorder="1" applyAlignment="1">
      <alignment vertical="center"/>
    </xf>
    <xf numFmtId="0" fontId="0" fillId="17" borderId="19" xfId="0" applyFill="1" applyBorder="1" applyAlignment="1">
      <alignment vertical="center"/>
    </xf>
    <xf numFmtId="0" fontId="0" fillId="17" borderId="20" xfId="0" applyFill="1" applyBorder="1" applyAlignment="1">
      <alignment vertical="center"/>
    </xf>
    <xf numFmtId="0" fontId="0" fillId="17" borderId="21" xfId="0" applyFill="1" applyBorder="1" applyAlignment="1">
      <alignment vertical="center"/>
    </xf>
    <xf numFmtId="0" fontId="0" fillId="17" borderId="16" xfId="0" applyFill="1" applyBorder="1" applyAlignment="1">
      <alignment horizontal="centerContinuous" vertical="center"/>
    </xf>
    <xf numFmtId="0" fontId="0" fillId="17" borderId="17" xfId="0" applyFill="1" applyBorder="1" applyAlignment="1">
      <alignment horizontal="centerContinuous" vertical="center"/>
    </xf>
    <xf numFmtId="0" fontId="0" fillId="17" borderId="13" xfId="0" applyFill="1" applyBorder="1" applyAlignment="1">
      <alignment horizontal="centerContinuous" vertical="center"/>
    </xf>
    <xf numFmtId="0" fontId="0" fillId="17" borderId="13" xfId="0" applyFill="1" applyBorder="1" applyAlignment="1">
      <alignment vertical="center"/>
    </xf>
    <xf numFmtId="0" fontId="0" fillId="17" borderId="14" xfId="0" applyFill="1" applyBorder="1" applyAlignment="1">
      <alignment vertical="center"/>
    </xf>
    <xf numFmtId="0" fontId="0" fillId="17" borderId="15" xfId="0" applyFill="1" applyBorder="1" applyAlignment="1">
      <alignment vertical="center"/>
    </xf>
    <xf numFmtId="0" fontId="7" fillId="18" borderId="0" xfId="0" applyFont="1" applyFill="1" applyAlignment="1">
      <alignment vertical="center"/>
    </xf>
    <xf numFmtId="180" fontId="0" fillId="0" borderId="14" xfId="42" applyNumberFormat="1" applyFont="1" applyBorder="1" applyAlignment="1">
      <alignment vertical="center"/>
    </xf>
    <xf numFmtId="180" fontId="0" fillId="0" borderId="15" xfId="42" applyNumberFormat="1" applyFont="1" applyBorder="1" applyAlignment="1">
      <alignment vertical="center"/>
    </xf>
    <xf numFmtId="0" fontId="5" fillId="0" borderId="0" xfId="0" applyFont="1" applyAlignment="1">
      <alignment horizontal="left" vertical="center"/>
    </xf>
    <xf numFmtId="0" fontId="0" fillId="0" borderId="0" xfId="0" applyFill="1" applyAlignment="1">
      <alignment vertical="center"/>
    </xf>
    <xf numFmtId="180" fontId="0" fillId="0" borderId="0" xfId="42" applyNumberFormat="1" applyFont="1" applyFill="1" applyBorder="1" applyAlignment="1">
      <alignment vertical="center"/>
    </xf>
    <xf numFmtId="0" fontId="0" fillId="7" borderId="16" xfId="0" applyFill="1" applyBorder="1" applyAlignment="1">
      <alignment vertical="center"/>
    </xf>
    <xf numFmtId="0" fontId="0" fillId="0" borderId="22" xfId="0" applyFill="1" applyBorder="1" applyAlignment="1">
      <alignment vertical="center"/>
    </xf>
    <xf numFmtId="180" fontId="0" fillId="0" borderId="13" xfId="42" applyNumberFormat="1" applyFont="1" applyFill="1" applyBorder="1" applyAlignment="1">
      <alignment vertical="center"/>
    </xf>
    <xf numFmtId="0" fontId="0" fillId="17" borderId="16" xfId="0" applyFill="1" applyBorder="1" applyAlignment="1">
      <alignment horizontal="left" vertical="center"/>
    </xf>
    <xf numFmtId="0" fontId="0" fillId="0" borderId="0" xfId="0" applyBorder="1" applyAlignment="1">
      <alignment horizontal="left" vertical="center"/>
    </xf>
    <xf numFmtId="0" fontId="0" fillId="7" borderId="13" xfId="0" applyFill="1" applyBorder="1" applyAlignment="1">
      <alignment horizontal="center" vertical="center"/>
    </xf>
    <xf numFmtId="0" fontId="0" fillId="0" borderId="13" xfId="0" applyFill="1" applyBorder="1" applyAlignment="1">
      <alignment horizontal="left" vertical="center" wrapText="1"/>
    </xf>
    <xf numFmtId="38" fontId="0" fillId="7" borderId="13" xfId="49" applyFont="1" applyFill="1" applyBorder="1" applyAlignment="1">
      <alignment vertical="center"/>
    </xf>
    <xf numFmtId="0" fontId="0" fillId="0" borderId="13" xfId="0" applyFill="1" applyBorder="1" applyAlignment="1">
      <alignment horizontal="center" vertical="center" wrapText="1"/>
    </xf>
    <xf numFmtId="38" fontId="0" fillId="0" borderId="0" xfId="49" applyFont="1" applyFill="1" applyBorder="1" applyAlignment="1">
      <alignment vertical="center"/>
    </xf>
    <xf numFmtId="0" fontId="0" fillId="17" borderId="13" xfId="0" applyFill="1" applyBorder="1" applyAlignment="1">
      <alignment vertical="center" wrapText="1"/>
    </xf>
    <xf numFmtId="0" fontId="0" fillId="0" borderId="13" xfId="42" applyNumberFormat="1" applyFont="1" applyBorder="1" applyAlignment="1">
      <alignment vertical="center"/>
    </xf>
    <xf numFmtId="38" fontId="0" fillId="0" borderId="13" xfId="42" applyNumberFormat="1" applyFont="1" applyBorder="1" applyAlignment="1">
      <alignment vertical="center"/>
    </xf>
    <xf numFmtId="0" fontId="11" fillId="17" borderId="16" xfId="0" applyFont="1" applyFill="1" applyBorder="1" applyAlignment="1">
      <alignment vertical="center" wrapText="1"/>
    </xf>
    <xf numFmtId="0" fontId="0" fillId="0" borderId="13" xfId="0" applyFont="1" applyBorder="1" applyAlignment="1">
      <alignment vertical="center" wrapText="1"/>
    </xf>
    <xf numFmtId="0" fontId="13" fillId="0" borderId="0" xfId="0" applyFont="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center"/>
    </xf>
    <xf numFmtId="0" fontId="13" fillId="0" borderId="0" xfId="0" applyFont="1" applyAlignment="1">
      <alignment horizontal="center" vertical="top" shrinkToFit="1"/>
    </xf>
    <xf numFmtId="0" fontId="14" fillId="0" borderId="0" xfId="0" applyFont="1" applyAlignment="1">
      <alignment horizontal="center" vertical="center" wrapText="1"/>
    </xf>
    <xf numFmtId="0" fontId="16" fillId="17" borderId="23" xfId="0" applyFont="1" applyFill="1" applyBorder="1" applyAlignment="1">
      <alignment horizontal="center" vertical="center" wrapText="1"/>
    </xf>
    <xf numFmtId="0" fontId="16" fillId="17" borderId="24" xfId="0" applyFont="1" applyFill="1" applyBorder="1" applyAlignment="1">
      <alignment horizontal="center" vertical="center" wrapText="1"/>
    </xf>
    <xf numFmtId="0" fontId="16" fillId="17" borderId="0" xfId="0" applyFont="1" applyFill="1" applyAlignment="1">
      <alignment horizontal="center" vertical="center" wrapText="1"/>
    </xf>
    <xf numFmtId="0" fontId="11" fillId="17" borderId="23" xfId="0" applyFont="1" applyFill="1" applyBorder="1" applyAlignment="1">
      <alignment horizontal="center" vertical="center" wrapText="1"/>
    </xf>
    <xf numFmtId="0" fontId="11" fillId="17" borderId="24" xfId="0" applyFont="1" applyFill="1" applyBorder="1" applyAlignment="1">
      <alignment horizontal="center" vertical="center" wrapText="1"/>
    </xf>
    <xf numFmtId="182" fontId="0" fillId="0" borderId="13" xfId="49" applyNumberFormat="1" applyFont="1" applyBorder="1" applyAlignment="1">
      <alignment vertical="center"/>
    </xf>
    <xf numFmtId="0" fontId="19" fillId="17" borderId="0" xfId="0" applyFont="1" applyFill="1" applyAlignment="1">
      <alignment vertical="center" wrapText="1"/>
    </xf>
    <xf numFmtId="0" fontId="19" fillId="17" borderId="0" xfId="0" applyFont="1" applyFill="1" applyAlignment="1">
      <alignment horizontal="center" vertical="center" wrapText="1"/>
    </xf>
    <xf numFmtId="0" fontId="19" fillId="17" borderId="25" xfId="0" applyFont="1" applyFill="1" applyBorder="1" applyAlignment="1">
      <alignment vertical="center" wrapText="1"/>
    </xf>
    <xf numFmtId="0" fontId="19" fillId="17" borderId="26" xfId="0" applyFont="1" applyFill="1" applyBorder="1" applyAlignment="1">
      <alignment vertical="center" wrapText="1"/>
    </xf>
    <xf numFmtId="0" fontId="19" fillId="17" borderId="26" xfId="0" applyFont="1" applyFill="1" applyBorder="1" applyAlignment="1">
      <alignment horizontal="center" vertical="center" wrapText="1"/>
    </xf>
    <xf numFmtId="0" fontId="19" fillId="17" borderId="27" xfId="0" applyFont="1" applyFill="1" applyBorder="1" applyAlignment="1">
      <alignment vertical="center" wrapText="1"/>
    </xf>
    <xf numFmtId="0" fontId="19" fillId="17" borderId="28" xfId="0" applyFont="1" applyFill="1" applyBorder="1" applyAlignment="1">
      <alignment vertical="center" wrapText="1"/>
    </xf>
    <xf numFmtId="0" fontId="21" fillId="17" borderId="0" xfId="0" applyFont="1" applyFill="1" applyAlignment="1">
      <alignment vertical="center" wrapText="1"/>
    </xf>
    <xf numFmtId="0" fontId="0" fillId="17" borderId="29" xfId="0" applyFont="1" applyFill="1" applyBorder="1" applyAlignment="1">
      <alignment horizontal="center" vertical="center" shrinkToFit="1"/>
    </xf>
    <xf numFmtId="0" fontId="0" fillId="17" borderId="29" xfId="0" applyFont="1" applyFill="1" applyBorder="1" applyAlignment="1">
      <alignment horizontal="center" vertical="center" wrapText="1"/>
    </xf>
    <xf numFmtId="0" fontId="22" fillId="17" borderId="0" xfId="0" applyFont="1" applyFill="1" applyAlignment="1">
      <alignment horizontal="center" vertical="center" wrapText="1"/>
    </xf>
    <xf numFmtId="0" fontId="0" fillId="17" borderId="30" xfId="0" applyFont="1" applyFill="1" applyBorder="1" applyAlignment="1">
      <alignment horizontal="center" vertical="center" shrinkToFit="1"/>
    </xf>
    <xf numFmtId="0" fontId="0" fillId="17" borderId="31" xfId="0" applyFont="1" applyFill="1" applyBorder="1" applyAlignment="1">
      <alignment horizontal="center" vertical="center" wrapText="1"/>
    </xf>
    <xf numFmtId="0" fontId="0" fillId="17" borderId="32" xfId="0" applyFont="1" applyFill="1" applyBorder="1" applyAlignment="1">
      <alignment horizontal="center" vertical="center" shrinkToFit="1"/>
    </xf>
    <xf numFmtId="0" fontId="0" fillId="17" borderId="33" xfId="0" applyFont="1" applyFill="1" applyBorder="1" applyAlignment="1">
      <alignment horizontal="center" vertical="center" wrapText="1"/>
    </xf>
    <xf numFmtId="0" fontId="21" fillId="17" borderId="0" xfId="0" applyFont="1" applyFill="1" applyAlignment="1">
      <alignment horizontal="center" vertical="center" wrapText="1"/>
    </xf>
    <xf numFmtId="180" fontId="21" fillId="17" borderId="0" xfId="42" applyNumberFormat="1" applyFont="1" applyFill="1" applyAlignment="1">
      <alignment horizontal="center" vertical="center" wrapText="1"/>
    </xf>
    <xf numFmtId="0" fontId="19" fillId="17" borderId="34" xfId="0" applyFont="1" applyFill="1" applyBorder="1" applyAlignment="1">
      <alignment vertical="center" wrapText="1"/>
    </xf>
    <xf numFmtId="0" fontId="19" fillId="17" borderId="35" xfId="0" applyFont="1" applyFill="1" applyBorder="1" applyAlignment="1">
      <alignment vertical="center" wrapText="1"/>
    </xf>
    <xf numFmtId="0" fontId="21" fillId="17" borderId="35" xfId="0" applyFont="1" applyFill="1" applyBorder="1" applyAlignment="1">
      <alignment vertical="center" wrapText="1"/>
    </xf>
    <xf numFmtId="0" fontId="19" fillId="17" borderId="36" xfId="0" applyFont="1" applyFill="1" applyBorder="1" applyAlignment="1">
      <alignment horizontal="center" vertical="center" wrapText="1"/>
    </xf>
    <xf numFmtId="0" fontId="19" fillId="17" borderId="37" xfId="0" applyFont="1" applyFill="1" applyBorder="1" applyAlignment="1">
      <alignment vertical="center" wrapText="1"/>
    </xf>
    <xf numFmtId="0" fontId="19" fillId="17" borderId="35" xfId="0" applyFont="1" applyFill="1" applyBorder="1" applyAlignment="1">
      <alignment horizontal="center" vertical="center" wrapText="1"/>
    </xf>
    <xf numFmtId="0" fontId="0" fillId="17" borderId="0" xfId="0" applyFont="1" applyFill="1" applyAlignment="1">
      <alignment vertical="center"/>
    </xf>
    <xf numFmtId="0" fontId="32" fillId="5" borderId="0" xfId="61" applyFill="1" applyAlignment="1">
      <alignment vertical="center"/>
      <protection/>
    </xf>
    <xf numFmtId="0" fontId="32" fillId="0" borderId="0" xfId="61" applyAlignment="1">
      <alignment vertical="center"/>
      <protection/>
    </xf>
    <xf numFmtId="0" fontId="32" fillId="5" borderId="38" xfId="61" applyFill="1" applyBorder="1" applyAlignment="1">
      <alignment horizontal="center" vertical="center" wrapText="1"/>
      <protection/>
    </xf>
    <xf numFmtId="0" fontId="32" fillId="5" borderId="39" xfId="61" applyFill="1" applyBorder="1" applyAlignment="1">
      <alignment horizontal="center" vertical="center" wrapText="1"/>
      <protection/>
    </xf>
    <xf numFmtId="0" fontId="32" fillId="5" borderId="40" xfId="61" applyFill="1" applyBorder="1" applyAlignment="1">
      <alignment vertical="center"/>
      <protection/>
    </xf>
    <xf numFmtId="0" fontId="32" fillId="5" borderId="22" xfId="61" applyFill="1" applyBorder="1" applyAlignment="1">
      <alignment vertical="center"/>
      <protection/>
    </xf>
    <xf numFmtId="0" fontId="32" fillId="0" borderId="41" xfId="61" applyBorder="1" applyAlignment="1">
      <alignment horizontal="center" vertical="center"/>
      <protection/>
    </xf>
    <xf numFmtId="182" fontId="47" fillId="5" borderId="42" xfId="49" applyNumberFormat="1" applyFont="1" applyFill="1" applyBorder="1" applyAlignment="1">
      <alignment horizontal="center" vertical="center"/>
    </xf>
    <xf numFmtId="182" fontId="47" fillId="5" borderId="43" xfId="49" applyNumberFormat="1" applyFont="1" applyFill="1" applyBorder="1" applyAlignment="1">
      <alignment horizontal="center" vertical="center"/>
    </xf>
    <xf numFmtId="0" fontId="32" fillId="0" borderId="0" xfId="61" applyFill="1" applyAlignment="1">
      <alignment vertical="center"/>
      <protection/>
    </xf>
    <xf numFmtId="0" fontId="10" fillId="0" borderId="13" xfId="0" applyFont="1" applyBorder="1" applyAlignment="1">
      <alignment vertical="center" wrapText="1"/>
    </xf>
    <xf numFmtId="0" fontId="0" fillId="17" borderId="0" xfId="0" applyFill="1" applyBorder="1" applyAlignment="1">
      <alignment vertical="center"/>
    </xf>
    <xf numFmtId="0" fontId="16" fillId="0" borderId="13" xfId="0" applyFont="1" applyBorder="1" applyAlignment="1">
      <alignment vertical="center" wrapText="1"/>
    </xf>
    <xf numFmtId="0" fontId="16" fillId="17" borderId="13" xfId="0" applyFont="1" applyFill="1" applyBorder="1" applyAlignment="1">
      <alignment vertical="center"/>
    </xf>
    <xf numFmtId="0" fontId="16" fillId="17" borderId="44" xfId="0" applyFont="1" applyFill="1" applyBorder="1" applyAlignment="1">
      <alignment horizontal="center" vertical="center" wrapText="1"/>
    </xf>
    <xf numFmtId="180" fontId="19" fillId="17" borderId="0" xfId="42" applyNumberFormat="1" applyFont="1" applyFill="1" applyAlignment="1">
      <alignment horizontal="center" vertical="center" wrapText="1"/>
    </xf>
    <xf numFmtId="0" fontId="0" fillId="17" borderId="0" xfId="0" applyFont="1" applyFill="1" applyAlignment="1">
      <alignment vertical="center"/>
    </xf>
    <xf numFmtId="183" fontId="0" fillId="17" borderId="23" xfId="0" applyNumberFormat="1" applyFont="1" applyFill="1" applyBorder="1" applyAlignment="1">
      <alignment horizontal="center" vertical="center" shrinkToFit="1"/>
    </xf>
    <xf numFmtId="183" fontId="19" fillId="17" borderId="45" xfId="0" applyNumberFormat="1" applyFont="1" applyFill="1" applyBorder="1" applyAlignment="1">
      <alignment horizontal="center" vertical="center" shrinkToFit="1"/>
    </xf>
    <xf numFmtId="183" fontId="0" fillId="17" borderId="44" xfId="0" applyNumberFormat="1" applyFont="1" applyFill="1" applyBorder="1" applyAlignment="1">
      <alignment horizontal="center" vertical="center" shrinkToFit="1"/>
    </xf>
    <xf numFmtId="183" fontId="19" fillId="17" borderId="46" xfId="0" applyNumberFormat="1" applyFont="1" applyFill="1" applyBorder="1" applyAlignment="1">
      <alignment horizontal="center" vertical="center" shrinkToFit="1"/>
    </xf>
    <xf numFmtId="183" fontId="0" fillId="17" borderId="24" xfId="0" applyNumberFormat="1" applyFont="1" applyFill="1" applyBorder="1" applyAlignment="1">
      <alignment horizontal="center" vertical="center" shrinkToFit="1"/>
    </xf>
    <xf numFmtId="183" fontId="19" fillId="17" borderId="47" xfId="0" applyNumberFormat="1" applyFont="1" applyFill="1" applyBorder="1" applyAlignment="1">
      <alignment horizontal="center" vertical="center" shrinkToFit="1"/>
    </xf>
    <xf numFmtId="180" fontId="19" fillId="17" borderId="23" xfId="42" applyNumberFormat="1" applyFont="1" applyFill="1" applyBorder="1" applyAlignment="1">
      <alignment horizontal="center" vertical="center" shrinkToFit="1"/>
    </xf>
    <xf numFmtId="180" fontId="19" fillId="17" borderId="48" xfId="42" applyNumberFormat="1" applyFont="1" applyFill="1" applyBorder="1" applyAlignment="1">
      <alignment horizontal="center" vertical="center" shrinkToFit="1"/>
    </xf>
    <xf numFmtId="180" fontId="19" fillId="17" borderId="24" xfId="42" applyNumberFormat="1" applyFont="1" applyFill="1" applyBorder="1" applyAlignment="1">
      <alignment horizontal="center" vertical="center" shrinkToFit="1"/>
    </xf>
    <xf numFmtId="180" fontId="19" fillId="17" borderId="49" xfId="42" applyNumberFormat="1" applyFont="1" applyFill="1" applyBorder="1" applyAlignment="1">
      <alignment horizontal="center" vertical="center" shrinkToFit="1"/>
    </xf>
    <xf numFmtId="0" fontId="0" fillId="17" borderId="29" xfId="0" applyFont="1" applyFill="1" applyBorder="1" applyAlignment="1">
      <alignment vertical="center" shrinkToFit="1"/>
    </xf>
    <xf numFmtId="180" fontId="19" fillId="17" borderId="29" xfId="42" applyNumberFormat="1" applyFont="1" applyFill="1" applyBorder="1" applyAlignment="1">
      <alignment vertical="center" shrinkToFit="1"/>
    </xf>
    <xf numFmtId="0" fontId="0" fillId="17" borderId="50" xfId="0" applyFont="1" applyFill="1" applyBorder="1" applyAlignment="1">
      <alignment vertical="center" shrinkToFit="1"/>
    </xf>
    <xf numFmtId="180" fontId="19" fillId="17" borderId="50" xfId="42" applyNumberFormat="1" applyFont="1" applyFill="1" applyBorder="1" applyAlignment="1">
      <alignment vertical="center" shrinkToFit="1"/>
    </xf>
    <xf numFmtId="0" fontId="0" fillId="17" borderId="51" xfId="0" applyFill="1" applyBorder="1" applyAlignment="1">
      <alignment vertical="center" shrinkToFit="1"/>
    </xf>
    <xf numFmtId="180" fontId="19" fillId="17" borderId="51" xfId="42" applyNumberFormat="1" applyFont="1" applyFill="1" applyBorder="1" applyAlignment="1">
      <alignment vertical="center" shrinkToFit="1"/>
    </xf>
    <xf numFmtId="180" fontId="19" fillId="17" borderId="52" xfId="42" applyNumberFormat="1" applyFont="1" applyFill="1" applyBorder="1" applyAlignment="1">
      <alignment vertical="center" shrinkToFit="1"/>
    </xf>
    <xf numFmtId="0" fontId="22" fillId="17" borderId="32" xfId="0" applyFont="1" applyFill="1" applyBorder="1" applyAlignment="1">
      <alignment horizontal="center" vertical="center" shrinkToFit="1"/>
    </xf>
    <xf numFmtId="182" fontId="22" fillId="17" borderId="32" xfId="49" applyNumberFormat="1" applyFont="1" applyFill="1" applyBorder="1" applyAlignment="1">
      <alignment horizontal="center" vertical="center" shrinkToFit="1"/>
    </xf>
    <xf numFmtId="182" fontId="19" fillId="17" borderId="23" xfId="0" applyNumberFormat="1" applyFont="1" applyFill="1" applyBorder="1" applyAlignment="1">
      <alignment horizontal="center" vertical="center" shrinkToFit="1"/>
    </xf>
    <xf numFmtId="182" fontId="19" fillId="17" borderId="48" xfId="49" applyNumberFormat="1" applyFont="1" applyFill="1" applyBorder="1" applyAlignment="1">
      <alignment horizontal="center" vertical="center" shrinkToFit="1"/>
    </xf>
    <xf numFmtId="182" fontId="19" fillId="17" borderId="24" xfId="49" applyNumberFormat="1" applyFont="1" applyFill="1" applyBorder="1" applyAlignment="1">
      <alignment horizontal="center" vertical="center" shrinkToFit="1"/>
    </xf>
    <xf numFmtId="182" fontId="19" fillId="17" borderId="49" xfId="49" applyNumberFormat="1" applyFont="1" applyFill="1" applyBorder="1" applyAlignment="1">
      <alignment horizontal="center" vertical="center" shrinkToFit="1"/>
    </xf>
    <xf numFmtId="0" fontId="10" fillId="0" borderId="53" xfId="0" applyFont="1" applyFill="1" applyBorder="1" applyAlignment="1">
      <alignment vertical="center" wrapText="1"/>
    </xf>
    <xf numFmtId="0" fontId="0" fillId="0" borderId="53"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vertical="top" wrapText="1"/>
    </xf>
    <xf numFmtId="0" fontId="0" fillId="0" borderId="0" xfId="0" applyFont="1" applyAlignment="1">
      <alignment vertical="center" wrapText="1"/>
    </xf>
    <xf numFmtId="0" fontId="10" fillId="0" borderId="13" xfId="0" applyFont="1" applyFill="1" applyBorder="1" applyAlignment="1">
      <alignment vertical="center" wrapText="1"/>
    </xf>
    <xf numFmtId="0" fontId="10" fillId="0" borderId="13" xfId="0" applyFont="1" applyBorder="1" applyAlignment="1">
      <alignment vertical="center" wrapText="1"/>
    </xf>
    <xf numFmtId="0" fontId="0" fillId="17" borderId="16" xfId="0" applyFill="1" applyBorder="1" applyAlignment="1">
      <alignment vertical="center" wrapText="1"/>
    </xf>
    <xf numFmtId="0" fontId="0" fillId="0" borderId="17" xfId="0" applyBorder="1" applyAlignment="1">
      <alignment vertical="center" wrapText="1"/>
    </xf>
    <xf numFmtId="0" fontId="12" fillId="0" borderId="54" xfId="0" applyFont="1" applyBorder="1" applyAlignment="1">
      <alignment vertical="center" shrinkToFit="1"/>
    </xf>
    <xf numFmtId="0" fontId="10" fillId="17" borderId="14" xfId="0" applyFont="1" applyFill="1" applyBorder="1" applyAlignment="1">
      <alignment vertical="center" wrapText="1"/>
    </xf>
    <xf numFmtId="0" fontId="10" fillId="17" borderId="55" xfId="0" applyFont="1" applyFill="1" applyBorder="1" applyAlignment="1">
      <alignment vertical="center" wrapText="1"/>
    </xf>
    <xf numFmtId="180" fontId="0" fillId="0" borderId="14" xfId="42" applyNumberFormat="1" applyFont="1" applyBorder="1" applyAlignment="1">
      <alignment vertical="center"/>
    </xf>
    <xf numFmtId="180" fontId="0" fillId="0" borderId="55" xfId="42" applyNumberFormat="1" applyFont="1" applyBorder="1" applyAlignment="1">
      <alignment vertical="center"/>
    </xf>
    <xf numFmtId="0" fontId="0" fillId="19" borderId="14" xfId="0" applyFont="1" applyFill="1" applyBorder="1" applyAlignment="1">
      <alignment horizontal="center" vertical="center" wrapText="1"/>
    </xf>
    <xf numFmtId="0" fontId="0" fillId="19" borderId="56" xfId="0" applyFont="1" applyFill="1" applyBorder="1" applyAlignment="1">
      <alignment horizontal="center" vertical="center" wrapText="1"/>
    </xf>
    <xf numFmtId="0" fontId="0" fillId="19" borderId="55" xfId="0" applyFont="1" applyFill="1" applyBorder="1" applyAlignment="1">
      <alignment horizontal="center" vertical="center" wrapText="1"/>
    </xf>
    <xf numFmtId="0" fontId="16" fillId="17" borderId="14" xfId="0" applyFont="1" applyFill="1" applyBorder="1" applyAlignment="1">
      <alignment horizontal="center" vertical="center" wrapText="1"/>
    </xf>
    <xf numFmtId="0" fontId="16" fillId="17" borderId="55" xfId="0" applyFont="1" applyFill="1" applyBorder="1" applyAlignment="1">
      <alignment horizontal="center" vertical="center" wrapText="1"/>
    </xf>
    <xf numFmtId="180" fontId="19" fillId="17" borderId="57" xfId="42" applyNumberFormat="1" applyFont="1" applyFill="1" applyBorder="1" applyAlignment="1">
      <alignment horizontal="center" vertical="center" shrinkToFit="1"/>
    </xf>
    <xf numFmtId="180" fontId="19" fillId="17" borderId="58" xfId="42" applyNumberFormat="1" applyFont="1" applyFill="1" applyBorder="1" applyAlignment="1">
      <alignment horizontal="center" vertical="center" shrinkToFit="1"/>
    </xf>
    <xf numFmtId="180" fontId="19" fillId="17" borderId="59" xfId="42" applyNumberFormat="1" applyFont="1" applyFill="1" applyBorder="1" applyAlignment="1">
      <alignment horizontal="center" vertical="center" shrinkToFit="1"/>
    </xf>
    <xf numFmtId="180" fontId="19" fillId="17" borderId="60" xfId="42" applyNumberFormat="1" applyFont="1" applyFill="1" applyBorder="1" applyAlignment="1">
      <alignment horizontal="center" vertical="center" shrinkToFit="1"/>
    </xf>
    <xf numFmtId="0" fontId="19" fillId="17" borderId="29" xfId="0" applyFont="1" applyFill="1" applyBorder="1" applyAlignment="1">
      <alignment horizontal="center" vertical="center" shrinkToFit="1"/>
    </xf>
    <xf numFmtId="0" fontId="19" fillId="17" borderId="51" xfId="0" applyFont="1" applyFill="1" applyBorder="1" applyAlignment="1">
      <alignment horizontal="center" vertical="center" shrinkToFit="1"/>
    </xf>
    <xf numFmtId="182" fontId="22" fillId="17" borderId="29" xfId="49" applyNumberFormat="1" applyFont="1" applyFill="1" applyBorder="1" applyAlignment="1">
      <alignment horizontal="center" vertical="center" shrinkToFit="1"/>
    </xf>
    <xf numFmtId="182" fontId="22" fillId="17" borderId="51" xfId="49" applyNumberFormat="1" applyFont="1" applyFill="1" applyBorder="1" applyAlignment="1">
      <alignment horizontal="center" vertical="center" shrinkToFit="1"/>
    </xf>
    <xf numFmtId="0" fontId="0" fillId="18" borderId="14" xfId="0" applyFont="1" applyFill="1" applyBorder="1" applyAlignment="1">
      <alignment horizontal="center" vertical="center" wrapText="1"/>
    </xf>
    <xf numFmtId="0" fontId="0" fillId="0" borderId="55" xfId="0" applyBorder="1" applyAlignment="1">
      <alignment vertical="center"/>
    </xf>
    <xf numFmtId="0" fontId="18" fillId="17" borderId="0" xfId="0" applyFont="1" applyFill="1" applyAlignment="1">
      <alignment horizontal="center" vertical="center" wrapText="1"/>
    </xf>
    <xf numFmtId="0" fontId="20" fillId="17" borderId="0" xfId="0" applyFont="1" applyFill="1" applyAlignment="1">
      <alignment horizontal="center" vertical="center" wrapText="1"/>
    </xf>
    <xf numFmtId="180" fontId="22" fillId="17" borderId="29" xfId="42" applyNumberFormat="1" applyFont="1" applyFill="1" applyBorder="1" applyAlignment="1">
      <alignment horizontal="center" vertical="center" shrinkToFit="1"/>
    </xf>
    <xf numFmtId="180" fontId="22" fillId="17" borderId="51" xfId="42" applyNumberFormat="1" applyFont="1" applyFill="1" applyBorder="1" applyAlignment="1">
      <alignment horizontal="center" vertical="center" shrinkToFit="1"/>
    </xf>
    <xf numFmtId="180" fontId="22" fillId="17" borderId="29" xfId="49" applyNumberFormat="1" applyFont="1" applyFill="1" applyBorder="1" applyAlignment="1">
      <alignment horizontal="center" vertical="center" shrinkToFit="1"/>
    </xf>
    <xf numFmtId="180" fontId="22" fillId="17" borderId="51" xfId="49" applyNumberFormat="1" applyFont="1" applyFill="1" applyBorder="1" applyAlignment="1">
      <alignment horizontal="center" vertical="center" shrinkToFit="1"/>
    </xf>
    <xf numFmtId="0" fontId="17" fillId="5" borderId="61" xfId="0" applyFont="1" applyFill="1" applyBorder="1" applyAlignment="1">
      <alignment horizontal="center" vertical="center"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19" fillId="17" borderId="61" xfId="0" applyFont="1" applyFill="1" applyBorder="1" applyAlignment="1">
      <alignment horizontal="center" vertical="center" wrapText="1"/>
    </xf>
    <xf numFmtId="0" fontId="19" fillId="17" borderId="64" xfId="0" applyFont="1" applyFill="1" applyBorder="1" applyAlignment="1">
      <alignment horizontal="center" vertical="center" wrapText="1"/>
    </xf>
    <xf numFmtId="0" fontId="0" fillId="18" borderId="18" xfId="0" applyFont="1" applyFill="1" applyBorder="1" applyAlignment="1">
      <alignment horizontal="center" vertical="center" wrapText="1"/>
    </xf>
    <xf numFmtId="0" fontId="19" fillId="18" borderId="19" xfId="0" applyFont="1" applyFill="1" applyBorder="1" applyAlignment="1">
      <alignment horizontal="center" vertical="center" wrapText="1"/>
    </xf>
    <xf numFmtId="0" fontId="19" fillId="18" borderId="67" xfId="0" applyFont="1" applyFill="1" applyBorder="1" applyAlignment="1">
      <alignment horizontal="center" vertical="center" wrapText="1"/>
    </xf>
    <xf numFmtId="0" fontId="19" fillId="18" borderId="68" xfId="0" applyFont="1" applyFill="1" applyBorder="1" applyAlignment="1">
      <alignment horizontal="center" vertical="center" wrapText="1"/>
    </xf>
    <xf numFmtId="0" fontId="19" fillId="18" borderId="55" xfId="0" applyFont="1" applyFill="1" applyBorder="1" applyAlignment="1">
      <alignment horizontal="center" vertical="center" wrapText="1"/>
    </xf>
    <xf numFmtId="0" fontId="19" fillId="18" borderId="14" xfId="0" applyFont="1" applyFill="1" applyBorder="1" applyAlignment="1">
      <alignment horizontal="center" vertical="center" wrapText="1"/>
    </xf>
    <xf numFmtId="0" fontId="17" fillId="4" borderId="69" xfId="0" applyFont="1" applyFill="1" applyBorder="1" applyAlignment="1">
      <alignment horizontal="center" vertical="center" wrapText="1"/>
    </xf>
    <xf numFmtId="0" fontId="22" fillId="4" borderId="70"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19" fillId="17" borderId="59" xfId="0" applyFont="1" applyFill="1" applyBorder="1" applyAlignment="1">
      <alignment horizontal="center" vertical="center" shrinkToFit="1"/>
    </xf>
    <xf numFmtId="0" fontId="19" fillId="17" borderId="60" xfId="0" applyFont="1" applyFill="1" applyBorder="1" applyAlignment="1">
      <alignment horizontal="center" vertical="center" shrinkToFit="1"/>
    </xf>
    <xf numFmtId="181" fontId="19" fillId="17" borderId="29" xfId="0" applyNumberFormat="1" applyFont="1" applyFill="1" applyBorder="1" applyAlignment="1">
      <alignment horizontal="center" vertical="center" shrinkToFit="1"/>
    </xf>
    <xf numFmtId="181" fontId="19" fillId="17" borderId="51" xfId="0" applyNumberFormat="1" applyFont="1" applyFill="1" applyBorder="1" applyAlignment="1">
      <alignment horizontal="center" vertical="center" shrinkToFit="1"/>
    </xf>
    <xf numFmtId="0" fontId="0" fillId="4" borderId="61" xfId="0" applyFont="1" applyFill="1" applyBorder="1" applyAlignment="1">
      <alignment horizontal="center" vertical="center" wrapText="1"/>
    </xf>
    <xf numFmtId="0" fontId="0" fillId="4" borderId="63" xfId="0" applyFont="1" applyFill="1" applyBorder="1" applyAlignment="1">
      <alignment horizontal="center" vertical="center" wrapText="1"/>
    </xf>
    <xf numFmtId="0" fontId="0" fillId="4" borderId="71" xfId="0" applyFont="1" applyFill="1" applyBorder="1" applyAlignment="1">
      <alignment horizontal="center" vertical="center" wrapText="1"/>
    </xf>
    <xf numFmtId="0" fontId="0" fillId="4" borderId="72" xfId="0" applyFont="1" applyFill="1" applyBorder="1" applyAlignment="1">
      <alignment horizontal="center" vertical="center" wrapText="1"/>
    </xf>
    <xf numFmtId="0" fontId="0" fillId="4" borderId="64" xfId="0" applyFont="1" applyFill="1" applyBorder="1" applyAlignment="1">
      <alignment horizontal="center" vertical="center" wrapText="1"/>
    </xf>
    <xf numFmtId="0" fontId="0" fillId="4" borderId="66" xfId="0" applyFont="1" applyFill="1" applyBorder="1" applyAlignment="1">
      <alignment horizontal="center" vertical="center" wrapText="1"/>
    </xf>
    <xf numFmtId="0" fontId="25" fillId="18" borderId="73" xfId="0" applyFont="1" applyFill="1" applyBorder="1" applyAlignment="1">
      <alignment horizontal="center" vertical="center" wrapText="1"/>
    </xf>
    <xf numFmtId="0" fontId="26" fillId="18" borderId="74" xfId="0" applyFont="1" applyFill="1" applyBorder="1" applyAlignment="1">
      <alignment horizontal="center" vertical="center" wrapText="1"/>
    </xf>
    <xf numFmtId="0" fontId="26" fillId="18" borderId="75" xfId="0" applyFont="1" applyFill="1" applyBorder="1" applyAlignment="1">
      <alignment horizontal="center" vertical="center" wrapText="1"/>
    </xf>
    <xf numFmtId="0" fontId="25" fillId="19" borderId="76" xfId="0" applyFont="1" applyFill="1" applyBorder="1" applyAlignment="1">
      <alignment horizontal="center" vertical="center" wrapText="1"/>
    </xf>
    <xf numFmtId="0" fontId="26" fillId="19" borderId="77" xfId="0" applyFont="1" applyFill="1" applyBorder="1" applyAlignment="1">
      <alignment horizontal="center" vertical="center" wrapText="1"/>
    </xf>
    <xf numFmtId="0" fontId="26" fillId="19" borderId="78" xfId="0" applyFont="1" applyFill="1" applyBorder="1" applyAlignment="1">
      <alignment horizontal="center" vertical="center" wrapText="1"/>
    </xf>
    <xf numFmtId="0" fontId="19" fillId="19" borderId="14" xfId="0" applyFont="1" applyFill="1" applyBorder="1" applyAlignment="1">
      <alignment horizontal="center" vertical="center" wrapText="1"/>
    </xf>
    <xf numFmtId="0" fontId="19" fillId="19" borderId="55" xfId="0" applyFont="1" applyFill="1" applyBorder="1" applyAlignment="1">
      <alignment horizontal="center" vertical="center" wrapText="1"/>
    </xf>
    <xf numFmtId="0" fontId="16" fillId="17" borderId="0" xfId="0" applyFont="1" applyFill="1" applyAlignment="1">
      <alignment horizontal="center" vertical="center" wrapText="1"/>
    </xf>
    <xf numFmtId="0" fontId="21" fillId="17" borderId="0" xfId="0" applyFont="1" applyFill="1" applyAlignment="1">
      <alignment horizontal="center" vertical="center" wrapText="1"/>
    </xf>
    <xf numFmtId="0" fontId="0" fillId="19" borderId="18" xfId="0" applyFont="1" applyFill="1" applyBorder="1" applyAlignment="1">
      <alignment horizontal="center" vertical="center" wrapText="1"/>
    </xf>
    <xf numFmtId="0" fontId="19" fillId="19" borderId="19" xfId="0" applyFont="1" applyFill="1" applyBorder="1" applyAlignment="1">
      <alignment horizontal="center" vertical="center" wrapText="1"/>
    </xf>
    <xf numFmtId="0" fontId="19" fillId="19" borderId="67" xfId="0" applyFont="1" applyFill="1" applyBorder="1" applyAlignment="1">
      <alignment horizontal="center" vertical="center" wrapText="1"/>
    </xf>
    <xf numFmtId="0" fontId="19" fillId="19" borderId="68" xfId="0" applyFont="1" applyFill="1" applyBorder="1" applyAlignment="1">
      <alignment horizontal="center" vertical="center" wrapText="1"/>
    </xf>
  </cellXfs>
  <cellStyles count="51">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Ａスーパー勤続年数管理職差（相関）データ (3)_自動化" xfId="61"/>
    <cellStyle name="Followed Hyperlink" xfId="62"/>
    <cellStyle name="良い" xfId="63"/>
  </cellStyles>
  <dxfs count="8">
    <dxf>
      <font>
        <b/>
        <i val="0"/>
        <color indexed="10"/>
      </font>
    </dxf>
    <dxf>
      <font>
        <b/>
        <i val="0"/>
        <color indexed="12"/>
      </font>
    </dxf>
    <dxf>
      <font>
        <b/>
        <i val="0"/>
        <color indexed="12"/>
      </font>
    </dxf>
    <dxf>
      <font>
        <b/>
        <i val="0"/>
        <color indexed="10"/>
      </font>
    </dxf>
    <dxf>
      <font>
        <b/>
        <i val="0"/>
        <color indexed="10"/>
      </font>
    </dxf>
    <dxf>
      <font>
        <b/>
        <i val="0"/>
        <color indexed="12"/>
      </font>
    </dxf>
    <dxf>
      <font>
        <b/>
        <i val="0"/>
        <color rgb="FF0000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575"/>
          <c:w val="0.99275"/>
          <c:h val="0.96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'[1]Sheet1'!$T$4:$T$51</c:f>
              <c:numCache>
                <c:ptCount val="48"/>
                <c:pt idx="0">
                  <c:v>3.9400000000000004</c:v>
                </c:pt>
                <c:pt idx="1">
                  <c:v>0</c:v>
                </c:pt>
                <c:pt idx="2">
                  <c:v>3.499999999999999</c:v>
                </c:pt>
                <c:pt idx="3">
                  <c:v>2.4399999999999977</c:v>
                </c:pt>
                <c:pt idx="4">
                  <c:v>1</c:v>
                </c:pt>
                <c:pt idx="5">
                  <c:v>10.2</c:v>
                </c:pt>
                <c:pt idx="6">
                  <c:v>5</c:v>
                </c:pt>
                <c:pt idx="7">
                  <c:v>2.8000000000000007</c:v>
                </c:pt>
                <c:pt idx="8">
                  <c:v>5</c:v>
                </c:pt>
                <c:pt idx="9">
                  <c:v>3.4000000000000004</c:v>
                </c:pt>
                <c:pt idx="10">
                  <c:v>2.3999999999999986</c:v>
                </c:pt>
                <c:pt idx="11">
                  <c:v>-1.799999999999999</c:v>
                </c:pt>
                <c:pt idx="12">
                  <c:v>9</c:v>
                </c:pt>
                <c:pt idx="13">
                  <c:v>1.8000000000000007</c:v>
                </c:pt>
                <c:pt idx="14">
                  <c:v>4</c:v>
                </c:pt>
                <c:pt idx="15">
                  <c:v>2.1000000000000014</c:v>
                </c:pt>
                <c:pt idx="16">
                  <c:v>7</c:v>
                </c:pt>
                <c:pt idx="17">
                  <c:v>-2.700000000000001</c:v>
                </c:pt>
                <c:pt idx="18">
                  <c:v>2</c:v>
                </c:pt>
                <c:pt idx="19">
                  <c:v>3.8000000000000007</c:v>
                </c:pt>
                <c:pt idx="20">
                  <c:v>4.199999999999999</c:v>
                </c:pt>
                <c:pt idx="21">
                  <c:v>0.5799999999999983</c:v>
                </c:pt>
                <c:pt idx="22">
                  <c:v>0.5</c:v>
                </c:pt>
                <c:pt idx="23">
                  <c:v>-1</c:v>
                </c:pt>
                <c:pt idx="24">
                  <c:v>4.5</c:v>
                </c:pt>
                <c:pt idx="25">
                  <c:v>5</c:v>
                </c:pt>
                <c:pt idx="26">
                  <c:v>-1</c:v>
                </c:pt>
                <c:pt idx="27">
                  <c:v>9</c:v>
                </c:pt>
                <c:pt idx="28">
                  <c:v>4.399999999999999</c:v>
                </c:pt>
                <c:pt idx="29">
                  <c:v>1.1999999999999993</c:v>
                </c:pt>
                <c:pt idx="30">
                  <c:v>-0.8000000000000007</c:v>
                </c:pt>
                <c:pt idx="31">
                  <c:v>5</c:v>
                </c:pt>
                <c:pt idx="32">
                  <c:v>-0.10000000000000053</c:v>
                </c:pt>
                <c:pt idx="33">
                  <c:v>4</c:v>
                </c:pt>
                <c:pt idx="34">
                  <c:v>2.8000000000000007</c:v>
                </c:pt>
                <c:pt idx="35">
                  <c:v>7.199999999999999</c:v>
                </c:pt>
                <c:pt idx="36">
                  <c:v>6.300000000000001</c:v>
                </c:pt>
                <c:pt idx="37">
                  <c:v>-2</c:v>
                </c:pt>
                <c:pt idx="38">
                  <c:v>3</c:v>
                </c:pt>
                <c:pt idx="39">
                  <c:v>1</c:v>
                </c:pt>
                <c:pt idx="40">
                  <c:v>6</c:v>
                </c:pt>
                <c:pt idx="41">
                  <c:v>5.039999999999999</c:v>
                </c:pt>
                <c:pt idx="42">
                  <c:v>1</c:v>
                </c:pt>
                <c:pt idx="43">
                  <c:v>0</c:v>
                </c:pt>
                <c:pt idx="44">
                  <c:v>-0.13999999999999968</c:v>
                </c:pt>
                <c:pt idx="45">
                  <c:v>2.900000000000002</c:v>
                </c:pt>
                <c:pt idx="46">
                  <c:v>1</c:v>
                </c:pt>
                <c:pt idx="47">
                  <c:v>8.850000000000001</c:v>
                </c:pt>
              </c:numCache>
            </c:numRef>
          </c:xVal>
          <c:yVal>
            <c:numRef>
              <c:f>'[1]Sheet1'!$S$4:$S$51</c:f>
              <c:numCache>
                <c:ptCount val="48"/>
                <c:pt idx="0">
                  <c:v>35.714285714285715</c:v>
                </c:pt>
                <c:pt idx="1">
                  <c:v>35</c:v>
                </c:pt>
                <c:pt idx="2">
                  <c:v>33.33333333333333</c:v>
                </c:pt>
                <c:pt idx="3">
                  <c:v>30.434782608695656</c:v>
                </c:pt>
                <c:pt idx="4">
                  <c:v>29.411764705882355</c:v>
                </c:pt>
                <c:pt idx="5">
                  <c:v>23.404255319148938</c:v>
                </c:pt>
                <c:pt idx="6">
                  <c:v>22.22222222222222</c:v>
                </c:pt>
                <c:pt idx="7">
                  <c:v>20.977722772277225</c:v>
                </c:pt>
                <c:pt idx="8">
                  <c:v>20</c:v>
                </c:pt>
                <c:pt idx="9">
                  <c:v>19.607843137254903</c:v>
                </c:pt>
                <c:pt idx="10">
                  <c:v>19.35483870967742</c:v>
                </c:pt>
                <c:pt idx="11">
                  <c:v>18.81188118811881</c:v>
                </c:pt>
                <c:pt idx="12">
                  <c:v>17.391304347826086</c:v>
                </c:pt>
                <c:pt idx="13">
                  <c:v>16.551724137931036</c:v>
                </c:pt>
                <c:pt idx="14">
                  <c:v>15.151515151515152</c:v>
                </c:pt>
                <c:pt idx="15">
                  <c:v>15.019762845849801</c:v>
                </c:pt>
                <c:pt idx="16">
                  <c:v>14.285714285714285</c:v>
                </c:pt>
                <c:pt idx="17">
                  <c:v>14.285714285714285</c:v>
                </c:pt>
                <c:pt idx="18">
                  <c:v>11.904761904761903</c:v>
                </c:pt>
                <c:pt idx="19">
                  <c:v>11.258278145695364</c:v>
                </c:pt>
                <c:pt idx="20">
                  <c:v>10.99290780141844</c:v>
                </c:pt>
                <c:pt idx="21">
                  <c:v>10.526315789473683</c:v>
                </c:pt>
                <c:pt idx="22">
                  <c:v>10.204081632653061</c:v>
                </c:pt>
                <c:pt idx="23">
                  <c:v>10</c:v>
                </c:pt>
                <c:pt idx="24">
                  <c:v>9.571788413098236</c:v>
                </c:pt>
                <c:pt idx="25">
                  <c:v>7.8431372549019605</c:v>
                </c:pt>
                <c:pt idx="26">
                  <c:v>7.142857142857142</c:v>
                </c:pt>
                <c:pt idx="27">
                  <c:v>6.862745098039216</c:v>
                </c:pt>
                <c:pt idx="28">
                  <c:v>6.417112299465241</c:v>
                </c:pt>
                <c:pt idx="29">
                  <c:v>6.329113924050633</c:v>
                </c:pt>
                <c:pt idx="30">
                  <c:v>5.88235294117647</c:v>
                </c:pt>
                <c:pt idx="31">
                  <c:v>5.769230769230769</c:v>
                </c:pt>
                <c:pt idx="32">
                  <c:v>5.555555555555555</c:v>
                </c:pt>
                <c:pt idx="33">
                  <c:v>5.263157894736842</c:v>
                </c:pt>
                <c:pt idx="34">
                  <c:v>4.424778761061947</c:v>
                </c:pt>
                <c:pt idx="35">
                  <c:v>4.3478260869565215</c:v>
                </c:pt>
                <c:pt idx="36">
                  <c:v>3.7735849056603774</c:v>
                </c:pt>
                <c:pt idx="37">
                  <c:v>3.5294117647058822</c:v>
                </c:pt>
                <c:pt idx="38">
                  <c:v>3.508771929824561</c:v>
                </c:pt>
                <c:pt idx="39">
                  <c:v>3.4482758620689653</c:v>
                </c:pt>
                <c:pt idx="40">
                  <c:v>3.3333333333333335</c:v>
                </c:pt>
                <c:pt idx="41">
                  <c:v>3.0303030303030303</c:v>
                </c:pt>
                <c:pt idx="42">
                  <c:v>2.272727272727273</c:v>
                </c:pt>
                <c:pt idx="43">
                  <c:v>0</c:v>
                </c:pt>
                <c:pt idx="44">
                  <c:v>0</c:v>
                </c:pt>
                <c:pt idx="45">
                  <c:v>0</c:v>
                </c:pt>
                <c:pt idx="46">
                  <c:v>0</c:v>
                </c:pt>
                <c:pt idx="47">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FF00FF"/>
                </a:solidFill>
              </a:ln>
            </c:spPr>
          </c:marker>
          <c:xVal>
            <c:numRef>
              <c:f>'元ﾃﾞｰﾀ（変更不可）'!$B$57</c:f>
              <c:numCache>
                <c:ptCount val="1"/>
                <c:pt idx="0">
                  <c:v>0</c:v>
                </c:pt>
              </c:numCache>
            </c:numRef>
          </c:xVal>
          <c:yVal>
            <c:numRef>
              <c:f>'元ﾃﾞｰﾀ（変更不可）'!$C$57</c:f>
              <c:numCache>
                <c:ptCount val="1"/>
                <c:pt idx="0">
                  <c:v>0</c:v>
                </c:pt>
              </c:numCache>
            </c:numRef>
          </c:yVal>
          <c:smooth val="0"/>
        </c:ser>
        <c:axId val="64386555"/>
        <c:axId val="42608084"/>
      </c:scatterChart>
      <c:valAx>
        <c:axId val="64386555"/>
        <c:scaling>
          <c:orientation val="maxMin"/>
        </c:scaling>
        <c:axPos val="b"/>
        <c:delete val="0"/>
        <c:numFmt formatCode="General" sourceLinked="1"/>
        <c:majorTickMark val="in"/>
        <c:minorTickMark val="none"/>
        <c:tickLblPos val="nextTo"/>
        <c:spPr>
          <a:ln w="12700">
            <a:solidFill>
              <a:srgbClr val="333333"/>
            </a:solidFill>
          </a:ln>
        </c:spPr>
        <c:crossAx val="42608084"/>
        <c:crosses val="autoZero"/>
        <c:crossBetween val="midCat"/>
        <c:dispUnits/>
        <c:majorUnit val="1"/>
      </c:valAx>
      <c:valAx>
        <c:axId val="42608084"/>
        <c:scaling>
          <c:orientation val="minMax"/>
          <c:max val="40"/>
          <c:min val="0"/>
        </c:scaling>
        <c:axPos val="r"/>
        <c:majorGridlines>
          <c:spPr>
            <a:ln w="12700">
              <a:solidFill>
                <a:srgbClr val="333333"/>
              </a:solidFill>
            </a:ln>
          </c:spPr>
        </c:majorGridlines>
        <c:delete val="0"/>
        <c:numFmt formatCode="General" sourceLinked="1"/>
        <c:majorTickMark val="in"/>
        <c:minorTickMark val="none"/>
        <c:tickLblPos val="nextTo"/>
        <c:spPr>
          <a:ln w="3175">
            <a:solidFill>
              <a:srgbClr val="000000"/>
            </a:solidFill>
          </a:ln>
        </c:spPr>
        <c:crossAx val="64386555"/>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元ﾃﾞｰﾀ（変更不可）!#REF!</c:f>
              <c:strCache>
                <c:ptCount val="1"/>
                <c:pt idx="0">
                  <c:v>1</c:v>
                </c:pt>
              </c:strCache>
            </c:strRef>
          </c:xVal>
          <c:yVal>
            <c:numRef>
              <c:f>元ﾃﾞｰﾀ（変更不可）!#REF!</c:f>
              <c:numCache>
                <c:ptCount val="1"/>
                <c:pt idx="0">
                  <c:v>1</c:v>
                </c:pt>
              </c:numCache>
            </c:numRef>
          </c:yVal>
          <c:smooth val="0"/>
        </c:ser>
        <c:axId val="47928437"/>
        <c:axId val="28702750"/>
      </c:scatterChart>
      <c:valAx>
        <c:axId val="47928437"/>
        <c:scaling>
          <c:orientation val="maxMin"/>
        </c:scaling>
        <c:axPos val="b"/>
        <c:delete val="0"/>
        <c:numFmt formatCode="General" sourceLinked="1"/>
        <c:majorTickMark val="in"/>
        <c:minorTickMark val="none"/>
        <c:tickLblPos val="nextTo"/>
        <c:spPr>
          <a:ln w="3175">
            <a:solidFill>
              <a:srgbClr val="000000"/>
            </a:solidFill>
          </a:ln>
        </c:spPr>
        <c:crossAx val="28702750"/>
        <c:crosses val="autoZero"/>
        <c:crossBetween val="midCat"/>
        <c:dispUnits/>
        <c:majorUnit val="1"/>
      </c:valAx>
      <c:valAx>
        <c:axId val="28702750"/>
        <c:scaling>
          <c:orientation val="minMax"/>
        </c:scaling>
        <c:axPos val="r"/>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92843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24</xdr:row>
      <xdr:rowOff>85725</xdr:rowOff>
    </xdr:from>
    <xdr:to>
      <xdr:col>9</xdr:col>
      <xdr:colOff>314325</xdr:colOff>
      <xdr:row>24</xdr:row>
      <xdr:rowOff>752475</xdr:rowOff>
    </xdr:to>
    <xdr:sp>
      <xdr:nvSpPr>
        <xdr:cNvPr id="1" name="AutoShape 2"/>
        <xdr:cNvSpPr>
          <a:spLocks/>
        </xdr:cNvSpPr>
      </xdr:nvSpPr>
      <xdr:spPr>
        <a:xfrm>
          <a:off x="3495675" y="8753475"/>
          <a:ext cx="1609725"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85725</xdr:rowOff>
    </xdr:from>
    <xdr:to>
      <xdr:col>9</xdr:col>
      <xdr:colOff>314325</xdr:colOff>
      <xdr:row>5</xdr:row>
      <xdr:rowOff>752475</xdr:rowOff>
    </xdr:to>
    <xdr:sp>
      <xdr:nvSpPr>
        <xdr:cNvPr id="2" name="AutoShape 4"/>
        <xdr:cNvSpPr>
          <a:spLocks/>
        </xdr:cNvSpPr>
      </xdr:nvSpPr>
      <xdr:spPr>
        <a:xfrm>
          <a:off x="3495675" y="1381125"/>
          <a:ext cx="1609725"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857250</xdr:colOff>
      <xdr:row>6</xdr:row>
      <xdr:rowOff>180975</xdr:rowOff>
    </xdr:from>
    <xdr:to>
      <xdr:col>4</xdr:col>
      <xdr:colOff>257175</xdr:colOff>
      <xdr:row>24</xdr:row>
      <xdr:rowOff>219075</xdr:rowOff>
    </xdr:to>
    <xdr:sp>
      <xdr:nvSpPr>
        <xdr:cNvPr id="3" name="AutoShape 5"/>
        <xdr:cNvSpPr>
          <a:spLocks/>
        </xdr:cNvSpPr>
      </xdr:nvSpPr>
      <xdr:spPr>
        <a:xfrm>
          <a:off x="1085850" y="2286000"/>
          <a:ext cx="1038225" cy="6600825"/>
        </a:xfrm>
        <a:prstGeom prst="upArrow">
          <a:avLst>
            <a:gd name="adj1" fmla="val -41893"/>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857250</xdr:colOff>
      <xdr:row>6</xdr:row>
      <xdr:rowOff>190500</xdr:rowOff>
    </xdr:from>
    <xdr:to>
      <xdr:col>13</xdr:col>
      <xdr:colOff>257175</xdr:colOff>
      <xdr:row>24</xdr:row>
      <xdr:rowOff>228600</xdr:rowOff>
    </xdr:to>
    <xdr:sp>
      <xdr:nvSpPr>
        <xdr:cNvPr id="4" name="AutoShape 6"/>
        <xdr:cNvSpPr>
          <a:spLocks/>
        </xdr:cNvSpPr>
      </xdr:nvSpPr>
      <xdr:spPr>
        <a:xfrm>
          <a:off x="6515100" y="2295525"/>
          <a:ext cx="1038225" cy="6600825"/>
        </a:xfrm>
        <a:prstGeom prst="upArrow">
          <a:avLst>
            <a:gd name="adj1" fmla="val -41893"/>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0.4675</cdr:x>
      <cdr:y>0.0335</cdr:y>
    </cdr:from>
    <cdr:to>
      <cdr:x>0.4675</cdr:x>
      <cdr:y>0.96575</cdr:y>
    </cdr:to>
    <cdr:sp>
      <cdr:nvSpPr>
        <cdr:cNvPr id="1" name="Line 22"/>
        <cdr:cNvSpPr>
          <a:spLocks/>
        </cdr:cNvSpPr>
      </cdr:nvSpPr>
      <cdr:spPr>
        <a:xfrm flipV="1">
          <a:off x="4324350" y="190500"/>
          <a:ext cx="0" cy="5362575"/>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0.54725</cdr:x>
      <cdr:y>0.03625</cdr:y>
    </cdr:from>
    <cdr:to>
      <cdr:x>0.54725</cdr:x>
      <cdr:y>0.9685</cdr:y>
    </cdr:to>
    <cdr:sp>
      <cdr:nvSpPr>
        <cdr:cNvPr id="2" name="Line 23"/>
        <cdr:cNvSpPr>
          <a:spLocks/>
        </cdr:cNvSpPr>
      </cdr:nvSpPr>
      <cdr:spPr>
        <a:xfrm flipH="1" flipV="1">
          <a:off x="5057775" y="200025"/>
          <a:ext cx="0" cy="536257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0.04325</cdr:x>
      <cdr:y>0.7935</cdr:y>
    </cdr:from>
    <cdr:to>
      <cdr:x>0.99725</cdr:x>
      <cdr:y>0.7935</cdr:y>
    </cdr:to>
    <cdr:sp>
      <cdr:nvSpPr>
        <cdr:cNvPr id="3" name="Line 24"/>
        <cdr:cNvSpPr>
          <a:spLocks/>
        </cdr:cNvSpPr>
      </cdr:nvSpPr>
      <cdr:spPr>
        <a:xfrm>
          <a:off x="400050" y="4562475"/>
          <a:ext cx="882967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0.04225</cdr:x>
      <cdr:y>0.6845</cdr:y>
    </cdr:from>
    <cdr:to>
      <cdr:x>0.99625</cdr:x>
      <cdr:y>0.6845</cdr:y>
    </cdr:to>
    <cdr:sp>
      <cdr:nvSpPr>
        <cdr:cNvPr id="4" name="Line 25"/>
        <cdr:cNvSpPr>
          <a:spLocks/>
        </cdr:cNvSpPr>
      </cdr:nvSpPr>
      <cdr:spPr>
        <a:xfrm flipV="1">
          <a:off x="390525" y="3933825"/>
          <a:ext cx="8829675"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0.556</cdr:x>
      <cdr:y>0.066</cdr:y>
    </cdr:from>
    <cdr:to>
      <cdr:x>0.69375</cdr:x>
      <cdr:y>0.11725</cdr:y>
    </cdr:to>
    <cdr:sp>
      <cdr:nvSpPr>
        <cdr:cNvPr id="5" name="Text Box 26"/>
        <cdr:cNvSpPr txBox="1">
          <a:spLocks noChangeArrowheads="1"/>
        </cdr:cNvSpPr>
      </cdr:nvSpPr>
      <cdr:spPr>
        <a:xfrm>
          <a:off x="5143500" y="371475"/>
          <a:ext cx="1276350" cy="2952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百貨店業平均値</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2.9</a:t>
          </a:r>
          <a:r>
            <a:rPr lang="en-US" cap="none" sz="1000" b="1" i="0" u="none" baseline="0">
              <a:solidFill>
                <a:srgbClr val="800080"/>
              </a:solidFill>
              <a:latin typeface="ＭＳ Ｐゴシック"/>
              <a:ea typeface="ＭＳ Ｐゴシック"/>
              <a:cs typeface="ＭＳ Ｐゴシック"/>
            </a:rPr>
            <a:t>年</a:t>
          </a:r>
        </a:p>
      </cdr:txBody>
    </cdr:sp>
  </cdr:relSizeAnchor>
  <cdr:relSizeAnchor xmlns:cdr="http://schemas.openxmlformats.org/drawingml/2006/chartDrawing">
    <cdr:from>
      <cdr:x>0.32575</cdr:x>
      <cdr:y>0.066</cdr:y>
    </cdr:from>
    <cdr:to>
      <cdr:x>0.45775</cdr:x>
      <cdr:y>0.11725</cdr:y>
    </cdr:to>
    <cdr:sp>
      <cdr:nvSpPr>
        <cdr:cNvPr id="6" name="Text Box 27"/>
        <cdr:cNvSpPr txBox="1">
          <a:spLocks noChangeArrowheads="1"/>
        </cdr:cNvSpPr>
      </cdr:nvSpPr>
      <cdr:spPr>
        <a:xfrm>
          <a:off x="3009900" y="371475"/>
          <a:ext cx="1219200" cy="295275"/>
        </a:xfrm>
        <a:prstGeom prst="rect">
          <a:avLst/>
        </a:prstGeom>
        <a:no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relSizeAnchor>
  <cdr:relSizeAnchor xmlns:cdr="http://schemas.openxmlformats.org/drawingml/2006/chartDrawing">
    <cdr:from>
      <cdr:x>0.0175</cdr:x>
      <cdr:y>0.808</cdr:y>
    </cdr:from>
    <cdr:to>
      <cdr:x>0.184</cdr:x>
      <cdr:y>0.86275</cdr:y>
    </cdr:to>
    <cdr:sp>
      <cdr:nvSpPr>
        <cdr:cNvPr id="7" name="Text Box 28"/>
        <cdr:cNvSpPr txBox="1">
          <a:spLocks noChangeArrowheads="1"/>
        </cdr:cNvSpPr>
      </cdr:nvSpPr>
      <cdr:spPr>
        <a:xfrm>
          <a:off x="161925" y="4648200"/>
          <a:ext cx="1543050" cy="31432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6.2</a:t>
          </a:r>
          <a:r>
            <a:rPr lang="en-US" cap="none" sz="1000" b="1" i="0" u="none" baseline="0">
              <a:solidFill>
                <a:srgbClr val="0000FF"/>
              </a:solidFill>
              <a:latin typeface="ＭＳ Ｐゴシック"/>
              <a:ea typeface="ＭＳ Ｐゴシック"/>
              <a:cs typeface="ＭＳ Ｐゴシック"/>
            </a:rPr>
            <a:t>％</a:t>
          </a:r>
        </a:p>
      </cdr:txBody>
    </cdr:sp>
  </cdr:relSizeAnchor>
  <cdr:relSizeAnchor xmlns:cdr="http://schemas.openxmlformats.org/drawingml/2006/chartDrawing">
    <cdr:from>
      <cdr:x>0.02875</cdr:x>
      <cdr:y>0.62425</cdr:y>
    </cdr:from>
    <cdr:to>
      <cdr:x>0.19075</cdr:x>
      <cdr:y>0.6765</cdr:y>
    </cdr:to>
    <cdr:sp>
      <cdr:nvSpPr>
        <cdr:cNvPr id="8" name="Text Box 29"/>
        <cdr:cNvSpPr txBox="1">
          <a:spLocks noChangeArrowheads="1"/>
        </cdr:cNvSpPr>
      </cdr:nvSpPr>
      <cdr:spPr>
        <a:xfrm>
          <a:off x="257175" y="3590925"/>
          <a:ext cx="1495425" cy="304800"/>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百貨店業平均値</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11.5</a:t>
          </a:r>
          <a:r>
            <a:rPr lang="en-US" cap="none" sz="1000" b="1" i="0" u="none" baseline="0">
              <a:solidFill>
                <a:srgbClr val="800080"/>
              </a:solidFill>
              <a:latin typeface="ＭＳ Ｐゴシック"/>
              <a:ea typeface="ＭＳ Ｐゴシック"/>
              <a:cs typeface="ＭＳ Ｐゴシック"/>
            </a:rPr>
            <a:t>％</a:t>
          </a:r>
        </a:p>
      </cdr:txBody>
    </cdr:sp>
  </cdr:relSizeAnchor>
  <cdr:relSizeAnchor xmlns:cdr="http://schemas.openxmlformats.org/drawingml/2006/chartDrawing">
    <cdr:from>
      <cdr:x>0.3385</cdr:x>
      <cdr:y>0.0055</cdr:y>
    </cdr:from>
    <cdr:to>
      <cdr:x>0.70925</cdr:x>
      <cdr:y>0.055</cdr:y>
    </cdr:to>
    <cdr:sp>
      <cdr:nvSpPr>
        <cdr:cNvPr id="9" name="Rectangle 30"/>
        <cdr:cNvSpPr>
          <a:spLocks/>
        </cdr:cNvSpPr>
      </cdr:nvSpPr>
      <cdr:spPr>
        <a:xfrm>
          <a:off x="3133725" y="28575"/>
          <a:ext cx="3429000" cy="285750"/>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cdr:x>
      <cdr:y>0.27125</cdr:y>
    </cdr:from>
    <cdr:to>
      <cdr:x>0.04225</cdr:x>
      <cdr:y>0.808</cdr:y>
    </cdr:to>
    <cdr:sp>
      <cdr:nvSpPr>
        <cdr:cNvPr id="10" name="Rectangle 31"/>
        <cdr:cNvSpPr>
          <a:spLocks/>
        </cdr:cNvSpPr>
      </cdr:nvSpPr>
      <cdr:spPr>
        <a:xfrm>
          <a:off x="0" y="1552575"/>
          <a:ext cx="390525" cy="30861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管理職の女性比率（課長クラス以上）</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58300" cy="5753100"/>
    <xdr:graphicFrame>
      <xdr:nvGraphicFramePr>
        <xdr:cNvPr id="1" name="Shape 1025"/>
        <xdr:cNvGraphicFramePr/>
      </xdr:nvGraphicFramePr>
      <xdr:xfrm>
        <a:off x="0" y="0"/>
        <a:ext cx="92583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25</xdr:row>
      <xdr:rowOff>9525</xdr:rowOff>
    </xdr:to>
    <xdr:graphicFrame>
      <xdr:nvGraphicFramePr>
        <xdr:cNvPr id="1" name="Chart 1"/>
        <xdr:cNvGraphicFramePr/>
      </xdr:nvGraphicFramePr>
      <xdr:xfrm>
        <a:off x="4448175" y="666750"/>
        <a:ext cx="0" cy="2190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xdr:row>
      <xdr:rowOff>657225</xdr:rowOff>
    </xdr:from>
    <xdr:to>
      <xdr:col>3</xdr:col>
      <xdr:colOff>0</xdr:colOff>
      <xdr:row>3</xdr:row>
      <xdr:rowOff>9525</xdr:rowOff>
    </xdr:to>
    <xdr:sp>
      <xdr:nvSpPr>
        <xdr:cNvPr id="2" name="Text Box 2"/>
        <xdr:cNvSpPr txBox="1">
          <a:spLocks noChangeArrowheads="1"/>
        </xdr:cNvSpPr>
      </xdr:nvSpPr>
      <xdr:spPr>
        <a:xfrm>
          <a:off x="4448175" y="657225"/>
          <a:ext cx="0" cy="19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主任、係長・課長代理クラスの女性比率</a:t>
          </a:r>
        </a:p>
      </xdr:txBody>
    </xdr:sp>
    <xdr:clientData/>
  </xdr:twoCellAnchor>
  <xdr:twoCellAnchor>
    <xdr:from>
      <xdr:col>3</xdr:col>
      <xdr:colOff>0</xdr:colOff>
      <xdr:row>2</xdr:row>
      <xdr:rowOff>9525</xdr:rowOff>
    </xdr:from>
    <xdr:to>
      <xdr:col>3</xdr:col>
      <xdr:colOff>0</xdr:colOff>
      <xdr:row>4</xdr:row>
      <xdr:rowOff>0</xdr:rowOff>
    </xdr:to>
    <xdr:sp>
      <xdr:nvSpPr>
        <xdr:cNvPr id="3" name="Text Box 3"/>
        <xdr:cNvSpPr txBox="1">
          <a:spLocks noChangeArrowheads="1"/>
        </xdr:cNvSpPr>
      </xdr:nvSpPr>
      <xdr:spPr>
        <a:xfrm>
          <a:off x="4448175" y="666750"/>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0</xdr:colOff>
      <xdr:row>24</xdr:row>
      <xdr:rowOff>9525</xdr:rowOff>
    </xdr:from>
    <xdr:to>
      <xdr:col>3</xdr:col>
      <xdr:colOff>0</xdr:colOff>
      <xdr:row>27</xdr:row>
      <xdr:rowOff>9525</xdr:rowOff>
    </xdr:to>
    <xdr:sp>
      <xdr:nvSpPr>
        <xdr:cNvPr id="4" name="Text Box 4"/>
        <xdr:cNvSpPr txBox="1">
          <a:spLocks noChangeArrowheads="1"/>
        </xdr:cNvSpPr>
      </xdr:nvSpPr>
      <xdr:spPr>
        <a:xfrm>
          <a:off x="4448175" y="876300"/>
          <a:ext cx="0" cy="28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平均勤続年数の
</a:t>
          </a:r>
          <a:r>
            <a:rPr lang="en-US" cap="none" sz="1000" b="0" i="0" u="none" baseline="0">
              <a:solidFill>
                <a:srgbClr val="000000"/>
              </a:solidFill>
              <a:latin typeface="ＭＳ Ｐゴシック"/>
              <a:ea typeface="ＭＳ Ｐゴシック"/>
              <a:cs typeface="ＭＳ Ｐゴシック"/>
            </a:rPr>
            <a:t>男女差
</a:t>
          </a: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xdr:txBody>
    </xdr:sp>
    <xdr:clientData/>
  </xdr:twoCellAnchor>
  <xdr:twoCellAnchor>
    <xdr:from>
      <xdr:col>3</xdr:col>
      <xdr:colOff>0</xdr:colOff>
      <xdr:row>23</xdr:row>
      <xdr:rowOff>9525</xdr:rowOff>
    </xdr:from>
    <xdr:to>
      <xdr:col>3</xdr:col>
      <xdr:colOff>0</xdr:colOff>
      <xdr:row>24</xdr:row>
      <xdr:rowOff>9525</xdr:rowOff>
    </xdr:to>
    <xdr:sp>
      <xdr:nvSpPr>
        <xdr:cNvPr id="5" name="Text Box 5"/>
        <xdr:cNvSpPr txBox="1">
          <a:spLocks noChangeArrowheads="1"/>
        </xdr:cNvSpPr>
      </xdr:nvSpPr>
      <xdr:spPr>
        <a:xfrm>
          <a:off x="4448175" y="866775"/>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3</xdr:col>
      <xdr:colOff>0</xdr:colOff>
      <xdr:row>15</xdr:row>
      <xdr:rowOff>9525</xdr:rowOff>
    </xdr:from>
    <xdr:to>
      <xdr:col>3</xdr:col>
      <xdr:colOff>0</xdr:colOff>
      <xdr:row>15</xdr:row>
      <xdr:rowOff>9525</xdr:rowOff>
    </xdr:to>
    <xdr:sp>
      <xdr:nvSpPr>
        <xdr:cNvPr id="6" name="Line 6"/>
        <xdr:cNvSpPr>
          <a:spLocks/>
        </xdr:cNvSpPr>
      </xdr:nvSpPr>
      <xdr:spPr>
        <a:xfrm>
          <a:off x="4448175" y="790575"/>
          <a:ext cx="0" cy="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9525</xdr:rowOff>
    </xdr:from>
    <xdr:to>
      <xdr:col>3</xdr:col>
      <xdr:colOff>0</xdr:colOff>
      <xdr:row>16</xdr:row>
      <xdr:rowOff>9525</xdr:rowOff>
    </xdr:to>
    <xdr:sp>
      <xdr:nvSpPr>
        <xdr:cNvPr id="7" name="Text Box 7"/>
        <xdr:cNvSpPr txBox="1">
          <a:spLocks noChangeArrowheads="1"/>
        </xdr:cNvSpPr>
      </xdr:nvSpPr>
      <xdr:spPr>
        <a:xfrm>
          <a:off x="4448175" y="771525"/>
          <a:ext cx="0" cy="28575"/>
        </a:xfrm>
        <a:prstGeom prst="rect">
          <a:avLst/>
        </a:prstGeom>
        <a:noFill/>
        <a:ln w="9525" cmpd="sng">
          <a:noFill/>
        </a:ln>
      </xdr:spPr>
      <xdr:txBody>
        <a:bodyPr vertOverflow="clip" wrap="square" lIns="27432" tIns="18288" rIns="27432" bIns="0"/>
        <a:p>
          <a:pPr algn="ctr">
            <a:defRPr/>
          </a:pP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ｽｰﾊﾟｰﾏｰｹｯﾄ業
</a:t>
          </a:r>
          <a:r>
            <a:rPr lang="en-US" cap="none" sz="900" b="1" i="0" u="none" baseline="0">
              <a:solidFill>
                <a:srgbClr val="993300"/>
              </a:solidFill>
              <a:latin typeface="ＭＳ Ｐゴシック"/>
              <a:ea typeface="ＭＳ Ｐゴシック"/>
              <a:cs typeface="ＭＳ Ｐゴシック"/>
            </a:rPr>
            <a:t>平均値</a:t>
          </a:r>
          <a:r>
            <a:rPr lang="en-US" cap="none" sz="9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ＭＳ Ｐゴシック"/>
              <a:ea typeface="ＭＳ Ｐゴシック"/>
              <a:cs typeface="ＭＳ Ｐゴシック"/>
            </a:rPr>
            <a:t>20.0</a:t>
          </a:r>
          <a:r>
            <a:rPr lang="en-US" cap="none" sz="1100" b="1" i="0" u="none" baseline="0">
              <a:solidFill>
                <a:srgbClr val="993300"/>
              </a:solidFill>
              <a:latin typeface="ＭＳ Ｐゴシック"/>
              <a:ea typeface="ＭＳ Ｐゴシック"/>
              <a:cs typeface="ＭＳ Ｐゴシック"/>
            </a:rPr>
            <a:t>％</a:t>
          </a:r>
        </a:p>
      </xdr:txBody>
    </xdr:sp>
    <xdr:clientData/>
  </xdr:twoCellAnchor>
  <xdr:twoCellAnchor>
    <xdr:from>
      <xdr:col>3</xdr:col>
      <xdr:colOff>0</xdr:colOff>
      <xdr:row>4</xdr:row>
      <xdr:rowOff>9525</xdr:rowOff>
    </xdr:from>
    <xdr:to>
      <xdr:col>3</xdr:col>
      <xdr:colOff>0</xdr:colOff>
      <xdr:row>24</xdr:row>
      <xdr:rowOff>9525</xdr:rowOff>
    </xdr:to>
    <xdr:sp>
      <xdr:nvSpPr>
        <xdr:cNvPr id="8" name="Line 8"/>
        <xdr:cNvSpPr>
          <a:spLocks/>
        </xdr:cNvSpPr>
      </xdr:nvSpPr>
      <xdr:spPr>
        <a:xfrm>
          <a:off x="4448175" y="685800"/>
          <a:ext cx="0" cy="1905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9525</xdr:rowOff>
    </xdr:from>
    <xdr:to>
      <xdr:col>3</xdr:col>
      <xdr:colOff>0</xdr:colOff>
      <xdr:row>27</xdr:row>
      <xdr:rowOff>9525</xdr:rowOff>
    </xdr:to>
    <xdr:sp>
      <xdr:nvSpPr>
        <xdr:cNvPr id="9" name="Text Box 9"/>
        <xdr:cNvSpPr txBox="1">
          <a:spLocks noChangeArrowheads="1"/>
        </xdr:cNvSpPr>
      </xdr:nvSpPr>
      <xdr:spPr>
        <a:xfrm>
          <a:off x="4448175" y="885825"/>
          <a:ext cx="0" cy="19050"/>
        </a:xfrm>
        <a:prstGeom prst="rect">
          <a:avLst/>
        </a:prstGeom>
        <a:noFill/>
        <a:ln w="9525" cmpd="sng">
          <a:noFill/>
        </a:ln>
      </xdr:spPr>
      <xdr:txBody>
        <a:bodyPr vertOverflow="clip" wrap="square" lIns="36576" tIns="18288" rIns="36576" bIns="0"/>
        <a:p>
          <a:pPr algn="ctr">
            <a:defRPr/>
          </a:pPr>
          <a:r>
            <a:rPr lang="en-US" cap="none" sz="1100" b="1" i="0" u="none" baseline="0">
              <a:solidFill>
                <a:srgbClr val="993300"/>
              </a:solidFill>
              <a:latin typeface="ＭＳ Ｐゴシック"/>
              <a:ea typeface="ＭＳ Ｐゴシック"/>
              <a:cs typeface="ＭＳ Ｐゴシック"/>
            </a:rPr>
            <a:t>4.7</a:t>
          </a:r>
          <a:r>
            <a:rPr lang="en-US" cap="none" sz="1100" b="1" i="0" u="none" baseline="0">
              <a:solidFill>
                <a:srgbClr val="993300"/>
              </a:solidFill>
              <a:latin typeface="ＭＳ Ｐゴシック"/>
              <a:ea typeface="ＭＳ Ｐゴシック"/>
              <a:cs typeface="ＭＳ Ｐゴシック"/>
            </a:rPr>
            <a:t>年</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ｽｰﾊﾟｰﾏｰｹｯﾄ業
</a:t>
          </a:r>
          <a:r>
            <a:rPr lang="en-US" cap="none" sz="900" b="1" i="0" u="none" baseline="0">
              <a:solidFill>
                <a:srgbClr val="993300"/>
              </a:solidFill>
              <a:latin typeface="ＭＳ Ｐゴシック"/>
              <a:ea typeface="ＭＳ Ｐゴシック"/>
              <a:cs typeface="ＭＳ Ｐゴシック"/>
            </a:rPr>
            <a:t>平均値</a:t>
          </a:r>
          <a:r>
            <a:rPr lang="en-US" cap="none" sz="900" b="1" i="0" u="none" baseline="0">
              <a:solidFill>
                <a:srgbClr val="9933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zabu\co-work\&#21402;&#21172;&#30465;&#12509;&#12472;&#12486;&#12451;&#12502;&#12539;&#12450;&#12463;&#12471;&#12519;&#12531;&#12300;&#35211;&#12360;&#12427;&#21270;&#12301;&#20107;&#26989;\07&#35519;&#26619;&#31080;&#12539;&#20837;&#21147;&#12471;&#12540;&#12488;&#20316;&#25104;\&#35519;&#26619;&#31080;&#20462;&#27491;&#29256;\&#30334;&#36008;&#24215;\&#38598;&#35336;\&#30334;&#36008;&#24215;&#12450;&#12531;&#12465;&#12540;&#12488;&#38598;&#35336;&#29992;_0210&#22996;&#21729;&#20250;_1&#20214;&#21066;&#38500;_pa&#12463;&#12525;&#12473;_0313&#26368;&#26032;&#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全54件・都市・地方"/>
      <sheetName val="全54件 (地方３分割)"/>
      <sheetName val="全54件 (勤続2分割)"/>
      <sheetName val="全54件 (３分割)"/>
      <sheetName val="全54件 (管理職女性比率別)"/>
      <sheetName val="全54件 （主任・係長クラス女性比率別)"/>
      <sheetName val="全54件 （平均勤続年数の差別)"/>
      <sheetName val="全54件 (PA取組別)"/>
      <sheetName val="全54件"/>
    </sheetNames>
    <sheetDataSet>
      <sheetData sheetId="0">
        <row r="4">
          <cell r="S4">
            <v>35.714285714285715</v>
          </cell>
          <cell r="T4">
            <v>3.9400000000000004</v>
          </cell>
        </row>
        <row r="5">
          <cell r="S5">
            <v>35</v>
          </cell>
          <cell r="T5">
            <v>0</v>
          </cell>
        </row>
        <row r="6">
          <cell r="S6">
            <v>33.33333333333333</v>
          </cell>
          <cell r="T6">
            <v>3.499999999999999</v>
          </cell>
        </row>
        <row r="7">
          <cell r="S7">
            <v>30.434782608695656</v>
          </cell>
          <cell r="T7">
            <v>2.4399999999999977</v>
          </cell>
        </row>
        <row r="8">
          <cell r="S8">
            <v>29.411764705882355</v>
          </cell>
          <cell r="T8">
            <v>1</v>
          </cell>
        </row>
        <row r="9">
          <cell r="S9">
            <v>23.404255319148938</v>
          </cell>
          <cell r="T9">
            <v>10.2</v>
          </cell>
        </row>
        <row r="10">
          <cell r="S10">
            <v>22.22222222222222</v>
          </cell>
          <cell r="T10">
            <v>5</v>
          </cell>
        </row>
        <row r="11">
          <cell r="S11">
            <v>20.977722772277225</v>
          </cell>
          <cell r="T11">
            <v>2.8000000000000007</v>
          </cell>
        </row>
        <row r="12">
          <cell r="S12">
            <v>20</v>
          </cell>
          <cell r="T12">
            <v>5</v>
          </cell>
        </row>
        <row r="13">
          <cell r="S13">
            <v>19.607843137254903</v>
          </cell>
          <cell r="T13">
            <v>3.4000000000000004</v>
          </cell>
        </row>
        <row r="14">
          <cell r="S14">
            <v>19.35483870967742</v>
          </cell>
          <cell r="T14">
            <v>2.3999999999999986</v>
          </cell>
        </row>
        <row r="15">
          <cell r="S15">
            <v>18.81188118811881</v>
          </cell>
          <cell r="T15">
            <v>-1.799999999999999</v>
          </cell>
        </row>
        <row r="16">
          <cell r="S16">
            <v>17.391304347826086</v>
          </cell>
          <cell r="T16">
            <v>9</v>
          </cell>
        </row>
        <row r="17">
          <cell r="S17">
            <v>16.551724137931036</v>
          </cell>
          <cell r="T17">
            <v>1.8000000000000007</v>
          </cell>
        </row>
        <row r="18">
          <cell r="S18">
            <v>15.151515151515152</v>
          </cell>
          <cell r="T18">
            <v>4</v>
          </cell>
        </row>
        <row r="19">
          <cell r="S19">
            <v>15.019762845849801</v>
          </cell>
          <cell r="T19">
            <v>2.1000000000000014</v>
          </cell>
        </row>
        <row r="20">
          <cell r="S20">
            <v>14.285714285714285</v>
          </cell>
          <cell r="T20">
            <v>7</v>
          </cell>
        </row>
        <row r="21">
          <cell r="S21">
            <v>14.285714285714285</v>
          </cell>
          <cell r="T21">
            <v>-2.700000000000001</v>
          </cell>
        </row>
        <row r="22">
          <cell r="S22">
            <v>11.904761904761903</v>
          </cell>
          <cell r="T22">
            <v>2</v>
          </cell>
        </row>
        <row r="23">
          <cell r="S23">
            <v>11.258278145695364</v>
          </cell>
          <cell r="T23">
            <v>3.8000000000000007</v>
          </cell>
        </row>
        <row r="24">
          <cell r="S24">
            <v>10.99290780141844</v>
          </cell>
          <cell r="T24">
            <v>4.199999999999999</v>
          </cell>
        </row>
        <row r="25">
          <cell r="S25">
            <v>10.526315789473683</v>
          </cell>
          <cell r="T25">
            <v>0.5799999999999983</v>
          </cell>
        </row>
        <row r="26">
          <cell r="S26">
            <v>10.204081632653061</v>
          </cell>
          <cell r="T26">
            <v>0.5</v>
          </cell>
        </row>
        <row r="27">
          <cell r="S27">
            <v>10</v>
          </cell>
          <cell r="T27">
            <v>-1</v>
          </cell>
        </row>
        <row r="28">
          <cell r="S28">
            <v>9.571788413098236</v>
          </cell>
          <cell r="T28">
            <v>4.5</v>
          </cell>
        </row>
        <row r="29">
          <cell r="S29">
            <v>7.8431372549019605</v>
          </cell>
          <cell r="T29">
            <v>5</v>
          </cell>
        </row>
        <row r="30">
          <cell r="S30">
            <v>7.142857142857142</v>
          </cell>
          <cell r="T30">
            <v>-1</v>
          </cell>
        </row>
        <row r="31">
          <cell r="S31">
            <v>6.862745098039216</v>
          </cell>
          <cell r="T31">
            <v>9</v>
          </cell>
        </row>
        <row r="32">
          <cell r="S32">
            <v>6.417112299465241</v>
          </cell>
          <cell r="T32">
            <v>4.399999999999999</v>
          </cell>
        </row>
        <row r="33">
          <cell r="S33">
            <v>6.329113924050633</v>
          </cell>
          <cell r="T33">
            <v>1.1999999999999993</v>
          </cell>
        </row>
        <row r="34">
          <cell r="S34">
            <v>5.88235294117647</v>
          </cell>
          <cell r="T34">
            <v>-0.8000000000000007</v>
          </cell>
        </row>
        <row r="35">
          <cell r="S35">
            <v>5.769230769230769</v>
          </cell>
          <cell r="T35">
            <v>5</v>
          </cell>
        </row>
        <row r="36">
          <cell r="S36">
            <v>5.555555555555555</v>
          </cell>
          <cell r="T36">
            <v>-0.10000000000000053</v>
          </cell>
        </row>
        <row r="37">
          <cell r="S37">
            <v>5.263157894736842</v>
          </cell>
          <cell r="T37">
            <v>4</v>
          </cell>
        </row>
        <row r="38">
          <cell r="S38">
            <v>4.424778761061947</v>
          </cell>
          <cell r="T38">
            <v>2.8000000000000007</v>
          </cell>
        </row>
        <row r="39">
          <cell r="S39">
            <v>4.3478260869565215</v>
          </cell>
          <cell r="T39">
            <v>7.199999999999999</v>
          </cell>
        </row>
        <row r="40">
          <cell r="S40">
            <v>3.7735849056603774</v>
          </cell>
          <cell r="T40">
            <v>6.300000000000001</v>
          </cell>
        </row>
        <row r="41">
          <cell r="S41">
            <v>3.5294117647058822</v>
          </cell>
          <cell r="T41">
            <v>-2</v>
          </cell>
        </row>
        <row r="42">
          <cell r="S42">
            <v>3.508771929824561</v>
          </cell>
          <cell r="T42">
            <v>3</v>
          </cell>
        </row>
        <row r="43">
          <cell r="S43">
            <v>3.4482758620689653</v>
          </cell>
          <cell r="T43">
            <v>1</v>
          </cell>
        </row>
        <row r="44">
          <cell r="S44">
            <v>3.3333333333333335</v>
          </cell>
          <cell r="T44">
            <v>6</v>
          </cell>
        </row>
        <row r="45">
          <cell r="S45">
            <v>3.0303030303030303</v>
          </cell>
          <cell r="T45">
            <v>5.039999999999999</v>
          </cell>
        </row>
        <row r="46">
          <cell r="S46">
            <v>2.272727272727273</v>
          </cell>
          <cell r="T46">
            <v>1</v>
          </cell>
        </row>
        <row r="47">
          <cell r="S47">
            <v>0</v>
          </cell>
          <cell r="T47">
            <v>0</v>
          </cell>
        </row>
        <row r="48">
          <cell r="S48">
            <v>0</v>
          </cell>
          <cell r="T48">
            <v>-0.13999999999999968</v>
          </cell>
        </row>
        <row r="49">
          <cell r="S49">
            <v>0</v>
          </cell>
          <cell r="T49">
            <v>2.900000000000002</v>
          </cell>
        </row>
        <row r="50">
          <cell r="S50">
            <v>0</v>
          </cell>
          <cell r="T50">
            <v>1</v>
          </cell>
        </row>
        <row r="51">
          <cell r="S51">
            <v>0</v>
          </cell>
          <cell r="T51">
            <v>8.850000000000001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03"/>
  <sheetViews>
    <sheetView tabSelected="1" zoomScalePageLayoutView="0" workbookViewId="0" topLeftCell="A1">
      <selection activeCell="H4" sqref="H4"/>
    </sheetView>
  </sheetViews>
  <sheetFormatPr defaultColWidth="9.00390625" defaultRowHeight="13.5"/>
  <cols>
    <col min="1" max="2" width="1.625" style="0" customWidth="1"/>
    <col min="3" max="3" width="30.875" style="0" customWidth="1"/>
    <col min="4" max="4" width="12.875" style="0" customWidth="1"/>
    <col min="7" max="7" width="7.125" style="0" customWidth="1"/>
    <col min="8" max="8" width="17.875" style="0" customWidth="1"/>
    <col min="9" max="10" width="12.375" style="0" customWidth="1"/>
    <col min="11" max="11" width="10.50390625" style="0" customWidth="1"/>
  </cols>
  <sheetData>
    <row r="1" ht="21.75" customHeight="1">
      <c r="A1" s="35" t="s">
        <v>136</v>
      </c>
    </row>
    <row r="2" ht="20.25" customHeight="1">
      <c r="A2" s="35" t="s">
        <v>133</v>
      </c>
    </row>
    <row r="3" ht="14.25" thickBot="1"/>
    <row r="4" spans="1:4" ht="23.25" customHeight="1" thickBot="1">
      <c r="A4" s="2" t="s">
        <v>0</v>
      </c>
      <c r="B4" s="3"/>
      <c r="C4" s="3"/>
      <c r="D4" s="4"/>
    </row>
    <row r="5" ht="9" customHeight="1"/>
    <row r="6" ht="22.5" customHeight="1">
      <c r="B6" s="1" t="s">
        <v>1</v>
      </c>
    </row>
    <row r="7" ht="9" customHeight="1"/>
    <row r="8" spans="3:10" ht="22.5" customHeight="1">
      <c r="C8" s="5" t="s">
        <v>2</v>
      </c>
      <c r="D8" s="5"/>
      <c r="E8" s="6"/>
      <c r="F8" s="6"/>
      <c r="G8" s="6"/>
      <c r="H8" s="6"/>
      <c r="I8" s="6"/>
      <c r="J8" s="32"/>
    </row>
    <row r="9" ht="9" customHeight="1"/>
    <row r="10" ht="18" customHeight="1">
      <c r="C10" t="s">
        <v>7</v>
      </c>
    </row>
    <row r="11" ht="9" customHeight="1"/>
    <row r="12" ht="18" customHeight="1">
      <c r="H12" s="1" t="s">
        <v>137</v>
      </c>
    </row>
    <row r="13" spans="3:9" ht="18" customHeight="1">
      <c r="C13" s="26" t="s">
        <v>9</v>
      </c>
      <c r="D13" s="27"/>
      <c r="E13" s="8" t="s">
        <v>3</v>
      </c>
      <c r="F13" s="8" t="s">
        <v>4</v>
      </c>
      <c r="H13" s="12" t="s">
        <v>9</v>
      </c>
      <c r="I13" s="12" t="s">
        <v>10</v>
      </c>
    </row>
    <row r="14" spans="3:9" ht="18" customHeight="1">
      <c r="C14" s="20" t="s">
        <v>5</v>
      </c>
      <c r="D14" s="21"/>
      <c r="E14" s="9"/>
      <c r="F14" s="9"/>
      <c r="G14" s="54" t="s">
        <v>8</v>
      </c>
      <c r="H14" s="7" t="s">
        <v>11</v>
      </c>
      <c r="I14" s="13" t="e">
        <f>F14/(E14+F14)</f>
        <v>#DIV/0!</v>
      </c>
    </row>
    <row r="15" spans="3:9" ht="18" customHeight="1" thickBot="1">
      <c r="C15" s="22" t="s">
        <v>6</v>
      </c>
      <c r="D15" s="23"/>
      <c r="E15" s="15"/>
      <c r="F15" s="15"/>
      <c r="G15" s="53" t="s">
        <v>134</v>
      </c>
      <c r="H15" s="7" t="s">
        <v>6</v>
      </c>
      <c r="I15" s="13" t="e">
        <f>F15/(E15+F15)</f>
        <v>#DIV/0!</v>
      </c>
    </row>
    <row r="16" spans="3:9" ht="18" customHeight="1" thickTop="1">
      <c r="C16" s="24" t="s">
        <v>12</v>
      </c>
      <c r="D16" s="25"/>
      <c r="E16" s="16">
        <f>SUM(E14:E15)</f>
        <v>0</v>
      </c>
      <c r="F16" s="16">
        <f>SUM(F14:F15)</f>
        <v>0</v>
      </c>
      <c r="H16" s="7" t="s">
        <v>12</v>
      </c>
      <c r="I16" s="13" t="e">
        <f>F16/(E16+F16)</f>
        <v>#DIV/0!</v>
      </c>
    </row>
    <row r="17" ht="18" customHeight="1"/>
    <row r="18" ht="22.5" customHeight="1">
      <c r="B18" s="1" t="s">
        <v>13</v>
      </c>
    </row>
    <row r="19" ht="9" customHeight="1"/>
    <row r="20" spans="3:10" ht="22.5" customHeight="1">
      <c r="C20" s="5" t="s">
        <v>16</v>
      </c>
      <c r="D20" s="5"/>
      <c r="E20" s="6"/>
      <c r="F20" s="6"/>
      <c r="G20" s="6"/>
      <c r="H20" s="6"/>
      <c r="I20" s="6"/>
      <c r="J20" s="6"/>
    </row>
    <row r="21" ht="9" customHeight="1"/>
    <row r="22" ht="18" customHeight="1">
      <c r="C22" t="s">
        <v>14</v>
      </c>
    </row>
    <row r="23" ht="18" customHeight="1">
      <c r="C23" t="s">
        <v>15</v>
      </c>
    </row>
    <row r="24" ht="9" customHeight="1"/>
    <row r="25" ht="18" customHeight="1">
      <c r="H25" s="1" t="s">
        <v>137</v>
      </c>
    </row>
    <row r="26" spans="3:9" ht="18" customHeight="1">
      <c r="C26" s="18"/>
      <c r="D26" s="19"/>
      <c r="E26" s="8" t="s">
        <v>3</v>
      </c>
      <c r="F26" s="8" t="s">
        <v>4</v>
      </c>
      <c r="H26" s="12"/>
      <c r="I26" s="12" t="s">
        <v>10</v>
      </c>
    </row>
    <row r="27" spans="3:9" ht="18" customHeight="1">
      <c r="C27" s="20" t="s">
        <v>17</v>
      </c>
      <c r="D27" s="21"/>
      <c r="E27" s="9"/>
      <c r="F27" s="9"/>
      <c r="G27" s="54" t="s">
        <v>8</v>
      </c>
      <c r="H27" s="7" t="s">
        <v>17</v>
      </c>
      <c r="I27" s="13" t="e">
        <f>F27/(E27+F27)</f>
        <v>#DIV/0!</v>
      </c>
    </row>
    <row r="28" spans="3:7" ht="18" customHeight="1">
      <c r="C28" s="17"/>
      <c r="D28" s="17"/>
      <c r="E28" s="17"/>
      <c r="F28" s="17"/>
      <c r="G28" s="53" t="s">
        <v>134</v>
      </c>
    </row>
    <row r="29" spans="3:6" ht="18" customHeight="1" thickBot="1">
      <c r="C29" s="14"/>
      <c r="D29" s="14"/>
      <c r="E29" s="17"/>
      <c r="F29" s="17"/>
    </row>
    <row r="30" spans="1:4" ht="23.25" customHeight="1" thickBot="1">
      <c r="A30" s="2" t="s">
        <v>18</v>
      </c>
      <c r="B30" s="3"/>
      <c r="C30" s="3"/>
      <c r="D30" s="4"/>
    </row>
    <row r="31" ht="9" customHeight="1"/>
    <row r="32" ht="22.5" customHeight="1">
      <c r="B32" s="1" t="s">
        <v>19</v>
      </c>
    </row>
    <row r="33" ht="9" customHeight="1"/>
    <row r="34" spans="3:10" ht="22.5" customHeight="1">
      <c r="C34" s="5" t="s">
        <v>20</v>
      </c>
      <c r="D34" s="5"/>
      <c r="E34" s="6"/>
      <c r="F34" s="6"/>
      <c r="G34" s="6"/>
      <c r="H34" s="6"/>
      <c r="I34" s="6"/>
      <c r="J34" s="6"/>
    </row>
    <row r="35" ht="9" customHeight="1"/>
    <row r="36" spans="3:10" ht="31.5" customHeight="1">
      <c r="C36" s="131" t="s">
        <v>22</v>
      </c>
      <c r="D36" s="131"/>
      <c r="E36" s="131"/>
      <c r="F36" s="131"/>
      <c r="G36" s="131"/>
      <c r="H36" s="131"/>
      <c r="I36" s="131"/>
      <c r="J36" s="131"/>
    </row>
    <row r="37" ht="9" customHeight="1"/>
    <row r="38" ht="18" customHeight="1">
      <c r="H38" s="1" t="s">
        <v>137</v>
      </c>
    </row>
    <row r="39" spans="3:10" ht="18" customHeight="1">
      <c r="C39" s="26" t="s">
        <v>21</v>
      </c>
      <c r="D39" s="27"/>
      <c r="E39" s="8" t="s">
        <v>3</v>
      </c>
      <c r="F39" s="8" t="s">
        <v>4</v>
      </c>
      <c r="H39" s="28" t="s">
        <v>21</v>
      </c>
      <c r="I39" s="12" t="s">
        <v>3</v>
      </c>
      <c r="J39" s="12" t="s">
        <v>4</v>
      </c>
    </row>
    <row r="40" spans="3:10" ht="18" customHeight="1">
      <c r="C40" s="20" t="s">
        <v>184</v>
      </c>
      <c r="D40" s="21"/>
      <c r="E40" s="9"/>
      <c r="F40" s="9"/>
      <c r="H40" s="29" t="s">
        <v>190</v>
      </c>
      <c r="I40" s="13" t="e">
        <f aca="true" t="shared" si="0" ref="I40:I45">E40/$E$45</f>
        <v>#DIV/0!</v>
      </c>
      <c r="J40" s="13" t="e">
        <f aca="true" t="shared" si="1" ref="J40:J45">F40/$F$45</f>
        <v>#DIV/0!</v>
      </c>
    </row>
    <row r="41" spans="3:10" ht="18" customHeight="1">
      <c r="C41" s="20" t="s">
        <v>185</v>
      </c>
      <c r="D41" s="21"/>
      <c r="E41" s="9"/>
      <c r="F41" s="9"/>
      <c r="G41" s="54" t="s">
        <v>8</v>
      </c>
      <c r="H41" s="29" t="s">
        <v>185</v>
      </c>
      <c r="I41" s="13" t="e">
        <f t="shared" si="0"/>
        <v>#DIV/0!</v>
      </c>
      <c r="J41" s="13" t="e">
        <f t="shared" si="1"/>
        <v>#DIV/0!</v>
      </c>
    </row>
    <row r="42" spans="3:10" ht="18" customHeight="1">
      <c r="C42" s="20" t="s">
        <v>186</v>
      </c>
      <c r="D42" s="21"/>
      <c r="E42" s="9"/>
      <c r="F42" s="9"/>
      <c r="G42" s="53" t="s">
        <v>134</v>
      </c>
      <c r="H42" s="29" t="s">
        <v>191</v>
      </c>
      <c r="I42" s="13" t="e">
        <f t="shared" si="0"/>
        <v>#DIV/0!</v>
      </c>
      <c r="J42" s="13" t="e">
        <f t="shared" si="1"/>
        <v>#DIV/0!</v>
      </c>
    </row>
    <row r="43" spans="3:10" ht="18" customHeight="1">
      <c r="C43" s="22" t="s">
        <v>187</v>
      </c>
      <c r="D43" s="23"/>
      <c r="E43" s="15"/>
      <c r="F43" s="15"/>
      <c r="G43" s="53"/>
      <c r="H43" s="30" t="s">
        <v>187</v>
      </c>
      <c r="I43" s="13" t="e">
        <f t="shared" si="0"/>
        <v>#DIV/0!</v>
      </c>
      <c r="J43" s="13" t="e">
        <f t="shared" si="1"/>
        <v>#DIV/0!</v>
      </c>
    </row>
    <row r="44" spans="3:10" ht="18" customHeight="1" thickBot="1">
      <c r="C44" s="22" t="s">
        <v>188</v>
      </c>
      <c r="D44" s="23"/>
      <c r="E44" s="15"/>
      <c r="F44" s="15"/>
      <c r="H44" s="30" t="s">
        <v>188</v>
      </c>
      <c r="I44" s="33" t="e">
        <f t="shared" si="0"/>
        <v>#DIV/0!</v>
      </c>
      <c r="J44" s="33" t="e">
        <f t="shared" si="1"/>
        <v>#DIV/0!</v>
      </c>
    </row>
    <row r="45" spans="3:10" ht="18" customHeight="1" thickTop="1">
      <c r="C45" s="24" t="s">
        <v>189</v>
      </c>
      <c r="D45" s="25"/>
      <c r="E45" s="16">
        <f>SUM(E40:E44)</f>
        <v>0</v>
      </c>
      <c r="F45" s="16">
        <f>SUM(F40:F44)</f>
        <v>0</v>
      </c>
      <c r="H45" s="31" t="s">
        <v>189</v>
      </c>
      <c r="I45" s="34" t="e">
        <f t="shared" si="0"/>
        <v>#DIV/0!</v>
      </c>
      <c r="J45" s="34" t="e">
        <f t="shared" si="1"/>
        <v>#DIV/0!</v>
      </c>
    </row>
    <row r="46" ht="9" customHeight="1"/>
    <row r="47" spans="8:9" ht="18" customHeight="1">
      <c r="H47" s="29" t="s">
        <v>10</v>
      </c>
      <c r="I47" s="40" t="e">
        <f>F45/(E45+F45)</f>
        <v>#DIV/0!</v>
      </c>
    </row>
    <row r="48" spans="8:9" ht="18" customHeight="1">
      <c r="H48" s="99"/>
      <c r="I48" s="37"/>
    </row>
    <row r="49" ht="18" customHeight="1"/>
    <row r="50" ht="22.5" customHeight="1">
      <c r="B50" s="1" t="s">
        <v>23</v>
      </c>
    </row>
    <row r="51" ht="9" customHeight="1"/>
    <row r="52" spans="3:10" ht="22.5" customHeight="1">
      <c r="C52" s="5" t="s">
        <v>24</v>
      </c>
      <c r="D52" s="5"/>
      <c r="E52" s="6"/>
      <c r="F52" s="6"/>
      <c r="G52" s="6"/>
      <c r="H52" s="6"/>
      <c r="I52" s="6"/>
      <c r="J52" s="6"/>
    </row>
    <row r="53" ht="9" customHeight="1"/>
    <row r="54" spans="3:10" ht="31.5" customHeight="1">
      <c r="C54" s="131" t="s">
        <v>25</v>
      </c>
      <c r="D54" s="131"/>
      <c r="E54" s="131"/>
      <c r="F54" s="131"/>
      <c r="G54" s="131"/>
      <c r="H54" s="131"/>
      <c r="I54" s="131"/>
      <c r="J54" s="131"/>
    </row>
    <row r="55" ht="9" customHeight="1"/>
    <row r="56" ht="18" customHeight="1">
      <c r="H56" s="1" t="s">
        <v>137</v>
      </c>
    </row>
    <row r="57" spans="3:10" ht="18" customHeight="1">
      <c r="C57" s="26" t="s">
        <v>21</v>
      </c>
      <c r="D57" s="27"/>
      <c r="E57" s="8" t="s">
        <v>3</v>
      </c>
      <c r="F57" s="8" t="s">
        <v>4</v>
      </c>
      <c r="H57" s="28" t="s">
        <v>21</v>
      </c>
      <c r="I57" s="12" t="s">
        <v>3</v>
      </c>
      <c r="J57" s="12" t="s">
        <v>4</v>
      </c>
    </row>
    <row r="58" spans="3:10" ht="18" customHeight="1">
      <c r="C58" s="20" t="s">
        <v>192</v>
      </c>
      <c r="D58" s="21"/>
      <c r="E58" s="9"/>
      <c r="F58" s="9"/>
      <c r="G58" s="54" t="s">
        <v>8</v>
      </c>
      <c r="H58" s="29" t="s">
        <v>190</v>
      </c>
      <c r="I58" s="13" t="e">
        <f>E58/$E$60</f>
        <v>#DIV/0!</v>
      </c>
      <c r="J58" s="13" t="e">
        <f>F58/$F$60</f>
        <v>#DIV/0!</v>
      </c>
    </row>
    <row r="59" spans="3:10" ht="18" customHeight="1" thickBot="1">
      <c r="C59" s="20" t="s">
        <v>193</v>
      </c>
      <c r="D59" s="21"/>
      <c r="E59" s="9"/>
      <c r="F59" s="9"/>
      <c r="G59" s="53" t="s">
        <v>134</v>
      </c>
      <c r="H59" s="29" t="s">
        <v>26</v>
      </c>
      <c r="I59" s="13" t="e">
        <f>E59/$E$60</f>
        <v>#DIV/0!</v>
      </c>
      <c r="J59" s="13" t="e">
        <f>F59/$F$60</f>
        <v>#DIV/0!</v>
      </c>
    </row>
    <row r="60" spans="3:10" ht="18" customHeight="1" thickTop="1">
      <c r="C60" s="24" t="s">
        <v>194</v>
      </c>
      <c r="D60" s="25"/>
      <c r="E60" s="16">
        <f>SUM(E58:E59)</f>
        <v>0</v>
      </c>
      <c r="F60" s="16">
        <f>SUM(F58:F59)</f>
        <v>0</v>
      </c>
      <c r="H60" s="132"/>
      <c r="I60" s="132"/>
      <c r="J60" s="132"/>
    </row>
    <row r="61" ht="18" customHeight="1"/>
    <row r="62" ht="18" customHeight="1" thickBot="1"/>
    <row r="63" spans="1:4" ht="23.25" customHeight="1" thickBot="1">
      <c r="A63" s="2" t="s">
        <v>27</v>
      </c>
      <c r="B63" s="3"/>
      <c r="C63" s="3"/>
      <c r="D63" s="4"/>
    </row>
    <row r="64" ht="9" customHeight="1"/>
    <row r="65" ht="22.5" customHeight="1">
      <c r="B65" s="1" t="s">
        <v>28</v>
      </c>
    </row>
    <row r="66" ht="9" customHeight="1"/>
    <row r="67" spans="3:10" ht="22.5" customHeight="1">
      <c r="C67" s="5" t="s">
        <v>29</v>
      </c>
      <c r="D67" s="5"/>
      <c r="E67" s="6"/>
      <c r="F67" s="6"/>
      <c r="G67" s="6"/>
      <c r="H67" s="6"/>
      <c r="I67" s="6"/>
      <c r="J67" s="6"/>
    </row>
    <row r="68" ht="9" customHeight="1"/>
    <row r="69" spans="3:10" ht="42.75" customHeight="1">
      <c r="C69" s="131" t="s">
        <v>139</v>
      </c>
      <c r="D69" s="131"/>
      <c r="E69" s="131"/>
      <c r="F69" s="131"/>
      <c r="G69" s="131"/>
      <c r="H69" s="131"/>
      <c r="I69" s="131"/>
      <c r="J69" s="131"/>
    </row>
    <row r="70" ht="9" customHeight="1"/>
    <row r="71" ht="18" customHeight="1">
      <c r="H71" s="1" t="s">
        <v>137</v>
      </c>
    </row>
    <row r="72" spans="3:10" ht="31.5" customHeight="1">
      <c r="C72" s="20" t="s">
        <v>30</v>
      </c>
      <c r="D72" s="21"/>
      <c r="E72" s="38"/>
      <c r="F72" s="39"/>
      <c r="G72" s="55" t="s">
        <v>8</v>
      </c>
      <c r="H72" s="134" t="s">
        <v>34</v>
      </c>
      <c r="I72" s="135"/>
      <c r="J72" s="40" t="e">
        <f>E73/E72</f>
        <v>#DIV/0!</v>
      </c>
    </row>
    <row r="73" spans="3:10" ht="31.5" customHeight="1">
      <c r="C73" s="20" t="s">
        <v>33</v>
      </c>
      <c r="D73" s="21"/>
      <c r="E73" s="38"/>
      <c r="F73" s="39"/>
      <c r="G73" s="56" t="s">
        <v>134</v>
      </c>
      <c r="H73" s="134" t="s">
        <v>35</v>
      </c>
      <c r="I73" s="135"/>
      <c r="J73" s="40" t="e">
        <f>E75/E74</f>
        <v>#DIV/0!</v>
      </c>
    </row>
    <row r="74" spans="3:10" ht="31.5" customHeight="1">
      <c r="C74" s="136" t="s">
        <v>31</v>
      </c>
      <c r="D74" s="137"/>
      <c r="E74" s="38"/>
      <c r="F74" s="39"/>
      <c r="H74" s="14"/>
      <c r="I74" s="37"/>
      <c r="J74" s="37"/>
    </row>
    <row r="75" spans="3:10" ht="31.5" customHeight="1">
      <c r="C75" s="136" t="s">
        <v>32</v>
      </c>
      <c r="D75" s="137"/>
      <c r="E75" s="38"/>
      <c r="F75" s="39"/>
      <c r="H75" s="14"/>
      <c r="I75" s="37"/>
      <c r="J75" s="37"/>
    </row>
    <row r="76" spans="3:10" ht="25.5" customHeight="1">
      <c r="C76" s="128" t="s">
        <v>140</v>
      </c>
      <c r="D76" s="129"/>
      <c r="E76" s="129"/>
      <c r="F76" s="130"/>
      <c r="H76" s="14"/>
      <c r="I76" s="37"/>
      <c r="J76" s="37"/>
    </row>
    <row r="77" spans="3:6" ht="18" customHeight="1">
      <c r="C77" s="36"/>
      <c r="D77" s="36"/>
      <c r="E77" s="36"/>
      <c r="F77" s="36"/>
    </row>
    <row r="78" ht="18" customHeight="1" thickBot="1"/>
    <row r="79" spans="1:6" ht="23.25" customHeight="1" thickBot="1">
      <c r="A79" s="2" t="s">
        <v>41</v>
      </c>
      <c r="B79" s="3"/>
      <c r="C79" s="3"/>
      <c r="D79" s="4"/>
      <c r="E79" s="3"/>
      <c r="F79" s="4"/>
    </row>
    <row r="80" ht="9" customHeight="1"/>
    <row r="81" ht="22.5" customHeight="1">
      <c r="B81" s="1" t="s">
        <v>36</v>
      </c>
    </row>
    <row r="82" ht="9" customHeight="1"/>
    <row r="83" spans="3:10" ht="22.5" customHeight="1">
      <c r="C83" s="5" t="s">
        <v>37</v>
      </c>
      <c r="D83" s="5"/>
      <c r="E83" s="6"/>
      <c r="F83" s="6"/>
      <c r="G83" s="6"/>
      <c r="H83" s="6"/>
      <c r="I83" s="6"/>
      <c r="J83" s="6"/>
    </row>
    <row r="84" ht="9" customHeight="1"/>
    <row r="85" ht="18" customHeight="1">
      <c r="C85" t="s">
        <v>38</v>
      </c>
    </row>
    <row r="86" spans="3:10" ht="30" customHeight="1">
      <c r="C86" s="131" t="s">
        <v>40</v>
      </c>
      <c r="D86" s="131"/>
      <c r="E86" s="131"/>
      <c r="F86" s="131"/>
      <c r="G86" s="131"/>
      <c r="H86" s="131"/>
      <c r="I86" s="131"/>
      <c r="J86" s="131"/>
    </row>
    <row r="87" ht="9" customHeight="1"/>
    <row r="88" ht="18" customHeight="1">
      <c r="C88" t="s">
        <v>39</v>
      </c>
    </row>
    <row r="89" ht="18" customHeight="1"/>
    <row r="90" ht="18" customHeight="1" thickBot="1"/>
    <row r="91" spans="1:4" ht="23.25" customHeight="1" thickBot="1">
      <c r="A91" s="2" t="s">
        <v>42</v>
      </c>
      <c r="B91" s="3"/>
      <c r="C91" s="3"/>
      <c r="D91" s="4"/>
    </row>
    <row r="92" ht="9" customHeight="1"/>
    <row r="93" ht="22.5" customHeight="1">
      <c r="B93" s="1" t="s">
        <v>43</v>
      </c>
    </row>
    <row r="94" ht="9" customHeight="1"/>
    <row r="95" spans="3:10" ht="22.5" customHeight="1">
      <c r="C95" s="5" t="s">
        <v>44</v>
      </c>
      <c r="D95" s="5"/>
      <c r="E95" s="6"/>
      <c r="F95" s="6"/>
      <c r="G95" s="6"/>
      <c r="H95" s="6"/>
      <c r="I95" s="6"/>
      <c r="J95" s="6"/>
    </row>
    <row r="96" ht="9" customHeight="1"/>
    <row r="97" spans="3:10" ht="134.25" customHeight="1">
      <c r="C97" s="131" t="s">
        <v>141</v>
      </c>
      <c r="D97" s="131"/>
      <c r="E97" s="131"/>
      <c r="F97" s="131"/>
      <c r="G97" s="131"/>
      <c r="H97" s="131"/>
      <c r="I97" s="131"/>
      <c r="J97" s="131"/>
    </row>
    <row r="98" ht="9" customHeight="1"/>
    <row r="99" spans="3:10" ht="18" customHeight="1">
      <c r="C99" s="41" t="s">
        <v>45</v>
      </c>
      <c r="D99" s="27"/>
      <c r="E99" s="43"/>
      <c r="F99" s="42" t="s">
        <v>46</v>
      </c>
      <c r="I99" s="11"/>
      <c r="J99" s="11"/>
    </row>
    <row r="100" ht="9" customHeight="1"/>
    <row r="101" spans="3:10" ht="18" customHeight="1">
      <c r="C101" s="1" t="s">
        <v>137</v>
      </c>
      <c r="H101" s="138" t="s">
        <v>138</v>
      </c>
      <c r="I101" s="138"/>
      <c r="J101" s="138"/>
    </row>
    <row r="102" spans="3:10" ht="18" customHeight="1">
      <c r="C102" s="20"/>
      <c r="D102" s="21"/>
      <c r="E102" s="8" t="s">
        <v>3</v>
      </c>
      <c r="F102" s="8" t="s">
        <v>4</v>
      </c>
      <c r="H102" s="7"/>
      <c r="I102" s="8" t="s">
        <v>3</v>
      </c>
      <c r="J102" s="8" t="s">
        <v>4</v>
      </c>
    </row>
    <row r="103" spans="3:10" ht="33" customHeight="1">
      <c r="C103" s="41" t="s">
        <v>47</v>
      </c>
      <c r="D103" s="27"/>
      <c r="E103" s="9"/>
      <c r="F103" s="9"/>
      <c r="G103" s="57"/>
      <c r="H103" s="44" t="s">
        <v>48</v>
      </c>
      <c r="I103" s="9"/>
      <c r="J103" s="9"/>
    </row>
    <row r="104" ht="18" customHeight="1">
      <c r="G104" s="53"/>
    </row>
    <row r="105" ht="18" customHeight="1" thickBot="1"/>
    <row r="106" spans="1:4" ht="23.25" customHeight="1" thickBot="1">
      <c r="A106" s="2" t="s">
        <v>49</v>
      </c>
      <c r="B106" s="3"/>
      <c r="C106" s="3"/>
      <c r="D106" s="4"/>
    </row>
    <row r="107" ht="9" customHeight="1"/>
    <row r="108" ht="22.5" customHeight="1">
      <c r="B108" s="1" t="s">
        <v>50</v>
      </c>
    </row>
    <row r="109" ht="9" customHeight="1"/>
    <row r="110" spans="3:10" ht="22.5" customHeight="1">
      <c r="C110" s="5" t="s">
        <v>195</v>
      </c>
      <c r="D110" s="5"/>
      <c r="E110" s="6"/>
      <c r="F110" s="6"/>
      <c r="G110" s="6"/>
      <c r="H110" s="6"/>
      <c r="I110" s="6"/>
      <c r="J110" s="6"/>
    </row>
    <row r="111" ht="9" customHeight="1"/>
    <row r="112" spans="3:10" ht="81" customHeight="1">
      <c r="C112" s="131" t="s">
        <v>196</v>
      </c>
      <c r="D112" s="131"/>
      <c r="E112" s="131"/>
      <c r="F112" s="131"/>
      <c r="G112" s="131"/>
      <c r="H112" s="131"/>
      <c r="I112" s="131"/>
      <c r="J112" s="131"/>
    </row>
    <row r="113" ht="9" customHeight="1"/>
    <row r="114" ht="18" customHeight="1">
      <c r="H114" s="1" t="s">
        <v>137</v>
      </c>
    </row>
    <row r="115" spans="3:9" ht="18" customHeight="1">
      <c r="C115" s="18"/>
      <c r="D115" s="19"/>
      <c r="E115" s="8" t="s">
        <v>3</v>
      </c>
      <c r="F115" s="8" t="s">
        <v>4</v>
      </c>
      <c r="H115" s="12"/>
      <c r="I115" s="12" t="s">
        <v>10</v>
      </c>
    </row>
    <row r="116" spans="3:9" ht="31.5" customHeight="1">
      <c r="C116" s="136" t="s">
        <v>51</v>
      </c>
      <c r="D116" s="137"/>
      <c r="E116" s="9"/>
      <c r="F116" s="9"/>
      <c r="G116" s="10" t="s">
        <v>8</v>
      </c>
      <c r="H116" s="98" t="s">
        <v>200</v>
      </c>
      <c r="I116" s="13" t="e">
        <f>F116/(E116+F116)</f>
        <v>#DIV/0!</v>
      </c>
    </row>
    <row r="117" ht="18" customHeight="1"/>
    <row r="118" spans="3:10" ht="22.5" customHeight="1">
      <c r="C118" s="5" t="s">
        <v>197</v>
      </c>
      <c r="D118" s="5"/>
      <c r="E118" s="6"/>
      <c r="F118" s="6"/>
      <c r="G118" s="6"/>
      <c r="H118" s="6"/>
      <c r="I118" s="6"/>
      <c r="J118" s="6"/>
    </row>
    <row r="119" ht="9" customHeight="1"/>
    <row r="120" spans="3:10" ht="42.75" customHeight="1">
      <c r="C120" s="131" t="s">
        <v>198</v>
      </c>
      <c r="D120" s="131"/>
      <c r="E120" s="131"/>
      <c r="F120" s="131"/>
      <c r="G120" s="131"/>
      <c r="H120" s="131"/>
      <c r="I120" s="131"/>
      <c r="J120" s="131"/>
    </row>
    <row r="121" ht="9" customHeight="1"/>
    <row r="122" ht="18" customHeight="1">
      <c r="H122" s="1" t="s">
        <v>137</v>
      </c>
    </row>
    <row r="123" spans="3:9" ht="18" customHeight="1">
      <c r="C123" s="18"/>
      <c r="D123" s="19"/>
      <c r="E123" s="8" t="s">
        <v>3</v>
      </c>
      <c r="F123" s="8" t="s">
        <v>4</v>
      </c>
      <c r="H123" s="12"/>
      <c r="I123" s="12" t="s">
        <v>10</v>
      </c>
    </row>
    <row r="124" spans="3:9" ht="31.5" customHeight="1">
      <c r="C124" s="136" t="s">
        <v>199</v>
      </c>
      <c r="D124" s="137"/>
      <c r="E124" s="9"/>
      <c r="F124" s="9"/>
      <c r="G124" s="57" t="s">
        <v>135</v>
      </c>
      <c r="H124" s="98" t="s">
        <v>199</v>
      </c>
      <c r="I124" s="13" t="e">
        <f>F124/(E124+F124)</f>
        <v>#DIV/0!</v>
      </c>
    </row>
    <row r="125" ht="18" customHeight="1"/>
    <row r="126" spans="3:10" ht="22.5" customHeight="1">
      <c r="C126" s="5" t="s">
        <v>52</v>
      </c>
      <c r="D126" s="5"/>
      <c r="E126" s="6"/>
      <c r="F126" s="6"/>
      <c r="G126" s="6"/>
      <c r="H126" s="6"/>
      <c r="I126" s="6"/>
      <c r="J126" s="6"/>
    </row>
    <row r="127" ht="9" customHeight="1"/>
    <row r="128" spans="3:10" ht="18" customHeight="1">
      <c r="C128" s="131" t="s">
        <v>53</v>
      </c>
      <c r="D128" s="131"/>
      <c r="E128" s="131"/>
      <c r="F128" s="131"/>
      <c r="G128" s="131"/>
      <c r="H128" s="131"/>
      <c r="I128" s="131"/>
      <c r="J128" s="131"/>
    </row>
    <row r="129" ht="9" customHeight="1"/>
    <row r="130" ht="18" customHeight="1">
      <c r="H130" s="1" t="s">
        <v>137</v>
      </c>
    </row>
    <row r="131" spans="3:9" ht="18" customHeight="1">
      <c r="C131" s="18"/>
      <c r="D131" s="19"/>
      <c r="E131" s="8" t="s">
        <v>3</v>
      </c>
      <c r="F131" s="8" t="s">
        <v>4</v>
      </c>
      <c r="H131" s="12"/>
      <c r="I131" s="12" t="s">
        <v>10</v>
      </c>
    </row>
    <row r="132" spans="3:9" ht="31.5" customHeight="1">
      <c r="C132" s="136" t="s">
        <v>54</v>
      </c>
      <c r="D132" s="137"/>
      <c r="E132" s="9"/>
      <c r="F132" s="9"/>
      <c r="G132" s="57" t="s">
        <v>135</v>
      </c>
      <c r="H132" s="100" t="s">
        <v>54</v>
      </c>
      <c r="I132" s="13" t="e">
        <f>F132/(E132+F132)</f>
        <v>#DIV/0!</v>
      </c>
    </row>
    <row r="133" ht="18" customHeight="1"/>
    <row r="134" ht="18" customHeight="1" thickBot="1"/>
    <row r="135" spans="1:4" ht="23.25" customHeight="1" thickBot="1">
      <c r="A135" s="2" t="s">
        <v>55</v>
      </c>
      <c r="B135" s="3"/>
      <c r="C135" s="3"/>
      <c r="D135" s="4"/>
    </row>
    <row r="136" ht="9" customHeight="1"/>
    <row r="137" ht="22.5" customHeight="1">
      <c r="B137" s="1" t="s">
        <v>56</v>
      </c>
    </row>
    <row r="138" ht="9" customHeight="1"/>
    <row r="139" spans="3:10" ht="22.5" customHeight="1">
      <c r="C139" s="5" t="s">
        <v>57</v>
      </c>
      <c r="D139" s="5"/>
      <c r="E139" s="6"/>
      <c r="F139" s="6"/>
      <c r="G139" s="6"/>
      <c r="H139" s="6"/>
      <c r="I139" s="6"/>
      <c r="J139" s="6"/>
    </row>
    <row r="140" ht="9" customHeight="1"/>
    <row r="141" spans="3:10" ht="66.75" customHeight="1">
      <c r="C141" s="133" t="s">
        <v>142</v>
      </c>
      <c r="D141" s="133"/>
      <c r="E141" s="133"/>
      <c r="F141" s="133"/>
      <c r="G141" s="133"/>
      <c r="H141" s="133"/>
      <c r="I141" s="133"/>
      <c r="J141" s="133"/>
    </row>
    <row r="142" ht="9" customHeight="1"/>
    <row r="143" ht="18" customHeight="1">
      <c r="H143" s="1" t="s">
        <v>137</v>
      </c>
    </row>
    <row r="144" spans="3:10" ht="18" customHeight="1">
      <c r="C144" s="26" t="s">
        <v>62</v>
      </c>
      <c r="D144" s="27"/>
      <c r="E144" s="8" t="s">
        <v>3</v>
      </c>
      <c r="F144" s="8" t="s">
        <v>4</v>
      </c>
      <c r="H144" s="28" t="s">
        <v>62</v>
      </c>
      <c r="I144" s="12" t="s">
        <v>63</v>
      </c>
      <c r="J144" s="11"/>
    </row>
    <row r="145" spans="3:10" ht="18" customHeight="1">
      <c r="C145" s="20" t="s">
        <v>58</v>
      </c>
      <c r="D145" s="21"/>
      <c r="E145" s="45"/>
      <c r="F145" s="45"/>
      <c r="G145" s="10"/>
      <c r="H145" s="29" t="s">
        <v>58</v>
      </c>
      <c r="I145" s="63" t="e">
        <f>F145/E145*100</f>
        <v>#DIV/0!</v>
      </c>
      <c r="J145" s="37"/>
    </row>
    <row r="146" spans="3:10" ht="18" customHeight="1">
      <c r="C146" s="20" t="s">
        <v>59</v>
      </c>
      <c r="D146" s="21"/>
      <c r="E146" s="45"/>
      <c r="F146" s="45"/>
      <c r="G146" s="54" t="s">
        <v>8</v>
      </c>
      <c r="H146" s="29" t="s">
        <v>59</v>
      </c>
      <c r="I146" s="63" t="e">
        <f>F146/E146*100</f>
        <v>#DIV/0!</v>
      </c>
      <c r="J146" s="37"/>
    </row>
    <row r="147" spans="3:10" ht="18" customHeight="1">
      <c r="C147" s="20" t="s">
        <v>60</v>
      </c>
      <c r="D147" s="21"/>
      <c r="E147" s="45"/>
      <c r="F147" s="45"/>
      <c r="G147" s="53" t="s">
        <v>134</v>
      </c>
      <c r="H147" s="29" t="s">
        <v>60</v>
      </c>
      <c r="I147" s="63" t="e">
        <f>F147/E147*100</f>
        <v>#DIV/0!</v>
      </c>
      <c r="J147" s="37"/>
    </row>
    <row r="148" spans="3:10" ht="18" customHeight="1">
      <c r="C148" s="20" t="s">
        <v>61</v>
      </c>
      <c r="D148" s="21"/>
      <c r="E148" s="45"/>
      <c r="F148" s="45"/>
      <c r="H148" s="29" t="s">
        <v>61</v>
      </c>
      <c r="I148" s="63" t="e">
        <f>F148/E148*100</f>
        <v>#DIV/0!</v>
      </c>
      <c r="J148" s="37"/>
    </row>
    <row r="149" ht="18" customHeight="1"/>
    <row r="150" ht="18" customHeight="1" thickBot="1"/>
    <row r="151" spans="1:4" ht="23.25" customHeight="1" thickBot="1">
      <c r="A151" s="2" t="s">
        <v>64</v>
      </c>
      <c r="B151" s="3"/>
      <c r="C151" s="3"/>
      <c r="D151" s="4"/>
    </row>
    <row r="152" ht="9" customHeight="1"/>
    <row r="153" ht="22.5" customHeight="1">
      <c r="B153" s="1" t="s">
        <v>65</v>
      </c>
    </row>
    <row r="154" ht="9" customHeight="1"/>
    <row r="155" spans="3:10" ht="22.5" customHeight="1">
      <c r="C155" s="5" t="s">
        <v>66</v>
      </c>
      <c r="D155" s="5"/>
      <c r="E155" s="6"/>
      <c r="F155" s="6"/>
      <c r="G155" s="6"/>
      <c r="H155" s="6"/>
      <c r="I155" s="6"/>
      <c r="J155" s="6"/>
    </row>
    <row r="156" ht="9" customHeight="1"/>
    <row r="157" spans="3:10" ht="48" customHeight="1">
      <c r="C157" s="131" t="s">
        <v>143</v>
      </c>
      <c r="D157" s="131"/>
      <c r="E157" s="131"/>
      <c r="F157" s="131"/>
      <c r="G157" s="131"/>
      <c r="H157" s="131"/>
      <c r="I157" s="131"/>
      <c r="J157" s="131"/>
    </row>
    <row r="158" ht="9" customHeight="1"/>
    <row r="159" spans="3:6" ht="18" customHeight="1">
      <c r="C159" s="14" t="s">
        <v>74</v>
      </c>
      <c r="D159" s="36"/>
      <c r="E159" s="36"/>
      <c r="F159" s="36"/>
    </row>
    <row r="160" spans="3:6" ht="9" customHeight="1">
      <c r="C160" s="36"/>
      <c r="D160" s="36"/>
      <c r="E160" s="36"/>
      <c r="F160" s="36"/>
    </row>
    <row r="161" ht="18" customHeight="1">
      <c r="H161" s="1" t="s">
        <v>137</v>
      </c>
    </row>
    <row r="162" spans="3:9" ht="32.25" customHeight="1">
      <c r="C162" s="26" t="s">
        <v>67</v>
      </c>
      <c r="D162" s="27"/>
      <c r="E162" s="8" t="s">
        <v>68</v>
      </c>
      <c r="F162" s="8" t="s">
        <v>69</v>
      </c>
      <c r="H162" s="28" t="s">
        <v>72</v>
      </c>
      <c r="I162" s="46" t="s">
        <v>73</v>
      </c>
    </row>
    <row r="163" spans="3:9" ht="18" customHeight="1">
      <c r="C163" s="20" t="s">
        <v>70</v>
      </c>
      <c r="D163" s="21"/>
      <c r="E163" s="45"/>
      <c r="F163" s="45"/>
      <c r="G163" s="54" t="s">
        <v>8</v>
      </c>
      <c r="H163" s="29" t="s">
        <v>3</v>
      </c>
      <c r="I163" s="13" t="e">
        <f>(E163-E164)/E163</f>
        <v>#DIV/0!</v>
      </c>
    </row>
    <row r="164" spans="3:9" ht="18" customHeight="1">
      <c r="C164" s="20" t="s">
        <v>71</v>
      </c>
      <c r="D164" s="21"/>
      <c r="E164" s="45"/>
      <c r="F164" s="45"/>
      <c r="G164" s="53" t="s">
        <v>134</v>
      </c>
      <c r="H164" s="29" t="s">
        <v>4</v>
      </c>
      <c r="I164" s="13" t="e">
        <f>(F163-F164)/F163</f>
        <v>#DIV/0!</v>
      </c>
    </row>
    <row r="165" ht="18" customHeight="1"/>
    <row r="166" spans="3:6" ht="18" customHeight="1">
      <c r="C166" s="14" t="s">
        <v>75</v>
      </c>
      <c r="D166" s="36"/>
      <c r="E166" s="36"/>
      <c r="F166" s="36"/>
    </row>
    <row r="167" spans="3:6" ht="9" customHeight="1">
      <c r="C167" s="36"/>
      <c r="D167" s="36"/>
      <c r="E167" s="36"/>
      <c r="F167" s="36"/>
    </row>
    <row r="168" ht="18" customHeight="1">
      <c r="H168" s="1" t="s">
        <v>137</v>
      </c>
    </row>
    <row r="169" spans="3:9" ht="32.25" customHeight="1">
      <c r="C169" s="26" t="s">
        <v>67</v>
      </c>
      <c r="D169" s="27"/>
      <c r="E169" s="8" t="s">
        <v>68</v>
      </c>
      <c r="F169" s="8" t="s">
        <v>69</v>
      </c>
      <c r="H169" s="28" t="s">
        <v>72</v>
      </c>
      <c r="I169" s="46" t="s">
        <v>169</v>
      </c>
    </row>
    <row r="170" spans="3:9" ht="18" customHeight="1">
      <c r="C170" s="20" t="s">
        <v>70</v>
      </c>
      <c r="D170" s="21"/>
      <c r="E170" s="45"/>
      <c r="F170" s="45"/>
      <c r="G170" s="54" t="s">
        <v>8</v>
      </c>
      <c r="H170" s="29" t="s">
        <v>3</v>
      </c>
      <c r="I170" s="13" t="e">
        <f>(E170-E171)/E170</f>
        <v>#DIV/0!</v>
      </c>
    </row>
    <row r="171" spans="3:9" ht="18" customHeight="1">
      <c r="C171" s="20" t="s">
        <v>71</v>
      </c>
      <c r="D171" s="21"/>
      <c r="E171" s="45"/>
      <c r="F171" s="45"/>
      <c r="G171" s="53" t="s">
        <v>134</v>
      </c>
      <c r="H171" s="29" t="s">
        <v>4</v>
      </c>
      <c r="I171" s="13" t="e">
        <f>(F170-F171)/F170</f>
        <v>#DIV/0!</v>
      </c>
    </row>
    <row r="172" ht="18" customHeight="1"/>
    <row r="173" ht="22.5" customHeight="1">
      <c r="B173" s="1" t="s">
        <v>76</v>
      </c>
    </row>
    <row r="174" ht="9" customHeight="1"/>
    <row r="175" spans="3:10" ht="22.5" customHeight="1">
      <c r="C175" s="5" t="s">
        <v>77</v>
      </c>
      <c r="D175" s="5"/>
      <c r="E175" s="6"/>
      <c r="F175" s="6"/>
      <c r="G175" s="6"/>
      <c r="H175" s="6"/>
      <c r="I175" s="6"/>
      <c r="J175" s="6"/>
    </row>
    <row r="176" ht="9" customHeight="1"/>
    <row r="177" spans="3:10" ht="42.75" customHeight="1">
      <c r="C177" s="131" t="s">
        <v>144</v>
      </c>
      <c r="D177" s="131"/>
      <c r="E177" s="131"/>
      <c r="F177" s="131"/>
      <c r="G177" s="131"/>
      <c r="H177" s="131"/>
      <c r="I177" s="131"/>
      <c r="J177" s="131"/>
    </row>
    <row r="178" ht="9" customHeight="1"/>
    <row r="179" ht="18" customHeight="1">
      <c r="H179" s="1" t="s">
        <v>137</v>
      </c>
    </row>
    <row r="180" spans="3:9" ht="27" customHeight="1">
      <c r="C180" s="20" t="s">
        <v>78</v>
      </c>
      <c r="D180" s="21"/>
      <c r="E180" s="45"/>
      <c r="F180" s="47"/>
      <c r="G180" s="57" t="s">
        <v>135</v>
      </c>
      <c r="H180" s="48" t="s">
        <v>80</v>
      </c>
      <c r="I180" s="13" t="e">
        <f>E181/E180</f>
        <v>#DIV/0!</v>
      </c>
    </row>
    <row r="181" spans="3:9" ht="27" customHeight="1">
      <c r="C181" s="136" t="s">
        <v>79</v>
      </c>
      <c r="D181" s="137"/>
      <c r="E181" s="45"/>
      <c r="F181" s="47"/>
      <c r="H181" s="14"/>
      <c r="I181" s="37"/>
    </row>
    <row r="182" ht="18" customHeight="1"/>
    <row r="183" ht="18" customHeight="1" thickBot="1"/>
    <row r="184" spans="1:6" ht="23.25" customHeight="1" thickBot="1">
      <c r="A184" s="2" t="s">
        <v>81</v>
      </c>
      <c r="B184" s="3"/>
      <c r="C184" s="3"/>
      <c r="D184" s="4"/>
      <c r="E184" s="3"/>
      <c r="F184" s="4"/>
    </row>
    <row r="185" ht="9" customHeight="1"/>
    <row r="186" ht="22.5" customHeight="1">
      <c r="B186" s="1" t="s">
        <v>82</v>
      </c>
    </row>
    <row r="187" ht="9" customHeight="1"/>
    <row r="188" spans="3:10" ht="22.5" customHeight="1">
      <c r="C188" s="5" t="s">
        <v>83</v>
      </c>
      <c r="D188" s="5"/>
      <c r="E188" s="6"/>
      <c r="F188" s="6"/>
      <c r="G188" s="6"/>
      <c r="H188" s="6"/>
      <c r="I188" s="6"/>
      <c r="J188" s="6"/>
    </row>
    <row r="189" ht="9" customHeight="1"/>
    <row r="190" spans="3:10" ht="18" customHeight="1">
      <c r="C190" s="131" t="s">
        <v>84</v>
      </c>
      <c r="D190" s="131"/>
      <c r="E190" s="131"/>
      <c r="F190" s="131"/>
      <c r="G190" s="131"/>
      <c r="H190" s="131"/>
      <c r="I190" s="131"/>
      <c r="J190" s="131"/>
    </row>
    <row r="191" ht="9" customHeight="1"/>
    <row r="192" ht="18" customHeight="1">
      <c r="H192" s="1" t="s">
        <v>137</v>
      </c>
    </row>
    <row r="193" spans="3:10" ht="18" customHeight="1">
      <c r="C193" s="26" t="s">
        <v>67</v>
      </c>
      <c r="D193" s="27"/>
      <c r="E193" s="8" t="s">
        <v>68</v>
      </c>
      <c r="F193" s="8" t="s">
        <v>69</v>
      </c>
      <c r="H193" s="28" t="s">
        <v>72</v>
      </c>
      <c r="I193" s="46" t="s">
        <v>3</v>
      </c>
      <c r="J193" s="46" t="s">
        <v>4</v>
      </c>
    </row>
    <row r="194" spans="3:10" ht="18" customHeight="1">
      <c r="C194" s="20" t="s">
        <v>86</v>
      </c>
      <c r="D194" s="21"/>
      <c r="E194" s="45"/>
      <c r="F194" s="45"/>
      <c r="G194" s="54" t="s">
        <v>8</v>
      </c>
      <c r="H194" s="29" t="s">
        <v>87</v>
      </c>
      <c r="I194" s="49">
        <f>E195</f>
        <v>0</v>
      </c>
      <c r="J194" s="50">
        <f>F195</f>
        <v>0</v>
      </c>
    </row>
    <row r="195" spans="3:10" ht="18" customHeight="1">
      <c r="C195" s="20" t="s">
        <v>85</v>
      </c>
      <c r="D195" s="21"/>
      <c r="E195" s="45"/>
      <c r="F195" s="45"/>
      <c r="G195" s="53" t="s">
        <v>134</v>
      </c>
      <c r="H195" s="29" t="s">
        <v>88</v>
      </c>
      <c r="I195" s="13" t="e">
        <f>E195/E194</f>
        <v>#DIV/0!</v>
      </c>
      <c r="J195" s="13" t="e">
        <f>F195/F194</f>
        <v>#DIV/0!</v>
      </c>
    </row>
    <row r="196" ht="18" customHeight="1"/>
    <row r="197" ht="22.5" customHeight="1">
      <c r="B197" s="1" t="s">
        <v>89</v>
      </c>
    </row>
    <row r="198" ht="9" customHeight="1"/>
    <row r="199" spans="3:10" ht="22.5" customHeight="1">
      <c r="C199" s="5" t="s">
        <v>90</v>
      </c>
      <c r="D199" s="5"/>
      <c r="E199" s="6"/>
      <c r="F199" s="6"/>
      <c r="G199" s="6"/>
      <c r="H199" s="6"/>
      <c r="I199" s="6"/>
      <c r="J199" s="6"/>
    </row>
    <row r="200" ht="9" customHeight="1"/>
    <row r="201" spans="3:10" ht="86.25" customHeight="1">
      <c r="C201" s="133" t="s">
        <v>201</v>
      </c>
      <c r="D201" s="133"/>
      <c r="E201" s="133"/>
      <c r="F201" s="133"/>
      <c r="G201" s="133"/>
      <c r="H201" s="133"/>
      <c r="I201" s="133"/>
      <c r="J201" s="133"/>
    </row>
    <row r="202" ht="9" customHeight="1"/>
    <row r="203" spans="3:8" ht="18" customHeight="1">
      <c r="C203" s="1" t="s">
        <v>137</v>
      </c>
      <c r="H203" s="1"/>
    </row>
    <row r="204" spans="3:5" ht="18" customHeight="1">
      <c r="C204" s="20" t="s">
        <v>91</v>
      </c>
      <c r="D204" s="21"/>
      <c r="E204" s="45"/>
    </row>
    <row r="205" ht="18" customHeight="1"/>
    <row r="206" ht="22.5" customHeight="1">
      <c r="B206" s="1" t="s">
        <v>92</v>
      </c>
    </row>
    <row r="207" ht="9" customHeight="1"/>
    <row r="208" spans="3:10" ht="22.5" customHeight="1">
      <c r="C208" s="5" t="s">
        <v>93</v>
      </c>
      <c r="D208" s="5"/>
      <c r="E208" s="6"/>
      <c r="F208" s="6"/>
      <c r="G208" s="6"/>
      <c r="H208" s="6"/>
      <c r="I208" s="6"/>
      <c r="J208" s="6"/>
    </row>
    <row r="209" ht="9" customHeight="1"/>
    <row r="210" spans="3:10" ht="72" customHeight="1">
      <c r="C210" s="131" t="s">
        <v>202</v>
      </c>
      <c r="D210" s="131"/>
      <c r="E210" s="131"/>
      <c r="F210" s="131"/>
      <c r="G210" s="131"/>
      <c r="H210" s="131"/>
      <c r="I210" s="131"/>
      <c r="J210" s="131"/>
    </row>
    <row r="211" ht="9" customHeight="1"/>
    <row r="212" ht="18" customHeight="1">
      <c r="H212" s="1" t="s">
        <v>137</v>
      </c>
    </row>
    <row r="213" spans="3:10" ht="18" customHeight="1">
      <c r="C213" s="26" t="s">
        <v>67</v>
      </c>
      <c r="D213" s="27"/>
      <c r="E213" s="8" t="s">
        <v>68</v>
      </c>
      <c r="F213" s="8" t="s">
        <v>69</v>
      </c>
      <c r="I213" s="8" t="s">
        <v>68</v>
      </c>
      <c r="J213" s="8" t="s">
        <v>69</v>
      </c>
    </row>
    <row r="214" spans="3:10" ht="18" customHeight="1">
      <c r="C214" s="20" t="s">
        <v>94</v>
      </c>
      <c r="D214" s="21"/>
      <c r="E214" s="45"/>
      <c r="F214" s="45"/>
      <c r="G214" s="54" t="s">
        <v>8</v>
      </c>
      <c r="H214" s="139" t="s">
        <v>96</v>
      </c>
      <c r="I214" s="141" t="e">
        <f>E215/E214</f>
        <v>#DIV/0!</v>
      </c>
      <c r="J214" s="141" t="e">
        <f>F215/F214</f>
        <v>#DIV/0!</v>
      </c>
    </row>
    <row r="215" spans="3:10" ht="18" customHeight="1">
      <c r="C215" s="20" t="s">
        <v>95</v>
      </c>
      <c r="D215" s="21"/>
      <c r="E215" s="45"/>
      <c r="F215" s="45"/>
      <c r="G215" s="53" t="s">
        <v>134</v>
      </c>
      <c r="H215" s="140"/>
      <c r="I215" s="142"/>
      <c r="J215" s="142"/>
    </row>
    <row r="216" ht="18" customHeight="1"/>
    <row r="217" ht="22.5" customHeight="1">
      <c r="B217" s="1" t="s">
        <v>97</v>
      </c>
    </row>
    <row r="218" ht="9" customHeight="1"/>
    <row r="219" spans="3:10" ht="22.5" customHeight="1">
      <c r="C219" s="5" t="s">
        <v>98</v>
      </c>
      <c r="D219" s="5"/>
      <c r="E219" s="6"/>
      <c r="F219" s="6"/>
      <c r="G219" s="6"/>
      <c r="H219" s="6"/>
      <c r="I219" s="6"/>
      <c r="J219" s="6"/>
    </row>
    <row r="220" ht="9" customHeight="1"/>
    <row r="221" spans="3:10" ht="18" customHeight="1">
      <c r="C221" s="131" t="s">
        <v>99</v>
      </c>
      <c r="D221" s="131"/>
      <c r="E221" s="131"/>
      <c r="F221" s="131"/>
      <c r="G221" s="131"/>
      <c r="H221" s="131"/>
      <c r="I221" s="131"/>
      <c r="J221" s="131"/>
    </row>
    <row r="222" ht="9" customHeight="1"/>
    <row r="223" spans="3:8" ht="18" customHeight="1">
      <c r="C223" s="1" t="s">
        <v>137</v>
      </c>
      <c r="H223" s="1"/>
    </row>
    <row r="224" spans="3:6" ht="18" customHeight="1">
      <c r="C224" s="26" t="s">
        <v>67</v>
      </c>
      <c r="D224" s="27"/>
      <c r="E224" s="8" t="s">
        <v>68</v>
      </c>
      <c r="F224" s="8" t="s">
        <v>69</v>
      </c>
    </row>
    <row r="225" spans="3:7" ht="18" customHeight="1">
      <c r="C225" s="20" t="s">
        <v>100</v>
      </c>
      <c r="D225" s="21"/>
      <c r="E225" s="45"/>
      <c r="F225" s="45"/>
      <c r="G225" s="10"/>
    </row>
    <row r="226" ht="18" customHeight="1"/>
    <row r="227" ht="18" customHeight="1" thickBot="1"/>
    <row r="228" spans="1:6" ht="23.25" customHeight="1" thickBot="1">
      <c r="A228" s="2" t="s">
        <v>101</v>
      </c>
      <c r="B228" s="3"/>
      <c r="C228" s="3"/>
      <c r="D228" s="4"/>
      <c r="E228" s="3"/>
      <c r="F228" s="4"/>
    </row>
    <row r="229" ht="9" customHeight="1"/>
    <row r="230" ht="22.5" customHeight="1">
      <c r="B230" s="1" t="s">
        <v>102</v>
      </c>
    </row>
    <row r="231" ht="9" customHeight="1"/>
    <row r="232" spans="3:10" ht="22.5" customHeight="1">
      <c r="C232" s="5" t="s">
        <v>103</v>
      </c>
      <c r="D232" s="5"/>
      <c r="E232" s="6"/>
      <c r="F232" s="6"/>
      <c r="G232" s="6"/>
      <c r="H232" s="6"/>
      <c r="I232" s="6"/>
      <c r="J232" s="6"/>
    </row>
    <row r="233" ht="9" customHeight="1"/>
    <row r="234" spans="3:10" ht="17.25" customHeight="1">
      <c r="C234" s="131" t="s">
        <v>104</v>
      </c>
      <c r="D234" s="131"/>
      <c r="E234" s="131"/>
      <c r="F234" s="131"/>
      <c r="G234" s="131"/>
      <c r="H234" s="131"/>
      <c r="I234" s="131"/>
      <c r="J234" s="131"/>
    </row>
    <row r="235" spans="3:10" ht="17.25" customHeight="1">
      <c r="C235" s="131" t="s">
        <v>105</v>
      </c>
      <c r="D235" s="131"/>
      <c r="E235" s="131"/>
      <c r="F235" s="131"/>
      <c r="G235" s="131"/>
      <c r="H235" s="131"/>
      <c r="I235" s="131"/>
      <c r="J235" s="131"/>
    </row>
    <row r="236" ht="9" customHeight="1"/>
    <row r="237" spans="3:8" ht="18" customHeight="1">
      <c r="C237" s="1" t="s">
        <v>137</v>
      </c>
      <c r="H237" s="1" t="s">
        <v>137</v>
      </c>
    </row>
    <row r="238" spans="3:6" ht="18" customHeight="1">
      <c r="C238" s="26" t="s">
        <v>67</v>
      </c>
      <c r="D238" s="27"/>
      <c r="E238" s="8" t="s">
        <v>68</v>
      </c>
      <c r="F238" s="8" t="s">
        <v>69</v>
      </c>
    </row>
    <row r="239" spans="3:9" ht="18" customHeight="1">
      <c r="C239" s="20" t="s">
        <v>152</v>
      </c>
      <c r="D239" s="21"/>
      <c r="E239" s="45"/>
      <c r="F239" s="45"/>
      <c r="G239" s="54" t="s">
        <v>8</v>
      </c>
      <c r="H239" s="101" t="s">
        <v>209</v>
      </c>
      <c r="I239" s="50">
        <f>E239-F239</f>
        <v>0</v>
      </c>
    </row>
    <row r="240" ht="18" customHeight="1">
      <c r="G240" s="53" t="s">
        <v>134</v>
      </c>
    </row>
    <row r="241" spans="3:10" ht="17.25" customHeight="1">
      <c r="C241" s="131" t="s">
        <v>106</v>
      </c>
      <c r="D241" s="131"/>
      <c r="E241" s="131"/>
      <c r="F241" s="131"/>
      <c r="G241" s="131"/>
      <c r="H241" s="131"/>
      <c r="I241" s="131"/>
      <c r="J241" s="131"/>
    </row>
    <row r="242" spans="3:10" ht="17.25" customHeight="1">
      <c r="C242" s="131" t="s">
        <v>107</v>
      </c>
      <c r="D242" s="131"/>
      <c r="E242" s="131"/>
      <c r="F242" s="131"/>
      <c r="G242" s="131"/>
      <c r="H242" s="131"/>
      <c r="I242" s="131"/>
      <c r="J242" s="131"/>
    </row>
    <row r="243" ht="9" customHeight="1"/>
    <row r="244" ht="18" customHeight="1">
      <c r="H244" s="1" t="s">
        <v>137</v>
      </c>
    </row>
    <row r="245" spans="3:10" ht="18" customHeight="1">
      <c r="C245" s="26" t="s">
        <v>21</v>
      </c>
      <c r="D245" s="27"/>
      <c r="E245" s="8" t="s">
        <v>3</v>
      </c>
      <c r="F245" s="8" t="s">
        <v>4</v>
      </c>
      <c r="H245" s="28" t="s">
        <v>21</v>
      </c>
      <c r="I245" s="12" t="s">
        <v>3</v>
      </c>
      <c r="J245" s="12" t="s">
        <v>4</v>
      </c>
    </row>
    <row r="246" spans="3:10" ht="18" customHeight="1">
      <c r="C246" s="20" t="s">
        <v>108</v>
      </c>
      <c r="D246" s="21"/>
      <c r="E246" s="9"/>
      <c r="F246" s="9"/>
      <c r="G246" s="10"/>
      <c r="H246" s="20" t="s">
        <v>108</v>
      </c>
      <c r="I246" s="13" t="e">
        <f>E246/E$254</f>
        <v>#DIV/0!</v>
      </c>
      <c r="J246" s="13" t="e">
        <f aca="true" t="shared" si="2" ref="J246:J254">F246/F$254</f>
        <v>#DIV/0!</v>
      </c>
    </row>
    <row r="247" spans="3:10" ht="18" customHeight="1">
      <c r="C247" s="20" t="s">
        <v>109</v>
      </c>
      <c r="D247" s="21"/>
      <c r="E247" s="9"/>
      <c r="F247" s="9"/>
      <c r="G247" s="10"/>
      <c r="H247" s="20" t="s">
        <v>109</v>
      </c>
      <c r="I247" s="13" t="e">
        <f aca="true" t="shared" si="3" ref="I247:I254">E247/E$254</f>
        <v>#DIV/0!</v>
      </c>
      <c r="J247" s="13" t="e">
        <f t="shared" si="2"/>
        <v>#DIV/0!</v>
      </c>
    </row>
    <row r="248" spans="3:10" ht="18" customHeight="1">
      <c r="C248" s="20" t="s">
        <v>110</v>
      </c>
      <c r="D248" s="21"/>
      <c r="E248" s="9"/>
      <c r="F248" s="9"/>
      <c r="G248" s="54" t="s">
        <v>8</v>
      </c>
      <c r="H248" s="20" t="s">
        <v>110</v>
      </c>
      <c r="I248" s="13" t="e">
        <f t="shared" si="3"/>
        <v>#DIV/0!</v>
      </c>
      <c r="J248" s="13" t="e">
        <f t="shared" si="2"/>
        <v>#DIV/0!</v>
      </c>
    </row>
    <row r="249" spans="3:10" ht="18" customHeight="1">
      <c r="C249" s="20" t="s">
        <v>111</v>
      </c>
      <c r="D249" s="21"/>
      <c r="E249" s="9"/>
      <c r="F249" s="9"/>
      <c r="G249" s="53" t="s">
        <v>134</v>
      </c>
      <c r="H249" s="20" t="s">
        <v>111</v>
      </c>
      <c r="I249" s="13" t="e">
        <f t="shared" si="3"/>
        <v>#DIV/0!</v>
      </c>
      <c r="J249" s="13" t="e">
        <f t="shared" si="2"/>
        <v>#DIV/0!</v>
      </c>
    </row>
    <row r="250" spans="3:10" ht="18" customHeight="1">
      <c r="C250" s="20" t="s">
        <v>112</v>
      </c>
      <c r="D250" s="21"/>
      <c r="E250" s="9"/>
      <c r="F250" s="9"/>
      <c r="G250" s="10"/>
      <c r="H250" s="20" t="s">
        <v>112</v>
      </c>
      <c r="I250" s="13" t="e">
        <f t="shared" si="3"/>
        <v>#DIV/0!</v>
      </c>
      <c r="J250" s="13" t="e">
        <f t="shared" si="2"/>
        <v>#DIV/0!</v>
      </c>
    </row>
    <row r="251" spans="3:10" ht="18" customHeight="1">
      <c r="C251" s="20" t="s">
        <v>113</v>
      </c>
      <c r="D251" s="21"/>
      <c r="E251" s="9"/>
      <c r="F251" s="9"/>
      <c r="H251" s="20" t="s">
        <v>113</v>
      </c>
      <c r="I251" s="13" t="e">
        <f t="shared" si="3"/>
        <v>#DIV/0!</v>
      </c>
      <c r="J251" s="13" t="e">
        <f t="shared" si="2"/>
        <v>#DIV/0!</v>
      </c>
    </row>
    <row r="252" spans="3:10" ht="18" customHeight="1">
      <c r="C252" s="20" t="s">
        <v>114</v>
      </c>
      <c r="D252" s="21"/>
      <c r="E252" s="9"/>
      <c r="F252" s="9"/>
      <c r="H252" s="20" t="s">
        <v>114</v>
      </c>
      <c r="I252" s="13" t="e">
        <f t="shared" si="3"/>
        <v>#DIV/0!</v>
      </c>
      <c r="J252" s="13" t="e">
        <f t="shared" si="2"/>
        <v>#DIV/0!</v>
      </c>
    </row>
    <row r="253" spans="3:10" ht="18" customHeight="1" thickBot="1">
      <c r="C253" s="20" t="s">
        <v>115</v>
      </c>
      <c r="D253" s="21"/>
      <c r="E253" s="15"/>
      <c r="F253" s="15"/>
      <c r="H253" s="20" t="s">
        <v>115</v>
      </c>
      <c r="I253" s="33" t="e">
        <f t="shared" si="3"/>
        <v>#DIV/0!</v>
      </c>
      <c r="J253" s="33" t="e">
        <f t="shared" si="2"/>
        <v>#DIV/0!</v>
      </c>
    </row>
    <row r="254" spans="3:10" ht="18" customHeight="1" thickTop="1">
      <c r="C254" s="24" t="s">
        <v>116</v>
      </c>
      <c r="D254" s="25"/>
      <c r="E254" s="16">
        <f>SUM(E246:E253)</f>
        <v>0</v>
      </c>
      <c r="F254" s="16">
        <f>SUM(F246:F253)</f>
        <v>0</v>
      </c>
      <c r="H254" s="31" t="s">
        <v>116</v>
      </c>
      <c r="I254" s="34" t="e">
        <f t="shared" si="3"/>
        <v>#DIV/0!</v>
      </c>
      <c r="J254" s="34" t="e">
        <f t="shared" si="2"/>
        <v>#DIV/0!</v>
      </c>
    </row>
    <row r="255" ht="18" customHeight="1"/>
    <row r="256" spans="3:10" ht="17.25" customHeight="1">
      <c r="C256" s="131" t="s">
        <v>207</v>
      </c>
      <c r="D256" s="131"/>
      <c r="E256" s="131"/>
      <c r="F256" s="131"/>
      <c r="G256" s="131"/>
      <c r="H256" s="131"/>
      <c r="I256" s="131"/>
      <c r="J256" s="131"/>
    </row>
    <row r="257" spans="3:10" ht="48" customHeight="1">
      <c r="C257" s="131" t="s">
        <v>145</v>
      </c>
      <c r="D257" s="131"/>
      <c r="E257" s="131"/>
      <c r="F257" s="131"/>
      <c r="G257" s="131"/>
      <c r="H257" s="131"/>
      <c r="I257" s="131"/>
      <c r="J257" s="131"/>
    </row>
    <row r="258" ht="9" customHeight="1"/>
    <row r="259" ht="18" customHeight="1">
      <c r="H259" s="1" t="s">
        <v>137</v>
      </c>
    </row>
    <row r="260" spans="3:10" ht="18" customHeight="1">
      <c r="C260" s="26" t="s">
        <v>21</v>
      </c>
      <c r="D260" s="27"/>
      <c r="E260" s="8" t="s">
        <v>3</v>
      </c>
      <c r="F260" s="8" t="s">
        <v>4</v>
      </c>
      <c r="H260" s="28" t="s">
        <v>21</v>
      </c>
      <c r="I260" s="12" t="s">
        <v>3</v>
      </c>
      <c r="J260" s="12" t="s">
        <v>4</v>
      </c>
    </row>
    <row r="261" spans="3:10" ht="20.25" customHeight="1">
      <c r="C261" s="20" t="s">
        <v>117</v>
      </c>
      <c r="D261" s="21"/>
      <c r="E261" s="9"/>
      <c r="F261" s="9"/>
      <c r="G261" s="10"/>
      <c r="H261" s="51" t="s">
        <v>117</v>
      </c>
      <c r="I261" s="13" t="e">
        <f aca="true" t="shared" si="4" ref="I261:J264">E261/($E261+$F261)</f>
        <v>#DIV/0!</v>
      </c>
      <c r="J261" s="13" t="e">
        <f t="shared" si="4"/>
        <v>#DIV/0!</v>
      </c>
    </row>
    <row r="262" spans="3:10" ht="20.25" customHeight="1">
      <c r="C262" s="20" t="s">
        <v>203</v>
      </c>
      <c r="D262" s="21"/>
      <c r="E262" s="9"/>
      <c r="F262" s="9"/>
      <c r="G262" s="54" t="s">
        <v>8</v>
      </c>
      <c r="H262" s="51" t="s">
        <v>203</v>
      </c>
      <c r="I262" s="13" t="e">
        <f t="shared" si="4"/>
        <v>#DIV/0!</v>
      </c>
      <c r="J262" s="13" t="e">
        <f t="shared" si="4"/>
        <v>#DIV/0!</v>
      </c>
    </row>
    <row r="263" spans="3:10" ht="20.25" customHeight="1">
      <c r="C263" s="20" t="s">
        <v>204</v>
      </c>
      <c r="D263" s="21"/>
      <c r="E263" s="9"/>
      <c r="F263" s="9"/>
      <c r="G263" s="53" t="s">
        <v>134</v>
      </c>
      <c r="H263" s="51" t="s">
        <v>206</v>
      </c>
      <c r="I263" s="13" t="e">
        <f t="shared" si="4"/>
        <v>#DIV/0!</v>
      </c>
      <c r="J263" s="13" t="e">
        <f t="shared" si="4"/>
        <v>#DIV/0!</v>
      </c>
    </row>
    <row r="264" spans="3:10" ht="20.25" customHeight="1" thickBot="1">
      <c r="C264" s="20" t="s">
        <v>205</v>
      </c>
      <c r="D264" s="21"/>
      <c r="E264" s="9"/>
      <c r="F264" s="9"/>
      <c r="G264" s="10"/>
      <c r="H264" s="51" t="s">
        <v>205</v>
      </c>
      <c r="I264" s="13" t="e">
        <f t="shared" si="4"/>
        <v>#DIV/0!</v>
      </c>
      <c r="J264" s="13" t="e">
        <f t="shared" si="4"/>
        <v>#DIV/0!</v>
      </c>
    </row>
    <row r="265" spans="3:10" ht="20.25" customHeight="1" thickTop="1">
      <c r="C265" s="24" t="s">
        <v>116</v>
      </c>
      <c r="D265" s="25"/>
      <c r="E265" s="16">
        <f>SUM(E261:E264)</f>
        <v>0</v>
      </c>
      <c r="F265" s="16">
        <f>SUM(F261:F264)</f>
        <v>0</v>
      </c>
      <c r="H265" s="31" t="s">
        <v>116</v>
      </c>
      <c r="I265" s="34" t="e">
        <f>E265/E$265</f>
        <v>#DIV/0!</v>
      </c>
      <c r="J265" s="34" t="e">
        <f>F265/F$265</f>
        <v>#DIV/0!</v>
      </c>
    </row>
    <row r="266" ht="18" customHeight="1"/>
    <row r="267" ht="22.5" customHeight="1">
      <c r="B267" s="1" t="s">
        <v>118</v>
      </c>
    </row>
    <row r="268" ht="9" customHeight="1"/>
    <row r="269" spans="3:10" ht="22.5" customHeight="1">
      <c r="C269" s="5" t="s">
        <v>119</v>
      </c>
      <c r="D269" s="5"/>
      <c r="E269" s="6"/>
      <c r="F269" s="6"/>
      <c r="G269" s="6"/>
      <c r="H269" s="6"/>
      <c r="I269" s="6"/>
      <c r="J269" s="6"/>
    </row>
    <row r="270" ht="9" customHeight="1"/>
    <row r="271" spans="3:10" ht="78.75" customHeight="1">
      <c r="C271" s="131" t="s">
        <v>146</v>
      </c>
      <c r="D271" s="131"/>
      <c r="E271" s="131"/>
      <c r="F271" s="131"/>
      <c r="G271" s="131"/>
      <c r="H271" s="131"/>
      <c r="I271" s="131"/>
      <c r="J271" s="131"/>
    </row>
    <row r="272" ht="9" customHeight="1"/>
    <row r="273" ht="18" customHeight="1">
      <c r="H273" s="1" t="s">
        <v>137</v>
      </c>
    </row>
    <row r="274" spans="3:6" ht="18" customHeight="1">
      <c r="C274" s="18"/>
      <c r="D274" s="19"/>
      <c r="E274" s="8" t="s">
        <v>3</v>
      </c>
      <c r="F274" s="8" t="s">
        <v>4</v>
      </c>
    </row>
    <row r="275" spans="3:9" ht="31.5" customHeight="1">
      <c r="C275" s="136" t="s">
        <v>120</v>
      </c>
      <c r="D275" s="137"/>
      <c r="E275" s="45"/>
      <c r="F275" s="45"/>
      <c r="G275" s="57" t="s">
        <v>135</v>
      </c>
      <c r="H275" s="52" t="s">
        <v>121</v>
      </c>
      <c r="I275" s="63" t="e">
        <f>F275/E275*100</f>
        <v>#DIV/0!</v>
      </c>
    </row>
    <row r="276" ht="18" customHeight="1"/>
    <row r="277" ht="18" customHeight="1" thickBot="1"/>
    <row r="278" spans="1:6" ht="23.25" customHeight="1" thickBot="1">
      <c r="A278" s="2" t="s">
        <v>122</v>
      </c>
      <c r="B278" s="3"/>
      <c r="C278" s="3"/>
      <c r="D278" s="4"/>
      <c r="E278" s="3"/>
      <c r="F278" s="4"/>
    </row>
    <row r="279" ht="9" customHeight="1"/>
    <row r="280" ht="22.5" customHeight="1">
      <c r="B280" s="1" t="s">
        <v>123</v>
      </c>
    </row>
    <row r="281" ht="9" customHeight="1"/>
    <row r="282" spans="3:10" ht="22.5" customHeight="1">
      <c r="C282" s="5" t="s">
        <v>124</v>
      </c>
      <c r="D282" s="5"/>
      <c r="E282" s="6"/>
      <c r="F282" s="6"/>
      <c r="G282" s="6"/>
      <c r="H282" s="6"/>
      <c r="I282" s="6"/>
      <c r="J282" s="6"/>
    </row>
    <row r="283" ht="9" customHeight="1"/>
    <row r="284" ht="18" customHeight="1">
      <c r="C284" t="s">
        <v>125</v>
      </c>
    </row>
    <row r="285" ht="18" customHeight="1"/>
    <row r="286" ht="18" customHeight="1">
      <c r="C286" t="s">
        <v>126</v>
      </c>
    </row>
    <row r="287" ht="18" customHeight="1">
      <c r="C287" t="s">
        <v>147</v>
      </c>
    </row>
    <row r="288" ht="18" customHeight="1"/>
    <row r="289" ht="18" customHeight="1">
      <c r="C289" t="s">
        <v>127</v>
      </c>
    </row>
    <row r="290" ht="18" customHeight="1">
      <c r="C290" t="s">
        <v>148</v>
      </c>
    </row>
    <row r="291" ht="18" customHeight="1"/>
    <row r="292" ht="18" customHeight="1">
      <c r="C292" t="s">
        <v>128</v>
      </c>
    </row>
    <row r="293" ht="18" customHeight="1">
      <c r="C293" t="s">
        <v>129</v>
      </c>
    </row>
    <row r="294" ht="18" customHeight="1">
      <c r="C294" t="s">
        <v>149</v>
      </c>
    </row>
    <row r="295" ht="18" customHeight="1"/>
    <row r="296" ht="18" customHeight="1">
      <c r="C296" t="s">
        <v>130</v>
      </c>
    </row>
    <row r="297" ht="18" customHeight="1">
      <c r="C297" t="s">
        <v>148</v>
      </c>
    </row>
    <row r="298" ht="18" customHeight="1"/>
    <row r="299" ht="18" customHeight="1">
      <c r="C299" t="s">
        <v>131</v>
      </c>
    </row>
    <row r="300" ht="18" customHeight="1">
      <c r="C300" t="s">
        <v>150</v>
      </c>
    </row>
    <row r="301" ht="18" customHeight="1"/>
    <row r="302" ht="18" customHeight="1">
      <c r="C302" t="s">
        <v>132</v>
      </c>
    </row>
    <row r="303" ht="18" customHeight="1">
      <c r="C303" t="s">
        <v>151</v>
      </c>
    </row>
    <row r="304" ht="18" customHeight="1"/>
    <row r="305" ht="18" customHeight="1"/>
    <row r="306" ht="18" customHeight="1"/>
    <row r="307" ht="18" customHeight="1"/>
    <row r="308" ht="18" customHeight="1"/>
    <row r="309" ht="18" customHeight="1"/>
    <row r="310" ht="18" customHeight="1"/>
    <row r="311" ht="18" customHeight="1"/>
  </sheetData>
  <sheetProtection/>
  <mergeCells count="37">
    <mergeCell ref="H101:J101"/>
    <mergeCell ref="C256:J256"/>
    <mergeCell ref="C257:J257"/>
    <mergeCell ref="C271:J271"/>
    <mergeCell ref="H214:H215"/>
    <mergeCell ref="I214:I215"/>
    <mergeCell ref="J214:J215"/>
    <mergeCell ref="C221:J221"/>
    <mergeCell ref="C177:J177"/>
    <mergeCell ref="C181:D181"/>
    <mergeCell ref="C116:D116"/>
    <mergeCell ref="C275:D275"/>
    <mergeCell ref="C235:J235"/>
    <mergeCell ref="C234:J234"/>
    <mergeCell ref="C241:J241"/>
    <mergeCell ref="C242:J242"/>
    <mergeCell ref="C210:J210"/>
    <mergeCell ref="C201:J201"/>
    <mergeCell ref="C120:J120"/>
    <mergeCell ref="C190:J190"/>
    <mergeCell ref="H72:I72"/>
    <mergeCell ref="H73:I73"/>
    <mergeCell ref="C86:J86"/>
    <mergeCell ref="C97:J97"/>
    <mergeCell ref="C74:D74"/>
    <mergeCell ref="C75:D75"/>
    <mergeCell ref="C124:D124"/>
    <mergeCell ref="C76:F76"/>
    <mergeCell ref="C36:J36"/>
    <mergeCell ref="C54:J54"/>
    <mergeCell ref="H60:J60"/>
    <mergeCell ref="C69:J69"/>
    <mergeCell ref="C157:J157"/>
    <mergeCell ref="C128:J128"/>
    <mergeCell ref="C132:D132"/>
    <mergeCell ref="C141:J141"/>
    <mergeCell ref="C112:J112"/>
  </mergeCells>
  <printOptions/>
  <pageMargins left="0.5905511811023623" right="0.5905511811023623" top="0.7874015748031497" bottom="0.7874015748031497" header="0.5118110236220472" footer="0.5118110236220472"/>
  <pageSetup horizontalDpi="600" verticalDpi="600" orientation="portrait" paperSize="9" scale="79" r:id="rId1"/>
  <headerFooter alignWithMargins="0">
    <oddFooter>&amp;C&amp;P</oddFooter>
  </headerFooter>
  <rowBreaks count="6" manualBreakCount="6">
    <brk id="49" max="255" man="1"/>
    <brk id="90" max="255" man="1"/>
    <brk id="134" max="255" man="1"/>
    <brk id="183" max="255" man="1"/>
    <brk id="227" max="255" man="1"/>
    <brk id="277" max="255" man="1"/>
  </rowBreaks>
</worksheet>
</file>

<file path=xl/worksheets/sheet2.xml><?xml version="1.0" encoding="utf-8"?>
<worksheet xmlns="http://schemas.openxmlformats.org/spreadsheetml/2006/main" xmlns:r="http://schemas.openxmlformats.org/officeDocument/2006/relationships">
  <sheetPr>
    <pageSetUpPr fitToPage="1"/>
  </sheetPr>
  <dimension ref="B1:Q35"/>
  <sheetViews>
    <sheetView zoomScale="85" zoomScaleNormal="85" zoomScalePageLayoutView="0" workbookViewId="0" topLeftCell="A19">
      <selection activeCell="E24" sqref="E24"/>
    </sheetView>
  </sheetViews>
  <sheetFormatPr defaultColWidth="9.00390625" defaultRowHeight="13.5"/>
  <cols>
    <col min="1" max="2" width="1.4921875" style="64" customWidth="1"/>
    <col min="3" max="3" width="11.50390625" style="64" customWidth="1"/>
    <col min="4" max="4" width="10.00390625" style="71" customWidth="1"/>
    <col min="5" max="6" width="8.375" style="65" customWidth="1"/>
    <col min="7" max="7" width="3.00390625" style="64" customWidth="1"/>
    <col min="8" max="8" width="10.25390625" style="64" customWidth="1"/>
    <col min="9" max="10" width="8.375" style="64" customWidth="1"/>
    <col min="11" max="11" width="3.00390625" style="64" customWidth="1"/>
    <col min="12" max="12" width="11.50390625" style="64" customWidth="1"/>
    <col min="13" max="13" width="10.00390625" style="71" customWidth="1"/>
    <col min="14" max="15" width="8.375" style="65" customWidth="1"/>
    <col min="16" max="17" width="1.4921875" style="64" customWidth="1"/>
    <col min="18" max="16384" width="9.00390625" style="64" customWidth="1"/>
  </cols>
  <sheetData>
    <row r="1" spans="4:13" ht="18" customHeight="1" thickBot="1">
      <c r="D1" s="158" t="s">
        <v>214</v>
      </c>
      <c r="E1" s="159"/>
      <c r="F1" s="159"/>
      <c r="G1" s="159"/>
      <c r="H1" s="159"/>
      <c r="I1" s="159"/>
      <c r="J1" s="159"/>
      <c r="K1" s="159"/>
      <c r="L1" s="159"/>
      <c r="M1" s="159"/>
    </row>
    <row r="2" spans="2:17" ht="18" customHeight="1">
      <c r="B2" s="66"/>
      <c r="C2" s="67"/>
      <c r="D2" s="159"/>
      <c r="E2" s="159"/>
      <c r="F2" s="159"/>
      <c r="G2" s="159"/>
      <c r="H2" s="159"/>
      <c r="I2" s="159"/>
      <c r="J2" s="159"/>
      <c r="K2" s="159"/>
      <c r="L2" s="159"/>
      <c r="M2" s="159"/>
      <c r="N2" s="68"/>
      <c r="O2" s="68"/>
      <c r="P2" s="69"/>
      <c r="Q2" s="70"/>
    </row>
    <row r="3" spans="2:17" ht="14.25">
      <c r="B3" s="70"/>
      <c r="Q3" s="70"/>
    </row>
    <row r="4" spans="2:17" ht="20.25" customHeight="1">
      <c r="B4" s="70"/>
      <c r="I4" s="72" t="s">
        <v>163</v>
      </c>
      <c r="J4" s="73" t="s">
        <v>164</v>
      </c>
      <c r="Q4" s="70"/>
    </row>
    <row r="5" spans="2:17" ht="31.5" customHeight="1">
      <c r="B5" s="70"/>
      <c r="F5" s="178" t="s">
        <v>170</v>
      </c>
      <c r="G5" s="179"/>
      <c r="H5" s="180"/>
      <c r="I5" s="122">
        <v>74.8</v>
      </c>
      <c r="J5" s="123" t="e">
        <f>'入力シート'!I275</f>
        <v>#DIV/0!</v>
      </c>
      <c r="Q5" s="70"/>
    </row>
    <row r="6" spans="2:17" ht="63.75" customHeight="1" thickBot="1">
      <c r="B6" s="70"/>
      <c r="Q6" s="70"/>
    </row>
    <row r="7" spans="2:17" ht="29.25" customHeight="1" thickBot="1">
      <c r="B7" s="70"/>
      <c r="C7" s="194" t="s">
        <v>216</v>
      </c>
      <c r="D7" s="195"/>
      <c r="E7" s="195"/>
      <c r="F7" s="196"/>
      <c r="G7" s="65"/>
      <c r="L7" s="191" t="s">
        <v>215</v>
      </c>
      <c r="M7" s="192"/>
      <c r="N7" s="192"/>
      <c r="O7" s="193"/>
      <c r="Q7" s="70"/>
    </row>
    <row r="8" spans="2:17" ht="28.5" customHeight="1">
      <c r="B8" s="70"/>
      <c r="C8" s="74"/>
      <c r="D8" s="74"/>
      <c r="E8" s="74"/>
      <c r="F8" s="74"/>
      <c r="G8" s="65"/>
      <c r="L8" s="74"/>
      <c r="M8" s="74"/>
      <c r="N8" s="74"/>
      <c r="O8" s="74"/>
      <c r="Q8" s="70"/>
    </row>
    <row r="9" spans="2:17" ht="20.25" customHeight="1" thickBot="1">
      <c r="B9" s="70"/>
      <c r="E9" s="75" t="s">
        <v>163</v>
      </c>
      <c r="F9" s="76" t="s">
        <v>164</v>
      </c>
      <c r="I9" s="77" t="s">
        <v>163</v>
      </c>
      <c r="J9" s="78" t="s">
        <v>164</v>
      </c>
      <c r="N9" s="75" t="s">
        <v>163</v>
      </c>
      <c r="O9" s="76" t="s">
        <v>164</v>
      </c>
      <c r="Q9" s="70"/>
    </row>
    <row r="10" spans="2:17" ht="29.25" customHeight="1" thickTop="1">
      <c r="B10" s="70"/>
      <c r="C10" s="143" t="s">
        <v>166</v>
      </c>
      <c r="D10" s="58" t="s">
        <v>208</v>
      </c>
      <c r="E10" s="105">
        <v>2.9</v>
      </c>
      <c r="F10" s="106">
        <f>'入力シート'!I239</f>
        <v>0</v>
      </c>
      <c r="H10" s="170" t="s">
        <v>171</v>
      </c>
      <c r="I10" s="152">
        <v>75.7</v>
      </c>
      <c r="J10" s="154" t="e">
        <f>'入力シート'!I148</f>
        <v>#DIV/0!</v>
      </c>
      <c r="L10" s="156" t="s">
        <v>154</v>
      </c>
      <c r="M10" s="58" t="s">
        <v>212</v>
      </c>
      <c r="N10" s="111">
        <v>0.044</v>
      </c>
      <c r="O10" s="112" t="e">
        <f>'入力シート'!J264</f>
        <v>#DIV/0!</v>
      </c>
      <c r="Q10" s="70"/>
    </row>
    <row r="11" spans="2:17" ht="29.25" customHeight="1" thickBot="1">
      <c r="B11" s="70"/>
      <c r="C11" s="144"/>
      <c r="D11" s="102" t="s">
        <v>3</v>
      </c>
      <c r="E11" s="107">
        <v>18.7</v>
      </c>
      <c r="F11" s="108">
        <f>'入力シート'!E239</f>
        <v>0</v>
      </c>
      <c r="H11" s="171"/>
      <c r="I11" s="153"/>
      <c r="J11" s="155"/>
      <c r="L11" s="176"/>
      <c r="M11" s="59" t="s">
        <v>211</v>
      </c>
      <c r="N11" s="113">
        <v>0.146</v>
      </c>
      <c r="O11" s="114" t="e">
        <f>'入力シート'!J263</f>
        <v>#DIV/0!</v>
      </c>
      <c r="Q11" s="70"/>
    </row>
    <row r="12" spans="2:17" ht="29.25" customHeight="1" thickBot="1" thickTop="1">
      <c r="B12" s="70"/>
      <c r="C12" s="145"/>
      <c r="D12" s="59" t="s">
        <v>4</v>
      </c>
      <c r="E12" s="109">
        <v>15.8</v>
      </c>
      <c r="F12" s="110">
        <f>'入力シート'!F239</f>
        <v>0</v>
      </c>
      <c r="L12" s="156" t="s">
        <v>155</v>
      </c>
      <c r="M12" s="146" t="s">
        <v>210</v>
      </c>
      <c r="N12" s="148">
        <v>0.508</v>
      </c>
      <c r="O12" s="150" t="e">
        <f>'入力シート'!J262</f>
        <v>#DIV/0!</v>
      </c>
      <c r="Q12" s="70"/>
    </row>
    <row r="13" spans="2:17" ht="29.25" customHeight="1" thickBot="1" thickTop="1">
      <c r="B13" s="70"/>
      <c r="D13" s="79"/>
      <c r="L13" s="157"/>
      <c r="M13" s="147"/>
      <c r="N13" s="149"/>
      <c r="O13" s="151"/>
      <c r="Q13" s="70"/>
    </row>
    <row r="14" spans="2:17" ht="29.25" customHeight="1" thickBot="1" thickTop="1">
      <c r="B14" s="70"/>
      <c r="D14" s="79"/>
      <c r="M14" s="79"/>
      <c r="Q14" s="70"/>
    </row>
    <row r="15" spans="2:17" ht="29.25" customHeight="1" thickTop="1">
      <c r="B15" s="70"/>
      <c r="C15" s="197" t="s">
        <v>172</v>
      </c>
      <c r="D15" s="58" t="s">
        <v>3</v>
      </c>
      <c r="E15" s="111">
        <v>0.598</v>
      </c>
      <c r="F15" s="112" t="e">
        <f>'入力シート'!I170</f>
        <v>#DIV/0!</v>
      </c>
      <c r="H15" s="170" t="s">
        <v>173</v>
      </c>
      <c r="I15" s="152">
        <v>81.5</v>
      </c>
      <c r="J15" s="154" t="e">
        <f>'入力シート'!I147</f>
        <v>#DIV/0!</v>
      </c>
      <c r="L15" s="177" t="s">
        <v>174</v>
      </c>
      <c r="M15" s="58" t="s">
        <v>3</v>
      </c>
      <c r="N15" s="111">
        <v>0.503</v>
      </c>
      <c r="O15" s="112" t="e">
        <f>'入力シート'!I58</f>
        <v>#DIV/0!</v>
      </c>
      <c r="Q15" s="70"/>
    </row>
    <row r="16" spans="2:17" ht="29.25" customHeight="1" thickBot="1">
      <c r="B16" s="70"/>
      <c r="C16" s="198"/>
      <c r="D16" s="59" t="s">
        <v>4</v>
      </c>
      <c r="E16" s="113">
        <v>0.426</v>
      </c>
      <c r="F16" s="114" t="e">
        <f>'入力シート'!I171</f>
        <v>#DIV/0!</v>
      </c>
      <c r="H16" s="171"/>
      <c r="I16" s="153"/>
      <c r="J16" s="155"/>
      <c r="L16" s="176"/>
      <c r="M16" s="59" t="s">
        <v>4</v>
      </c>
      <c r="N16" s="113">
        <v>0.681</v>
      </c>
      <c r="O16" s="114" t="e">
        <f>'入力シート'!J58</f>
        <v>#DIV/0!</v>
      </c>
      <c r="Q16" s="70"/>
    </row>
    <row r="17" spans="2:17" ht="29.25" customHeight="1" thickBot="1" thickTop="1">
      <c r="B17" s="70"/>
      <c r="D17" s="79"/>
      <c r="M17" s="79"/>
      <c r="Q17" s="70"/>
    </row>
    <row r="18" spans="2:17" ht="29.25" customHeight="1" thickTop="1">
      <c r="B18" s="70"/>
      <c r="C18" s="201" t="s">
        <v>153</v>
      </c>
      <c r="D18" s="202"/>
      <c r="E18" s="148">
        <v>0.056</v>
      </c>
      <c r="F18" s="150" t="e">
        <f>'入力シート'!I180</f>
        <v>#DIV/0!</v>
      </c>
      <c r="H18" s="170" t="s">
        <v>175</v>
      </c>
      <c r="I18" s="152">
        <v>91.8</v>
      </c>
      <c r="J18" s="154" t="e">
        <f>'入力シート'!I146</f>
        <v>#DIV/0!</v>
      </c>
      <c r="L18" s="156" t="s">
        <v>156</v>
      </c>
      <c r="M18" s="61" t="s">
        <v>157</v>
      </c>
      <c r="N18" s="111">
        <v>0.442</v>
      </c>
      <c r="O18" s="112" t="e">
        <f>'入力シート'!J72</f>
        <v>#DIV/0!</v>
      </c>
      <c r="Q18" s="70"/>
    </row>
    <row r="19" spans="2:17" ht="29.25" customHeight="1" thickBot="1">
      <c r="B19" s="70"/>
      <c r="C19" s="203"/>
      <c r="D19" s="204"/>
      <c r="E19" s="149"/>
      <c r="F19" s="151"/>
      <c r="H19" s="171"/>
      <c r="I19" s="153"/>
      <c r="J19" s="155"/>
      <c r="L19" s="176"/>
      <c r="M19" s="62" t="s">
        <v>158</v>
      </c>
      <c r="N19" s="113">
        <v>0.343</v>
      </c>
      <c r="O19" s="114" t="e">
        <f>'入力シート'!J73</f>
        <v>#DIV/0!</v>
      </c>
      <c r="Q19" s="70"/>
    </row>
    <row r="20" spans="2:17" ht="29.25" customHeight="1" thickTop="1">
      <c r="B20" s="70"/>
      <c r="C20" s="199" t="s">
        <v>165</v>
      </c>
      <c r="D20" s="60" t="s">
        <v>4</v>
      </c>
      <c r="E20" s="80">
        <v>0.906</v>
      </c>
      <c r="F20" s="103" t="e">
        <f>'入力シート'!J195</f>
        <v>#DIV/0!</v>
      </c>
      <c r="L20" s="156" t="s">
        <v>176</v>
      </c>
      <c r="M20" s="58" t="s">
        <v>159</v>
      </c>
      <c r="N20" s="124">
        <v>3</v>
      </c>
      <c r="O20" s="125">
        <f>'入力シート'!I103</f>
        <v>0</v>
      </c>
      <c r="Q20" s="70"/>
    </row>
    <row r="21" spans="2:17" ht="29.25" customHeight="1" thickBot="1">
      <c r="B21" s="70"/>
      <c r="C21" s="200"/>
      <c r="D21" s="60" t="s">
        <v>3</v>
      </c>
      <c r="E21" s="80">
        <v>0.058</v>
      </c>
      <c r="F21" s="103" t="e">
        <f>'入力シート'!I195</f>
        <v>#DIV/0!</v>
      </c>
      <c r="L21" s="176"/>
      <c r="M21" s="59" t="s">
        <v>160</v>
      </c>
      <c r="N21" s="126">
        <v>3</v>
      </c>
      <c r="O21" s="127">
        <f>'入力シート'!J103</f>
        <v>0</v>
      </c>
      <c r="Q21" s="70"/>
    </row>
    <row r="22" spans="2:17" ht="29.25" customHeight="1" thickBot="1" thickTop="1">
      <c r="B22" s="70"/>
      <c r="D22" s="79"/>
      <c r="Q22" s="70"/>
    </row>
    <row r="23" spans="2:17" ht="29.25" customHeight="1" thickTop="1">
      <c r="B23" s="70"/>
      <c r="C23" s="197" t="s">
        <v>177</v>
      </c>
      <c r="D23" s="58" t="s">
        <v>3</v>
      </c>
      <c r="E23" s="111">
        <v>0.86</v>
      </c>
      <c r="F23" s="112" t="e">
        <f>'入力シート'!I163</f>
        <v>#DIV/0!</v>
      </c>
      <c r="H23" s="170" t="s">
        <v>178</v>
      </c>
      <c r="I23" s="183">
        <v>96.1</v>
      </c>
      <c r="J23" s="154" t="e">
        <f>'入力シート'!I145</f>
        <v>#DIV/0!</v>
      </c>
      <c r="L23" s="172" t="s">
        <v>179</v>
      </c>
      <c r="M23" s="173"/>
      <c r="N23" s="148">
        <v>1</v>
      </c>
      <c r="O23" s="181"/>
      <c r="Q23" s="70"/>
    </row>
    <row r="24" spans="2:17" ht="29.25" customHeight="1" thickBot="1">
      <c r="B24" s="70"/>
      <c r="C24" s="198"/>
      <c r="D24" s="59" t="s">
        <v>4</v>
      </c>
      <c r="E24" s="113">
        <v>0.8</v>
      </c>
      <c r="F24" s="114" t="e">
        <f>'入力シート'!I164</f>
        <v>#DIV/0!</v>
      </c>
      <c r="H24" s="171"/>
      <c r="I24" s="184"/>
      <c r="J24" s="155"/>
      <c r="L24" s="174"/>
      <c r="M24" s="175"/>
      <c r="N24" s="149"/>
      <c r="O24" s="182"/>
      <c r="Q24" s="70"/>
    </row>
    <row r="25" spans="2:17" ht="63" customHeight="1" thickTop="1">
      <c r="B25" s="70"/>
      <c r="Q25" s="70"/>
    </row>
    <row r="26" spans="2:17" ht="25.5" customHeight="1">
      <c r="B26" s="70"/>
      <c r="F26" s="185" t="s">
        <v>167</v>
      </c>
      <c r="G26" s="186"/>
      <c r="H26" s="115" t="s">
        <v>161</v>
      </c>
      <c r="I26" s="116">
        <v>0.6</v>
      </c>
      <c r="J26" s="116" t="e">
        <f>'入力シート'!I16</f>
        <v>#DIV/0!</v>
      </c>
      <c r="Q26" s="70"/>
    </row>
    <row r="27" spans="2:17" ht="25.5" customHeight="1">
      <c r="B27" s="70"/>
      <c r="F27" s="187"/>
      <c r="G27" s="188"/>
      <c r="H27" s="117" t="s">
        <v>162</v>
      </c>
      <c r="I27" s="118">
        <v>0.55</v>
      </c>
      <c r="J27" s="118" t="e">
        <f>'入力シート'!I14</f>
        <v>#DIV/0!</v>
      </c>
      <c r="Q27" s="70"/>
    </row>
    <row r="28" spans="2:17" ht="25.5" customHeight="1">
      <c r="B28" s="70"/>
      <c r="F28" s="189"/>
      <c r="G28" s="190"/>
      <c r="H28" s="119" t="s">
        <v>213</v>
      </c>
      <c r="I28" s="120">
        <v>0.178</v>
      </c>
      <c r="J28" s="121" t="e">
        <f>'入力シート'!I27</f>
        <v>#DIV/0!</v>
      </c>
      <c r="Q28" s="70"/>
    </row>
    <row r="29" spans="2:17" ht="14.25">
      <c r="B29" s="70"/>
      <c r="Q29" s="70"/>
    </row>
    <row r="30" spans="2:17" ht="14.25">
      <c r="B30" s="70"/>
      <c r="Q30" s="70"/>
    </row>
    <row r="31" spans="2:17" ht="39.75" customHeight="1" thickBot="1">
      <c r="B31" s="81"/>
      <c r="C31" s="82"/>
      <c r="D31" s="83"/>
      <c r="E31" s="84"/>
      <c r="F31" s="164" t="s">
        <v>168</v>
      </c>
      <c r="G31" s="165"/>
      <c r="H31" s="166"/>
      <c r="I31" s="160">
        <v>0.538</v>
      </c>
      <c r="J31" s="162" t="e">
        <f>'入力シート'!I47</f>
        <v>#DIV/0!</v>
      </c>
      <c r="K31" s="85"/>
      <c r="L31" s="82"/>
      <c r="M31" s="83"/>
      <c r="N31" s="86"/>
      <c r="O31" s="86"/>
      <c r="P31" s="82"/>
      <c r="Q31" s="70"/>
    </row>
    <row r="32" spans="6:10" ht="11.25" customHeight="1">
      <c r="F32" s="167"/>
      <c r="G32" s="168"/>
      <c r="H32" s="169"/>
      <c r="I32" s="161"/>
      <c r="J32" s="163"/>
    </row>
    <row r="34" ht="14.25">
      <c r="B34" s="87" t="s">
        <v>180</v>
      </c>
    </row>
    <row r="35" ht="14.25">
      <c r="B35" s="104" t="s">
        <v>217</v>
      </c>
    </row>
  </sheetData>
  <sheetProtection/>
  <mergeCells count="38">
    <mergeCell ref="C18:D19"/>
    <mergeCell ref="L18:L19"/>
    <mergeCell ref="E18:E19"/>
    <mergeCell ref="F26:G28"/>
    <mergeCell ref="L7:O7"/>
    <mergeCell ref="C7:F7"/>
    <mergeCell ref="L10:L11"/>
    <mergeCell ref="H10:H11"/>
    <mergeCell ref="C15:C16"/>
    <mergeCell ref="C20:C21"/>
    <mergeCell ref="C23:C24"/>
    <mergeCell ref="J15:J16"/>
    <mergeCell ref="L20:L21"/>
    <mergeCell ref="N23:N24"/>
    <mergeCell ref="L15:L16"/>
    <mergeCell ref="F5:H5"/>
    <mergeCell ref="O23:O24"/>
    <mergeCell ref="F18:F19"/>
    <mergeCell ref="J18:J19"/>
    <mergeCell ref="I18:I19"/>
    <mergeCell ref="I23:I24"/>
    <mergeCell ref="D1:M2"/>
    <mergeCell ref="I31:I32"/>
    <mergeCell ref="J31:J32"/>
    <mergeCell ref="F31:H32"/>
    <mergeCell ref="H15:H16"/>
    <mergeCell ref="H18:H19"/>
    <mergeCell ref="H23:H24"/>
    <mergeCell ref="L23:M24"/>
    <mergeCell ref="J23:J24"/>
    <mergeCell ref="I15:I16"/>
    <mergeCell ref="C10:C12"/>
    <mergeCell ref="M12:M13"/>
    <mergeCell ref="N12:N13"/>
    <mergeCell ref="O12:O13"/>
    <mergeCell ref="I10:I11"/>
    <mergeCell ref="J10:J11"/>
    <mergeCell ref="L12:L13"/>
  </mergeCells>
  <conditionalFormatting sqref="O10:O12 F15:F16 F23:F24 J5 J10:J11 J15:J16 J18:J19 J23:J24 O18:O19 J26:J28 J31:J32 F11:F12">
    <cfRule type="cellIs" priority="1" dxfId="6" operator="greaterThan" stopIfTrue="1">
      <formula>E5</formula>
    </cfRule>
    <cfRule type="cellIs" priority="2" dxfId="7" operator="lessThan" stopIfTrue="1">
      <formula>E5</formula>
    </cfRule>
  </conditionalFormatting>
  <conditionalFormatting sqref="F18:F19">
    <cfRule type="cellIs" priority="3" dxfId="7" operator="greaterThan" stopIfTrue="1">
      <formula>$E$18</formula>
    </cfRule>
    <cfRule type="cellIs" priority="4" dxfId="6" operator="lessThan" stopIfTrue="1">
      <formula>$E$18</formula>
    </cfRule>
  </conditionalFormatting>
  <conditionalFormatting sqref="F10">
    <cfRule type="cellIs" priority="5" dxfId="6" operator="lessThan" stopIfTrue="1">
      <formula>E10</formula>
    </cfRule>
    <cfRule type="cellIs" priority="6" dxfId="7" operator="greaterThan" stopIfTrue="1">
      <formula>E10</formula>
    </cfRule>
  </conditionalFormatting>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C57"/>
  <sheetViews>
    <sheetView zoomScale="70" zoomScaleNormal="70" zoomScalePageLayoutView="0" workbookViewId="0" topLeftCell="A2">
      <selection activeCell="C57" sqref="C57"/>
    </sheetView>
  </sheetViews>
  <sheetFormatPr defaultColWidth="9.00390625" defaultRowHeight="13.5"/>
  <cols>
    <col min="1" max="1" width="12.125" style="89" customWidth="1"/>
    <col min="2" max="3" width="23.125" style="97" customWidth="1"/>
    <col min="4" max="16384" width="9.00390625" style="89" customWidth="1"/>
  </cols>
  <sheetData>
    <row r="1" spans="2:3" ht="14.25" hidden="1">
      <c r="B1" s="88"/>
      <c r="C1" s="88"/>
    </row>
    <row r="2" spans="2:3" ht="51.75" customHeight="1" thickBot="1">
      <c r="B2" s="90" t="s">
        <v>181</v>
      </c>
      <c r="C2" s="91" t="s">
        <v>182</v>
      </c>
    </row>
    <row r="3" spans="2:3" ht="0.75" customHeight="1">
      <c r="B3" s="92">
        <v>5.62</v>
      </c>
      <c r="C3" s="93">
        <v>3.1746031746031744</v>
      </c>
    </row>
    <row r="4" spans="2:3" ht="0.75" customHeight="1">
      <c r="B4" s="92">
        <v>9.1</v>
      </c>
      <c r="C4" s="93">
        <v>4.651162790697675</v>
      </c>
    </row>
    <row r="5" spans="2:3" ht="0.75" customHeight="1">
      <c r="B5" s="92"/>
      <c r="C5" s="93"/>
    </row>
    <row r="6" spans="2:3" ht="0.75" customHeight="1">
      <c r="B6" s="92">
        <v>5.9</v>
      </c>
      <c r="C6" s="93">
        <v>0</v>
      </c>
    </row>
    <row r="7" spans="2:3" ht="0.75" customHeight="1">
      <c r="B7" s="92">
        <v>-1.7</v>
      </c>
      <c r="C7" s="93"/>
    </row>
    <row r="8" spans="2:3" ht="0.75" customHeight="1">
      <c r="B8" s="92">
        <v>9</v>
      </c>
      <c r="C8" s="93">
        <v>0</v>
      </c>
    </row>
    <row r="9" spans="2:3" ht="0.75" customHeight="1">
      <c r="B9" s="92">
        <v>0</v>
      </c>
      <c r="C9" s="93">
        <v>3.7037037037037033</v>
      </c>
    </row>
    <row r="10" spans="2:3" ht="0.75" customHeight="1">
      <c r="B10" s="92">
        <v>4.1</v>
      </c>
      <c r="C10" s="93">
        <v>3.8461538461538463</v>
      </c>
    </row>
    <row r="11" spans="2:3" ht="0.75" customHeight="1">
      <c r="B11" s="92"/>
      <c r="C11" s="93"/>
    </row>
    <row r="12" spans="2:3" ht="0.75" customHeight="1">
      <c r="B12" s="92">
        <v>4.3</v>
      </c>
      <c r="C12" s="93">
        <v>1.1764705882352942</v>
      </c>
    </row>
    <row r="13" spans="2:3" ht="0.75" customHeight="1">
      <c r="B13" s="92">
        <v>3</v>
      </c>
      <c r="C13" s="93">
        <v>4.166666666666666</v>
      </c>
    </row>
    <row r="14" spans="2:3" ht="0.75" customHeight="1">
      <c r="B14" s="92">
        <v>6</v>
      </c>
      <c r="C14" s="93"/>
    </row>
    <row r="15" spans="2:3" ht="0.75" customHeight="1">
      <c r="B15" s="92">
        <v>9.8</v>
      </c>
      <c r="C15" s="93">
        <v>1.461988304093567</v>
      </c>
    </row>
    <row r="16" spans="2:3" ht="0.75" customHeight="1">
      <c r="B16" s="92">
        <v>5</v>
      </c>
      <c r="C16" s="93">
        <v>4.761904761904762</v>
      </c>
    </row>
    <row r="17" spans="2:3" ht="0.75" customHeight="1">
      <c r="B17" s="92">
        <v>3</v>
      </c>
      <c r="C17" s="93">
        <v>6.0606060606060606</v>
      </c>
    </row>
    <row r="18" spans="2:3" ht="0.75" customHeight="1">
      <c r="B18" s="92">
        <v>9</v>
      </c>
      <c r="C18" s="93">
        <v>0</v>
      </c>
    </row>
    <row r="19" spans="2:3" ht="0.75" customHeight="1">
      <c r="B19" s="92">
        <v>8.9</v>
      </c>
      <c r="C19" s="93">
        <v>4.545454545454546</v>
      </c>
    </row>
    <row r="20" spans="2:3" ht="0.75" customHeight="1">
      <c r="B20" s="92">
        <v>1.87</v>
      </c>
      <c r="C20" s="93">
        <v>2.7522935779816518</v>
      </c>
    </row>
    <row r="21" spans="2:3" ht="0.75" customHeight="1">
      <c r="B21" s="92">
        <v>1.92</v>
      </c>
      <c r="C21" s="93">
        <v>6.315789473684211</v>
      </c>
    </row>
    <row r="22" spans="2:3" ht="0.75" customHeight="1">
      <c r="B22" s="92">
        <v>-0.09999999999999964</v>
      </c>
      <c r="C22" s="93">
        <v>5.263157894736842</v>
      </c>
    </row>
    <row r="23" spans="2:3" ht="0.75" customHeight="1">
      <c r="B23" s="92">
        <v>-0.7000000000000011</v>
      </c>
      <c r="C23" s="93">
        <v>5.555555555555555</v>
      </c>
    </row>
    <row r="24" spans="2:3" ht="0.75" customHeight="1">
      <c r="B24" s="92">
        <v>6</v>
      </c>
      <c r="C24" s="93">
        <v>0</v>
      </c>
    </row>
    <row r="25" spans="2:3" ht="0.75" customHeight="1">
      <c r="B25" s="92">
        <v>2.53</v>
      </c>
      <c r="C25" s="93">
        <v>4.861111111111112</v>
      </c>
    </row>
    <row r="26" spans="2:3" ht="0.75" customHeight="1">
      <c r="B26" s="92"/>
      <c r="C26" s="93"/>
    </row>
    <row r="27" spans="2:3" ht="0.75" customHeight="1">
      <c r="B27" s="92">
        <v>5</v>
      </c>
      <c r="C27" s="93">
        <v>9.836065573770492</v>
      </c>
    </row>
    <row r="28" spans="2:3" ht="0.75" customHeight="1">
      <c r="B28" s="92">
        <v>5.2</v>
      </c>
      <c r="C28" s="93">
        <v>0</v>
      </c>
    </row>
    <row r="29" spans="2:3" ht="0.75" customHeight="1">
      <c r="B29" s="92">
        <v>-1</v>
      </c>
      <c r="C29" s="93">
        <v>0</v>
      </c>
    </row>
    <row r="30" spans="2:3" ht="0.75" customHeight="1">
      <c r="B30" s="92">
        <v>-2</v>
      </c>
      <c r="C30" s="93">
        <v>0</v>
      </c>
    </row>
    <row r="31" spans="2:3" ht="0.75" customHeight="1">
      <c r="B31" s="92">
        <v>6.5</v>
      </c>
      <c r="C31" s="93">
        <v>0.9615384615384616</v>
      </c>
    </row>
    <row r="32" spans="2:3" ht="0.75" customHeight="1">
      <c r="B32" s="92">
        <v>7.5</v>
      </c>
      <c r="C32" s="93">
        <v>8.561643835616438</v>
      </c>
    </row>
    <row r="33" spans="2:3" ht="0.75" customHeight="1">
      <c r="B33" s="92">
        <v>10.5</v>
      </c>
      <c r="C33" s="93">
        <v>0</v>
      </c>
    </row>
    <row r="34" spans="2:3" ht="0.75" customHeight="1">
      <c r="B34" s="92"/>
      <c r="C34" s="93"/>
    </row>
    <row r="35" spans="2:3" ht="0.75" customHeight="1">
      <c r="B35" s="92">
        <v>5.47</v>
      </c>
      <c r="C35" s="93">
        <v>0</v>
      </c>
    </row>
    <row r="36" spans="2:3" ht="0.75" customHeight="1">
      <c r="B36" s="92">
        <v>8.46</v>
      </c>
      <c r="C36" s="93">
        <v>1.6597510373443984</v>
      </c>
    </row>
    <row r="37" spans="2:3" ht="0.75" customHeight="1">
      <c r="B37" s="92">
        <v>3.1</v>
      </c>
      <c r="C37" s="93">
        <v>2.3255813953488373</v>
      </c>
    </row>
    <row r="38" spans="2:3" ht="0.75" customHeight="1">
      <c r="B38" s="92">
        <v>5</v>
      </c>
      <c r="C38" s="93">
        <v>4.166666666666666</v>
      </c>
    </row>
    <row r="39" spans="2:3" ht="0.75" customHeight="1">
      <c r="B39" s="92"/>
      <c r="C39" s="93"/>
    </row>
    <row r="40" spans="2:3" ht="0.75" customHeight="1">
      <c r="B40" s="92">
        <v>6</v>
      </c>
      <c r="C40" s="93">
        <v>4.57516339869281</v>
      </c>
    </row>
    <row r="41" spans="2:3" ht="0.75" customHeight="1">
      <c r="B41" s="92">
        <v>4.5</v>
      </c>
      <c r="C41" s="93">
        <v>9.090909090909092</v>
      </c>
    </row>
    <row r="42" spans="2:3" ht="0.75" customHeight="1">
      <c r="B42" s="92">
        <v>5</v>
      </c>
      <c r="C42" s="93"/>
    </row>
    <row r="43" spans="2:3" ht="0.75" customHeight="1">
      <c r="B43" s="92">
        <v>5.5</v>
      </c>
      <c r="C43" s="93"/>
    </row>
    <row r="44" spans="2:3" ht="0.75" customHeight="1">
      <c r="B44" s="92">
        <v>6.7</v>
      </c>
      <c r="C44" s="93">
        <v>2.083333333333333</v>
      </c>
    </row>
    <row r="45" spans="2:3" ht="0.75" customHeight="1">
      <c r="B45" s="92">
        <v>4.8</v>
      </c>
      <c r="C45" s="93">
        <v>0</v>
      </c>
    </row>
    <row r="46" spans="2:3" ht="0.75" customHeight="1">
      <c r="B46" s="92">
        <v>2.19</v>
      </c>
      <c r="C46" s="93">
        <v>0</v>
      </c>
    </row>
    <row r="47" spans="2:3" ht="0.75" customHeight="1">
      <c r="B47" s="92">
        <v>6.77</v>
      </c>
      <c r="C47" s="93">
        <v>2.843601895734597</v>
      </c>
    </row>
    <row r="48" spans="2:3" ht="0.75" customHeight="1">
      <c r="B48" s="92"/>
      <c r="C48" s="93"/>
    </row>
    <row r="49" spans="2:3" ht="0.75" customHeight="1">
      <c r="B49" s="92"/>
      <c r="C49" s="93"/>
    </row>
    <row r="50" spans="2:3" ht="0.75" customHeight="1">
      <c r="B50" s="92"/>
      <c r="C50" s="93"/>
    </row>
    <row r="51" spans="2:3" ht="0.75" customHeight="1">
      <c r="B51" s="92">
        <v>7</v>
      </c>
      <c r="C51" s="93">
        <v>0</v>
      </c>
    </row>
    <row r="52" spans="2:3" ht="0.75" customHeight="1">
      <c r="B52" s="92">
        <v>-0.42</v>
      </c>
      <c r="C52" s="93">
        <v>1.6666666666666667</v>
      </c>
    </row>
    <row r="53" spans="2:3" ht="0.75" customHeight="1">
      <c r="B53" s="92"/>
      <c r="C53" s="93"/>
    </row>
    <row r="54" spans="2:3" ht="0.75" customHeight="1">
      <c r="B54" s="92">
        <v>1.4</v>
      </c>
      <c r="C54" s="93">
        <v>0</v>
      </c>
    </row>
    <row r="55" spans="2:3" ht="0.75" customHeight="1">
      <c r="B55" s="92">
        <v>6.64</v>
      </c>
      <c r="C55" s="93">
        <v>2.272727272727273</v>
      </c>
    </row>
    <row r="56" spans="2:3" ht="0.75" customHeight="1" thickBot="1">
      <c r="B56" s="92">
        <v>7</v>
      </c>
      <c r="C56" s="93">
        <v>1.0582010582010581</v>
      </c>
    </row>
    <row r="57" spans="1:3" ht="52.5" customHeight="1" thickBot="1" thickTop="1">
      <c r="A57" s="94" t="s">
        <v>183</v>
      </c>
      <c r="B57" s="95">
        <f>'【百貨店業界】主要水準値_比較'!F10</f>
        <v>0</v>
      </c>
      <c r="C57" s="96" t="e">
        <f>('入力シート'!F263+'入力シート'!F264)/('入力シート'!E263+'入力シート'!F263+'入力シート'!E264+'入力シート'!F264)*100</f>
        <v>#DIV/0!</v>
      </c>
    </row>
    <row r="58" ht="15" thickTop="1"/>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MURC</dc:creator>
  <cp:keywords/>
  <dc:description/>
  <cp:lastModifiedBy>雇用均等政策課啓発指導係</cp:lastModifiedBy>
  <cp:lastPrinted>2012-05-14T11:34:42Z</cp:lastPrinted>
  <dcterms:created xsi:type="dcterms:W3CDTF">2012-03-10T10:18:03Z</dcterms:created>
  <dcterms:modified xsi:type="dcterms:W3CDTF">2012-05-14T11:43:47Z</dcterms:modified>
  <cp:category/>
  <cp:version/>
  <cp:contentType/>
  <cp:contentStatus/>
</cp:coreProperties>
</file>