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830" windowHeight="10080" tabRatio="554" activeTab="0"/>
  </bookViews>
  <sheets>
    <sheet name="入力シート" sheetId="1" r:id="rId1"/>
    <sheet name="【クレジット業界】主要水準値_比較" sheetId="2" r:id="rId2"/>
    <sheet name="【管理職比率×平均勤続年数】ｸﾞﾗﾌ" sheetId="3" r:id="rId3"/>
  </sheets>
  <definedNames>
    <definedName name="_xlnm.Print_Area" localSheetId="1">'【クレジット業界】主要水準値_比較'!$A$1:$R$43</definedName>
    <definedName name="_xlnm.Print_Area" localSheetId="0">'入力シート'!$A$1:$V$401</definedName>
  </definedNames>
  <calcPr fullCalcOnLoad="1"/>
</workbook>
</file>

<file path=xl/sharedStrings.xml><?xml version="1.0" encoding="utf-8"?>
<sst xmlns="http://schemas.openxmlformats.org/spreadsheetml/2006/main" count="580" uniqueCount="306">
  <si>
    <t>Ⅰ．採用に関する指標</t>
  </si>
  <si>
    <t>男性</t>
  </si>
  <si>
    <t>女性</t>
  </si>
  <si>
    <t>部門</t>
  </si>
  <si>
    <t>段階</t>
  </si>
  <si>
    <t>男性</t>
  </si>
  <si>
    <t>女性</t>
  </si>
  <si>
    <t>Ⅹ．総合的指標</t>
  </si>
  <si>
    <t>合計</t>
  </si>
  <si>
    <t>ⅩⅠ．ポジティブ・アクションの取り組みについて</t>
  </si>
  <si>
    <t>指標１１－１　ポジティブ・アクションの取り組み状況</t>
  </si>
  <si>
    <t>※すべて「正社員」についてお答えください。</t>
  </si>
  <si>
    <t>※黄色の網かけをしているセルに数値を記入してください。右に示している指標は自動計算されます。</t>
  </si>
  <si>
    <t>【指標】</t>
  </si>
  <si>
    <t>出産時離職</t>
  </si>
  <si>
    <t>男性平均</t>
  </si>
  <si>
    <t>女性平均</t>
  </si>
  <si>
    <t>業界平均</t>
  </si>
  <si>
    <t>自社</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</si>
  <si>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</si>
  <si>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t>男女差</t>
  </si>
  <si>
    <t>課長クラス</t>
  </si>
  <si>
    <t>部長以上</t>
  </si>
  <si>
    <r>
      <t>新任配置</t>
    </r>
  </si>
  <si>
    <t>勤続年数</t>
  </si>
  <si>
    <t>職種</t>
  </si>
  <si>
    <r>
      <t>ａ．～</t>
    </r>
    <r>
      <rPr>
        <sz val="11"/>
        <rFont val="ＭＳ Ｐゴシック"/>
        <family val="3"/>
      </rPr>
      <t>3年未満</t>
    </r>
  </si>
  <si>
    <r>
      <t>ｂ．</t>
    </r>
    <r>
      <rPr>
        <sz val="11"/>
        <rFont val="ＭＳ Ｐゴシック"/>
        <family val="3"/>
      </rPr>
      <t>3～5年未満</t>
    </r>
  </si>
  <si>
    <r>
      <t>ｃ．</t>
    </r>
    <r>
      <rPr>
        <sz val="11"/>
        <rFont val="ＭＳ Ｐゴシック"/>
        <family val="3"/>
      </rPr>
      <t>5～10年未満</t>
    </r>
  </si>
  <si>
    <r>
      <t>ｄ．</t>
    </r>
    <r>
      <rPr>
        <sz val="11"/>
        <rFont val="ＭＳ Ｐゴシック"/>
        <family val="3"/>
      </rPr>
      <t>10～15年未満</t>
    </r>
  </si>
  <si>
    <t>Ⅴ．人事考課に関する指標</t>
  </si>
  <si>
    <t>正社員について、①人事考課の評価の段階数と、②男女別の評価スコアの平均値をお答えください（2012年度評価分）。なお、能力評価（昇級や昇格などにリンク）と業績評価（賞与などにリンク）で人事考課が異なる場合は、能力評価に関してご回答ください。</t>
  </si>
  <si>
    <t>Ⅵ．昇進、昇格に関する指標</t>
  </si>
  <si>
    <t>指標６－１　昇進、昇格の状況</t>
  </si>
  <si>
    <t>Ⅶ．賃金に関する指標</t>
  </si>
  <si>
    <t>Ⅷ．定着に関する指標</t>
  </si>
  <si>
    <t>Ⅸ．ワーク・ライフ・バランス／両立支援に関する指標</t>
  </si>
  <si>
    <t>指標９－１　育児休業の取得状況</t>
  </si>
  <si>
    <t>①昨年度、子どもが誕生した社員数と、②そのうち育児休業を取得した社員数を男女別にお答えください。</t>
  </si>
  <si>
    <t>→
指標算出</t>
  </si>
  <si>
    <t>ｂ.上記のうち、在籍者数</t>
  </si>
  <si>
    <t>ｂ.上記のうち、在籍者数</t>
  </si>
  <si>
    <t>Ⅲ．異動に関する指標</t>
  </si>
  <si>
    <t>Ⅳ．育成、能力開発、キャリア形成に関する指標</t>
  </si>
  <si>
    <t xml:space="preserve"> </t>
  </si>
  <si>
    <t>昨年度に新規採用された新規学卒者の職種別男女別の人数についてお答えください。新規採用者がいない場合は、「０」とご記入ください。（2012年度実績）</t>
  </si>
  <si>
    <t>注1：業務範囲や勤務地等の雇用条件に制約がない正社員の区分とします。</t>
  </si>
  <si>
    <t>注2：業務範囲や勤務地等の雇用条件に制約がある正社員の区分とします。（「エリア総合職」、「エリア限定職」、「準総合職」、「一般職」等。）</t>
  </si>
  <si>
    <r>
      <t>①総合職</t>
    </r>
    <r>
      <rPr>
        <sz val="9"/>
        <rFont val="ＭＳ Ｐゴシック"/>
        <family val="3"/>
      </rPr>
      <t>注１</t>
    </r>
  </si>
  <si>
    <r>
      <t>②準総合職、一般職等</t>
    </r>
    <r>
      <rPr>
        <sz val="9"/>
        <rFont val="ＭＳ Ｐゴシック"/>
        <family val="3"/>
      </rPr>
      <t>注２</t>
    </r>
    <r>
      <rPr>
        <sz val="11"/>
        <rFont val="ＭＳ Ｐゴシック"/>
        <family val="3"/>
      </rPr>
      <t>の合計</t>
    </r>
  </si>
  <si>
    <t>③合計</t>
  </si>
  <si>
    <t>昨年度1年間に、正社員として中途採用された方の職種別男女別の人数についてお答えください。ただし、貴社の有期契約労働者から、正社員に転換・登用された人は除いてください。（2012年度実績）</t>
  </si>
  <si>
    <t>注1：業務範囲や勤務地等の雇用条件に制約がない正社員の区分とします。</t>
  </si>
  <si>
    <t>本社</t>
  </si>
  <si>
    <t>センター</t>
  </si>
  <si>
    <t>①企画・管理部門</t>
  </si>
  <si>
    <t>②その他</t>
  </si>
  <si>
    <t>その他</t>
  </si>
  <si>
    <t>合計</t>
  </si>
  <si>
    <t>支社・支店</t>
  </si>
  <si>
    <t>②営業部門</t>
  </si>
  <si>
    <t>③その他</t>
  </si>
  <si>
    <t>入社10年目の社員（2004年度に新卒で入社）の部門別の配属人数について、男女別にお答えください（2013年3月末日時点）</t>
  </si>
  <si>
    <t>指標４－１　社内研修の受講状況</t>
  </si>
  <si>
    <t>①選抜型研修を受講した社員の人数</t>
  </si>
  <si>
    <t>②選抜型研修を受講した社員の内の女性人数</t>
  </si>
  <si>
    <t>注１：評価結果について、例えば５段階評価の場合には、５から１までのスコアを与え、男女別にスコアの平均値を算出してください。正社員全体平均を想定していますが、全体が難しい場合は、把握できる範囲の平均でかまいません。</t>
  </si>
  <si>
    <t>注２：管理職も含みます。</t>
  </si>
  <si>
    <t>昨年度、昇進、昇格した男女別の人数を階層別にお答えください。（2012年度実績）</t>
  </si>
  <si>
    <t>資格等級</t>
  </si>
  <si>
    <t>②課長代理・支店長代理等に昇進、昇格した人数</t>
  </si>
  <si>
    <t>③課長・課長相当の支店長等に昇進、昇格した人数</t>
  </si>
  <si>
    <t>④部長相当以上（役員を含む）に昇進、昇格した人</t>
  </si>
  <si>
    <t>25歳・30歳・40歳・50歳に該当する社員の賃金額を、男女別にお答えください。
（2013年3月末日時点）</t>
  </si>
  <si>
    <t>年齢</t>
  </si>
  <si>
    <t>②30歳</t>
  </si>
  <si>
    <t>③40歳　</t>
  </si>
  <si>
    <t>④50歳</t>
  </si>
  <si>
    <t>①25歳</t>
  </si>
  <si>
    <t>指標８－１　新規学卒採用後３年目及び10年目の定着率</t>
  </si>
  <si>
    <t>新規学卒採用後3年目及び10年目の社員について、新規学卒採用時の人数と、2013年3月末日時点までの在籍者数を、男女別にお答えください。</t>
  </si>
  <si>
    <t>注：会社設立から10年未満の場合は記入しなくて結構です。</t>
  </si>
  <si>
    <t>女性社員の退職状況について、昨年度１年間の実績についてお答えください。</t>
  </si>
  <si>
    <t>②うち、退職した女性</t>
  </si>
  <si>
    <t>注1：妊娠・出産について自社で把握している範囲の人数を答えください。</t>
  </si>
  <si>
    <t>注１：本社人事部門で把握している限りでかまいません。</t>
  </si>
  <si>
    <t>②うち、2013年3月末時点までに育児休業を取得した人数</t>
  </si>
  <si>
    <t>2013年3月末日時点で管理職（課長クラス以上）の職位にある社員のうち、育児休業の取得経験を有する方の人数を回答してください。</t>
  </si>
  <si>
    <t>注1：ここで言う「育児休業」とは、育児・介護休業法に定められた育児休業を指します。各社で独自に設けている、有給休暇を用いた「育児休暇」等は含みません。</t>
  </si>
  <si>
    <t>注2：1991年の育児・介護休業法施行以降の実績について、把握が可能な限りにおいてご回答ください。</t>
  </si>
  <si>
    <t>指標９－３　退職した女性社員の再雇用の状況</t>
  </si>
  <si>
    <t>貴社を退職した元女性社員のうち、昨年度、再雇用制度を利用して再雇用された女性の人数をお答えください。（2012年度実績）</t>
  </si>
  <si>
    <t>注１：自社の再雇用制度のもとで直接雇用された人（パート・アルバイト等を含む）が対象です。</t>
  </si>
  <si>
    <t>女性</t>
  </si>
  <si>
    <t>①昨年度、産休・育休から職場復帰した人数と、②そのうち、短時間勤務制度を利用した人数について、男女別にお答えください。</t>
  </si>
  <si>
    <t>①産休・育休から職場復帰した人数（2012年度実績）</t>
  </si>
  <si>
    <t>注：復帰後、2013年3月末時点までに退職した人を含めてご記入ください。</t>
  </si>
  <si>
    <r>
      <t>②うち、短時間勤務制度利用人数（復帰後2013年3月末時点までに制度を利用した・利用している人）</t>
    </r>
    <r>
      <rPr>
        <sz val="9"/>
        <rFont val="ＭＳ Ｐゴシック"/>
        <family val="3"/>
      </rPr>
      <t>注</t>
    </r>
  </si>
  <si>
    <t>残業の状況について、お答えください。（正社員であっても短時間勤務者は除く）</t>
  </si>
  <si>
    <t>月平均残業時間数（2012年度実績）</t>
  </si>
  <si>
    <t>①－１　平均勤続年数（2013年3月末日時点）</t>
  </si>
  <si>
    <t>ｇ．25年以上</t>
  </si>
  <si>
    <r>
      <t>ｅ．</t>
    </r>
    <r>
      <rPr>
        <sz val="11"/>
        <rFont val="ＭＳ Ｐゴシック"/>
        <family val="3"/>
      </rPr>
      <t>15～20年未満</t>
    </r>
  </si>
  <si>
    <t>ｆ．20～25年未満</t>
  </si>
  <si>
    <t>ｄ．部長以上（役員を含む）</t>
  </si>
  <si>
    <t>貴社のポジティブ・アクションの取組状況について、①～⑥それぞれについて、お答えください。（①～⑤はそれぞれ該当する番号１つを選択、⑥はあてはまるものすべてにチェック）</t>
  </si>
  <si>
    <t>②新卒採用（一般職等もともと女性比率の高い区分での採用を除く）において女性採用比率を高めようとしているか。また、そのために目標を設定しているか　</t>
  </si>
  <si>
    <t>③女性の管理職への登用比率を高めようとしているか。また、そのために目標を設定しているか　</t>
  </si>
  <si>
    <t>④女性の職域拡大に向けた取り組みを行っているか</t>
  </si>
  <si>
    <r>
      <t>昨年度１年間に、人事異動</t>
    </r>
    <r>
      <rPr>
        <sz val="9"/>
        <rFont val="ＭＳ Ｐゴシック"/>
        <family val="3"/>
      </rPr>
      <t>注1</t>
    </r>
    <r>
      <rPr>
        <sz val="11"/>
        <rFont val="ＭＳ Ｐゴシック"/>
        <family val="3"/>
      </rPr>
      <t>の対象となった社員について、傾向をお答えください。（2012年度実績）</t>
    </r>
  </si>
  <si>
    <r>
      <t>昨年度1年間に実施された社内での管理職登用のための選抜型研修</t>
    </r>
    <r>
      <rPr>
        <sz val="9"/>
        <rFont val="ＭＳ Ｐゴシック"/>
        <family val="3"/>
      </rPr>
      <t>注1</t>
    </r>
    <r>
      <rPr>
        <sz val="11"/>
        <rFont val="ＭＳ Ｐゴシック"/>
        <family val="3"/>
      </rPr>
      <t>受講者数と受講者中の女性の人数をお答えください。（2012年度実績）</t>
    </r>
  </si>
  <si>
    <r>
      <t>①主任・係長相当</t>
    </r>
    <r>
      <rPr>
        <sz val="9"/>
        <rFont val="ＭＳ Ｐゴシック"/>
        <family val="3"/>
      </rPr>
      <t>注</t>
    </r>
    <r>
      <rPr>
        <sz val="11"/>
        <rFont val="ＭＳ Ｐゴシック"/>
        <family val="3"/>
      </rPr>
      <t>に昇進、昇格した人数</t>
    </r>
  </si>
  <si>
    <r>
      <t>2012年度に妊娠・出産した女性</t>
    </r>
    <r>
      <rPr>
        <sz val="9"/>
        <rFont val="ＭＳ Ｐゴシック"/>
        <family val="3"/>
      </rPr>
      <t>注1</t>
    </r>
    <r>
      <rPr>
        <sz val="11"/>
        <rFont val="ＭＳ Ｐゴシック"/>
        <family val="3"/>
      </rPr>
      <t>（退職者を含む。）の人数と、その中で退職した女性の人数（2012年度実績）</t>
    </r>
  </si>
  <si>
    <t>指標１０－１　男女を問わない活躍促進のための人事管理の状況</t>
  </si>
  <si>
    <t>男女を問わない社員の活躍促進のための人事管理の状況に関して、①～③それぞれについて、お答えください。</t>
  </si>
  <si>
    <r>
      <t>①主任・係長相当</t>
    </r>
    <r>
      <rPr>
        <sz val="9"/>
        <rFont val="ＭＳ Ｐゴシック"/>
        <family val="3"/>
      </rPr>
      <t>注</t>
    </r>
    <r>
      <rPr>
        <sz val="11"/>
        <rFont val="ＭＳ Ｐゴシック"/>
        <family val="3"/>
      </rPr>
      <t>に昇進、昇格した人数</t>
    </r>
  </si>
  <si>
    <t>女性比率</t>
  </si>
  <si>
    <t>業界平均値</t>
  </si>
  <si>
    <t>→
指標算出</t>
  </si>
  <si>
    <t>男性</t>
  </si>
  <si>
    <t>女性</t>
  </si>
  <si>
    <t>本年度新規採用学卒者に占める女性の割合</t>
  </si>
  <si>
    <t>指標１－１　新規学卒者のコース別の採用実績</t>
  </si>
  <si>
    <t>指標１－２　中途採用者のコース別の採用実績</t>
  </si>
  <si>
    <t>２－１　部門別の配属に関する指標</t>
  </si>
  <si>
    <t>業界平均値</t>
  </si>
  <si>
    <t>業界平均値</t>
  </si>
  <si>
    <t>業界平均値</t>
  </si>
  <si>
    <t>業界平均値</t>
  </si>
  <si>
    <t>５－１　評価結果分布の状況に関する指標</t>
  </si>
  <si>
    <t>４－１　社内での選抜型研修の受講状況</t>
  </si>
  <si>
    <t>６－１　昇進、昇格した人数に占める女性の割合</t>
  </si>
  <si>
    <t>業界平均値</t>
  </si>
  <si>
    <t>７－１　男女別賃金額の差異に関する指標</t>
  </si>
  <si>
    <t>８－１　新規学卒採用後3年目及び10年目の社員の定着率に関する指標</t>
  </si>
  <si>
    <t>９－１　育児休業の取得状況に関する指標</t>
  </si>
  <si>
    <t>９－４　育児のための短時間勤務実施状況</t>
  </si>
  <si>
    <t>９－５　労働時間に関する指標</t>
  </si>
  <si>
    <t>男女差</t>
  </si>
  <si>
    <t>業界平均値</t>
  </si>
  <si>
    <t>①女性活躍・活用方針など、会社としての取組姿勢を明確にしているか</t>
  </si>
  <si>
    <t>⑥自社におけるポジティブ・アクションの取組について、その方針や内容を公表しているか
　　</t>
  </si>
  <si>
    <t>［　１．自社のホームページやCSR報告書等で公表　　</t>
  </si>
  <si>
    <t>　 ２．行政（厚生労働省のポジティブ・アクション情報ポータルサイトなど）を活用して公表</t>
  </si>
  <si>
    <t>　 ３．CSR報告書で公表（自社ホームページにおけるＣＳＲ報告書の開示を含む）</t>
  </si>
  <si>
    <t xml:space="preserve"> 　４．その他</t>
  </si>
  <si>
    <t xml:space="preserve"> 　５．取組は行っているが公表はしていない　</t>
  </si>
  <si>
    <t xml:space="preserve">　 ６．公表するほどの取組は行っていない　］
</t>
  </si>
  <si>
    <t>［　１．高めようとしており、具体的な目標を設定している　　２．高めようとしているが、具体的な目標は設定していない　　３．まだ高いとはいえないが、高めようとはしていない　　４．すでに高いので、これ以上高めることは考えていない　］</t>
  </si>
  <si>
    <t>［　１．高めようとしており、具体的な目標を設定している　　２．高めようとしているが、具体的な目標は設定していない　　３．まだ高いとはいえないが、高めようとはしていない　　４．すでに高いので、これ以上高めることは考えていない　［］</t>
  </si>
  <si>
    <t>［　１．行っている　　２．行っていないが、今後は行う予定である　　３．職域拡大の余地はあるが行ってはおらず、今後も行う予定はない　　４．すでに女性の職域は広いため、今後、行う予定はない　］</t>
  </si>
  <si>
    <t>⑤性別に関わりなく公平な人事考課を実施するための、管理職への人事評価者研修を
　 行っているか</t>
  </si>
  <si>
    <t>［　１．行っている　　２．行っていないが、今後は行う予定である　３．行っておらず、今後も行う予定はない　］</t>
  </si>
  <si>
    <t>課長相当職割合</t>
  </si>
  <si>
    <t>指標９－４　育児のための短時間勤務制度の利用状況</t>
  </si>
  <si>
    <r>
      <t>１－２　中途採用</t>
    </r>
    <r>
      <rPr>
        <sz val="9"/>
        <rFont val="HGPｺﾞｼｯｸE"/>
        <family val="3"/>
      </rPr>
      <t>※</t>
    </r>
    <r>
      <rPr>
        <sz val="12"/>
        <rFont val="HGPｺﾞｼｯｸE"/>
        <family val="3"/>
      </rPr>
      <t>における女性の占める割合</t>
    </r>
  </si>
  <si>
    <t>定着に関する指標</t>
  </si>
  <si>
    <t>活躍に関する指標</t>
  </si>
  <si>
    <t>管理職に占める
女性割合</t>
  </si>
  <si>
    <t>平均
勤続年数</t>
  </si>
  <si>
    <r>
      <t>50</t>
    </r>
    <r>
      <rPr>
        <sz val="11"/>
        <rFont val="ＭＳ Ｐゴシック"/>
        <family val="3"/>
      </rPr>
      <t>歳
賃金指数</t>
    </r>
  </si>
  <si>
    <t xml:space="preserve">自社
</t>
  </si>
  <si>
    <t>男性</t>
  </si>
  <si>
    <t>女性</t>
  </si>
  <si>
    <r>
      <t>10</t>
    </r>
    <r>
      <rPr>
        <sz val="11"/>
        <rFont val="ＭＳ Ｐゴシック"/>
        <family val="3"/>
      </rPr>
      <t>年目
配置</t>
    </r>
  </si>
  <si>
    <r>
      <t>40</t>
    </r>
    <r>
      <rPr>
        <sz val="11"/>
        <rFont val="ＭＳ Ｐゴシック"/>
        <family val="3"/>
      </rPr>
      <t>歳
賃金指数</t>
    </r>
  </si>
  <si>
    <t>その他</t>
  </si>
  <si>
    <r>
      <t>10</t>
    </r>
    <r>
      <rPr>
        <sz val="11"/>
        <rFont val="ＭＳ Ｐゴシック"/>
        <family val="3"/>
      </rPr>
      <t>年目
定着率</t>
    </r>
  </si>
  <si>
    <r>
      <t>30</t>
    </r>
    <r>
      <rPr>
        <sz val="11"/>
        <rFont val="ＭＳ Ｐゴシック"/>
        <family val="3"/>
      </rPr>
      <t>歳
賃金指数</t>
    </r>
  </si>
  <si>
    <r>
      <t>育児短時間勤務
利用率</t>
    </r>
    <r>
      <rPr>
        <sz val="9"/>
        <rFont val="ＭＳ Ｐゴシック"/>
        <family val="3"/>
      </rPr>
      <t>（女性）</t>
    </r>
  </si>
  <si>
    <t>評価</t>
  </si>
  <si>
    <r>
      <t>25</t>
    </r>
    <r>
      <rPr>
        <sz val="11"/>
        <rFont val="ＭＳ Ｐゴシック"/>
        <family val="3"/>
      </rPr>
      <t>歳
賃金指数</t>
    </r>
  </si>
  <si>
    <r>
      <t>3</t>
    </r>
    <r>
      <rPr>
        <sz val="11"/>
        <rFont val="ＭＳ Ｐゴシック"/>
        <family val="3"/>
      </rPr>
      <t>年目
定着率</t>
    </r>
  </si>
  <si>
    <r>
      <t xml:space="preserve">採用
</t>
    </r>
    <r>
      <rPr>
        <sz val="9"/>
        <rFont val="ＭＳ Ｐゴシック"/>
        <family val="3"/>
      </rPr>
      <t>（女性比率）</t>
    </r>
  </si>
  <si>
    <r>
      <t xml:space="preserve">中途採用
</t>
    </r>
    <r>
      <rPr>
        <sz val="9"/>
        <rFont val="ＭＳ Ｐゴシック"/>
        <family val="3"/>
      </rPr>
      <t>（女性比率）</t>
    </r>
  </si>
  <si>
    <t>【クレジット業界の業界平均値】</t>
  </si>
  <si>
    <t>課長代理以下クラス女性比率</t>
  </si>
  <si>
    <t>課長代理・支店長代理クラス</t>
  </si>
  <si>
    <t>主任・係長クラス</t>
  </si>
  <si>
    <t>本社</t>
  </si>
  <si>
    <t>①企画・管理部門</t>
  </si>
  <si>
    <t>企画・管理部門</t>
  </si>
  <si>
    <t>②その他</t>
  </si>
  <si>
    <t>②営業部門</t>
  </si>
  <si>
    <t>営業部門</t>
  </si>
  <si>
    <t>③その他</t>
  </si>
  <si>
    <t>その他</t>
  </si>
  <si>
    <t>センター</t>
  </si>
  <si>
    <t>育児休業取得率</t>
  </si>
  <si>
    <t>男性</t>
  </si>
  <si>
    <t>男性</t>
  </si>
  <si>
    <t>２－２　勤続１０年目の部門別の配属に関する指標</t>
  </si>
  <si>
    <t>２－３　コース間転換の実績に関する指標</t>
  </si>
  <si>
    <t>①総合職から準総合職、一般職等への
　コース転換実績</t>
  </si>
  <si>
    <t>②準総合職、一般職等から総合職への
　コース転換実績</t>
  </si>
  <si>
    <t>男女計</t>
  </si>
  <si>
    <t>９－３　子育て等を契機に退職した女性社員の再雇用者数</t>
  </si>
  <si>
    <t>指標９－５　　残業の状況</t>
  </si>
  <si>
    <t>②男女別・勤続年数別社員構成比</t>
  </si>
  <si>
    <t>［　１．明確にしている　　２．明確にしていないが、今後は明確にする予定である　　３．明確にしておらず、今後も明確にする予定はない　］</t>
  </si>
  <si>
    <t>①男性の方が異動の頻度が高い</t>
  </si>
  <si>
    <t>②男性の方が異動の範囲（事業所間の距離）が広い</t>
  </si>
  <si>
    <t>③男性の方が異なる職種・部門間の異動が多い</t>
  </si>
  <si>
    <t>８－２　出産を契機とした女性社員の退職状況に関する指標</t>
  </si>
  <si>
    <t>③－１　役職別の女性割合</t>
  </si>
  <si>
    <t>１０－１　男女を問わない社員の活躍促進のための人事管理を反映するその他の一般的な指標</t>
  </si>
  <si>
    <t>③－２　課長クラス以上割合</t>
  </si>
  <si>
    <t>課長クラス以上割合</t>
  </si>
  <si>
    <t>指標３－１　人事異動の実績</t>
  </si>
  <si>
    <t>指標８－２　出産を契機とした女性社員の退職状況</t>
  </si>
  <si>
    <t>指標９－２　管理職に占める育児休業経験取得状況</t>
  </si>
  <si>
    <t>男女別賃金の差異</t>
  </si>
  <si>
    <t>出産時離職率</t>
  </si>
  <si>
    <t>育児休業取得割合</t>
  </si>
  <si>
    <t>-</t>
  </si>
  <si>
    <t>転換実績(千人あたり）</t>
  </si>
  <si>
    <t>①営業部門</t>
  </si>
  <si>
    <t>センター</t>
  </si>
  <si>
    <t>賃金格差指数</t>
  </si>
  <si>
    <t>平均賃金指数</t>
  </si>
  <si>
    <t>②30歳</t>
  </si>
  <si>
    <t>③40歳　</t>
  </si>
  <si>
    <t>④50歳</t>
  </si>
  <si>
    <t>定着率</t>
  </si>
  <si>
    <t>ａ．採用者数（2011年度）</t>
  </si>
  <si>
    <t>ａ．採用者数（2004年度）</t>
  </si>
  <si>
    <t>①妊娠・出産した女性注1</t>
  </si>
  <si>
    <t>女性割合</t>
  </si>
  <si>
    <t>①子どもが誕生した社員数（2012年度実績）注1</t>
  </si>
  <si>
    <t>取得割合</t>
  </si>
  <si>
    <t>利用割合</t>
  </si>
  <si>
    <t>時間数</t>
  </si>
  <si>
    <t>年数</t>
  </si>
  <si>
    <t>評価スコアの平均値</t>
  </si>
  <si>
    <t>①人事評価の段階数</t>
  </si>
  <si>
    <t>支社
・
支店</t>
  </si>
  <si>
    <t>指標２－２　部門別勤続１０年目の配属状況</t>
  </si>
  <si>
    <t>指標２－３　コース間転換の実績</t>
  </si>
  <si>
    <t>指標５－１　人事考課の結果分布の状況</t>
  </si>
  <si>
    <t>①新卒採用後３年目の定着率</t>
  </si>
  <si>
    <t>2011年度の新規学卒採用者数、
　うち2013年3月末日時点までの在籍者数（3年目の在籍者数）</t>
  </si>
  <si>
    <t>②新卒採用後10年目の定着率</t>
  </si>
  <si>
    <t>2004年度の新規学卒採用者数、
　うち2013年3月末日時点までの在籍者数（10年目の在籍者数）</t>
  </si>
  <si>
    <t>９－２　管理職に占める育児休業取得状況</t>
  </si>
  <si>
    <t>-0.6年</t>
  </si>
  <si>
    <t>①－２　平均勤続年数の５年前との違いについて（該当する番号１つを選択）。</t>
  </si>
  <si>
    <t>指標２－１　部門別の配置状況</t>
  </si>
  <si>
    <t>①部門別配属</t>
  </si>
  <si>
    <t>各部門に配属されている社員の男女別の人数についてお答えください。
　（2013年3月末日時点）</t>
  </si>
  <si>
    <t>②初任配属の部門別の配属</t>
  </si>
  <si>
    <t>（2012年度に新卒で入社）の社員の部門別の配属人数について、男女別に
　お答えください。　（2013年3月末日時点）</t>
  </si>
  <si>
    <t>３－１　人事異動※1の対象となった社員に見られる傾向</t>
  </si>
  <si>
    <t>指標７－１　男女別賃金額</t>
  </si>
  <si>
    <t>ａ．主任・係長</t>
  </si>
  <si>
    <t>ｂ．課長代理クラス</t>
  </si>
  <si>
    <t>c．課長クラス</t>
  </si>
  <si>
    <r>
      <rPr>
        <sz val="10.5"/>
        <rFont val="ＭＳ Ｐゴシック"/>
        <family val="3"/>
      </rPr>
      <t>育児休業取得経験を
持つ管理職の割合</t>
    </r>
    <r>
      <rPr>
        <sz val="11"/>
        <rFont val="ＭＳ Ｐゴシック"/>
        <family val="3"/>
      </rPr>
      <t xml:space="preserve">
</t>
    </r>
    <r>
      <rPr>
        <sz val="9"/>
        <rFont val="ＭＳ Ｐゴシック"/>
        <family val="3"/>
      </rPr>
      <t>（課長クラス：女性）</t>
    </r>
  </si>
  <si>
    <t>注２：データは2013年現在。クレジット業の50社のデータをもとに算出。ただし、コース別の人事管理を行ってい
る企業18社については総合職の社員を対象とした。</t>
  </si>
  <si>
    <r>
      <t>注１</t>
    </r>
    <r>
      <rPr>
        <sz val="11"/>
        <rFont val="ＭＳ Ｐゴシック"/>
        <family val="3"/>
      </rPr>
      <t>：「女性比率」とあるものは、「男女計に占める女性の割合」。</t>
    </r>
  </si>
  <si>
    <t>注３：平均賃金指数は年齢別の男女構成の偏りを反映した値であるのに対し、各歳時点の男女賃金格差は特定の年齢に
おける男女の賃金格差を示している。算出の基となるデータが相異なるため、数値間に直接的な関係はない。</t>
  </si>
  <si>
    <t>選抜型研修を受講した社員の内、女性が占める割合</t>
  </si>
  <si>
    <r>
      <t>①男女別賃金の差異　</t>
    </r>
    <r>
      <rPr>
        <sz val="11"/>
        <rFont val="ＭＳ Ｐゴシック"/>
        <family val="3"/>
      </rPr>
      <t>（男性を100とした場合）</t>
    </r>
  </si>
  <si>
    <t>②年齢別男女別賃金の差異　（男性を100とした場合）</t>
  </si>
  <si>
    <t>新卒採用後３年目の定着率</t>
  </si>
  <si>
    <t>新卒採用後10年目の定着率</t>
  </si>
  <si>
    <t>職位</t>
  </si>
  <si>
    <t>課長クラス</t>
  </si>
  <si>
    <t>部長以上クラス</t>
  </si>
  <si>
    <t>退職した元女性社員のうち、昨年度に再雇用した女性の人数（2012年度実績）</t>
  </si>
  <si>
    <t>再雇用した女性の人数</t>
  </si>
  <si>
    <r>
      <t xml:space="preserve">業界平均値
</t>
    </r>
    <r>
      <rPr>
        <sz val="7.5"/>
        <rFont val="ＭＳ Ｐゴシック"/>
        <family val="3"/>
      </rPr>
      <t>（1社あたり平均）</t>
    </r>
  </si>
  <si>
    <t>育休・産休後の短時間勤務制度の利用割合</t>
  </si>
  <si>
    <t>注2：業務範囲や勤務地等の雇用条件に制約がある正社員の区分とします。（「エリア総合職」、「エリア限定職」、「準総合職」、「一般職」等。）</t>
  </si>
  <si>
    <t>注1：本社事業所だけでなく支社、支店、出張所等を含めた全体についてご記入ください。（以降も同様）</t>
  </si>
  <si>
    <t>注2：複数業務を担当している従業員についてはウェイトが最も重い業務のみに従事しているものと見なしてお答えください。</t>
  </si>
  <si>
    <t>注１：自社で「異動として管理されている範囲」でご記入ください（出向者も含めてご記入ください）。</t>
  </si>
  <si>
    <t>注３：選抜型研修を行っていない場合は「0」（ゼロ）をご記入ください。</t>
  </si>
  <si>
    <t>注２：支社・支店等で独自に実施している研修で実績の把握が本店・本部では困難なものは含みません。</t>
  </si>
  <si>
    <t>①営業部門</t>
  </si>
  <si>
    <t>注：「主任・係長」とは、一般職と課長職の間の役職・資格等級者とします。</t>
  </si>
  <si>
    <t>注2：社内結婚の場合は、男性、女性、それぞれ１人と数えてください。</t>
  </si>
  <si>
    <t>注１：2012年度１年間の残業時間を12で割った、１ヶ月当たりの平均残業時間数をお答えください。</t>
  </si>
  <si>
    <t>注２：所定外労働時間を管理している従業員について回答ください。裁量労働制適用者や労働時間管理の適用除外に該当する従業員は対象に含まなくてよいです。</t>
  </si>
  <si>
    <t>注１：役職者を含めて、お答えください。</t>
  </si>
  <si>
    <t>注２：基本給の定義は、指標７－２の注釈を参照ください。</t>
  </si>
  <si>
    <t>注１：賃金は、自社の基本給（短時間勤務の場合は、短縮時間分の賃金控除前）をご記入ください。</t>
  </si>
  <si>
    <t>注２：再雇用制度は、妊娠、出産、育児、介護など何らかの理由で退職した従業員、主として正社員を、一定期間後に再び自社あるいは当該企業の関連会社で雇い入れる仕組みのことを指します。</t>
  </si>
  <si>
    <t>　　　 なお、本調査では、定年退職者等を再雇用する制度は対象に含みません。なお、再雇用制度がない場合は、記入不要です。</t>
  </si>
  <si>
    <t>[１．あてはまる　（27.1％）　２．あてはまらない]</t>
  </si>
  <si>
    <t>[１．あてはまる　（27.1％）　　２．あてはまらない]</t>
  </si>
  <si>
    <t>男女計</t>
  </si>
  <si>
    <t>[１．あてはまる　（29.2％）　２．あてはまらない]</t>
  </si>
  <si>
    <t>［　１．縮まっている　（28.3％）　２．変わらない　（56.5％）　３．広がっている　（15.2％）　］</t>
  </si>
  <si>
    <r>
      <t>注１：「選抜型研修」とは、社内で研修受講者を選抜し、社員に受講させた研修をいいます。階層別研修や管理監督者研修のような、</t>
    </r>
    <r>
      <rPr>
        <u val="single"/>
        <sz val="9"/>
        <rFont val="ＭＳ Ｐゴシック"/>
        <family val="3"/>
      </rPr>
      <t>対象層の社員全員が受講対象となる研修は除きます</t>
    </r>
    <r>
      <rPr>
        <sz val="9"/>
        <rFont val="ＭＳ Ｐゴシック"/>
        <family val="3"/>
      </rPr>
      <t>。</t>
    </r>
  </si>
  <si>
    <t>注２：基本給：本調査では、毎月の賃金の中で最も基本的な部分を占め、年齢、学歴、勤続年数、経験、能力、 資格、地位、職務、業績など労働者本人の属性又は労働者の従事する職務に伴う要素によって算定される賃金で、</t>
  </si>
  <si>
    <r>
      <t>　　　 原則として同じ賃金体系が適用される労働者に全員支給されるものを基本給とします。なお、住宅手当、通勤手当など、労働者本人の属性又は職務に伴う要素によって算定されるとはいえない手当や、一部の労働者が一時的に従事する特殊な作業に対して支給される</t>
    </r>
    <r>
      <rPr>
        <u val="single"/>
        <sz val="9"/>
        <rFont val="ＭＳ Ｐゴシック"/>
        <family val="3"/>
      </rPr>
      <t>手当は除きます</t>
    </r>
    <r>
      <rPr>
        <sz val="9"/>
        <rFont val="ＭＳ Ｐゴシック"/>
        <family val="3"/>
      </rPr>
      <t>。</t>
    </r>
  </si>
  <si>
    <t>→
指標算出</t>
  </si>
  <si>
    <t>採用（女性比率）</t>
  </si>
  <si>
    <t>※以降の指標については、コース別人事管理を行っている企業の場合は「総合職」、それ以外の企業の場合は「全ての正社員」の値を入力してください。</t>
  </si>
  <si>
    <t>注１：コース別人事管理を行っている企業のみ、入力してください。</t>
  </si>
  <si>
    <t>昨年度１年間における、「総合職」と「一般職」との間など、コース間の転換実績について、男女別にお答えください（2012年度実績）</t>
  </si>
  <si>
    <t>注２：該当するコース区分がない場合も含め転換実績がない場合は「0」（ゼロ）をご記入ください。</t>
  </si>
  <si>
    <t>社員数</t>
  </si>
  <si>
    <t>①総合職</t>
  </si>
  <si>
    <t>②準総合職、一般職等</t>
  </si>
  <si>
    <t>転換者数</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</si>
</sst>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0_);[Red]\(0.0\)"/>
    <numFmt numFmtId="196" formatCode="0_);[Red]\(0\)"/>
    <numFmt numFmtId="197" formatCode="#&quot;時間&quot;"/>
    <numFmt numFmtId="198" formatCode="#.#&quot;時間&quot;"/>
    <numFmt numFmtId="199" formatCode="#.#&quot;年&quot;"/>
    <numFmt numFmtId="200" formatCode="0.0&quot;時間&quot;"/>
    <numFmt numFmtId="201" formatCode="#,##0.0_ ;[Red]\-#,##0.0\ "/>
    <numFmt numFmtId="202" formatCode="#,##0.0_ "/>
    <numFmt numFmtId="203" formatCode="0_ "/>
    <numFmt numFmtId="204" formatCode="#&quot;段階&quot;"/>
    <numFmt numFmtId="205" formatCode="0.##&quot;段階&quot;"/>
    <numFmt numFmtId="206" formatCode="&quot;段階&quot;"/>
    <numFmt numFmtId="207" formatCode="&quot;¥&quot;#,##0_);[Red]\(&quot;¥&quot;#,##0\)"/>
    <numFmt numFmtId="208" formatCode="0&quot;人&quot;"/>
    <numFmt numFmtId="209" formatCode="#,###&quot;円&quot;"/>
    <numFmt numFmtId="210" formatCode="0.0&quot;人&quot;"/>
    <numFmt numFmtId="211" formatCode="0.0&quot;千&quot;&quot;人&quot;"/>
    <numFmt numFmtId="212" formatCode="0.0&quot;年&quot;\ "/>
    <numFmt numFmtId="213" formatCode="0.0&quot;人/千&quot;&quot;人&quot;"/>
    <numFmt numFmtId="214" formatCode="#,#0#&quot;人&quot;"/>
    <numFmt numFmtId="215" formatCode="#,###&quot;人&quot;"/>
    <numFmt numFmtId="216" formatCode="#,##0;[Red]\-#,##0&quot;人&quot;"/>
    <numFmt numFmtId="217" formatCode="0.00000"/>
    <numFmt numFmtId="218" formatCode="0.0000"/>
    <numFmt numFmtId="219" formatCode="0.000"/>
    <numFmt numFmtId="220" formatCode="0.0;&quot;▲ &quot;0.0"/>
    <numFmt numFmtId="221" formatCode=";&quot;▲ &quot;0.0&quot;年&quot;;"/>
    <numFmt numFmtId="222" formatCode="\-0.0&quot;年&quot;;"/>
    <numFmt numFmtId="223" formatCode="0.0;&quot;▲ &quot;0.0&quot;年&quot;"/>
    <numFmt numFmtId="224" formatCode="0.0&quot;年&quot;;&quot;▲ &quot;0.0&quot;年&quot;"/>
  </numFmts>
  <fonts count="54">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9"/>
      <name val="ＭＳ Ｐゴシック"/>
      <family val="3"/>
    </font>
    <font>
      <sz val="14"/>
      <name val="ＭＳ Ｐゴシック"/>
      <family val="3"/>
    </font>
    <font>
      <sz val="11"/>
      <name val="Arial"/>
      <family val="2"/>
    </font>
    <font>
      <sz val="9"/>
      <name val="Arial"/>
      <family val="2"/>
    </font>
    <font>
      <sz val="14"/>
      <name val="Arial"/>
      <family val="2"/>
    </font>
    <font>
      <sz val="10"/>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20"/>
      <name val="ＭＳ Ｐゴシック"/>
      <family val="3"/>
    </font>
    <font>
      <sz val="9"/>
      <name val="HGPｺﾞｼｯｸE"/>
      <family val="3"/>
    </font>
    <font>
      <sz val="10.5"/>
      <name val="ＭＳ Ｐゴシック"/>
      <family val="3"/>
    </font>
    <font>
      <sz val="7.5"/>
      <name val="ＭＳ Ｐゴシック"/>
      <family val="3"/>
    </font>
    <font>
      <u val="single"/>
      <sz val="9"/>
      <name val="ＭＳ Ｐゴシック"/>
      <family val="3"/>
    </font>
    <font>
      <sz val="9"/>
      <color indexed="10"/>
      <name val="ＭＳ Ｐゴシック"/>
      <family val="3"/>
    </font>
    <font>
      <sz val="10"/>
      <color indexed="8"/>
      <name val="ＭＳ Ｐゴシック"/>
      <family val="3"/>
    </font>
    <font>
      <sz val="10"/>
      <color indexed="8"/>
      <name val="Calibri"/>
      <family val="2"/>
    </font>
    <font>
      <sz val="9"/>
      <color indexed="8"/>
      <name val="ＭＳ Ｐゴシック"/>
      <family val="3"/>
    </font>
    <font>
      <b/>
      <sz val="10"/>
      <color indexed="12"/>
      <name val="ＭＳ Ｐゴシック"/>
      <family val="3"/>
    </font>
    <font>
      <b/>
      <sz val="10"/>
      <color indexed="20"/>
      <name val="ＭＳ Ｐゴシック"/>
      <family val="3"/>
    </font>
    <font>
      <sz val="11"/>
      <color rgb="FFFF0000"/>
      <name val="ＭＳ Ｐゴシック"/>
      <family val="3"/>
    </font>
    <font>
      <sz val="11"/>
      <color theme="0"/>
      <name val="ＭＳ Ｐゴシック"/>
      <family val="3"/>
    </font>
    <font>
      <sz val="11"/>
      <color indexed="12"/>
      <name val="Cambria"/>
      <family val="3"/>
    </font>
    <font>
      <sz val="11"/>
      <name val="Cambria"/>
      <family val="3"/>
    </font>
    <font>
      <sz val="9"/>
      <color rgb="FFFF0000"/>
      <name val="ＭＳ Ｐゴシック"/>
      <family val="3"/>
    </font>
    <font>
      <sz val="11"/>
      <color rgb="FF0000FF"/>
      <name val="ＭＳ Ｐゴシック"/>
      <family val="3"/>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6" tint="0.3999499976634979"/>
        <bgColor indexed="64"/>
      </patternFill>
    </fill>
    <fill>
      <patternFill patternType="solid">
        <fgColor rgb="FFFFEBFF"/>
        <bgColor indexed="64"/>
      </patternFill>
    </fill>
    <fill>
      <patternFill patternType="solid">
        <fgColor indexed="31"/>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thin"/>
      <bottom style="dotted"/>
    </border>
    <border>
      <left style="thin"/>
      <right>
        <color indexed="63"/>
      </right>
      <top style="dotted"/>
      <bottom style="thin"/>
    </border>
    <border>
      <left style="mediumDashed"/>
      <right>
        <color indexed="63"/>
      </right>
      <top>
        <color indexed="63"/>
      </top>
      <bottom>
        <color indexed="63"/>
      </bottom>
    </border>
    <border>
      <left style="hair"/>
      <right style="hair"/>
      <top style="hair"/>
      <bottom>
        <color indexed="63"/>
      </bottom>
    </border>
    <border>
      <left style="hair"/>
      <right style="hair"/>
      <top style="hair"/>
      <bottom style="hair"/>
    </border>
    <border>
      <left style="mediumDashed"/>
      <right>
        <color indexed="63"/>
      </right>
      <top>
        <color indexed="63"/>
      </top>
      <bottom style="mediumDashed"/>
    </border>
    <border>
      <left>
        <color indexed="63"/>
      </left>
      <right>
        <color indexed="63"/>
      </right>
      <top>
        <color indexed="63"/>
      </top>
      <bottom style="mediumDashed"/>
    </border>
    <border>
      <left style="thin"/>
      <right style="thin"/>
      <top style="thin"/>
      <bottom style="dotted"/>
    </border>
    <border>
      <left>
        <color indexed="63"/>
      </left>
      <right style="hair"/>
      <top style="hair"/>
      <bottom>
        <color indexed="63"/>
      </bottom>
    </border>
    <border>
      <left style="double"/>
      <right style="double"/>
      <top style="hair"/>
      <bottom style="double"/>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double"/>
    </border>
    <border>
      <left style="thin"/>
      <right style="thin"/>
      <top style="double"/>
      <bottom style="thin"/>
    </border>
    <border>
      <left style="thin"/>
      <right style="thin"/>
      <top style="thin"/>
      <bottom>
        <color indexed="63"/>
      </bottom>
    </border>
    <border>
      <left>
        <color indexed="63"/>
      </left>
      <right style="mediumDashed"/>
      <top>
        <color indexed="63"/>
      </top>
      <bottom>
        <color indexed="63"/>
      </bottom>
    </border>
    <border>
      <left style="hair"/>
      <right>
        <color indexed="63"/>
      </right>
      <top style="hair"/>
      <bottom style="hair"/>
    </border>
    <border>
      <left style="hair"/>
      <right>
        <color indexed="63"/>
      </right>
      <top>
        <color indexed="63"/>
      </top>
      <bottom>
        <color indexed="63"/>
      </bottom>
    </border>
    <border>
      <left>
        <color indexed="63"/>
      </left>
      <right>
        <color indexed="63"/>
      </right>
      <top>
        <color indexed="63"/>
      </top>
      <bottom style="medium">
        <color indexed="21"/>
      </bottom>
    </border>
    <border>
      <left>
        <color indexed="63"/>
      </left>
      <right style="thin"/>
      <top style="thin"/>
      <bottom>
        <color indexed="63"/>
      </bottom>
    </border>
    <border>
      <left style="thin"/>
      <right>
        <color indexed="63"/>
      </right>
      <top style="dotted"/>
      <bottom style="dotted"/>
    </border>
    <border>
      <left style="double"/>
      <right style="double"/>
      <top style="dotted"/>
      <bottom style="dotted"/>
    </border>
    <border>
      <left style="double"/>
      <right style="double"/>
      <top style="dotted"/>
      <bottom style="double"/>
    </border>
    <border>
      <left style="thin"/>
      <right>
        <color indexed="63"/>
      </right>
      <top style="thin"/>
      <bottom>
        <color indexed="63"/>
      </bottom>
    </border>
    <border>
      <left style="double"/>
      <right style="double"/>
      <top style="double"/>
      <bottom>
        <color indexed="63"/>
      </bottom>
    </border>
    <border>
      <left style="double"/>
      <right>
        <color indexed="63"/>
      </right>
      <top style="double"/>
      <bottom>
        <color indexed="63"/>
      </bottom>
    </border>
    <border>
      <left style="thin"/>
      <right style="double"/>
      <top style="double"/>
      <bottom>
        <color indexed="63"/>
      </bottom>
    </border>
    <border>
      <left style="thin"/>
      <right style="thin"/>
      <top style="dotted"/>
      <bottom style="thin"/>
    </border>
    <border>
      <left style="thin"/>
      <right style="double"/>
      <top style="dotted"/>
      <bottom style="thin"/>
    </border>
    <border>
      <left>
        <color indexed="63"/>
      </left>
      <right style="thin"/>
      <top>
        <color indexed="63"/>
      </top>
      <bottom style="thin"/>
    </border>
    <border>
      <left style="thin"/>
      <right style="double"/>
      <top style="thin"/>
      <bottom style="dotted"/>
    </border>
    <border>
      <left style="double"/>
      <right style="double"/>
      <top style="double"/>
      <bottom style="dotted"/>
    </border>
    <border>
      <left style="double"/>
      <right style="double"/>
      <top>
        <color indexed="63"/>
      </top>
      <bottom style="double"/>
    </border>
    <border>
      <left style="double"/>
      <right style="double"/>
      <top style="double"/>
      <bottom style="hair"/>
    </border>
    <border>
      <left style="thin"/>
      <right style="double"/>
      <top style="thin"/>
      <bottom style="thin"/>
    </border>
    <border>
      <left>
        <color indexed="63"/>
      </left>
      <right style="mediumDashed"/>
      <top>
        <color indexed="63"/>
      </top>
      <bottom style="mediumDashed"/>
    </border>
    <border>
      <left style="double"/>
      <right>
        <color indexed="63"/>
      </right>
      <top>
        <color indexed="63"/>
      </top>
      <bottom style="mediumDashed"/>
    </border>
    <border>
      <left>
        <color indexed="63"/>
      </left>
      <right style="mediumDashed"/>
      <top style="mediumDashed"/>
      <bottom>
        <color indexed="63"/>
      </bottom>
    </border>
    <border>
      <left style="thin"/>
      <right style="thin"/>
      <top style="dotted"/>
      <bottom style="dotted"/>
    </border>
    <border>
      <left style="thin"/>
      <right style="double"/>
      <top style="dotted"/>
      <bottom style="dotted"/>
    </border>
    <border>
      <left style="double"/>
      <right>
        <color indexed="63"/>
      </right>
      <top>
        <color indexed="63"/>
      </top>
      <bottom style="thin"/>
    </border>
    <border>
      <left style="thin"/>
      <right style="double"/>
      <top>
        <color indexed="63"/>
      </top>
      <bottom style="thin"/>
    </border>
    <border>
      <left style="double"/>
      <right>
        <color indexed="63"/>
      </right>
      <top style="dotted"/>
      <bottom style="dotted"/>
    </border>
    <border>
      <left style="double"/>
      <right style="mediumDashed"/>
      <top>
        <color indexed="63"/>
      </top>
      <bottom>
        <color indexed="63"/>
      </bottom>
    </border>
    <border>
      <left>
        <color indexed="63"/>
      </left>
      <right style="thin"/>
      <top style="dotted"/>
      <bottom style="dotted"/>
    </border>
    <border>
      <left style="double"/>
      <right style="thin"/>
      <top style="thin"/>
      <bottom style="double"/>
    </border>
    <border>
      <left>
        <color indexed="63"/>
      </left>
      <right style="double"/>
      <top style="thin"/>
      <bottom style="double"/>
    </border>
    <border>
      <left style="double"/>
      <right style="double"/>
      <top style="double"/>
      <bottom style="double"/>
    </border>
    <border>
      <left style="thin"/>
      <right style="thin"/>
      <top>
        <color indexed="63"/>
      </top>
      <bottom>
        <color indexed="63"/>
      </bottom>
    </border>
    <border>
      <left style="double"/>
      <right>
        <color indexed="63"/>
      </right>
      <top>
        <color indexed="63"/>
      </top>
      <bottom style="dotted"/>
    </border>
    <border>
      <left style="thin"/>
      <right style="double"/>
      <top>
        <color indexed="63"/>
      </top>
      <bottom style="dotted"/>
    </border>
    <border>
      <left style="double"/>
      <right>
        <color indexed="63"/>
      </right>
      <top style="dotted"/>
      <bottom style="thin"/>
    </border>
    <border>
      <left style="double"/>
      <right style="thin"/>
      <top style="dotted"/>
      <bottom style="thin"/>
    </border>
    <border>
      <left style="double"/>
      <right style="thin"/>
      <top style="thin"/>
      <bottom style="thin"/>
    </border>
    <border>
      <left>
        <color indexed="63"/>
      </left>
      <right style="double"/>
      <top style="thin"/>
      <bottom style="thin"/>
    </border>
    <border>
      <left style="double"/>
      <right>
        <color indexed="63"/>
      </right>
      <top>
        <color indexed="63"/>
      </top>
      <bottom>
        <color indexed="63"/>
      </bottom>
    </border>
    <border>
      <left style="thin"/>
      <right style="double"/>
      <top>
        <color indexed="63"/>
      </top>
      <bottom>
        <color indexed="63"/>
      </bottom>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style="double"/>
      <top style="hair"/>
      <bottom>
        <color indexed="63"/>
      </bottom>
    </border>
    <border>
      <left style="hair"/>
      <right style="double"/>
      <top>
        <color indexed="63"/>
      </top>
      <bottom style="hair"/>
    </border>
    <border>
      <left style="double"/>
      <right style="double"/>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double"/>
      <top>
        <color indexed="63"/>
      </top>
      <bottom>
        <color indexed="63"/>
      </bottom>
    </border>
    <border>
      <left style="thin"/>
      <right style="double"/>
      <top style="thin"/>
      <bottom>
        <color indexed="63"/>
      </bottom>
    </border>
    <border>
      <left>
        <color indexed="63"/>
      </left>
      <right style="thin"/>
      <top style="thin"/>
      <bottom style="dotted"/>
    </border>
    <border>
      <left>
        <color indexed="63"/>
      </left>
      <right style="thin"/>
      <top style="dotted"/>
      <bottom style="thin"/>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color indexed="63"/>
      </left>
      <right>
        <color indexed="63"/>
      </right>
      <top style="hair"/>
      <bottom style="hair"/>
    </border>
    <border>
      <left>
        <color indexed="63"/>
      </left>
      <right style="hair"/>
      <top style="hair"/>
      <bottom style="hair"/>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s>
  <cellStyleXfs count="63">
    <xf numFmtId="0" fontId="0" fillId="0" borderId="0">
      <alignment vertical="center"/>
      <protection/>
    </xf>
    <xf numFmtId="0" fontId="0"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0" borderId="0" applyNumberFormat="0" applyFill="0" applyBorder="0" applyAlignment="0" applyProtection="0"/>
    <xf numFmtId="0" fontId="21" fillId="15" borderId="1" applyNumberFormat="0" applyAlignment="0" applyProtection="0"/>
    <xf numFmtId="0" fontId="22" fillId="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3" fillId="4" borderId="2" applyNumberFormat="0" applyFont="0" applyAlignment="0" applyProtection="0"/>
    <xf numFmtId="0" fontId="8" fillId="0" borderId="3" applyNumberFormat="0" applyFill="0" applyAlignment="0" applyProtection="0"/>
    <xf numFmtId="0" fontId="25" fillId="16" borderId="0" applyNumberFormat="0" applyBorder="0" applyAlignment="0" applyProtection="0"/>
    <xf numFmtId="0" fontId="26" fillId="17"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17"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34" fillId="0" borderId="0" applyNumberFormat="0" applyFill="0" applyBorder="0" applyAlignment="0" applyProtection="0"/>
    <xf numFmtId="0" fontId="35" fillId="6" borderId="0" applyNumberFormat="0" applyBorder="0" applyAlignment="0" applyProtection="0"/>
  </cellStyleXfs>
  <cellXfs count="585">
    <xf numFmtId="0" fontId="0" fillId="0" borderId="0" xfId="0" applyAlignment="1">
      <alignment vertical="center"/>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2" fillId="17" borderId="0" xfId="0" applyFont="1" applyFill="1" applyAlignment="1">
      <alignment vertical="center" wrapText="1"/>
    </xf>
    <xf numFmtId="0" fontId="12" fillId="17" borderId="0" xfId="0" applyFont="1" applyFill="1" applyAlignment="1">
      <alignment horizontal="center" vertical="center" wrapText="1"/>
    </xf>
    <xf numFmtId="0" fontId="12" fillId="17" borderId="12" xfId="0" applyFont="1" applyFill="1" applyBorder="1" applyAlignment="1">
      <alignment vertical="center" wrapText="1"/>
    </xf>
    <xf numFmtId="0" fontId="13" fillId="17" borderId="0" xfId="0" applyFont="1" applyFill="1" applyAlignment="1">
      <alignment vertical="center" wrapText="1"/>
    </xf>
    <xf numFmtId="0" fontId="0" fillId="17" borderId="13" xfId="0" applyFont="1" applyFill="1" applyBorder="1" applyAlignment="1">
      <alignment horizontal="center" vertical="center" shrinkToFit="1"/>
    </xf>
    <xf numFmtId="0" fontId="0" fillId="17" borderId="13" xfId="0" applyFont="1" applyFill="1" applyBorder="1" applyAlignment="1">
      <alignment horizontal="center" vertical="center" wrapText="1"/>
    </xf>
    <xf numFmtId="0" fontId="14" fillId="17" borderId="0" xfId="0" applyFont="1" applyFill="1" applyAlignment="1">
      <alignment horizontal="center" vertical="center" wrapText="1"/>
    </xf>
    <xf numFmtId="0" fontId="0" fillId="17" borderId="14" xfId="0" applyFont="1" applyFill="1" applyBorder="1" applyAlignment="1">
      <alignment horizontal="center" vertical="center" shrinkToFit="1"/>
    </xf>
    <xf numFmtId="0" fontId="13" fillId="17" borderId="0" xfId="0" applyFont="1" applyFill="1" applyAlignment="1">
      <alignment horizontal="center" vertical="center" wrapText="1"/>
    </xf>
    <xf numFmtId="0" fontId="12" fillId="17" borderId="15" xfId="0" applyFont="1" applyFill="1" applyBorder="1" applyAlignment="1">
      <alignment vertical="center" wrapText="1"/>
    </xf>
    <xf numFmtId="0" fontId="12" fillId="17" borderId="16" xfId="0" applyFont="1" applyFill="1" applyBorder="1" applyAlignment="1">
      <alignment vertical="center" wrapText="1"/>
    </xf>
    <xf numFmtId="0" fontId="13" fillId="17" borderId="16" xfId="0" applyFont="1" applyFill="1" applyBorder="1" applyAlignment="1">
      <alignment vertical="center" wrapText="1"/>
    </xf>
    <xf numFmtId="0" fontId="12" fillId="17" borderId="16" xfId="0" applyFont="1" applyFill="1" applyBorder="1" applyAlignment="1">
      <alignment horizontal="center" vertical="center" wrapText="1"/>
    </xf>
    <xf numFmtId="0" fontId="0" fillId="17" borderId="0" xfId="0" applyFont="1" applyFill="1" applyAlignment="1">
      <alignment vertical="center"/>
    </xf>
    <xf numFmtId="182" fontId="12" fillId="17" borderId="10" xfId="0" applyNumberFormat="1" applyFont="1" applyFill="1" applyBorder="1" applyAlignment="1">
      <alignment horizontal="center" vertical="center" shrinkToFit="1"/>
    </xf>
    <xf numFmtId="183" fontId="12" fillId="17" borderId="11" xfId="0" applyNumberFormat="1" applyFont="1" applyFill="1" applyBorder="1" applyAlignment="1">
      <alignment horizontal="center" vertical="center" shrinkToFit="1"/>
    </xf>
    <xf numFmtId="0" fontId="10" fillId="17" borderId="17" xfId="0" applyFont="1" applyFill="1" applyBorder="1" applyAlignment="1">
      <alignment horizontal="center" vertical="center" wrapText="1"/>
    </xf>
    <xf numFmtId="0" fontId="0" fillId="17" borderId="18" xfId="0" applyFont="1" applyFill="1" applyBorder="1" applyAlignment="1">
      <alignment horizontal="center" vertical="center" wrapText="1"/>
    </xf>
    <xf numFmtId="195" fontId="12" fillId="17" borderId="19" xfId="0" applyNumberFormat="1" applyFont="1" applyFill="1" applyBorder="1" applyAlignment="1">
      <alignment horizontal="center" vertical="center" shrinkToFit="1"/>
    </xf>
    <xf numFmtId="0" fontId="4" fillId="0" borderId="0" xfId="0" applyFont="1" applyAlignment="1" applyProtection="1">
      <alignment horizontal="left" vertical="center"/>
      <protection/>
    </xf>
    <xf numFmtId="0" fontId="0" fillId="0" borderId="0" xfId="0" applyAlignment="1" applyProtection="1">
      <alignment vertical="center"/>
      <protection/>
    </xf>
    <xf numFmtId="0" fontId="48" fillId="0" borderId="0" xfId="0" applyFont="1" applyAlignment="1" applyProtection="1">
      <alignment vertical="center"/>
      <protection/>
    </xf>
    <xf numFmtId="0" fontId="2" fillId="0" borderId="0" xfId="0" applyFont="1" applyAlignment="1" applyProtection="1">
      <alignment vertical="center"/>
      <protection/>
    </xf>
    <xf numFmtId="0" fontId="5" fillId="18" borderId="0" xfId="0" applyFont="1" applyFill="1" applyAlignment="1" applyProtection="1">
      <alignment vertical="center"/>
      <protection/>
    </xf>
    <xf numFmtId="0" fontId="0" fillId="18" borderId="0" xfId="0" applyFill="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20" xfId="0"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9" fillId="0" borderId="0" xfId="0" applyFont="1" applyAlignment="1" applyProtection="1">
      <alignment horizontal="center" vertical="center" shrinkToFit="1"/>
      <protection/>
    </xf>
    <xf numFmtId="0" fontId="10"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0" xfId="0" applyFill="1" applyAlignment="1" applyProtection="1">
      <alignment vertical="center"/>
      <protection/>
    </xf>
    <xf numFmtId="0" fontId="10" fillId="0" borderId="0" xfId="0" applyFont="1" applyBorder="1" applyAlignment="1" applyProtection="1">
      <alignment vertical="center"/>
      <protection/>
    </xf>
    <xf numFmtId="0" fontId="0" fillId="0" borderId="0" xfId="0" applyFill="1" applyAlignment="1" applyProtection="1">
      <alignment vertical="center" wrapText="1"/>
      <protection/>
    </xf>
    <xf numFmtId="180" fontId="12" fillId="0" borderId="10" xfId="42" applyNumberFormat="1" applyFont="1" applyFill="1" applyBorder="1" applyAlignment="1">
      <alignment horizontal="center" vertical="center" shrinkToFit="1"/>
    </xf>
    <xf numFmtId="180" fontId="12" fillId="0" borderId="21" xfId="42" applyNumberFormat="1" applyFont="1" applyFill="1" applyBorder="1" applyAlignment="1">
      <alignment horizontal="center" vertical="center" shrinkToFit="1"/>
    </xf>
    <xf numFmtId="203" fontId="49" fillId="0" borderId="0" xfId="42"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vertical="center" wrapText="1"/>
      <protection/>
    </xf>
    <xf numFmtId="0" fontId="9" fillId="0" borderId="0" xfId="0" applyFont="1" applyBorder="1" applyAlignment="1" applyProtection="1">
      <alignment horizontal="center" vertical="center" shrinkToFit="1"/>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horizontal="center" vertical="center"/>
      <protection/>
    </xf>
    <xf numFmtId="0" fontId="0" fillId="0" borderId="22" xfId="0" applyBorder="1" applyAlignment="1" applyProtection="1">
      <alignment vertical="center"/>
      <protection/>
    </xf>
    <xf numFmtId="180" fontId="0" fillId="0" borderId="0" xfId="42" applyNumberFormat="1" applyFont="1" applyFill="1" applyBorder="1" applyAlignment="1" applyProtection="1">
      <alignment vertical="center"/>
      <protection/>
    </xf>
    <xf numFmtId="0" fontId="2" fillId="0" borderId="22" xfId="0" applyFont="1" applyBorder="1" applyAlignment="1" applyProtection="1">
      <alignment vertical="center"/>
      <protection/>
    </xf>
    <xf numFmtId="0" fontId="0" fillId="0" borderId="25" xfId="0" applyBorder="1" applyAlignment="1" applyProtection="1">
      <alignment horizontal="center" vertical="center"/>
      <protection/>
    </xf>
    <xf numFmtId="180" fontId="0" fillId="0" borderId="0" xfId="42" applyNumberFormat="1" applyFont="1" applyBorder="1" applyAlignment="1" applyProtection="1">
      <alignment vertical="center"/>
      <protection/>
    </xf>
    <xf numFmtId="0" fontId="0" fillId="0" borderId="22" xfId="0" applyBorder="1" applyAlignment="1" applyProtection="1">
      <alignment horizontal="center" vertical="center"/>
      <protection/>
    </xf>
    <xf numFmtId="0" fontId="50" fillId="0" borderId="0"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0" fillId="17" borderId="24" xfId="0" applyFont="1" applyFill="1" applyBorder="1" applyAlignment="1" applyProtection="1">
      <alignment vertical="center"/>
      <protection/>
    </xf>
    <xf numFmtId="0" fontId="0" fillId="17" borderId="24"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Alignment="1">
      <alignment vertical="center"/>
    </xf>
    <xf numFmtId="0" fontId="0" fillId="0" borderId="0" xfId="0" applyFont="1" applyAlignment="1">
      <alignment horizontal="left" vertical="center"/>
    </xf>
    <xf numFmtId="183" fontId="0" fillId="0" borderId="0" xfId="49" applyNumberFormat="1" applyFont="1" applyFill="1" applyBorder="1" applyAlignment="1" applyProtection="1">
      <alignment vertical="center"/>
      <protection/>
    </xf>
    <xf numFmtId="181" fontId="0" fillId="0" borderId="0" xfId="42" applyNumberFormat="1" applyFont="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Border="1" applyAlignment="1">
      <alignment vertical="center"/>
    </xf>
    <xf numFmtId="0" fontId="0" fillId="0" borderId="0" xfId="0"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26" xfId="49" applyFont="1" applyFill="1" applyBorder="1" applyAlignment="1" applyProtection="1">
      <alignment vertical="center"/>
      <protection/>
    </xf>
    <xf numFmtId="0" fontId="5" fillId="0" borderId="0" xfId="0" applyFont="1" applyFill="1" applyAlignment="1" applyProtection="1">
      <alignment vertical="center"/>
      <protection/>
    </xf>
    <xf numFmtId="0" fontId="0" fillId="0" borderId="0" xfId="0" applyBorder="1" applyAlignment="1" applyProtection="1">
      <alignment horizontal="left" vertical="center"/>
      <protection/>
    </xf>
    <xf numFmtId="0" fontId="0" fillId="0" borderId="0" xfId="0" applyNumberFormat="1" applyFill="1" applyBorder="1" applyAlignment="1" applyProtection="1">
      <alignment horizontal="center" vertical="center"/>
      <protection/>
    </xf>
    <xf numFmtId="0" fontId="0" fillId="0" borderId="26" xfId="0" applyNumberFormat="1" applyFill="1" applyBorder="1" applyAlignment="1" applyProtection="1">
      <alignment horizontal="center" vertical="center"/>
      <protection/>
    </xf>
    <xf numFmtId="0" fontId="0" fillId="0" borderId="26" xfId="0" applyBorder="1" applyAlignment="1" applyProtection="1">
      <alignment horizontal="left" vertical="center"/>
      <protection/>
    </xf>
    <xf numFmtId="0" fontId="0" fillId="0" borderId="0" xfId="0" applyFill="1" applyBorder="1" applyAlignment="1" applyProtection="1">
      <alignment horizontal="left" vertical="center"/>
      <protection/>
    </xf>
    <xf numFmtId="0" fontId="50" fillId="0" borderId="0" xfId="0" applyFont="1" applyBorder="1" applyAlignment="1" applyProtection="1">
      <alignment horizontal="center" vertical="center" wrapText="1"/>
      <protection/>
    </xf>
    <xf numFmtId="0" fontId="51" fillId="0" borderId="0" xfId="0" applyFont="1" applyBorder="1" applyAlignment="1">
      <alignment vertical="center"/>
    </xf>
    <xf numFmtId="0" fontId="50" fillId="0" borderId="0" xfId="0" applyFont="1" applyBorder="1" applyAlignment="1" applyProtection="1">
      <alignment horizontal="center" vertical="center" wrapText="1"/>
      <protection/>
    </xf>
    <xf numFmtId="0" fontId="0" fillId="0" borderId="0" xfId="42" applyNumberFormat="1" applyFont="1" applyFill="1" applyBorder="1" applyAlignment="1" applyProtection="1">
      <alignment vertical="center"/>
      <protection/>
    </xf>
    <xf numFmtId="202" fontId="49" fillId="0" borderId="0" xfId="0" applyNumberFormat="1" applyFont="1" applyFill="1" applyAlignment="1" applyProtection="1">
      <alignment vertical="center"/>
      <protection/>
    </xf>
    <xf numFmtId="180" fontId="0" fillId="0" borderId="0" xfId="42" applyNumberFormat="1" applyFont="1" applyFill="1" applyBorder="1" applyAlignment="1" applyProtection="1">
      <alignment vertical="center"/>
      <protection/>
    </xf>
    <xf numFmtId="0" fontId="0" fillId="0" borderId="0" xfId="0" applyFill="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10" fillId="0" borderId="0" xfId="0" applyFont="1" applyBorder="1" applyAlignment="1" applyProtection="1">
      <alignment vertical="center"/>
      <protection/>
    </xf>
    <xf numFmtId="0" fontId="0" fillId="0" borderId="27" xfId="0" applyBorder="1" applyAlignment="1" applyProtection="1">
      <alignment vertical="center"/>
      <protection/>
    </xf>
    <xf numFmtId="196" fontId="0" fillId="0" borderId="0" xfId="42" applyNumberFormat="1" applyFont="1" applyBorder="1" applyAlignment="1" applyProtection="1">
      <alignment vertical="center"/>
      <protection/>
    </xf>
    <xf numFmtId="196" fontId="10" fillId="0" borderId="0" xfId="42" applyNumberFormat="1" applyFont="1" applyBorder="1" applyAlignment="1" applyProtection="1">
      <alignment vertical="center"/>
      <protection/>
    </xf>
    <xf numFmtId="0" fontId="10" fillId="0" borderId="0" xfId="0" applyFont="1" applyAlignment="1">
      <alignment vertical="center"/>
    </xf>
    <xf numFmtId="0" fontId="9" fillId="0" borderId="0" xfId="0" applyFont="1" applyBorder="1" applyAlignment="1" applyProtection="1">
      <alignment horizontal="center" vertical="center" wrapText="1" shrinkToFit="1"/>
      <protection/>
    </xf>
    <xf numFmtId="0" fontId="9" fillId="0" borderId="0" xfId="0" applyFont="1" applyBorder="1" applyAlignment="1" applyProtection="1">
      <alignment vertical="center" wrapText="1" shrinkToFit="1"/>
      <protection/>
    </xf>
    <xf numFmtId="0" fontId="0" fillId="0" borderId="0" xfId="0" applyBorder="1" applyAlignment="1" applyProtection="1">
      <alignment vertical="center"/>
      <protection/>
    </xf>
    <xf numFmtId="38" fontId="0" fillId="0" borderId="0" xfId="49" applyFont="1" applyFill="1" applyBorder="1" applyAlignment="1" applyProtection="1">
      <alignment vertical="center"/>
      <protection/>
    </xf>
    <xf numFmtId="0" fontId="10" fillId="0" borderId="0" xfId="0" applyFont="1" applyFill="1" applyAlignment="1" applyProtection="1">
      <alignment vertical="center"/>
      <protection/>
    </xf>
    <xf numFmtId="0" fontId="50"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Border="1" applyAlignment="1">
      <alignment vertical="center" wrapText="1"/>
    </xf>
    <xf numFmtId="0" fontId="0" fillId="17" borderId="24"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0" applyFill="1" applyAlignment="1">
      <alignment vertical="center"/>
    </xf>
    <xf numFmtId="196" fontId="0" fillId="0" borderId="0" xfId="42" applyNumberFormat="1" applyFont="1" applyFill="1" applyBorder="1" applyAlignment="1" applyProtection="1">
      <alignment vertical="center"/>
      <protection/>
    </xf>
    <xf numFmtId="0" fontId="2" fillId="0" borderId="0" xfId="0" applyFont="1" applyFill="1" applyAlignment="1" applyProtection="1">
      <alignment vertical="center"/>
      <protection/>
    </xf>
    <xf numFmtId="180" fontId="0" fillId="0" borderId="0" xfId="0" applyNumberFormat="1" applyFill="1" applyAlignment="1" applyProtection="1">
      <alignment vertical="center"/>
      <protection/>
    </xf>
    <xf numFmtId="0" fontId="0" fillId="0" borderId="28" xfId="0" applyBorder="1" applyAlignment="1" applyProtection="1">
      <alignment horizontal="left" vertical="center"/>
      <protection/>
    </xf>
    <xf numFmtId="180" fontId="0" fillId="0" borderId="20" xfId="42" applyNumberFormat="1" applyFont="1" applyBorder="1" applyAlignment="1" applyProtection="1">
      <alignment vertical="center"/>
      <protection/>
    </xf>
    <xf numFmtId="180" fontId="0" fillId="0" borderId="29" xfId="42" applyNumberFormat="1" applyFont="1" applyBorder="1" applyAlignment="1" applyProtection="1">
      <alignment vertical="center"/>
      <protection/>
    </xf>
    <xf numFmtId="180" fontId="0" fillId="0" borderId="30" xfId="42" applyNumberFormat="1" applyFont="1" applyBorder="1" applyAlignment="1" applyProtection="1">
      <alignment vertical="center"/>
      <protection/>
    </xf>
    <xf numFmtId="0" fontId="6" fillId="0" borderId="20" xfId="0" applyFont="1" applyFill="1" applyBorder="1" applyAlignment="1" applyProtection="1">
      <alignment horizontal="center" vertical="center"/>
      <protection/>
    </xf>
    <xf numFmtId="208" fontId="0" fillId="19" borderId="20" xfId="0" applyNumberFormat="1" applyFill="1" applyBorder="1" applyAlignment="1" applyProtection="1">
      <alignment vertical="center"/>
      <protection/>
    </xf>
    <xf numFmtId="208" fontId="0" fillId="19" borderId="29" xfId="0" applyNumberFormat="1" applyFill="1" applyBorder="1" applyAlignment="1" applyProtection="1">
      <alignment vertical="center"/>
      <protection/>
    </xf>
    <xf numFmtId="208" fontId="0" fillId="0" borderId="24" xfId="42" applyNumberFormat="1" applyFont="1" applyBorder="1" applyAlignment="1" applyProtection="1">
      <alignment vertical="center"/>
      <protection/>
    </xf>
    <xf numFmtId="180" fontId="0" fillId="0" borderId="31" xfId="42" applyNumberFormat="1" applyFont="1" applyFill="1" applyBorder="1" applyAlignment="1" applyProtection="1">
      <alignment vertical="center"/>
      <protection/>
    </xf>
    <xf numFmtId="180" fontId="0" fillId="0" borderId="20" xfId="42" applyNumberFormat="1" applyFont="1" applyFill="1" applyBorder="1" applyAlignment="1" applyProtection="1">
      <alignment vertical="center"/>
      <protection/>
    </xf>
    <xf numFmtId="180" fontId="0" fillId="0" borderId="29" xfId="42" applyNumberFormat="1" applyFont="1" applyFill="1" applyBorder="1" applyAlignment="1" applyProtection="1">
      <alignment vertical="center"/>
      <protection/>
    </xf>
    <xf numFmtId="180" fontId="0" fillId="0" borderId="28" xfId="42" applyNumberFormat="1" applyFont="1" applyFill="1" applyBorder="1" applyAlignment="1" applyProtection="1">
      <alignment vertical="center"/>
      <protection/>
    </xf>
    <xf numFmtId="180" fontId="0" fillId="0" borderId="24" xfId="42" applyNumberFormat="1" applyFont="1" applyFill="1" applyBorder="1" applyAlignment="1" applyProtection="1">
      <alignment vertical="center"/>
      <protection/>
    </xf>
    <xf numFmtId="0" fontId="0" fillId="0" borderId="0" xfId="0" applyBorder="1" applyAlignment="1">
      <alignment vertical="center"/>
    </xf>
    <xf numFmtId="208" fontId="0" fillId="7" borderId="20" xfId="49" applyNumberFormat="1" applyFont="1" applyFill="1" applyBorder="1" applyAlignment="1" applyProtection="1">
      <alignment vertical="center"/>
      <protection/>
    </xf>
    <xf numFmtId="181" fontId="0" fillId="0" borderId="20" xfId="0" applyNumberFormat="1" applyFill="1" applyBorder="1" applyAlignment="1">
      <alignment vertical="center"/>
    </xf>
    <xf numFmtId="195" fontId="0" fillId="0" borderId="20" xfId="49" applyNumberFormat="1" applyFont="1" applyBorder="1" applyAlignment="1">
      <alignment vertical="center"/>
    </xf>
    <xf numFmtId="209" fontId="0" fillId="7" borderId="20" xfId="49" applyNumberFormat="1" applyFont="1" applyFill="1" applyBorder="1" applyAlignment="1" applyProtection="1">
      <alignment vertical="center"/>
      <protection/>
    </xf>
    <xf numFmtId="180" fontId="0" fillId="0" borderId="24" xfId="42" applyNumberFormat="1" applyFont="1" applyBorder="1" applyAlignment="1" applyProtection="1">
      <alignment vertical="center"/>
      <protection/>
    </xf>
    <xf numFmtId="180" fontId="0" fillId="0" borderId="20" xfId="42" applyNumberFormat="1" applyFont="1" applyFill="1" applyBorder="1" applyAlignment="1" applyProtection="1">
      <alignment vertical="center"/>
      <protection/>
    </xf>
    <xf numFmtId="0" fontId="0" fillId="7" borderId="20" xfId="0" applyNumberFormat="1" applyFill="1" applyBorder="1" applyAlignment="1" applyProtection="1">
      <alignment vertical="center"/>
      <protection/>
    </xf>
    <xf numFmtId="180" fontId="0" fillId="0" borderId="20" xfId="0" applyNumberFormat="1" applyFill="1" applyBorder="1" applyAlignment="1" applyProtection="1">
      <alignment vertical="center"/>
      <protection/>
    </xf>
    <xf numFmtId="180" fontId="0" fillId="0" borderId="29" xfId="0" applyNumberFormat="1" applyFill="1" applyBorder="1" applyAlignment="1" applyProtection="1">
      <alignment vertical="center"/>
      <protection/>
    </xf>
    <xf numFmtId="0" fontId="0" fillId="0" borderId="20" xfId="0" applyBorder="1" applyAlignment="1" applyProtection="1">
      <alignment vertical="center"/>
      <protection/>
    </xf>
    <xf numFmtId="180" fontId="0" fillId="0" borderId="20" xfId="0" applyNumberFormat="1" applyBorder="1" applyAlignment="1" applyProtection="1">
      <alignment vertical="center"/>
      <protection/>
    </xf>
    <xf numFmtId="180" fontId="0" fillId="0" borderId="29" xfId="0" applyNumberFormat="1" applyBorder="1" applyAlignment="1" applyProtection="1">
      <alignment vertical="center"/>
      <protection/>
    </xf>
    <xf numFmtId="180" fontId="0" fillId="0" borderId="24" xfId="0" applyNumberFormat="1" applyBorder="1" applyAlignment="1" applyProtection="1">
      <alignment vertical="center"/>
      <protection/>
    </xf>
    <xf numFmtId="0" fontId="6" fillId="0" borderId="20" xfId="0" applyFont="1" applyBorder="1" applyAlignment="1" applyProtection="1">
      <alignment horizontal="center" vertical="center"/>
      <protection/>
    </xf>
    <xf numFmtId="181" fontId="0" fillId="0" borderId="20" xfId="0" applyNumberFormat="1" applyBorder="1" applyAlignment="1">
      <alignment vertical="center"/>
    </xf>
    <xf numFmtId="180" fontId="0" fillId="0" borderId="20" xfId="0" applyNumberFormat="1" applyBorder="1" applyAlignment="1">
      <alignment vertical="center"/>
    </xf>
    <xf numFmtId="0" fontId="0" fillId="0" borderId="0" xfId="49" applyNumberFormat="1" applyFont="1" applyFill="1" applyBorder="1" applyAlignment="1" applyProtection="1">
      <alignment vertical="center"/>
      <protection/>
    </xf>
    <xf numFmtId="195" fontId="0" fillId="0" borderId="0" xfId="49" applyNumberFormat="1" applyFont="1" applyFill="1" applyBorder="1" applyAlignment="1" applyProtection="1">
      <alignment vertical="center"/>
      <protection/>
    </xf>
    <xf numFmtId="195" fontId="0" fillId="0" borderId="0" xfId="0" applyNumberFormat="1" applyAlignment="1" applyProtection="1">
      <alignment vertical="center"/>
      <protection/>
    </xf>
    <xf numFmtId="210" fontId="0" fillId="0" borderId="20" xfId="0" applyNumberFormat="1" applyFont="1" applyFill="1" applyBorder="1" applyAlignment="1" applyProtection="1">
      <alignment vertical="center"/>
      <protection/>
    </xf>
    <xf numFmtId="210" fontId="0" fillId="0" borderId="20" xfId="0" applyNumberFormat="1" applyBorder="1" applyAlignment="1">
      <alignment vertical="center"/>
    </xf>
    <xf numFmtId="200" fontId="0" fillId="0" borderId="20" xfId="0" applyNumberFormat="1" applyFill="1" applyBorder="1" applyAlignment="1" applyProtection="1">
      <alignment horizontal="right" vertical="center"/>
      <protection/>
    </xf>
    <xf numFmtId="200" fontId="0" fillId="0" borderId="20" xfId="0" applyNumberFormat="1" applyBorder="1" applyAlignment="1" applyProtection="1">
      <alignment vertical="center"/>
      <protection/>
    </xf>
    <xf numFmtId="183" fontId="0" fillId="0" borderId="20" xfId="0" applyNumberFormat="1" applyFill="1" applyBorder="1" applyAlignment="1" applyProtection="1">
      <alignment horizontal="right" vertical="center"/>
      <protection/>
    </xf>
    <xf numFmtId="183" fontId="0" fillId="0" borderId="20" xfId="0" applyNumberFormat="1" applyBorder="1" applyAlignment="1" applyProtection="1">
      <alignment vertical="center"/>
      <protection/>
    </xf>
    <xf numFmtId="208" fontId="0" fillId="7" borderId="28" xfId="0" applyNumberFormat="1" applyFill="1" applyBorder="1" applyAlignment="1" applyProtection="1">
      <alignment vertical="center"/>
      <protection/>
    </xf>
    <xf numFmtId="208" fontId="0" fillId="7" borderId="31" xfId="0" applyNumberForma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200" fontId="0" fillId="7" borderId="20" xfId="49" applyNumberFormat="1" applyFont="1" applyFill="1" applyBorder="1" applyAlignment="1" applyProtection="1">
      <alignment vertical="center"/>
      <protection/>
    </xf>
    <xf numFmtId="183" fontId="0" fillId="7" borderId="20" xfId="49" applyNumberFormat="1" applyFont="1" applyFill="1" applyBorder="1" applyAlignment="1" applyProtection="1">
      <alignment vertical="center"/>
      <protection/>
    </xf>
    <xf numFmtId="208" fontId="0" fillId="19" borderId="20" xfId="49" applyNumberFormat="1" applyFont="1" applyFill="1" applyBorder="1" applyAlignment="1" applyProtection="1">
      <alignment vertical="center"/>
      <protection/>
    </xf>
    <xf numFmtId="208" fontId="0" fillId="19" borderId="31" xfId="49" applyNumberFormat="1" applyFont="1" applyFill="1" applyBorder="1" applyAlignment="1" applyProtection="1">
      <alignment vertical="center"/>
      <protection/>
    </xf>
    <xf numFmtId="208" fontId="0" fillId="19" borderId="29" xfId="49" applyNumberFormat="1" applyFont="1" applyFill="1" applyBorder="1" applyAlignment="1" applyProtection="1">
      <alignment vertical="center"/>
      <protection/>
    </xf>
    <xf numFmtId="208" fontId="0" fillId="0" borderId="30" xfId="42" applyNumberFormat="1" applyFont="1" applyFill="1" applyBorder="1" applyAlignment="1" applyProtection="1">
      <alignment vertical="center"/>
      <protection/>
    </xf>
    <xf numFmtId="0" fontId="37" fillId="17" borderId="0" xfId="0" applyFont="1" applyFill="1" applyAlignment="1">
      <alignment horizontal="center" vertical="center" wrapText="1"/>
    </xf>
    <xf numFmtId="0" fontId="12" fillId="17" borderId="0" xfId="0" applyFont="1" applyFill="1" applyBorder="1" applyAlignment="1">
      <alignment vertical="center" wrapText="1"/>
    </xf>
    <xf numFmtId="0" fontId="12" fillId="17" borderId="0" xfId="0" applyFont="1" applyFill="1" applyBorder="1" applyAlignment="1">
      <alignment horizontal="center" vertical="center" wrapText="1"/>
    </xf>
    <xf numFmtId="0" fontId="12" fillId="17" borderId="32" xfId="0" applyFont="1" applyFill="1" applyBorder="1" applyAlignment="1">
      <alignment vertical="center" wrapText="1"/>
    </xf>
    <xf numFmtId="0" fontId="0" fillId="17" borderId="33" xfId="0" applyFont="1" applyFill="1" applyBorder="1" applyAlignment="1">
      <alignment horizontal="center" vertical="center" wrapText="1"/>
    </xf>
    <xf numFmtId="0" fontId="12" fillId="17" borderId="34" xfId="0" applyFont="1" applyFill="1" applyBorder="1" applyAlignment="1">
      <alignment vertical="center" wrapText="1"/>
    </xf>
    <xf numFmtId="0" fontId="13" fillId="17" borderId="0" xfId="0" applyFont="1" applyFill="1" applyBorder="1" applyAlignment="1">
      <alignment vertical="center" wrapText="1"/>
    </xf>
    <xf numFmtId="0" fontId="12" fillId="17" borderId="35" xfId="0" applyFont="1" applyFill="1" applyBorder="1" applyAlignment="1">
      <alignment vertical="center" wrapText="1"/>
    </xf>
    <xf numFmtId="0" fontId="12" fillId="17" borderId="12" xfId="0" applyFont="1" applyFill="1" applyBorder="1" applyAlignment="1">
      <alignment horizontal="center" vertical="center" wrapText="1"/>
    </xf>
    <xf numFmtId="0" fontId="0" fillId="17" borderId="20" xfId="0" applyFont="1" applyFill="1" applyBorder="1" applyAlignment="1">
      <alignment horizontal="center" vertical="center" shrinkToFit="1"/>
    </xf>
    <xf numFmtId="0" fontId="0" fillId="17" borderId="36" xfId="0" applyFont="1" applyFill="1" applyBorder="1" applyAlignment="1">
      <alignment horizontal="center" vertical="center" wrapText="1"/>
    </xf>
    <xf numFmtId="0" fontId="0" fillId="17" borderId="0" xfId="0" applyFont="1" applyFill="1" applyBorder="1" applyAlignment="1">
      <alignment horizontal="center" vertical="center" wrapText="1"/>
    </xf>
    <xf numFmtId="180" fontId="12" fillId="17" borderId="0" xfId="0" applyNumberFormat="1" applyFont="1" applyFill="1" applyBorder="1" applyAlignment="1">
      <alignment horizontal="center" vertical="center" shrinkToFit="1"/>
    </xf>
    <xf numFmtId="0" fontId="10" fillId="17" borderId="37" xfId="0" applyFont="1" applyFill="1" applyBorder="1" applyAlignment="1">
      <alignment horizontal="center" vertical="center" wrapText="1"/>
    </xf>
    <xf numFmtId="183" fontId="12" fillId="17" borderId="37" xfId="0" applyNumberFormat="1" applyFont="1" applyFill="1" applyBorder="1" applyAlignment="1">
      <alignment horizontal="center" vertical="center" shrinkToFit="1"/>
    </xf>
    <xf numFmtId="183" fontId="12" fillId="17" borderId="38" xfId="0" applyNumberFormat="1" applyFont="1" applyFill="1" applyBorder="1" applyAlignment="1">
      <alignment horizontal="center" vertical="center" shrinkToFit="1"/>
    </xf>
    <xf numFmtId="183" fontId="12" fillId="17" borderId="39" xfId="0" applyNumberFormat="1" applyFont="1" applyFill="1" applyBorder="1" applyAlignment="1">
      <alignment horizontal="center" vertical="center" shrinkToFit="1"/>
    </xf>
    <xf numFmtId="0" fontId="10" fillId="17" borderId="0" xfId="0" applyFont="1" applyFill="1" applyBorder="1" applyAlignment="1">
      <alignment horizontal="center" vertical="center" wrapText="1"/>
    </xf>
    <xf numFmtId="183" fontId="12" fillId="17" borderId="0" xfId="0" applyNumberFormat="1" applyFont="1" applyFill="1" applyBorder="1" applyAlignment="1">
      <alignment horizontal="center" vertical="center" shrinkToFit="1"/>
    </xf>
    <xf numFmtId="195" fontId="12" fillId="17" borderId="0" xfId="0" applyNumberFormat="1" applyFont="1" applyFill="1" applyBorder="1" applyAlignment="1">
      <alignment horizontal="center" vertical="center" shrinkToFit="1"/>
    </xf>
    <xf numFmtId="180" fontId="12" fillId="20" borderId="0" xfId="42" applyNumberFormat="1" applyFont="1" applyFill="1" applyBorder="1" applyAlignment="1">
      <alignment vertical="center" shrinkToFit="1"/>
    </xf>
    <xf numFmtId="0" fontId="0" fillId="17" borderId="31" xfId="0" applyFont="1" applyFill="1" applyBorder="1" applyAlignment="1">
      <alignment horizontal="center" vertical="center" wrapText="1"/>
    </xf>
    <xf numFmtId="0" fontId="0" fillId="17" borderId="31" xfId="0" applyFont="1" applyFill="1" applyBorder="1" applyAlignment="1">
      <alignment horizontal="center" vertical="center" shrinkToFit="1"/>
    </xf>
    <xf numFmtId="0" fontId="0" fillId="17" borderId="40" xfId="0" applyFont="1" applyFill="1" applyBorder="1" applyAlignment="1">
      <alignment horizontal="center" vertical="center" wrapText="1"/>
    </xf>
    <xf numFmtId="180" fontId="12" fillId="20" borderId="41" xfId="42" applyNumberFormat="1" applyFont="1" applyFill="1" applyBorder="1" applyAlignment="1">
      <alignment horizontal="center" vertical="center" shrinkToFit="1"/>
    </xf>
    <xf numFmtId="180" fontId="12" fillId="0" borderId="17" xfId="42" applyNumberFormat="1" applyFont="1" applyFill="1" applyBorder="1" applyAlignment="1">
      <alignment horizontal="center" vertical="center" shrinkToFit="1"/>
    </xf>
    <xf numFmtId="180" fontId="12" fillId="0" borderId="42" xfId="42" applyNumberFormat="1" applyFont="1" applyFill="1" applyBorder="1" applyAlignment="1">
      <alignment horizontal="center" vertical="center" shrinkToFit="1"/>
    </xf>
    <xf numFmtId="180" fontId="12" fillId="17" borderId="43" xfId="0" applyNumberFormat="1" applyFont="1" applyFill="1" applyBorder="1" applyAlignment="1">
      <alignment horizontal="center" vertical="center" wrapText="1"/>
    </xf>
    <xf numFmtId="180" fontId="12" fillId="17" borderId="21" xfId="42" applyNumberFormat="1" applyFont="1" applyFill="1" applyBorder="1" applyAlignment="1">
      <alignment horizontal="center" vertical="center" shrinkToFit="1"/>
    </xf>
    <xf numFmtId="0" fontId="10" fillId="17" borderId="44" xfId="0" applyFont="1" applyFill="1" applyBorder="1" applyAlignment="1">
      <alignment horizontal="center" vertical="center" wrapText="1"/>
    </xf>
    <xf numFmtId="180" fontId="12" fillId="0" borderId="44" xfId="42" applyNumberFormat="1" applyFont="1" applyFill="1" applyBorder="1" applyAlignment="1">
      <alignment horizontal="center" vertical="center" shrinkToFit="1"/>
    </xf>
    <xf numFmtId="180" fontId="12" fillId="0" borderId="11" xfId="42" applyNumberFormat="1" applyFont="1" applyFill="1" applyBorder="1" applyAlignment="1">
      <alignment horizontal="center" vertical="center" shrinkToFit="1"/>
    </xf>
    <xf numFmtId="180" fontId="12" fillId="17" borderId="45" xfId="0" applyNumberFormat="1" applyFont="1" applyFill="1" applyBorder="1" applyAlignment="1">
      <alignment horizontal="center" vertical="center" wrapText="1"/>
    </xf>
    <xf numFmtId="0" fontId="10" fillId="17" borderId="46" xfId="0" applyFont="1" applyFill="1" applyBorder="1" applyAlignment="1">
      <alignment horizontal="center" vertical="center"/>
    </xf>
    <xf numFmtId="180" fontId="12" fillId="0" borderId="24" xfId="42" applyNumberFormat="1" applyFont="1" applyFill="1" applyBorder="1" applyAlignment="1">
      <alignment horizontal="center" vertical="center" shrinkToFit="1"/>
    </xf>
    <xf numFmtId="180" fontId="12" fillId="17" borderId="47" xfId="42" applyNumberFormat="1" applyFont="1" applyFill="1" applyBorder="1" applyAlignment="1">
      <alignment horizontal="center" vertical="center" shrinkToFit="1"/>
    </xf>
    <xf numFmtId="180" fontId="12" fillId="20" borderId="48" xfId="42" applyNumberFormat="1" applyFont="1" applyFill="1" applyBorder="1" applyAlignment="1">
      <alignment horizontal="center" vertical="center" shrinkToFit="1"/>
    </xf>
    <xf numFmtId="180" fontId="12" fillId="17" borderId="45" xfId="42" applyNumberFormat="1" applyFont="1" applyFill="1" applyBorder="1" applyAlignment="1">
      <alignment horizontal="center" vertical="center" shrinkToFit="1"/>
    </xf>
    <xf numFmtId="180" fontId="12" fillId="20" borderId="49" xfId="42" applyNumberFormat="1" applyFont="1" applyFill="1" applyBorder="1" applyAlignment="1">
      <alignment horizontal="center" vertical="center" shrinkToFit="1"/>
    </xf>
    <xf numFmtId="195" fontId="12" fillId="17" borderId="50" xfId="0" applyNumberFormat="1" applyFont="1" applyFill="1" applyBorder="1" applyAlignment="1">
      <alignment horizontal="center" vertical="center" shrinkToFit="1"/>
    </xf>
    <xf numFmtId="180" fontId="12" fillId="0" borderId="51" xfId="42" applyNumberFormat="1" applyFont="1" applyFill="1" applyBorder="1" applyAlignment="1">
      <alignment horizontal="center" vertical="center" shrinkToFit="1"/>
    </xf>
    <xf numFmtId="180" fontId="12" fillId="20" borderId="39" xfId="42" applyNumberFormat="1" applyFont="1" applyFill="1" applyBorder="1" applyAlignment="1">
      <alignment horizontal="center" vertical="center" shrinkToFit="1"/>
    </xf>
    <xf numFmtId="0" fontId="0" fillId="0" borderId="32" xfId="0" applyBorder="1" applyAlignment="1">
      <alignment vertical="center"/>
    </xf>
    <xf numFmtId="0" fontId="0" fillId="0" borderId="52" xfId="0" applyBorder="1" applyAlignment="1">
      <alignment vertical="center"/>
    </xf>
    <xf numFmtId="0" fontId="0" fillId="0" borderId="16" xfId="0" applyBorder="1" applyAlignment="1">
      <alignment vertical="center"/>
    </xf>
    <xf numFmtId="0" fontId="12" fillId="17" borderId="53" xfId="0" applyFont="1" applyFill="1" applyBorder="1" applyAlignment="1">
      <alignment vertical="center" wrapText="1"/>
    </xf>
    <xf numFmtId="0" fontId="12" fillId="17" borderId="52" xfId="0" applyFont="1" applyFill="1" applyBorder="1" applyAlignment="1">
      <alignment vertical="center" wrapText="1"/>
    </xf>
    <xf numFmtId="0" fontId="13" fillId="17" borderId="16" xfId="0" applyFont="1" applyFill="1" applyBorder="1" applyAlignment="1">
      <alignment horizontal="center" vertical="center" wrapText="1"/>
    </xf>
    <xf numFmtId="0" fontId="37" fillId="17" borderId="16" xfId="0" applyFont="1" applyFill="1" applyBorder="1" applyAlignment="1">
      <alignment horizontal="center" vertical="center" wrapText="1"/>
    </xf>
    <xf numFmtId="0" fontId="12" fillId="17" borderId="54" xfId="0" applyFont="1" applyFill="1" applyBorder="1" applyAlignment="1">
      <alignment horizontal="center" vertical="center" wrapText="1"/>
    </xf>
    <xf numFmtId="0" fontId="10" fillId="17" borderId="24" xfId="0" applyFont="1" applyFill="1" applyBorder="1" applyAlignment="1">
      <alignment horizontal="center" vertical="center"/>
    </xf>
    <xf numFmtId="0" fontId="10" fillId="17" borderId="55" xfId="0" applyFont="1" applyFill="1" applyBorder="1" applyAlignment="1">
      <alignment horizontal="center" vertical="center"/>
    </xf>
    <xf numFmtId="180" fontId="12" fillId="0" borderId="55" xfId="42" applyNumberFormat="1" applyFont="1" applyFill="1" applyBorder="1" applyAlignment="1">
      <alignment horizontal="center" vertical="center" shrinkToFit="1"/>
    </xf>
    <xf numFmtId="180" fontId="12" fillId="0" borderId="56" xfId="42" applyNumberFormat="1" applyFont="1" applyFill="1" applyBorder="1" applyAlignment="1">
      <alignment horizontal="center" vertical="center" shrinkToFit="1"/>
    </xf>
    <xf numFmtId="180" fontId="12" fillId="0" borderId="57" xfId="42" applyNumberFormat="1" applyFont="1" applyFill="1" applyBorder="1" applyAlignment="1">
      <alignment horizontal="center" vertical="center" shrinkToFit="1"/>
    </xf>
    <xf numFmtId="180" fontId="12" fillId="17" borderId="58" xfId="0" applyNumberFormat="1" applyFont="1" applyFill="1" applyBorder="1" applyAlignment="1">
      <alignment horizontal="center" vertical="center" wrapText="1"/>
    </xf>
    <xf numFmtId="180" fontId="12" fillId="0" borderId="59" xfId="42" applyNumberFormat="1" applyFont="1" applyFill="1" applyBorder="1" applyAlignment="1">
      <alignment horizontal="center" vertical="center" shrinkToFit="1"/>
    </xf>
    <xf numFmtId="180" fontId="12" fillId="17" borderId="56" xfId="0" applyNumberFormat="1" applyFont="1" applyFill="1" applyBorder="1" applyAlignment="1">
      <alignment horizontal="center" vertical="center" wrapText="1"/>
    </xf>
    <xf numFmtId="0" fontId="12" fillId="17" borderId="60" xfId="0" applyFont="1" applyFill="1" applyBorder="1" applyAlignment="1">
      <alignment vertical="center" wrapText="1"/>
    </xf>
    <xf numFmtId="0" fontId="0" fillId="0" borderId="0" xfId="0" applyFont="1" applyFill="1" applyBorder="1" applyAlignment="1">
      <alignment vertical="center" wrapText="1"/>
    </xf>
    <xf numFmtId="0" fontId="10" fillId="17" borderId="0" xfId="0" applyFont="1" applyFill="1" applyBorder="1" applyAlignment="1">
      <alignment horizontal="center" vertical="center"/>
    </xf>
    <xf numFmtId="180" fontId="12" fillId="17" borderId="24" xfId="42" applyNumberFormat="1" applyFont="1" applyFill="1" applyBorder="1" applyAlignment="1">
      <alignment horizontal="center" vertical="center" shrinkToFit="1"/>
    </xf>
    <xf numFmtId="180" fontId="12" fillId="17" borderId="10" xfId="42" applyNumberFormat="1" applyFont="1" applyFill="1" applyBorder="1" applyAlignment="1">
      <alignment horizontal="center" vertical="center" shrinkToFit="1"/>
    </xf>
    <xf numFmtId="180" fontId="12" fillId="17" borderId="17" xfId="42" applyNumberFormat="1" applyFont="1" applyFill="1" applyBorder="1" applyAlignment="1">
      <alignment horizontal="center" vertical="center" shrinkToFit="1"/>
    </xf>
    <xf numFmtId="180" fontId="12" fillId="0" borderId="0" xfId="42" applyNumberFormat="1" applyFont="1" applyFill="1" applyBorder="1" applyAlignment="1">
      <alignment horizontal="center" vertical="center" shrinkToFit="1"/>
    </xf>
    <xf numFmtId="180" fontId="12" fillId="0" borderId="27" xfId="42" applyNumberFormat="1" applyFont="1" applyFill="1" applyBorder="1" applyAlignment="1">
      <alignment horizontal="center" vertical="center" shrinkToFit="1"/>
    </xf>
    <xf numFmtId="180" fontId="12" fillId="0" borderId="61" xfId="42" applyNumberFormat="1" applyFont="1" applyFill="1" applyBorder="1" applyAlignment="1">
      <alignment horizontal="center" vertical="center" shrinkToFit="1"/>
    </xf>
    <xf numFmtId="180" fontId="12" fillId="0" borderId="22" xfId="42" applyNumberFormat="1" applyFont="1" applyFill="1" applyBorder="1" applyAlignment="1">
      <alignment horizontal="center" vertical="center" shrinkToFit="1"/>
    </xf>
    <xf numFmtId="180" fontId="12" fillId="17" borderId="51"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180" fontId="12" fillId="17" borderId="0" xfId="42" applyNumberFormat="1" applyFont="1" applyFill="1" applyBorder="1" applyAlignment="1">
      <alignment horizontal="center" vertical="center" shrinkToFit="1"/>
    </xf>
    <xf numFmtId="180" fontId="12" fillId="17" borderId="62" xfId="0" applyNumberFormat="1" applyFont="1" applyFill="1" applyBorder="1" applyAlignment="1">
      <alignment horizontal="center" vertical="center" wrapText="1"/>
    </xf>
    <xf numFmtId="180" fontId="12" fillId="17" borderId="63" xfId="0" applyNumberFormat="1" applyFont="1" applyFill="1" applyBorder="1" applyAlignment="1">
      <alignment horizontal="center" vertical="center" wrapText="1"/>
    </xf>
    <xf numFmtId="180" fontId="12" fillId="0" borderId="45" xfId="42" applyNumberFormat="1" applyFont="1" applyFill="1" applyBorder="1" applyAlignment="1">
      <alignment horizontal="center" vertical="center" shrinkToFit="1"/>
    </xf>
    <xf numFmtId="0" fontId="10" fillId="0" borderId="0" xfId="0" applyFont="1" applyBorder="1" applyAlignment="1" applyProtection="1">
      <alignment horizontal="left" vertical="center"/>
      <protection/>
    </xf>
    <xf numFmtId="196" fontId="0" fillId="0" borderId="20" xfId="42"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180" fontId="0" fillId="0" borderId="0" xfId="0" applyNumberFormat="1" applyBorder="1" applyAlignment="1" applyProtection="1">
      <alignment vertical="center"/>
      <protection/>
    </xf>
    <xf numFmtId="180" fontId="0" fillId="0" borderId="20" xfId="0" applyNumberFormat="1" applyFill="1" applyBorder="1" applyAlignment="1" applyProtection="1" quotePrefix="1">
      <alignment horizontal="right" vertical="center"/>
      <protection/>
    </xf>
    <xf numFmtId="212" fontId="0" fillId="0" borderId="24" xfId="49" applyNumberFormat="1" applyFont="1" applyFill="1" applyBorder="1" applyAlignment="1" applyProtection="1">
      <alignment vertical="center"/>
      <protection/>
    </xf>
    <xf numFmtId="195" fontId="14" fillId="17" borderId="64" xfId="0" applyNumberFormat="1" applyFont="1" applyFill="1" applyBorder="1" applyAlignment="1">
      <alignment horizontal="center" vertical="center" wrapText="1"/>
    </xf>
    <xf numFmtId="195" fontId="0" fillId="0" borderId="24" xfId="49" applyNumberFormat="1" applyFont="1" applyBorder="1" applyAlignment="1">
      <alignment vertical="center"/>
    </xf>
    <xf numFmtId="0" fontId="0" fillId="0" borderId="24" xfId="0" applyFont="1" applyBorder="1" applyAlignment="1" applyProtection="1">
      <alignment vertical="center" wrapText="1" shrinkToFit="1"/>
      <protection/>
    </xf>
    <xf numFmtId="210" fontId="0" fillId="7" borderId="25" xfId="0" applyNumberFormat="1" applyFill="1" applyBorder="1" applyAlignment="1" applyProtection="1">
      <alignment vertical="center"/>
      <protection/>
    </xf>
    <xf numFmtId="200" fontId="0" fillId="0" borderId="20" xfId="49" applyNumberFormat="1" applyFont="1" applyFill="1" applyBorder="1" applyAlignment="1" applyProtection="1">
      <alignment vertical="center"/>
      <protection/>
    </xf>
    <xf numFmtId="180" fontId="0" fillId="0" borderId="24" xfId="42" applyNumberFormat="1" applyFont="1" applyFill="1" applyBorder="1" applyAlignment="1" applyProtection="1">
      <alignment vertical="center"/>
      <protection/>
    </xf>
    <xf numFmtId="180" fontId="0" fillId="0" borderId="31" xfId="42" applyNumberFormat="1" applyFont="1" applyFill="1" applyBorder="1" applyAlignment="1" applyProtection="1">
      <alignment vertical="center"/>
      <protection/>
    </xf>
    <xf numFmtId="180" fontId="0" fillId="0" borderId="30" xfId="42" applyNumberFormat="1" applyFont="1" applyFill="1" applyBorder="1" applyAlignment="1" applyProtection="1">
      <alignment vertical="center"/>
      <protection/>
    </xf>
    <xf numFmtId="180" fontId="0" fillId="0" borderId="20" xfId="42" applyNumberFormat="1" applyFont="1" applyFill="1" applyBorder="1" applyAlignment="1" applyProtection="1">
      <alignment vertical="center"/>
      <protection/>
    </xf>
    <xf numFmtId="180" fontId="0" fillId="0" borderId="0" xfId="0" applyNumberFormat="1" applyAlignment="1" applyProtection="1">
      <alignment vertical="center"/>
      <protection/>
    </xf>
    <xf numFmtId="208" fontId="0" fillId="0" borderId="0" xfId="0" applyNumberFormat="1" applyFill="1" applyBorder="1" applyAlignment="1" applyProtection="1">
      <alignment vertical="center"/>
      <protection/>
    </xf>
    <xf numFmtId="0" fontId="0" fillId="0" borderId="26" xfId="0" applyFont="1" applyBorder="1" applyAlignment="1" applyProtection="1">
      <alignment vertical="center" textRotation="255" wrapText="1"/>
      <protection/>
    </xf>
    <xf numFmtId="180" fontId="0" fillId="0" borderId="65" xfId="0" applyNumberFormat="1" applyFill="1" applyBorder="1" applyAlignment="1" applyProtection="1">
      <alignment vertical="center"/>
      <protection/>
    </xf>
    <xf numFmtId="180" fontId="0" fillId="0" borderId="24" xfId="0" applyNumberFormat="1" applyFill="1" applyBorder="1" applyAlignment="1" applyProtection="1">
      <alignment vertical="center"/>
      <protection/>
    </xf>
    <xf numFmtId="180" fontId="0" fillId="0" borderId="0" xfId="0" applyNumberFormat="1" applyFill="1" applyBorder="1" applyAlignment="1" applyProtection="1">
      <alignment vertical="center"/>
      <protection/>
    </xf>
    <xf numFmtId="180" fontId="0" fillId="0" borderId="31" xfId="0" applyNumberFormat="1" applyBorder="1" applyAlignment="1" applyProtection="1">
      <alignment vertical="center"/>
      <protection/>
    </xf>
    <xf numFmtId="0" fontId="0" fillId="0" borderId="0" xfId="0" applyFont="1" applyBorder="1" applyAlignment="1" applyProtection="1">
      <alignment vertical="center" textRotation="255" wrapText="1"/>
      <protection/>
    </xf>
    <xf numFmtId="0" fontId="0" fillId="0" borderId="26" xfId="0" applyFill="1" applyBorder="1" applyAlignment="1" applyProtection="1">
      <alignment vertical="center"/>
      <protection/>
    </xf>
    <xf numFmtId="9" fontId="12" fillId="0" borderId="26" xfId="42" applyFont="1" applyFill="1" applyBorder="1" applyAlignment="1">
      <alignment vertical="center" wrapText="1"/>
    </xf>
    <xf numFmtId="0" fontId="0" fillId="0" borderId="26" xfId="0" applyFont="1" applyFill="1" applyBorder="1" applyAlignment="1">
      <alignment vertical="center" wrapText="1"/>
    </xf>
    <xf numFmtId="180" fontId="12" fillId="0" borderId="66" xfId="42" applyNumberFormat="1" applyFont="1" applyFill="1" applyBorder="1" applyAlignment="1">
      <alignment horizontal="center" vertical="center" shrinkToFit="1"/>
    </xf>
    <xf numFmtId="180" fontId="12" fillId="17" borderId="67" xfId="0" applyNumberFormat="1" applyFont="1" applyFill="1" applyBorder="1" applyAlignment="1">
      <alignment horizontal="center" vertical="center" wrapText="1"/>
    </xf>
    <xf numFmtId="180" fontId="12" fillId="0" borderId="68" xfId="42" applyNumberFormat="1" applyFont="1" applyFill="1" applyBorder="1" applyAlignment="1">
      <alignment horizontal="center" vertical="center" shrinkToFit="1"/>
    </xf>
    <xf numFmtId="180" fontId="0" fillId="0" borderId="69" xfId="42" applyNumberFormat="1" applyFont="1" applyFill="1" applyBorder="1" applyAlignment="1" applyProtection="1">
      <alignment horizontal="center" vertical="center"/>
      <protection/>
    </xf>
    <xf numFmtId="213" fontId="0" fillId="0" borderId="20" xfId="42" applyNumberFormat="1" applyFont="1" applyBorder="1" applyAlignment="1" applyProtection="1">
      <alignment vertical="center"/>
      <protection/>
    </xf>
    <xf numFmtId="213" fontId="0" fillId="0" borderId="20" xfId="0" applyNumberFormat="1" applyFont="1" applyFill="1" applyBorder="1" applyAlignment="1" applyProtection="1">
      <alignment vertical="center"/>
      <protection/>
    </xf>
    <xf numFmtId="213" fontId="0" fillId="0" borderId="20" xfId="0" applyNumberFormat="1" applyFont="1" applyFill="1" applyBorder="1" applyAlignment="1" applyProtection="1">
      <alignment vertical="center"/>
      <protection/>
    </xf>
    <xf numFmtId="183" fontId="0" fillId="0" borderId="20" xfId="0" applyNumberFormat="1" applyBorder="1" applyAlignment="1" applyProtection="1" quotePrefix="1">
      <alignment horizontal="right" vertical="center"/>
      <protection/>
    </xf>
    <xf numFmtId="180" fontId="0" fillId="0" borderId="20" xfId="0" applyNumberFormat="1" applyFill="1" applyBorder="1" applyAlignment="1">
      <alignment vertical="center"/>
    </xf>
    <xf numFmtId="180" fontId="0" fillId="0" borderId="31" xfId="0" applyNumberFormat="1" applyFill="1" applyBorder="1" applyAlignment="1">
      <alignment vertical="center"/>
    </xf>
    <xf numFmtId="180" fontId="0" fillId="0" borderId="30" xfId="0" applyNumberFormat="1" applyFill="1" applyBorder="1" applyAlignment="1">
      <alignment vertical="center"/>
    </xf>
    <xf numFmtId="180" fontId="12" fillId="17" borderId="25" xfId="0" applyNumberFormat="1" applyFont="1" applyFill="1" applyBorder="1" applyAlignment="1">
      <alignment horizontal="center" vertical="center" wrapText="1"/>
    </xf>
    <xf numFmtId="0" fontId="0" fillId="0" borderId="20" xfId="0" applyFill="1" applyBorder="1" applyAlignment="1" applyProtection="1">
      <alignment vertical="center"/>
      <protection/>
    </xf>
    <xf numFmtId="180" fontId="12" fillId="0" borderId="70" xfId="42" applyNumberFormat="1" applyFont="1" applyFill="1" applyBorder="1" applyAlignment="1">
      <alignment horizontal="center" vertical="center" shrinkToFit="1"/>
    </xf>
    <xf numFmtId="180" fontId="12" fillId="0" borderId="71" xfId="0" applyNumberFormat="1" applyFont="1" applyFill="1" applyBorder="1" applyAlignment="1">
      <alignment horizontal="center" vertical="center" wrapText="1"/>
    </xf>
    <xf numFmtId="180" fontId="12" fillId="0" borderId="72" xfId="42" applyNumberFormat="1" applyFont="1" applyFill="1" applyBorder="1" applyAlignment="1">
      <alignment horizontal="center" vertical="center" shrinkToFit="1"/>
    </xf>
    <xf numFmtId="180" fontId="12" fillId="0" borderId="73" xfId="0" applyNumberFormat="1" applyFont="1" applyFill="1" applyBorder="1" applyAlignment="1">
      <alignment horizontal="center" vertical="center" wrapText="1"/>
    </xf>
    <xf numFmtId="0" fontId="14" fillId="17" borderId="33" xfId="0" applyFont="1" applyFill="1" applyBorder="1" applyAlignment="1">
      <alignment horizontal="center" vertical="center" wrapText="1"/>
    </xf>
    <xf numFmtId="0" fontId="0" fillId="0" borderId="31" xfId="0" applyFill="1" applyBorder="1" applyAlignment="1" applyProtection="1">
      <alignment horizontal="center" vertical="center"/>
      <protection/>
    </xf>
    <xf numFmtId="180" fontId="0" fillId="0" borderId="31" xfId="42" applyNumberFormat="1"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0" fontId="6" fillId="0" borderId="20" xfId="0" applyFont="1" applyBorder="1" applyAlignment="1">
      <alignment horizontal="center" vertical="center" wrapText="1"/>
    </xf>
    <xf numFmtId="0" fontId="0" fillId="17" borderId="40" xfId="0" applyFill="1" applyBorder="1" applyAlignment="1" applyProtection="1">
      <alignment vertical="center"/>
      <protection/>
    </xf>
    <xf numFmtId="0" fontId="0" fillId="17" borderId="26" xfId="0" applyFill="1" applyBorder="1" applyAlignment="1" applyProtection="1">
      <alignment vertical="center"/>
      <protection/>
    </xf>
    <xf numFmtId="0" fontId="0" fillId="17" borderId="36" xfId="0" applyFill="1" applyBorder="1" applyAlignment="1" applyProtection="1">
      <alignment vertical="center"/>
      <protection/>
    </xf>
    <xf numFmtId="0" fontId="0" fillId="17" borderId="27" xfId="0" applyFill="1" applyBorder="1" applyAlignment="1" applyProtection="1">
      <alignment vertical="center"/>
      <protection/>
    </xf>
    <xf numFmtId="0" fontId="0" fillId="17" borderId="0" xfId="0" applyFill="1" applyBorder="1" applyAlignment="1" applyProtection="1">
      <alignment vertical="center"/>
      <protection/>
    </xf>
    <xf numFmtId="0" fontId="0" fillId="17" borderId="23" xfId="0" applyFill="1" applyBorder="1" applyAlignment="1" applyProtection="1">
      <alignment vertical="center"/>
      <protection/>
    </xf>
    <xf numFmtId="190" fontId="0" fillId="7" borderId="20" xfId="0" applyNumberFormat="1" applyFill="1" applyBorder="1" applyAlignment="1" applyProtection="1">
      <alignment vertical="center"/>
      <protection/>
    </xf>
    <xf numFmtId="213" fontId="0" fillId="0" borderId="20" xfId="0" applyNumberFormat="1" applyFont="1" applyFill="1" applyBorder="1" applyAlignment="1" applyProtection="1">
      <alignment vertical="center" shrinkToFit="1"/>
      <protection/>
    </xf>
    <xf numFmtId="0" fontId="0" fillId="17" borderId="24" xfId="0" applyFill="1" applyBorder="1" applyAlignment="1" applyProtection="1">
      <alignment vertical="center"/>
      <protection/>
    </xf>
    <xf numFmtId="0" fontId="52" fillId="0" borderId="0" xfId="0" applyFont="1" applyAlignment="1">
      <alignment vertical="center"/>
    </xf>
    <xf numFmtId="0" fontId="52" fillId="0" borderId="0" xfId="0" applyFont="1" applyAlignment="1" applyProtection="1">
      <alignment vertical="center"/>
      <protection/>
    </xf>
    <xf numFmtId="0" fontId="52" fillId="0" borderId="0" xfId="0" applyFont="1" applyBorder="1" applyAlignment="1" applyProtection="1">
      <alignment vertical="center"/>
      <protection/>
    </xf>
    <xf numFmtId="223" fontId="12" fillId="17" borderId="10" xfId="0" applyNumberFormat="1" applyFont="1" applyFill="1" applyBorder="1" applyAlignment="1">
      <alignment horizontal="center" vertical="center"/>
    </xf>
    <xf numFmtId="0" fontId="0" fillId="0" borderId="0" xfId="0" applyFont="1" applyAlignment="1" applyProtection="1">
      <alignment vertical="center"/>
      <protection/>
    </xf>
    <xf numFmtId="0" fontId="0" fillId="0" borderId="0" xfId="0" applyFont="1" applyAlignment="1">
      <alignment vertical="center"/>
    </xf>
    <xf numFmtId="0" fontId="10" fillId="0" borderId="0" xfId="0" applyFont="1" applyAlignment="1">
      <alignment vertical="center"/>
    </xf>
    <xf numFmtId="0" fontId="0" fillId="0" borderId="0" xfId="0" applyFont="1" applyAlignment="1" applyProtection="1">
      <alignment vertical="center" wrapText="1"/>
      <protection/>
    </xf>
    <xf numFmtId="196" fontId="52" fillId="0" borderId="0" xfId="42" applyNumberFormat="1" applyFont="1" applyBorder="1" applyAlignment="1" applyProtection="1">
      <alignment vertical="center"/>
      <protection/>
    </xf>
    <xf numFmtId="0" fontId="6" fillId="0" borderId="0" xfId="0" applyFont="1" applyAlignment="1" applyProtection="1">
      <alignment vertical="center"/>
      <protection/>
    </xf>
    <xf numFmtId="224" fontId="12" fillId="0" borderId="48" xfId="0" applyNumberFormat="1" applyFont="1" applyFill="1" applyBorder="1" applyAlignment="1">
      <alignment horizontal="center" vertical="center" shrinkToFit="1"/>
    </xf>
    <xf numFmtId="180" fontId="0" fillId="0" borderId="24" xfId="0" applyNumberFormat="1" applyFill="1" applyBorder="1" applyAlignment="1" applyProtection="1">
      <alignment vertical="center"/>
      <protection/>
    </xf>
    <xf numFmtId="180" fontId="0" fillId="0" borderId="31" xfId="0" applyNumberFormat="1" applyFill="1" applyBorder="1" applyAlignment="1" applyProtection="1">
      <alignment horizontal="right" vertical="center"/>
      <protection/>
    </xf>
    <xf numFmtId="182" fontId="12" fillId="0" borderId="11" xfId="49" applyNumberFormat="1" applyFont="1" applyFill="1" applyBorder="1" applyAlignment="1">
      <alignment horizontal="center" vertical="center" shrinkToFit="1"/>
    </xf>
    <xf numFmtId="0" fontId="49" fillId="0" borderId="0" xfId="0" applyFont="1" applyAlignment="1" applyProtection="1">
      <alignment vertical="center"/>
      <protection/>
    </xf>
    <xf numFmtId="208" fontId="49" fillId="0" borderId="0" xfId="0" applyNumberFormat="1" applyFont="1" applyFill="1" applyAlignment="1" applyProtection="1">
      <alignment vertical="center"/>
      <protection/>
    </xf>
    <xf numFmtId="0" fontId="49" fillId="0" borderId="0" xfId="0" applyFont="1" applyBorder="1" applyAlignment="1" applyProtection="1">
      <alignment vertical="center"/>
      <protection/>
    </xf>
    <xf numFmtId="0" fontId="49" fillId="0" borderId="0" xfId="42" applyNumberFormat="1" applyFont="1" applyFill="1" applyBorder="1" applyAlignment="1" applyProtection="1">
      <alignment vertical="center"/>
      <protection/>
    </xf>
    <xf numFmtId="180" fontId="49" fillId="0" borderId="0" xfId="42" applyNumberFormat="1" applyFont="1" applyFill="1" applyBorder="1" applyAlignment="1" applyProtection="1">
      <alignment vertical="center"/>
      <protection/>
    </xf>
    <xf numFmtId="0" fontId="49" fillId="0" borderId="0" xfId="0" applyFont="1" applyAlignment="1">
      <alignment vertical="center"/>
    </xf>
    <xf numFmtId="0" fontId="49" fillId="0" borderId="0" xfId="0" applyFont="1" applyFill="1" applyBorder="1" applyAlignment="1" applyProtection="1">
      <alignment vertical="center"/>
      <protection/>
    </xf>
    <xf numFmtId="2" fontId="49" fillId="0" borderId="0" xfId="0" applyNumberFormat="1" applyFont="1" applyFill="1" applyBorder="1" applyAlignment="1" applyProtection="1">
      <alignment vertical="center"/>
      <protection/>
    </xf>
    <xf numFmtId="0" fontId="0" fillId="0" borderId="31" xfId="0" applyBorder="1" applyAlignment="1" applyProtection="1">
      <alignment horizontal="center" vertical="center"/>
      <protection/>
    </xf>
    <xf numFmtId="0" fontId="10" fillId="0" borderId="31" xfId="0" applyNumberFormat="1" applyFont="1" applyBorder="1" applyAlignment="1" applyProtection="1">
      <alignment horizontal="center" vertical="center"/>
      <protection/>
    </xf>
    <xf numFmtId="0" fontId="6" fillId="0" borderId="20" xfId="0" applyFont="1" applyBorder="1" applyAlignment="1">
      <alignment horizontal="center" vertical="center"/>
    </xf>
    <xf numFmtId="0" fontId="6" fillId="0" borderId="20" xfId="0" applyFont="1" applyFill="1" applyBorder="1" applyAlignment="1">
      <alignment horizontal="center" vertical="center"/>
    </xf>
    <xf numFmtId="0" fontId="6" fillId="0" borderId="31" xfId="0" applyFont="1" applyFill="1" applyBorder="1" applyAlignment="1">
      <alignment horizontal="center" vertical="center"/>
    </xf>
    <xf numFmtId="0" fontId="0" fillId="21" borderId="0" xfId="0" applyFill="1" applyAlignment="1" applyProtection="1">
      <alignment vertical="center"/>
      <protection/>
    </xf>
    <xf numFmtId="196" fontId="0" fillId="21" borderId="0" xfId="42" applyNumberFormat="1" applyFont="1" applyFill="1" applyBorder="1" applyAlignment="1" applyProtection="1">
      <alignment vertical="center"/>
      <protection/>
    </xf>
    <xf numFmtId="208" fontId="0" fillId="0" borderId="20" xfId="0" applyNumberFormat="1" applyFont="1" applyFill="1" applyBorder="1" applyAlignment="1" applyProtection="1">
      <alignment vertical="center"/>
      <protection/>
    </xf>
    <xf numFmtId="213" fontId="0" fillId="0" borderId="20" xfId="42" applyNumberFormat="1" applyFont="1" applyFill="1" applyBorder="1" applyAlignment="1" applyProtection="1">
      <alignment vertical="center"/>
      <protection/>
    </xf>
    <xf numFmtId="0" fontId="0" fillId="0" borderId="31"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25" xfId="0" applyFill="1" applyBorder="1" applyAlignment="1" applyProtection="1">
      <alignment horizontal="left" vertical="center"/>
      <protection/>
    </xf>
    <xf numFmtId="0" fontId="0" fillId="0" borderId="74" xfId="0" applyFill="1" applyBorder="1" applyAlignment="1" applyProtection="1">
      <alignment horizontal="left" vertical="center"/>
      <protection/>
    </xf>
    <xf numFmtId="0" fontId="0" fillId="0" borderId="28" xfId="0" applyFill="1" applyBorder="1" applyAlignment="1" applyProtection="1">
      <alignment horizontal="left" vertical="center"/>
      <protection/>
    </xf>
    <xf numFmtId="0" fontId="9" fillId="0" borderId="65" xfId="0" applyFont="1" applyBorder="1" applyAlignment="1" applyProtection="1">
      <alignment horizontal="center" vertical="center" wrapText="1" shrinkToFit="1"/>
      <protection/>
    </xf>
    <xf numFmtId="0" fontId="50" fillId="0" borderId="65" xfId="0" applyFont="1" applyBorder="1" applyAlignment="1" applyProtection="1">
      <alignment horizontal="center" vertical="center" wrapText="1"/>
      <protection/>
    </xf>
    <xf numFmtId="0" fontId="50" fillId="0" borderId="27" xfId="0" applyFont="1" applyBorder="1" applyAlignment="1" applyProtection="1">
      <alignment horizontal="center" vertical="center" wrapText="1"/>
      <protection/>
    </xf>
    <xf numFmtId="0" fontId="0" fillId="17" borderId="21" xfId="0" applyFill="1" applyBorder="1" applyAlignment="1" applyProtection="1">
      <alignment horizontal="left" vertical="center"/>
      <protection/>
    </xf>
    <xf numFmtId="0" fontId="0" fillId="17" borderId="22" xfId="0" applyFill="1" applyBorder="1" applyAlignment="1" applyProtection="1">
      <alignment horizontal="left" vertical="center"/>
      <protection/>
    </xf>
    <xf numFmtId="0" fontId="0" fillId="17" borderId="46" xfId="0"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36" xfId="0" applyFill="1" applyBorder="1" applyAlignment="1" applyProtection="1">
      <alignment horizontal="left" vertical="center"/>
      <protection/>
    </xf>
    <xf numFmtId="0" fontId="0" fillId="0" borderId="31" xfId="0" applyFont="1" applyBorder="1" applyAlignment="1" applyProtection="1">
      <alignment horizontal="center" vertical="center" textRotation="255" wrapText="1"/>
      <protection/>
    </xf>
    <xf numFmtId="0" fontId="0" fillId="0" borderId="24" xfId="0" applyFont="1" applyBorder="1" applyAlignment="1" applyProtection="1">
      <alignment horizontal="center" vertical="center" textRotation="255" wrapText="1"/>
      <protection/>
    </xf>
    <xf numFmtId="0" fontId="0" fillId="0" borderId="31"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7" xfId="0" applyBorder="1" applyAlignment="1">
      <alignment vertical="center"/>
    </xf>
    <xf numFmtId="0" fontId="6" fillId="0" borderId="20"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0" fillId="0" borderId="75" xfId="0" applyBorder="1" applyAlignment="1" applyProtection="1">
      <alignment horizontal="left" vertical="center"/>
      <protection/>
    </xf>
    <xf numFmtId="0" fontId="0" fillId="0" borderId="76" xfId="0" applyBorder="1" applyAlignment="1" applyProtection="1">
      <alignment horizontal="left" vertical="center"/>
      <protection/>
    </xf>
    <xf numFmtId="0" fontId="0" fillId="0" borderId="77" xfId="0" applyBorder="1" applyAlignment="1" applyProtection="1">
      <alignment horizontal="left" vertical="center"/>
      <protection/>
    </xf>
    <xf numFmtId="0" fontId="2" fillId="0" borderId="0" xfId="0" applyFont="1" applyFill="1" applyAlignment="1" applyProtection="1">
      <alignment horizontal="left" vertical="center"/>
      <protection/>
    </xf>
    <xf numFmtId="0" fontId="0" fillId="0" borderId="31"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17" borderId="25" xfId="0" applyFont="1" applyFill="1" applyBorder="1" applyAlignment="1" applyProtection="1">
      <alignment horizontal="left" vertical="center"/>
      <protection/>
    </xf>
    <xf numFmtId="0" fontId="0" fillId="17" borderId="74" xfId="0" applyFont="1" applyFill="1" applyBorder="1" applyAlignment="1" applyProtection="1">
      <alignment horizontal="left" vertical="center"/>
      <protection/>
    </xf>
    <xf numFmtId="0" fontId="0" fillId="17" borderId="28" xfId="0" applyFont="1" applyFill="1"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0" fillId="0" borderId="78" xfId="0" applyBorder="1" applyAlignment="1" applyProtection="1">
      <alignment horizontal="left" vertical="center"/>
      <protection/>
    </xf>
    <xf numFmtId="0" fontId="0" fillId="0" borderId="79" xfId="0" applyBorder="1" applyAlignment="1" applyProtection="1">
      <alignment horizontal="left" vertical="center"/>
      <protection/>
    </xf>
    <xf numFmtId="0" fontId="0" fillId="0" borderId="80" xfId="0" applyBorder="1" applyAlignment="1" applyProtection="1">
      <alignment horizontal="left" vertical="center"/>
      <protection/>
    </xf>
    <xf numFmtId="0" fontId="0" fillId="17" borderId="20" xfId="0" applyFill="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0" xfId="0" applyBorder="1" applyAlignment="1" applyProtection="1">
      <alignment horizontal="left" vertical="center"/>
      <protection/>
    </xf>
    <xf numFmtId="0" fontId="0" fillId="17" borderId="25" xfId="0" applyFont="1" applyFill="1" applyBorder="1" applyAlignment="1" applyProtection="1">
      <alignment horizontal="left" vertical="center" wrapText="1"/>
      <protection/>
    </xf>
    <xf numFmtId="0" fontId="0" fillId="17" borderId="74" xfId="0" applyFont="1" applyFill="1" applyBorder="1" applyAlignment="1" applyProtection="1">
      <alignment horizontal="left" vertical="center" wrapText="1"/>
      <protection/>
    </xf>
    <xf numFmtId="0" fontId="0" fillId="17" borderId="28" xfId="0" applyFont="1" applyFill="1" applyBorder="1" applyAlignment="1" applyProtection="1">
      <alignment horizontal="left" vertical="center" wrapText="1"/>
      <protection/>
    </xf>
    <xf numFmtId="0" fontId="0" fillId="0" borderId="25" xfId="0" applyBorder="1" applyAlignment="1" applyProtection="1">
      <alignment horizontal="left" vertical="center"/>
      <protection/>
    </xf>
    <xf numFmtId="0" fontId="0" fillId="0" borderId="74" xfId="0"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46" xfId="0" applyFill="1" applyBorder="1" applyAlignment="1">
      <alignment horizontal="left" vertical="center"/>
    </xf>
    <xf numFmtId="0" fontId="0" fillId="17" borderId="25" xfId="0" applyFill="1" applyBorder="1" applyAlignment="1" applyProtection="1">
      <alignment horizontal="left" vertical="center"/>
      <protection/>
    </xf>
    <xf numFmtId="0" fontId="0" fillId="17" borderId="74" xfId="0" applyFill="1" applyBorder="1" applyAlignment="1" applyProtection="1">
      <alignment horizontal="left" vertical="center"/>
      <protection/>
    </xf>
    <xf numFmtId="0" fontId="0" fillId="17" borderId="28" xfId="0" applyFill="1" applyBorder="1" applyAlignment="1" applyProtection="1">
      <alignment horizontal="left" vertical="center"/>
      <protection/>
    </xf>
    <xf numFmtId="0" fontId="0" fillId="17" borderId="40" xfId="0" applyFill="1" applyBorder="1" applyAlignment="1" applyProtection="1">
      <alignment horizontal="left" vertical="center" wrapText="1"/>
      <protection/>
    </xf>
    <xf numFmtId="0" fontId="0" fillId="17" borderId="26" xfId="0" applyFill="1" applyBorder="1" applyAlignment="1" applyProtection="1">
      <alignment horizontal="left" vertical="center" wrapText="1"/>
      <protection/>
    </xf>
    <xf numFmtId="0" fontId="0" fillId="17" borderId="36" xfId="0" applyFill="1" applyBorder="1" applyAlignment="1" applyProtection="1">
      <alignment horizontal="left" vertical="center" wrapText="1"/>
      <protection/>
    </xf>
    <xf numFmtId="0" fontId="0" fillId="0" borderId="21"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17" borderId="40" xfId="0" applyFont="1" applyFill="1" applyBorder="1" applyAlignment="1" applyProtection="1">
      <alignment horizontal="left" vertical="center"/>
      <protection/>
    </xf>
    <xf numFmtId="0" fontId="0" fillId="17" borderId="26" xfId="0" applyFont="1" applyFill="1" applyBorder="1" applyAlignment="1" applyProtection="1">
      <alignment horizontal="left" vertical="center"/>
      <protection/>
    </xf>
    <xf numFmtId="0" fontId="0" fillId="17" borderId="36" xfId="0" applyFont="1" applyFill="1" applyBorder="1" applyAlignment="1" applyProtection="1">
      <alignment horizontal="left" vertical="center"/>
      <protection/>
    </xf>
    <xf numFmtId="0" fontId="2" fillId="0" borderId="0" xfId="0" applyFont="1" applyAlignment="1" applyProtection="1">
      <alignment horizontal="left" vertical="center"/>
      <protection/>
    </xf>
    <xf numFmtId="0" fontId="0" fillId="17" borderId="31" xfId="0" applyFont="1" applyFill="1" applyBorder="1" applyAlignment="1" applyProtection="1">
      <alignment horizontal="left" vertical="center"/>
      <protection/>
    </xf>
    <xf numFmtId="0" fontId="0" fillId="17" borderId="21" xfId="0" applyFill="1" applyBorder="1" applyAlignment="1" applyProtection="1">
      <alignment horizontal="left" vertical="center" wrapText="1"/>
      <protection/>
    </xf>
    <xf numFmtId="0" fontId="0" fillId="17" borderId="22" xfId="0" applyFill="1" applyBorder="1" applyAlignment="1" applyProtection="1">
      <alignment horizontal="left" vertical="center" wrapText="1"/>
      <protection/>
    </xf>
    <xf numFmtId="0" fontId="0" fillId="17" borderId="46" xfId="0" applyFill="1" applyBorder="1" applyAlignment="1" applyProtection="1">
      <alignment horizontal="left" vertical="center" wrapText="1"/>
      <protection/>
    </xf>
    <xf numFmtId="0" fontId="0" fillId="17" borderId="20" xfId="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0" fillId="0" borderId="0" xfId="0" applyFont="1" applyBorder="1" applyAlignment="1" applyProtection="1">
      <alignment horizontal="center" vertical="center" wrapText="1"/>
      <protection/>
    </xf>
    <xf numFmtId="0" fontId="51" fillId="0" borderId="0" xfId="0" applyFont="1" applyBorder="1" applyAlignment="1">
      <alignment vertical="center"/>
    </xf>
    <xf numFmtId="0" fontId="0" fillId="17" borderId="20" xfId="0" applyFill="1" applyBorder="1" applyAlignment="1" applyProtection="1">
      <alignment horizontal="center" vertical="center"/>
      <protection/>
    </xf>
    <xf numFmtId="0" fontId="0" fillId="0" borderId="65" xfId="0" applyBorder="1" applyAlignment="1">
      <alignment vertical="center"/>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1" xfId="0" applyFill="1" applyBorder="1" applyAlignment="1" applyProtection="1">
      <alignment horizontal="left" vertical="center" wrapText="1"/>
      <protection/>
    </xf>
    <xf numFmtId="0" fontId="0" fillId="0" borderId="22" xfId="0" applyFill="1" applyBorder="1" applyAlignment="1" applyProtection="1">
      <alignment horizontal="left" vertical="center" wrapText="1"/>
      <protection/>
    </xf>
    <xf numFmtId="0" fontId="0" fillId="0" borderId="46" xfId="0" applyFill="1" applyBorder="1" applyAlignment="1" applyProtection="1">
      <alignment horizontal="left" vertical="center" wrapText="1"/>
      <protection/>
    </xf>
    <xf numFmtId="0" fontId="0" fillId="0" borderId="20" xfId="0" applyFill="1" applyBorder="1" applyAlignment="1" applyProtection="1">
      <alignment horizontal="center" vertical="center"/>
      <protection/>
    </xf>
    <xf numFmtId="0" fontId="6" fillId="0" borderId="20" xfId="0" applyFont="1" applyFill="1" applyBorder="1" applyAlignment="1">
      <alignment horizontal="center" vertical="center"/>
    </xf>
    <xf numFmtId="0" fontId="0" fillId="0" borderId="21"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46" xfId="0" applyBorder="1" applyAlignment="1" applyProtection="1">
      <alignment horizontal="left" vertical="center"/>
      <protection/>
    </xf>
    <xf numFmtId="0" fontId="9" fillId="0" borderId="27" xfId="0" applyFont="1" applyBorder="1" applyAlignment="1" applyProtection="1">
      <alignment horizontal="center" vertical="center" wrapText="1" shrinkToFit="1"/>
      <protection/>
    </xf>
    <xf numFmtId="0" fontId="0" fillId="17" borderId="31" xfId="0" applyFill="1" applyBorder="1" applyAlignment="1" applyProtection="1">
      <alignment horizontal="center" vertical="center" textRotation="255" wrapText="1"/>
      <protection/>
    </xf>
    <xf numFmtId="0" fontId="0" fillId="17" borderId="24" xfId="0" applyFill="1" applyBorder="1" applyAlignment="1" applyProtection="1">
      <alignment horizontal="center" vertical="center" textRotation="255" wrapText="1"/>
      <protection/>
    </xf>
    <xf numFmtId="0" fontId="0" fillId="0" borderId="31"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40"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17" borderId="75" xfId="0" applyFill="1" applyBorder="1" applyAlignment="1" applyProtection="1">
      <alignment horizontal="left" vertical="center"/>
      <protection/>
    </xf>
    <xf numFmtId="0" fontId="0" fillId="17" borderId="76" xfId="0" applyFill="1" applyBorder="1" applyAlignment="1" applyProtection="1">
      <alignment horizontal="left" vertical="center"/>
      <protection/>
    </xf>
    <xf numFmtId="0" fontId="0" fillId="17" borderId="77" xfId="0" applyFill="1" applyBorder="1" applyAlignment="1" applyProtection="1">
      <alignment horizontal="left" vertical="center"/>
      <protection/>
    </xf>
    <xf numFmtId="0" fontId="0" fillId="17" borderId="78" xfId="0" applyFont="1" applyFill="1" applyBorder="1" applyAlignment="1" applyProtection="1">
      <alignment horizontal="left" vertical="center"/>
      <protection/>
    </xf>
    <xf numFmtId="0" fontId="0" fillId="17" borderId="79" xfId="0" applyFont="1" applyFill="1" applyBorder="1" applyAlignment="1" applyProtection="1">
      <alignment horizontal="left" vertical="center"/>
      <protection/>
    </xf>
    <xf numFmtId="0" fontId="0" fillId="17" borderId="80" xfId="0" applyFont="1" applyFill="1" applyBorder="1" applyAlignment="1" applyProtection="1">
      <alignment horizontal="left" vertical="center"/>
      <protection/>
    </xf>
    <xf numFmtId="0" fontId="0" fillId="17" borderId="40" xfId="0" applyFill="1" applyBorder="1" applyAlignment="1" applyProtection="1">
      <alignment horizontal="center" vertical="center" wrapText="1"/>
      <protection/>
    </xf>
    <xf numFmtId="0" fontId="0" fillId="17" borderId="26" xfId="0"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6" xfId="0" applyBorder="1" applyAlignment="1">
      <alignment horizontal="center" vertical="center"/>
    </xf>
    <xf numFmtId="0" fontId="0" fillId="17" borderId="20" xfId="0" applyFill="1" applyBorder="1" applyAlignment="1" applyProtection="1">
      <alignment vertical="center" wrapText="1"/>
      <protection/>
    </xf>
    <xf numFmtId="0" fontId="0" fillId="0" borderId="20" xfId="0" applyBorder="1" applyAlignment="1">
      <alignment vertical="center" wrapText="1"/>
    </xf>
    <xf numFmtId="0" fontId="3" fillId="5" borderId="81" xfId="0" applyFont="1" applyFill="1" applyBorder="1" applyAlignment="1" applyProtection="1">
      <alignment horizontal="left" vertical="center"/>
      <protection/>
    </xf>
    <xf numFmtId="0" fontId="0" fillId="0" borderId="82" xfId="0" applyBorder="1" applyAlignment="1">
      <alignment vertical="center"/>
    </xf>
    <xf numFmtId="0" fontId="0" fillId="0" borderId="83" xfId="0" applyBorder="1" applyAlignment="1">
      <alignment vertical="center"/>
    </xf>
    <xf numFmtId="0" fontId="0" fillId="17" borderId="40" xfId="0" applyFont="1" applyFill="1" applyBorder="1" applyAlignment="1" applyProtection="1">
      <alignment vertical="center" wrapText="1"/>
      <protection/>
    </xf>
    <xf numFmtId="0" fontId="0" fillId="17" borderId="74" xfId="0" applyFont="1" applyFill="1" applyBorder="1" applyAlignment="1" applyProtection="1">
      <alignment vertical="center" wrapText="1"/>
      <protection/>
    </xf>
    <xf numFmtId="0" fontId="0" fillId="17" borderId="28" xfId="0" applyFont="1" applyFill="1" applyBorder="1" applyAlignment="1" applyProtection="1">
      <alignment vertical="center" wrapText="1"/>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1" xfId="0" applyBorder="1" applyAlignment="1" applyProtection="1">
      <alignment horizontal="left" vertical="center"/>
      <protection/>
    </xf>
    <xf numFmtId="0" fontId="0" fillId="0" borderId="20" xfId="0" applyBorder="1" applyAlignment="1">
      <alignment horizontal="left" vertical="center"/>
    </xf>
    <xf numFmtId="0" fontId="10" fillId="0" borderId="20" xfId="0" applyNumberFormat="1"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17" borderId="40" xfId="0" applyFill="1" applyBorder="1" applyAlignment="1" applyProtection="1">
      <alignment horizontal="left" vertical="center"/>
      <protection/>
    </xf>
    <xf numFmtId="0" fontId="0" fillId="17" borderId="26" xfId="0" applyFill="1" applyBorder="1" applyAlignment="1" applyProtection="1">
      <alignment horizontal="left" vertical="center"/>
      <protection/>
    </xf>
    <xf numFmtId="0" fontId="0" fillId="17" borderId="36" xfId="0" applyFill="1" applyBorder="1" applyAlignment="1" applyProtection="1">
      <alignment horizontal="left" vertical="center"/>
      <protection/>
    </xf>
    <xf numFmtId="0" fontId="0" fillId="0" borderId="26" xfId="0" applyBorder="1" applyAlignment="1">
      <alignment horizontal="left" vertical="center"/>
    </xf>
    <xf numFmtId="0" fontId="0" fillId="0" borderId="36" xfId="0" applyBorder="1" applyAlignment="1">
      <alignment horizontal="left" vertical="center"/>
    </xf>
    <xf numFmtId="0" fontId="0" fillId="0" borderId="20" xfId="0" applyFont="1" applyBorder="1" applyAlignment="1" applyProtection="1">
      <alignment horizontal="center" vertical="center"/>
      <protection/>
    </xf>
    <xf numFmtId="0" fontId="9" fillId="0" borderId="23" xfId="0" applyFont="1" applyBorder="1" applyAlignment="1" applyProtection="1">
      <alignment horizontal="center" vertical="center" wrapText="1" shrinkToFit="1"/>
      <protection/>
    </xf>
    <xf numFmtId="0" fontId="9" fillId="0" borderId="0" xfId="0" applyFont="1" applyBorder="1" applyAlignment="1" applyProtection="1">
      <alignment horizontal="center" vertical="center" shrinkToFit="1"/>
      <protection/>
    </xf>
    <xf numFmtId="0" fontId="0" fillId="0" borderId="20" xfId="0" applyFill="1" applyBorder="1" applyAlignment="1">
      <alignment horizontal="center" vertical="center"/>
    </xf>
    <xf numFmtId="0" fontId="0" fillId="17" borderId="25" xfId="0" applyFill="1" applyBorder="1" applyAlignment="1" applyProtection="1">
      <alignment horizontal="center" vertical="center"/>
      <protection/>
    </xf>
    <xf numFmtId="0" fontId="0" fillId="17" borderId="74" xfId="0" applyFill="1" applyBorder="1" applyAlignment="1" applyProtection="1">
      <alignment horizontal="center" vertical="center"/>
      <protection/>
    </xf>
    <xf numFmtId="0" fontId="0" fillId="0" borderId="74" xfId="0" applyBorder="1" applyAlignment="1">
      <alignment horizontal="center" vertical="center"/>
    </xf>
    <xf numFmtId="0" fontId="0" fillId="0" borderId="28" xfId="0" applyBorder="1" applyAlignment="1">
      <alignment horizontal="center" vertical="center"/>
    </xf>
    <xf numFmtId="0" fontId="0" fillId="0" borderId="75" xfId="0" applyFill="1" applyBorder="1" applyAlignment="1" applyProtection="1">
      <alignment horizontal="left" vertical="center"/>
      <protection/>
    </xf>
    <xf numFmtId="0" fontId="0" fillId="0" borderId="76" xfId="0" applyFill="1" applyBorder="1" applyAlignment="1" applyProtection="1">
      <alignment horizontal="left" vertical="center"/>
      <protection/>
    </xf>
    <xf numFmtId="0" fontId="0" fillId="0" borderId="77" xfId="0" applyFill="1" applyBorder="1" applyAlignment="1" applyProtection="1">
      <alignment horizontal="left" vertical="center"/>
      <protection/>
    </xf>
    <xf numFmtId="0" fontId="0" fillId="0" borderId="0" xfId="0" applyFill="1" applyAlignment="1">
      <alignment horizontal="left" vertical="center"/>
    </xf>
    <xf numFmtId="0" fontId="0" fillId="0" borderId="74" xfId="0" applyFill="1" applyBorder="1" applyAlignment="1" applyProtection="1">
      <alignment horizontal="center" vertical="center"/>
      <protection/>
    </xf>
    <xf numFmtId="0" fontId="0" fillId="0" borderId="74" xfId="0" applyFill="1" applyBorder="1" applyAlignment="1">
      <alignment horizontal="center" vertical="center"/>
    </xf>
    <xf numFmtId="0" fontId="0" fillId="0" borderId="28" xfId="0" applyFill="1" applyBorder="1" applyAlignment="1">
      <alignment horizontal="center" vertical="center"/>
    </xf>
    <xf numFmtId="0" fontId="9" fillId="0" borderId="65" xfId="0" applyFont="1" applyBorder="1" applyAlignment="1" applyProtection="1">
      <alignment horizontal="center" vertical="center" shrinkToFit="1"/>
      <protection/>
    </xf>
    <xf numFmtId="0" fontId="10" fillId="0" borderId="21" xfId="0" applyFont="1" applyFill="1" applyBorder="1" applyAlignment="1" applyProtection="1">
      <alignment horizontal="left" vertical="center"/>
      <protection/>
    </xf>
    <xf numFmtId="0" fontId="10" fillId="0" borderId="22" xfId="0" applyFont="1" applyFill="1" applyBorder="1" applyAlignment="1" applyProtection="1">
      <alignment horizontal="left" vertical="center"/>
      <protection/>
    </xf>
    <xf numFmtId="0" fontId="10" fillId="0" borderId="46" xfId="0" applyFont="1" applyFill="1" applyBorder="1" applyAlignment="1" applyProtection="1">
      <alignment horizontal="left" vertical="center"/>
      <protection/>
    </xf>
    <xf numFmtId="0" fontId="0" fillId="0" borderId="25" xfId="0" applyFill="1" applyBorder="1" applyAlignment="1" applyProtection="1">
      <alignment horizontal="center" vertical="center" wrapText="1"/>
      <protection/>
    </xf>
    <xf numFmtId="0" fontId="0" fillId="0" borderId="74"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0" xfId="0" applyBorder="1" applyAlignment="1">
      <alignment horizontal="center" vertical="center" shrinkToFit="1"/>
    </xf>
    <xf numFmtId="0" fontId="0" fillId="0" borderId="25" xfId="0" applyFill="1" applyBorder="1" applyAlignment="1" applyProtection="1">
      <alignment horizontal="left" vertical="center" wrapText="1"/>
      <protection/>
    </xf>
    <xf numFmtId="0" fontId="0" fillId="0" borderId="74" xfId="0" applyFill="1" applyBorder="1" applyAlignment="1" applyProtection="1">
      <alignment horizontal="left" vertical="center" wrapText="1"/>
      <protection/>
    </xf>
    <xf numFmtId="0" fontId="0" fillId="0" borderId="28" xfId="0" applyFill="1" applyBorder="1" applyAlignment="1" applyProtection="1">
      <alignment horizontal="left" vertical="center" wrapText="1"/>
      <protection/>
    </xf>
    <xf numFmtId="0" fontId="0" fillId="0" borderId="65" xfId="0" applyBorder="1" applyAlignment="1">
      <alignment horizontal="center" vertical="center" shrinkToFit="1"/>
    </xf>
    <xf numFmtId="0" fontId="0" fillId="17" borderId="25" xfId="0" applyFill="1" applyBorder="1" applyAlignment="1" applyProtection="1">
      <alignment horizontal="left" vertical="center" wrapText="1"/>
      <protection/>
    </xf>
    <xf numFmtId="0" fontId="0" fillId="17" borderId="20" xfId="0" applyFill="1" applyBorder="1" applyAlignment="1" applyProtection="1">
      <alignment horizontal="left" vertical="center"/>
      <protection/>
    </xf>
    <xf numFmtId="0" fontId="3" fillId="5" borderId="82" xfId="0" applyFont="1" applyFill="1" applyBorder="1" applyAlignment="1" applyProtection="1">
      <alignment horizontal="left" vertical="center"/>
      <protection/>
    </xf>
    <xf numFmtId="0" fontId="0" fillId="0" borderId="82" xfId="0" applyBorder="1" applyAlignment="1">
      <alignment horizontal="left" vertical="center"/>
    </xf>
    <xf numFmtId="0" fontId="0" fillId="0" borderId="26" xfId="0" applyBorder="1" applyAlignment="1">
      <alignment vertical="center"/>
    </xf>
    <xf numFmtId="0" fontId="0" fillId="0" borderId="36" xfId="0" applyBorder="1" applyAlignment="1">
      <alignment vertical="center"/>
    </xf>
    <xf numFmtId="0" fontId="0" fillId="0" borderId="0" xfId="0" applyAlignment="1">
      <alignment horizontal="left" vertical="center"/>
    </xf>
    <xf numFmtId="0" fontId="0" fillId="0" borderId="40" xfId="0" applyFill="1" applyBorder="1" applyAlignment="1" applyProtection="1">
      <alignment horizontal="center" vertical="center"/>
      <protection/>
    </xf>
    <xf numFmtId="0" fontId="0" fillId="17" borderId="31" xfId="0" applyFill="1" applyBorder="1" applyAlignment="1" applyProtection="1">
      <alignment vertical="center" wrapText="1"/>
      <protection/>
    </xf>
    <xf numFmtId="0" fontId="0" fillId="0" borderId="20" xfId="0" applyFont="1" applyFill="1" applyBorder="1" applyAlignment="1" applyProtection="1">
      <alignment horizontal="center" vertical="center"/>
      <protection/>
    </xf>
    <xf numFmtId="0" fontId="53" fillId="0" borderId="65" xfId="0" applyFont="1" applyBorder="1" applyAlignment="1">
      <alignment horizontal="center" vertical="center" wrapText="1" shrinkToFit="1"/>
    </xf>
    <xf numFmtId="0" fontId="53" fillId="0" borderId="65" xfId="0" applyFont="1" applyBorder="1" applyAlignment="1">
      <alignment horizontal="center" vertical="center" shrinkToFit="1"/>
    </xf>
    <xf numFmtId="0" fontId="12" fillId="18" borderId="31" xfId="0" applyFont="1" applyFill="1" applyBorder="1" applyAlignment="1">
      <alignment horizontal="center" vertical="center" wrapText="1"/>
    </xf>
    <xf numFmtId="0" fontId="12" fillId="18" borderId="65" xfId="0" applyFont="1" applyFill="1" applyBorder="1" applyAlignment="1">
      <alignment horizontal="center" vertical="center" wrapText="1"/>
    </xf>
    <xf numFmtId="0" fontId="10" fillId="17" borderId="25" xfId="0" applyFont="1" applyFill="1" applyBorder="1" applyAlignment="1">
      <alignment horizontal="center" vertical="center"/>
    </xf>
    <xf numFmtId="0" fontId="10" fillId="17" borderId="28" xfId="0" applyFont="1" applyFill="1" applyBorder="1" applyAlignment="1">
      <alignment horizontal="center" vertical="center"/>
    </xf>
    <xf numFmtId="0" fontId="10" fillId="17" borderId="31" xfId="0" applyFont="1" applyFill="1" applyBorder="1" applyAlignment="1">
      <alignment horizontal="center" vertical="center"/>
    </xf>
    <xf numFmtId="0" fontId="10" fillId="17" borderId="24" xfId="0" applyFont="1" applyFill="1" applyBorder="1" applyAlignment="1">
      <alignment horizontal="center" vertical="center"/>
    </xf>
    <xf numFmtId="0" fontId="0" fillId="18" borderId="31" xfId="0" applyFont="1" applyFill="1" applyBorder="1" applyAlignment="1">
      <alignment horizontal="center" vertical="center" wrapText="1"/>
    </xf>
    <xf numFmtId="0" fontId="0" fillId="18" borderId="65" xfId="0" applyFont="1" applyFill="1" applyBorder="1" applyAlignment="1">
      <alignment horizontal="center" vertical="center" wrapText="1"/>
    </xf>
    <xf numFmtId="0" fontId="0" fillId="18" borderId="24" xfId="0" applyFont="1" applyFill="1" applyBorder="1" applyAlignment="1">
      <alignment horizontal="center" vertical="center" wrapText="1"/>
    </xf>
    <xf numFmtId="0" fontId="10" fillId="17" borderId="31" xfId="0" applyFont="1" applyFill="1" applyBorder="1" applyAlignment="1">
      <alignment horizontal="center" vertical="center" wrapText="1"/>
    </xf>
    <xf numFmtId="0" fontId="10" fillId="17" borderId="24" xfId="0" applyFont="1" applyFill="1" applyBorder="1" applyAlignment="1">
      <alignment horizontal="center" vertical="center" wrapText="1"/>
    </xf>
    <xf numFmtId="0" fontId="10" fillId="17" borderId="74" xfId="0" applyFont="1" applyFill="1" applyBorder="1" applyAlignment="1">
      <alignment horizontal="center" vertical="center"/>
    </xf>
    <xf numFmtId="0" fontId="0" fillId="22" borderId="84" xfId="0" applyFont="1" applyFill="1" applyBorder="1" applyAlignment="1">
      <alignment horizontal="center" vertical="center" wrapText="1"/>
    </xf>
    <xf numFmtId="0" fontId="0" fillId="22" borderId="18" xfId="0" applyFont="1" applyFill="1" applyBorder="1" applyAlignment="1">
      <alignment horizontal="center" vertical="center" wrapText="1"/>
    </xf>
    <xf numFmtId="0" fontId="0" fillId="22" borderId="85" xfId="0" applyFont="1" applyFill="1" applyBorder="1" applyAlignment="1">
      <alignment horizontal="center" vertical="center" wrapText="1"/>
    </xf>
    <xf numFmtId="0" fontId="0" fillId="22" borderId="86" xfId="0" applyFont="1" applyFill="1" applyBorder="1" applyAlignment="1">
      <alignment horizontal="center" vertical="center" wrapText="1"/>
    </xf>
    <xf numFmtId="180" fontId="12" fillId="17" borderId="84" xfId="42" applyNumberFormat="1" applyFont="1" applyFill="1" applyBorder="1" applyAlignment="1">
      <alignment horizontal="center" vertical="center" shrinkToFit="1"/>
    </xf>
    <xf numFmtId="180" fontId="12" fillId="17" borderId="85" xfId="42" applyNumberFormat="1" applyFont="1" applyFill="1" applyBorder="1" applyAlignment="1">
      <alignment horizontal="center" vertical="center" shrinkToFit="1"/>
    </xf>
    <xf numFmtId="180" fontId="12" fillId="17" borderId="41" xfId="0" applyNumberFormat="1" applyFont="1" applyFill="1" applyBorder="1" applyAlignment="1">
      <alignment horizontal="center" vertical="center" wrapText="1"/>
    </xf>
    <xf numFmtId="180" fontId="12" fillId="17" borderId="49" xfId="0" applyNumberFormat="1" applyFont="1" applyFill="1" applyBorder="1" applyAlignment="1">
      <alignment horizontal="center" vertical="center" wrapText="1"/>
    </xf>
    <xf numFmtId="0" fontId="0" fillId="5" borderId="84" xfId="0" applyFont="1" applyFill="1" applyBorder="1" applyAlignment="1">
      <alignment horizontal="center" vertical="center" wrapText="1"/>
    </xf>
    <xf numFmtId="0" fontId="0" fillId="5" borderId="87"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0" fillId="5" borderId="88" xfId="0" applyFont="1" applyFill="1" applyBorder="1" applyAlignment="1">
      <alignment horizontal="center" vertical="center" wrapText="1"/>
    </xf>
    <xf numFmtId="0" fontId="0" fillId="5" borderId="86" xfId="0" applyFont="1" applyFill="1" applyBorder="1" applyAlignment="1">
      <alignment horizontal="center" vertical="center" wrapText="1"/>
    </xf>
    <xf numFmtId="180" fontId="14" fillId="17" borderId="89" xfId="42" applyNumberFormat="1" applyFont="1" applyFill="1" applyBorder="1" applyAlignment="1">
      <alignment horizontal="center" vertical="center" shrinkToFit="1"/>
    </xf>
    <xf numFmtId="180" fontId="14" fillId="17" borderId="90" xfId="42" applyNumberFormat="1" applyFont="1" applyFill="1" applyBorder="1" applyAlignment="1">
      <alignment horizontal="center" vertical="center" shrinkToFit="1"/>
    </xf>
    <xf numFmtId="180" fontId="14" fillId="17" borderId="41" xfId="0" applyNumberFormat="1" applyFont="1" applyFill="1" applyBorder="1" applyAlignment="1">
      <alignment horizontal="center" vertical="center" shrinkToFit="1"/>
    </xf>
    <xf numFmtId="180" fontId="14" fillId="17" borderId="49" xfId="0" applyNumberFormat="1" applyFont="1" applyFill="1" applyBorder="1" applyAlignment="1">
      <alignment horizontal="center" vertical="center" shrinkToFit="1"/>
    </xf>
    <xf numFmtId="0" fontId="0" fillId="4" borderId="8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85" xfId="0" applyFont="1" applyFill="1" applyBorder="1" applyAlignment="1">
      <alignment horizontal="center" vertical="center" wrapText="1"/>
    </xf>
    <xf numFmtId="0" fontId="0" fillId="4" borderId="86" xfId="0" applyFont="1" applyFill="1" applyBorder="1" applyAlignment="1">
      <alignment horizontal="center" vertical="center" wrapText="1"/>
    </xf>
    <xf numFmtId="180" fontId="12" fillId="17" borderId="89" xfId="42" applyNumberFormat="1" applyFont="1" applyFill="1" applyBorder="1" applyAlignment="1">
      <alignment horizontal="center" vertical="center" shrinkToFit="1"/>
    </xf>
    <xf numFmtId="180" fontId="12" fillId="17" borderId="90" xfId="42" applyNumberFormat="1" applyFont="1" applyFill="1" applyBorder="1" applyAlignment="1">
      <alignment horizontal="center" vertical="center" shrinkToFit="1"/>
    </xf>
    <xf numFmtId="180" fontId="12" fillId="17" borderId="41" xfId="0" applyNumberFormat="1" applyFont="1" applyFill="1" applyBorder="1" applyAlignment="1">
      <alignment horizontal="center" vertical="center" shrinkToFit="1"/>
    </xf>
    <xf numFmtId="180" fontId="12" fillId="17" borderId="49" xfId="0" applyNumberFormat="1" applyFont="1" applyFill="1" applyBorder="1" applyAlignment="1">
      <alignment horizontal="center" vertical="center" shrinkToFit="1"/>
    </xf>
    <xf numFmtId="195" fontId="12" fillId="17" borderId="84" xfId="0" applyNumberFormat="1" applyFont="1" applyFill="1" applyBorder="1" applyAlignment="1">
      <alignment horizontal="center" vertical="center" shrinkToFit="1"/>
    </xf>
    <xf numFmtId="195" fontId="12" fillId="17" borderId="34" xfId="0" applyNumberFormat="1" applyFont="1" applyFill="1" applyBorder="1" applyAlignment="1">
      <alignment horizontal="center" vertical="center" shrinkToFit="1"/>
    </xf>
    <xf numFmtId="195" fontId="12" fillId="17" borderId="85" xfId="0" applyNumberFormat="1" applyFont="1" applyFill="1" applyBorder="1" applyAlignment="1">
      <alignment horizontal="center" vertical="center" shrinkToFit="1"/>
    </xf>
    <xf numFmtId="195" fontId="12" fillId="0" borderId="41" xfId="0" applyNumberFormat="1" applyFont="1" applyFill="1" applyBorder="1" applyAlignment="1">
      <alignment horizontal="center" vertical="center" shrinkToFit="1"/>
    </xf>
    <xf numFmtId="195" fontId="12" fillId="0" borderId="91" xfId="0" applyNumberFormat="1" applyFont="1" applyFill="1" applyBorder="1" applyAlignment="1">
      <alignment horizontal="center" vertical="center" shrinkToFit="1"/>
    </xf>
    <xf numFmtId="195" fontId="12" fillId="0" borderId="49" xfId="0" applyNumberFormat="1" applyFont="1" applyFill="1" applyBorder="1" applyAlignment="1">
      <alignment horizontal="center" vertical="center" shrinkToFit="1"/>
    </xf>
    <xf numFmtId="0" fontId="0" fillId="23" borderId="40" xfId="0" applyFont="1" applyFill="1" applyBorder="1" applyAlignment="1">
      <alignment horizontal="center" vertical="center" wrapText="1"/>
    </xf>
    <xf numFmtId="0" fontId="0" fillId="23" borderId="36" xfId="0" applyFont="1" applyFill="1" applyBorder="1" applyAlignment="1">
      <alignment horizontal="center" vertical="center" wrapText="1"/>
    </xf>
    <xf numFmtId="0" fontId="0" fillId="23" borderId="21" xfId="0" applyFont="1" applyFill="1" applyBorder="1" applyAlignment="1">
      <alignment horizontal="center" vertical="center" wrapText="1"/>
    </xf>
    <xf numFmtId="0" fontId="0" fillId="23" borderId="46" xfId="0" applyFont="1" applyFill="1" applyBorder="1" applyAlignment="1">
      <alignment horizontal="center" vertical="center" wrapText="1"/>
    </xf>
    <xf numFmtId="0" fontId="12" fillId="23" borderId="31" xfId="0" applyFont="1" applyFill="1" applyBorder="1" applyAlignment="1">
      <alignment horizontal="center" vertical="center" wrapText="1"/>
    </xf>
    <xf numFmtId="0" fontId="12" fillId="23" borderId="24"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92" xfId="0" applyFont="1" applyFill="1" applyBorder="1" applyAlignment="1">
      <alignment horizontal="center" vertical="center" wrapText="1"/>
    </xf>
    <xf numFmtId="0" fontId="12" fillId="17" borderId="93" xfId="0" applyFont="1" applyFill="1" applyBorder="1" applyAlignment="1">
      <alignment horizontal="center" vertical="center" wrapText="1"/>
    </xf>
    <xf numFmtId="195" fontId="12" fillId="17" borderId="89" xfId="0" applyNumberFormat="1" applyFont="1" applyFill="1" applyBorder="1" applyAlignment="1">
      <alignment horizontal="center" vertical="center" shrinkToFit="1"/>
    </xf>
    <xf numFmtId="195" fontId="12" fillId="17" borderId="94" xfId="0" applyNumberFormat="1" applyFont="1" applyFill="1" applyBorder="1" applyAlignment="1">
      <alignment horizontal="center" vertical="center" shrinkToFit="1"/>
    </xf>
    <xf numFmtId="195" fontId="12" fillId="17" borderId="90" xfId="0" applyNumberFormat="1" applyFont="1" applyFill="1" applyBorder="1" applyAlignment="1">
      <alignment horizontal="center" vertical="center" shrinkToFit="1"/>
    </xf>
    <xf numFmtId="180" fontId="12" fillId="17" borderId="95" xfId="42" applyNumberFormat="1" applyFont="1" applyFill="1" applyBorder="1" applyAlignment="1">
      <alignment horizontal="center" vertical="center" shrinkToFit="1"/>
    </xf>
    <xf numFmtId="180" fontId="12" fillId="17" borderId="58" xfId="42" applyNumberFormat="1" applyFont="1" applyFill="1" applyBorder="1" applyAlignment="1">
      <alignment horizontal="center" vertical="center" shrinkToFit="1"/>
    </xf>
    <xf numFmtId="180" fontId="12" fillId="20" borderId="41" xfId="42" applyNumberFormat="1" applyFont="1" applyFill="1" applyBorder="1" applyAlignment="1">
      <alignment horizontal="center" vertical="center" shrinkToFit="1"/>
    </xf>
    <xf numFmtId="180" fontId="12" fillId="20" borderId="49" xfId="42" applyNumberFormat="1" applyFont="1" applyFill="1" applyBorder="1" applyAlignment="1">
      <alignment horizontal="center" vertical="center" shrinkToFit="1"/>
    </xf>
    <xf numFmtId="0" fontId="10" fillId="17" borderId="10" xfId="0" applyFont="1" applyFill="1" applyBorder="1" applyAlignment="1">
      <alignment horizontal="center" vertical="center"/>
    </xf>
    <xf numFmtId="0" fontId="10" fillId="17" borderId="96" xfId="0" applyFont="1" applyFill="1" applyBorder="1" applyAlignment="1">
      <alignment horizontal="center" vertical="center"/>
    </xf>
    <xf numFmtId="0" fontId="10" fillId="17" borderId="11" xfId="0" applyFont="1" applyFill="1" applyBorder="1" applyAlignment="1">
      <alignment horizontal="center" vertical="center" wrapText="1"/>
    </xf>
    <xf numFmtId="0" fontId="10" fillId="17" borderId="97" xfId="0" applyFont="1" applyFill="1" applyBorder="1" applyAlignment="1">
      <alignment horizontal="center" vertical="center" wrapText="1"/>
    </xf>
    <xf numFmtId="0" fontId="16" fillId="23" borderId="98" xfId="0" applyFont="1" applyFill="1" applyBorder="1" applyAlignment="1">
      <alignment horizontal="center" vertical="center" wrapText="1"/>
    </xf>
    <xf numFmtId="0" fontId="17" fillId="23" borderId="99" xfId="0" applyFont="1" applyFill="1" applyBorder="1" applyAlignment="1">
      <alignment horizontal="center" vertical="center" wrapText="1"/>
    </xf>
    <xf numFmtId="0" fontId="17" fillId="23" borderId="100" xfId="0" applyFont="1" applyFill="1" applyBorder="1" applyAlignment="1">
      <alignment horizontal="center" vertical="center" wrapText="1"/>
    </xf>
    <xf numFmtId="0" fontId="0" fillId="17" borderId="31" xfId="0" applyFont="1" applyFill="1" applyBorder="1" applyAlignment="1">
      <alignment horizontal="center" vertical="center" wrapText="1"/>
    </xf>
    <xf numFmtId="0" fontId="0" fillId="17" borderId="24" xfId="0" applyFont="1" applyFill="1" applyBorder="1" applyAlignment="1">
      <alignment horizontal="center" vertical="center" wrapText="1"/>
    </xf>
    <xf numFmtId="0" fontId="0" fillId="17" borderId="25" xfId="0" applyFont="1" applyFill="1" applyBorder="1" applyAlignment="1">
      <alignment horizontal="center" vertical="center"/>
    </xf>
    <xf numFmtId="0" fontId="0" fillId="17" borderId="28" xfId="0" applyFont="1" applyFill="1" applyBorder="1" applyAlignment="1">
      <alignment horizontal="center" vertical="center"/>
    </xf>
    <xf numFmtId="195" fontId="12" fillId="0" borderId="89" xfId="0" applyNumberFormat="1" applyFont="1" applyFill="1" applyBorder="1" applyAlignment="1">
      <alignment horizontal="center" vertical="center" shrinkToFit="1"/>
    </xf>
    <xf numFmtId="195" fontId="12" fillId="0" borderId="94" xfId="0" applyNumberFormat="1" applyFont="1" applyFill="1" applyBorder="1" applyAlignment="1">
      <alignment horizontal="center" vertical="center" shrinkToFit="1"/>
    </xf>
    <xf numFmtId="195" fontId="12" fillId="0" borderId="90" xfId="0" applyNumberFormat="1" applyFont="1" applyFill="1" applyBorder="1" applyAlignment="1">
      <alignment horizontal="center" vertical="center" shrinkToFit="1"/>
    </xf>
    <xf numFmtId="0" fontId="6" fillId="0" borderId="11"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37" fillId="17" borderId="0" xfId="0" applyFont="1" applyFill="1" applyAlignment="1">
      <alignment horizontal="center" vertical="center" wrapText="1"/>
    </xf>
    <xf numFmtId="0" fontId="11" fillId="4" borderId="33" xfId="0" applyFont="1" applyFill="1" applyBorder="1" applyAlignment="1">
      <alignment horizontal="center" vertical="center" wrapText="1"/>
    </xf>
    <xf numFmtId="0" fontId="11" fillId="4" borderId="101" xfId="0" applyFont="1" applyFill="1" applyBorder="1" applyAlignment="1">
      <alignment horizontal="center" vertical="center" wrapText="1"/>
    </xf>
    <xf numFmtId="0" fontId="11" fillId="4" borderId="102" xfId="0" applyFont="1" applyFill="1" applyBorder="1" applyAlignment="1">
      <alignment horizontal="center" vertical="center" wrapText="1"/>
    </xf>
    <xf numFmtId="0" fontId="16" fillId="18" borderId="103" xfId="0" applyFont="1" applyFill="1" applyBorder="1" applyAlignment="1">
      <alignment horizontal="center" vertical="center" wrapText="1"/>
    </xf>
    <xf numFmtId="0" fontId="16" fillId="18" borderId="104" xfId="0" applyFont="1" applyFill="1" applyBorder="1" applyAlignment="1">
      <alignment horizontal="center" vertical="center" wrapText="1"/>
    </xf>
    <xf numFmtId="0" fontId="16" fillId="18" borderId="105" xfId="0" applyFont="1" applyFill="1" applyBorder="1" applyAlignment="1">
      <alignment horizontal="center" vertical="center" wrapText="1"/>
    </xf>
    <xf numFmtId="0" fontId="0" fillId="23" borderId="31" xfId="0" applyFont="1" applyFill="1" applyBorder="1" applyAlignment="1">
      <alignment horizontal="center" vertical="center" wrapText="1"/>
    </xf>
    <xf numFmtId="0" fontId="0" fillId="23" borderId="65" xfId="0" applyFont="1" applyFill="1" applyBorder="1" applyAlignment="1">
      <alignment horizontal="center" vertical="center" wrapText="1"/>
    </xf>
    <xf numFmtId="0" fontId="0" fillId="23" borderId="24"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0" fillId="23" borderId="36" xfId="0" applyFont="1" applyFill="1" applyBorder="1" applyAlignment="1">
      <alignment horizontal="center" vertical="center"/>
    </xf>
    <xf numFmtId="0" fontId="0" fillId="23" borderId="21" xfId="0" applyFont="1" applyFill="1" applyBorder="1" applyAlignment="1">
      <alignment horizontal="center" vertical="center"/>
    </xf>
    <xf numFmtId="0" fontId="0" fillId="23" borderId="46" xfId="0" applyFont="1" applyFill="1" applyBorder="1" applyAlignment="1">
      <alignment horizontal="center" vertical="center"/>
    </xf>
    <xf numFmtId="0" fontId="6" fillId="18" borderId="31" xfId="0" applyFont="1" applyFill="1" applyBorder="1" applyAlignment="1">
      <alignment horizontal="center" vertical="center" wrapText="1"/>
    </xf>
    <xf numFmtId="0" fontId="6" fillId="18" borderId="24" xfId="0" applyFont="1" applyFill="1" applyBorder="1" applyAlignment="1">
      <alignment horizontal="center" vertical="center" wrapText="1"/>
    </xf>
    <xf numFmtId="180" fontId="12" fillId="0" borderId="41" xfId="42" applyNumberFormat="1" applyFont="1" applyFill="1" applyBorder="1" applyAlignment="1">
      <alignment horizontal="center" vertical="center" shrinkToFit="1"/>
    </xf>
    <xf numFmtId="180" fontId="12" fillId="0" borderId="49" xfId="42" applyNumberFormat="1" applyFont="1" applyFill="1" applyBorder="1" applyAlignment="1">
      <alignment horizontal="center" vertical="center" shrinkToFit="1"/>
    </xf>
    <xf numFmtId="0" fontId="10" fillId="17" borderId="10" xfId="0" applyFont="1" applyFill="1" applyBorder="1" applyAlignment="1">
      <alignment horizontal="center" vertical="center" wrapText="1"/>
    </xf>
    <xf numFmtId="0" fontId="10" fillId="17" borderId="96" xfId="0" applyFont="1" applyFill="1" applyBorder="1" applyAlignment="1">
      <alignment horizontal="center" vertical="center" wrapText="1"/>
    </xf>
  </cellXfs>
  <cellStyles count="50">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0">
    <dxf>
      <font>
        <b/>
        <i val="0"/>
        <color indexed="10"/>
      </font>
    </dxf>
    <dxf>
      <font>
        <b/>
        <i val="0"/>
        <color indexed="12"/>
      </font>
    </dxf>
    <dxf>
      <font>
        <b/>
        <i val="0"/>
        <color indexed="10"/>
      </font>
    </dxf>
    <dxf>
      <font>
        <b/>
        <i val="0"/>
        <color indexed="12"/>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indexed="10"/>
      </font>
    </dxf>
    <dxf>
      <font>
        <b/>
        <i val="0"/>
        <color indexed="12"/>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dxf>
    <dxf>
      <font>
        <b/>
        <i val="0"/>
        <color rgb="FF0000FF"/>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rgb="FF0000FF"/>
      </font>
      <border/>
    </dxf>
    <dxf>
      <font>
        <b/>
        <i val="0"/>
        <color rgb="FFFF0000"/>
      </font>
      <border/>
    </dxf>
    <dxf>
      <font>
        <b/>
        <i val="0"/>
        <color rgb="FFFF0000"/>
      </font>
      <border/>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555"/>
          <c:w val="0.97675"/>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3366"/>
              </a:solidFill>
              <a:ln>
                <a:solidFill>
                  <a:srgbClr val="000080"/>
                </a:solidFill>
              </a:ln>
            </c:spPr>
          </c:marker>
          <c:dPt>
            <c:idx val="0"/>
            <c:spPr>
              <a:solidFill>
                <a:srgbClr val="002060"/>
              </a:solidFill>
              <a:ln w="3175">
                <a:noFill/>
              </a:ln>
            </c:spPr>
            <c:marker>
              <c:size val="9"/>
              <c:spPr>
                <a:solidFill>
                  <a:srgbClr val="003366"/>
                </a:solidFill>
                <a:ln>
                  <a:solidFill>
                    <a:srgbClr val="000080"/>
                  </a:solidFill>
                </a:ln>
              </c:spPr>
            </c:marker>
          </c:dPt>
          <c:dPt>
            <c:idx val="24"/>
            <c:spPr>
              <a:solidFill>
                <a:srgbClr val="002060"/>
              </a:solidFill>
              <a:ln w="3175">
                <a:noFill/>
              </a:ln>
            </c:spPr>
            <c:marker>
              <c:size val="9"/>
              <c:spPr>
                <a:solidFill>
                  <a:srgbClr val="003366"/>
                </a:solidFill>
                <a:ln>
                  <a:solidFill>
                    <a:srgbClr val="000080"/>
                  </a:solidFill>
                </a:ln>
              </c:spPr>
            </c:marker>
          </c:dPt>
          <c:dPt>
            <c:idx val="27"/>
            <c:spPr>
              <a:solidFill>
                <a:srgbClr val="002060"/>
              </a:solidFill>
              <a:ln w="3175">
                <a:noFill/>
              </a:ln>
            </c:spPr>
            <c:marker>
              <c:size val="9"/>
              <c:spPr>
                <a:solidFill>
                  <a:srgbClr val="003366"/>
                </a:solidFill>
                <a:ln>
                  <a:noFill/>
                </a:ln>
              </c:spPr>
            </c:marker>
          </c:dPt>
          <c:dPt>
            <c:idx val="30"/>
            <c:spPr>
              <a:solidFill>
                <a:srgbClr val="002060"/>
              </a:solidFill>
              <a:ln w="3175">
                <a:noFill/>
              </a:ln>
            </c:spPr>
            <c:marker>
              <c:size val="9"/>
              <c:spPr>
                <a:solidFill>
                  <a:srgbClr val="003366"/>
                </a:solidFill>
                <a:ln>
                  <a:solidFill>
                    <a:srgbClr val="000080"/>
                  </a:solidFill>
                </a:ln>
              </c:spPr>
            </c:marker>
          </c:dPt>
          <c:xVal>
            <c:numLit>
              <c:ptCount val="32"/>
              <c:pt idx="0">
                <c:v>10</c:v>
              </c:pt>
              <c:pt idx="1">
                <c:v>-6.1</c:v>
              </c:pt>
              <c:pt idx="2">
                <c:v>-6.4</c:v>
              </c:pt>
              <c:pt idx="3">
                <c:v>-10.35</c:v>
              </c:pt>
              <c:pt idx="4">
                <c:v>5.4</c:v>
              </c:pt>
              <c:pt idx="5">
                <c:v>-11.7</c:v>
              </c:pt>
              <c:pt idx="6">
                <c:v>-10.92</c:v>
              </c:pt>
              <c:pt idx="7">
                <c:v>-2.4</c:v>
              </c:pt>
              <c:pt idx="8">
                <c:v>7</c:v>
              </c:pt>
              <c:pt idx="9">
                <c:v>6</c:v>
              </c:pt>
              <c:pt idx="10">
                <c:v>-7.6</c:v>
              </c:pt>
              <c:pt idx="11">
                <c:v>-4</c:v>
              </c:pt>
              <c:pt idx="12">
                <c:v>-1.6</c:v>
              </c:pt>
              <c:pt idx="13">
                <c:v>-0.7</c:v>
              </c:pt>
              <c:pt idx="14">
                <c:v>-8</c:v>
              </c:pt>
              <c:pt idx="15">
                <c:v>0.2</c:v>
              </c:pt>
              <c:pt idx="16">
                <c:v>5</c:v>
              </c:pt>
              <c:pt idx="17">
                <c:v>-8</c:v>
              </c:pt>
              <c:pt idx="18">
                <c:v>-2.6</c:v>
              </c:pt>
              <c:pt idx="19">
                <c:v>6.5</c:v>
              </c:pt>
              <c:pt idx="20">
                <c:v>1.9</c:v>
              </c:pt>
              <c:pt idx="21">
                <c:v>2.7</c:v>
              </c:pt>
              <c:pt idx="22">
                <c:v>4.6</c:v>
              </c:pt>
              <c:pt idx="23">
                <c:v>4</c:v>
              </c:pt>
              <c:pt idx="24">
                <c:v>-3.95</c:v>
              </c:pt>
              <c:pt idx="25">
                <c:v>5</c:v>
              </c:pt>
              <c:pt idx="26">
                <c:v>3.8</c:v>
              </c:pt>
              <c:pt idx="27">
                <c:v>-4.6</c:v>
              </c:pt>
              <c:pt idx="28">
                <c:v>5.51</c:v>
              </c:pt>
              <c:pt idx="29">
                <c:v>-7</c:v>
              </c:pt>
              <c:pt idx="30">
                <c:v>6.6</c:v>
              </c:pt>
              <c:pt idx="31">
                <c:v>7</c:v>
              </c:pt>
            </c:numLit>
          </c:xVal>
          <c:yVal>
            <c:numLit>
              <c:ptCount val="32"/>
              <c:pt idx="0">
                <c:v>0</c:v>
              </c:pt>
              <c:pt idx="1">
                <c:v>4.25531914893617</c:v>
              </c:pt>
              <c:pt idx="2">
                <c:v>0</c:v>
              </c:pt>
              <c:pt idx="3">
                <c:v>0</c:v>
              </c:pt>
              <c:pt idx="4">
                <c:v>6.25</c:v>
              </c:pt>
              <c:pt idx="5">
                <c:v>0</c:v>
              </c:pt>
              <c:pt idx="6">
                <c:v>11.1111111111111</c:v>
              </c:pt>
              <c:pt idx="7">
                <c:v>12.5</c:v>
              </c:pt>
              <c:pt idx="8">
                <c:v>4.34782608695652</c:v>
              </c:pt>
              <c:pt idx="9">
                <c:v>9.09090909090909</c:v>
              </c:pt>
              <c:pt idx="10">
                <c:v>0</c:v>
              </c:pt>
              <c:pt idx="11">
                <c:v>0</c:v>
              </c:pt>
              <c:pt idx="12">
                <c:v>8.10810810810811</c:v>
              </c:pt>
              <c:pt idx="13">
                <c:v>0</c:v>
              </c:pt>
              <c:pt idx="14">
                <c:v>0</c:v>
              </c:pt>
              <c:pt idx="15">
                <c:v>0</c:v>
              </c:pt>
              <c:pt idx="16">
                <c:v>0</c:v>
              </c:pt>
              <c:pt idx="17">
                <c:v>2.85714285714286</c:v>
              </c:pt>
              <c:pt idx="18">
                <c:v>14.2857142857143</c:v>
              </c:pt>
              <c:pt idx="19">
                <c:v>0</c:v>
              </c:pt>
              <c:pt idx="20">
                <c:v>4.54545454545455</c:v>
              </c:pt>
              <c:pt idx="21">
                <c:v>7.69230769230769</c:v>
              </c:pt>
              <c:pt idx="22">
                <c:v>3.17460317460317</c:v>
              </c:pt>
              <c:pt idx="23">
                <c:v>8.33333333333333</c:v>
              </c:pt>
              <c:pt idx="24">
                <c:v>11.1111111111111</c:v>
              </c:pt>
              <c:pt idx="25">
                <c:v>6.55737704918033</c:v>
              </c:pt>
              <c:pt idx="26">
                <c:v>2.38095238095238</c:v>
              </c:pt>
              <c:pt idx="27">
                <c:v>0</c:v>
              </c:pt>
              <c:pt idx="28">
                <c:v>12.7659574468085</c:v>
              </c:pt>
              <c:pt idx="29">
                <c:v>0</c:v>
              </c:pt>
              <c:pt idx="30">
                <c:v>2.23325062034739</c:v>
              </c:pt>
              <c:pt idx="31">
                <c:v>0</c:v>
              </c:pt>
            </c:numLit>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3366"/>
                </a:solidFill>
              </a:ln>
            </c:spPr>
          </c:marker>
          <c:xVal>
            <c:numRef>
              <c:f>'【クレジット業界】主要水準値_比較'!$F$11</c:f>
              <c:numCache>
                <c:ptCount val="1"/>
              </c:numCache>
            </c:numRef>
          </c:xVal>
          <c:yVal>
            <c:numRef>
              <c:f>'入力シート'!$I$364</c:f>
              <c:numCache>
                <c:ptCount val="1"/>
                <c:pt idx="0">
                  <c:v>0</c:v>
                </c:pt>
              </c:numCache>
            </c:numRef>
          </c:yVal>
          <c:smooth val="0"/>
        </c:ser>
        <c:axId val="45697573"/>
        <c:axId val="8624974"/>
      </c:scatterChart>
      <c:valAx>
        <c:axId val="45697573"/>
        <c:scaling>
          <c:orientation val="maxMin"/>
          <c:max val="15"/>
          <c:min val="-15"/>
        </c:scaling>
        <c:axPos val="b"/>
        <c:delete val="0"/>
        <c:numFmt formatCode="0_ " sourceLinked="0"/>
        <c:majorTickMark val="in"/>
        <c:minorTickMark val="none"/>
        <c:tickLblPos val="nextTo"/>
        <c:spPr>
          <a:ln w="12700">
            <a:solidFill>
              <a:srgbClr val="333333"/>
            </a:solidFill>
          </a:ln>
        </c:spPr>
        <c:crossAx val="8624974"/>
        <c:crosses val="autoZero"/>
        <c:crossBetween val="midCat"/>
        <c:dispUnits/>
        <c:majorUnit val="5"/>
      </c:valAx>
      <c:valAx>
        <c:axId val="8624974"/>
        <c:scaling>
          <c:orientation val="minMax"/>
          <c:max val="16"/>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45697573"/>
        <c:crosses val="autoZero"/>
        <c:crossBetween val="midCat"/>
        <c:dispUnits/>
        <c:majorUnit val="2"/>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5</xdr:row>
      <xdr:rowOff>19050</xdr:rowOff>
    </xdr:from>
    <xdr:to>
      <xdr:col>9</xdr:col>
      <xdr:colOff>476250</xdr:colOff>
      <xdr:row>5</xdr:row>
      <xdr:rowOff>685800</xdr:rowOff>
    </xdr:to>
    <xdr:sp>
      <xdr:nvSpPr>
        <xdr:cNvPr id="1" name="AutoShape 4"/>
        <xdr:cNvSpPr>
          <a:spLocks/>
        </xdr:cNvSpPr>
      </xdr:nvSpPr>
      <xdr:spPr>
        <a:xfrm>
          <a:off x="4038600" y="1428750"/>
          <a:ext cx="1504950"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7</xdr:row>
      <xdr:rowOff>9525</xdr:rowOff>
    </xdr:from>
    <xdr:to>
      <xdr:col>4</xdr:col>
      <xdr:colOff>495300</xdr:colOff>
      <xdr:row>44</xdr:row>
      <xdr:rowOff>285750</xdr:rowOff>
    </xdr:to>
    <xdr:sp>
      <xdr:nvSpPr>
        <xdr:cNvPr id="2" name="AutoShape 5"/>
        <xdr:cNvSpPr>
          <a:spLocks/>
        </xdr:cNvSpPr>
      </xdr:nvSpPr>
      <xdr:spPr>
        <a:xfrm>
          <a:off x="1304925" y="2600325"/>
          <a:ext cx="971550" cy="11906250"/>
        </a:xfrm>
        <a:prstGeom prst="upArrow">
          <a:avLst>
            <a:gd name="adj1" fmla="val -44666"/>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476250</xdr:colOff>
      <xdr:row>7</xdr:row>
      <xdr:rowOff>9525</xdr:rowOff>
    </xdr:from>
    <xdr:to>
      <xdr:col>15</xdr:col>
      <xdr:colOff>133350</xdr:colOff>
      <xdr:row>44</xdr:row>
      <xdr:rowOff>304800</xdr:rowOff>
    </xdr:to>
    <xdr:sp>
      <xdr:nvSpPr>
        <xdr:cNvPr id="3" name="AutoShape 6"/>
        <xdr:cNvSpPr>
          <a:spLocks/>
        </xdr:cNvSpPr>
      </xdr:nvSpPr>
      <xdr:spPr>
        <a:xfrm>
          <a:off x="8172450" y="2600325"/>
          <a:ext cx="971550" cy="11925300"/>
        </a:xfrm>
        <a:prstGeom prst="upArrow">
          <a:avLst>
            <a:gd name="adj1" fmla="val -45087"/>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7</xdr:row>
      <xdr:rowOff>9525</xdr:rowOff>
    </xdr:from>
    <xdr:to>
      <xdr:col>4</xdr:col>
      <xdr:colOff>495300</xdr:colOff>
      <xdr:row>44</xdr:row>
      <xdr:rowOff>285750</xdr:rowOff>
    </xdr:to>
    <xdr:sp>
      <xdr:nvSpPr>
        <xdr:cNvPr id="4" name="AutoShape 5"/>
        <xdr:cNvSpPr>
          <a:spLocks/>
        </xdr:cNvSpPr>
      </xdr:nvSpPr>
      <xdr:spPr>
        <a:xfrm>
          <a:off x="1304925" y="2600325"/>
          <a:ext cx="971550" cy="11906250"/>
        </a:xfrm>
        <a:prstGeom prst="upArrow">
          <a:avLst>
            <a:gd name="adj1" fmla="val -44736"/>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476250</xdr:colOff>
      <xdr:row>7</xdr:row>
      <xdr:rowOff>9525</xdr:rowOff>
    </xdr:from>
    <xdr:to>
      <xdr:col>15</xdr:col>
      <xdr:colOff>133350</xdr:colOff>
      <xdr:row>44</xdr:row>
      <xdr:rowOff>304800</xdr:rowOff>
    </xdr:to>
    <xdr:sp>
      <xdr:nvSpPr>
        <xdr:cNvPr id="5" name="AutoShape 6"/>
        <xdr:cNvSpPr>
          <a:spLocks/>
        </xdr:cNvSpPr>
      </xdr:nvSpPr>
      <xdr:spPr>
        <a:xfrm>
          <a:off x="8172450" y="2600325"/>
          <a:ext cx="971550" cy="11925300"/>
        </a:xfrm>
        <a:prstGeom prst="upArrow">
          <a:avLst>
            <a:gd name="adj1" fmla="val -45245"/>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cdr:x>
      <cdr:y>0.75375</cdr:y>
    </cdr:from>
    <cdr:to>
      <cdr:x>0.9605</cdr:x>
      <cdr:y>0.75375</cdr:y>
    </cdr:to>
    <cdr:sp>
      <cdr:nvSpPr>
        <cdr:cNvPr id="1" name="Line 25"/>
        <cdr:cNvSpPr>
          <a:spLocks/>
        </cdr:cNvSpPr>
      </cdr:nvSpPr>
      <cdr:spPr>
        <a:xfrm flipV="1">
          <a:off x="285750" y="4324350"/>
          <a:ext cx="86010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0.51875</cdr:x>
      <cdr:y>0.07925</cdr:y>
    </cdr:from>
    <cdr:to>
      <cdr:x>0.51975</cdr:x>
      <cdr:y>0.93175</cdr:y>
    </cdr:to>
    <cdr:sp>
      <cdr:nvSpPr>
        <cdr:cNvPr id="2" name="Line 23"/>
        <cdr:cNvSpPr>
          <a:spLocks/>
        </cdr:cNvSpPr>
      </cdr:nvSpPr>
      <cdr:spPr>
        <a:xfrm flipV="1">
          <a:off x="4791075" y="447675"/>
          <a:ext cx="9525" cy="48958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0.378</cdr:x>
      <cdr:y>0.07925</cdr:y>
    </cdr:from>
    <cdr:to>
      <cdr:x>0.378</cdr:x>
      <cdr:y>0.93</cdr:y>
    </cdr:to>
    <cdr:sp>
      <cdr:nvSpPr>
        <cdr:cNvPr id="3" name="Line 22"/>
        <cdr:cNvSpPr>
          <a:spLocks/>
        </cdr:cNvSpPr>
      </cdr:nvSpPr>
      <cdr:spPr>
        <a:xfrm flipH="1" flipV="1">
          <a:off x="3495675" y="447675"/>
          <a:ext cx="0" cy="4886325"/>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0.041</cdr:x>
      <cdr:y>0.56075</cdr:y>
    </cdr:from>
    <cdr:to>
      <cdr:x>0.9605</cdr:x>
      <cdr:y>0.56425</cdr:y>
    </cdr:to>
    <cdr:sp>
      <cdr:nvSpPr>
        <cdr:cNvPr id="4" name="Line 24"/>
        <cdr:cNvSpPr>
          <a:spLocks/>
        </cdr:cNvSpPr>
      </cdr:nvSpPr>
      <cdr:spPr>
        <a:xfrm flipV="1">
          <a:off x="371475" y="3219450"/>
          <a:ext cx="8505825" cy="190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0.179</cdr:x>
      <cdr:y>0.0835</cdr:y>
    </cdr:from>
    <cdr:to>
      <cdr:x>0.729</cdr:x>
      <cdr:y>0.1475</cdr:y>
    </cdr:to>
    <cdr:grpSp>
      <cdr:nvGrpSpPr>
        <cdr:cNvPr id="5" name="グループ化 1"/>
        <cdr:cNvGrpSpPr>
          <a:grpSpLocks/>
        </cdr:cNvGrpSpPr>
      </cdr:nvGrpSpPr>
      <cdr:grpSpPr>
        <a:xfrm>
          <a:off x="1647825" y="476250"/>
          <a:ext cx="5086350" cy="371475"/>
          <a:chOff x="2094511" y="484842"/>
          <a:chExt cx="4043057" cy="360001"/>
        </a:xfrm>
        <a:solidFill>
          <a:srgbClr val="FFFFFF"/>
        </a:solidFill>
      </cdr:grpSpPr>
      <cdr:sp>
        <cdr:nvSpPr>
          <cdr:cNvPr id="6" name="Text Box 26"/>
          <cdr:cNvSpPr txBox="1">
            <a:spLocks noChangeArrowheads="1"/>
          </cdr:cNvSpPr>
        </cdr:nvSpPr>
        <cdr:spPr>
          <a:xfrm>
            <a:off x="4930715" y="469093"/>
            <a:ext cx="1700105"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クレジット</a:t>
            </a:r>
            <a:r>
              <a:rPr lang="en-US" cap="none" sz="1000" b="1" i="0" u="none" baseline="0">
                <a:solidFill>
                  <a:srgbClr val="800080"/>
                </a:solidFill>
                <a:latin typeface="ＭＳ Ｐゴシック"/>
                <a:ea typeface="ＭＳ Ｐゴシック"/>
                <a:cs typeface="ＭＳ Ｐゴシック"/>
              </a:rPr>
              <a:t>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-0.6</a:t>
            </a:r>
            <a:r>
              <a:rPr lang="en-US" cap="none" sz="1000" b="1" i="0" u="none" baseline="0">
                <a:solidFill>
                  <a:srgbClr val="800080"/>
                </a:solidFill>
                <a:latin typeface="ＭＳ Ｐゴシック"/>
                <a:ea typeface="ＭＳ Ｐゴシック"/>
                <a:cs typeface="ＭＳ Ｐゴシック"/>
              </a:rPr>
              <a:t>年</a:t>
            </a:r>
          </a:p>
        </cdr:txBody>
      </cdr:sp>
      <cdr:sp>
        <cdr:nvSpPr>
          <cdr:cNvPr id="7" name="Text Box 27"/>
          <cdr:cNvSpPr txBox="1">
            <a:spLocks noChangeArrowheads="1"/>
          </cdr:cNvSpPr>
        </cdr:nvSpPr>
        <cdr:spPr>
          <a:xfrm>
            <a:off x="2094511" y="469093"/>
            <a:ext cx="1700105"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grpSp>
  </cdr:relSizeAnchor>
  <cdr:relSizeAnchor xmlns:cdr="http://schemas.openxmlformats.org/drawingml/2006/chartDrawing">
    <cdr:from>
      <cdr:x>0.0735</cdr:x>
      <cdr:y>0.472</cdr:y>
    </cdr:from>
    <cdr:to>
      <cdr:x>0.2215</cdr:x>
      <cdr:y>0.711</cdr:y>
    </cdr:to>
    <cdr:grpSp>
      <cdr:nvGrpSpPr>
        <cdr:cNvPr id="8" name="グループ化 4"/>
        <cdr:cNvGrpSpPr>
          <a:grpSpLocks/>
        </cdr:cNvGrpSpPr>
      </cdr:nvGrpSpPr>
      <cdr:grpSpPr>
        <a:xfrm>
          <a:off x="676275" y="2705100"/>
          <a:ext cx="1371600" cy="1371600"/>
          <a:chOff x="668335" y="2659321"/>
          <a:chExt cx="1353081" cy="1351937"/>
        </a:xfrm>
        <a:solidFill>
          <a:srgbClr val="FFFFFF"/>
        </a:solidFill>
      </cdr:grpSpPr>
      <cdr:sp>
        <cdr:nvSpPr>
          <cdr:cNvPr id="9" name="Text Box 28"/>
          <cdr:cNvSpPr txBox="1">
            <a:spLocks noChangeArrowheads="1"/>
          </cdr:cNvSpPr>
        </cdr:nvSpPr>
        <cdr:spPr>
          <a:xfrm>
            <a:off x="804996" y="2659321"/>
            <a:ext cx="1080097" cy="359953"/>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0" name="Text Box 29"/>
          <cdr:cNvSpPr txBox="1">
            <a:spLocks noChangeArrowheads="1"/>
          </cdr:cNvSpPr>
        </cdr:nvSpPr>
        <cdr:spPr>
          <a:xfrm>
            <a:off x="668335" y="3651305"/>
            <a:ext cx="1353081" cy="359953"/>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クレジット業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3.3</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0.3355</cdr:x>
      <cdr:y>0.00575</cdr:y>
    </cdr:from>
    <cdr:to>
      <cdr:x>0.70675</cdr:x>
      <cdr:y>0.0575</cdr:y>
    </cdr:to>
    <cdr:sp>
      <cdr:nvSpPr>
        <cdr:cNvPr id="11" name="Rectangle 30"/>
        <cdr:cNvSpPr>
          <a:spLocks/>
        </cdr:cNvSpPr>
      </cdr:nvSpPr>
      <cdr:spPr>
        <a:xfrm>
          <a:off x="3095625"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0.0205</cdr:x>
      <cdr:y>0.25425</cdr:y>
    </cdr:from>
    <cdr:to>
      <cdr:x>0.0595</cdr:x>
      <cdr:y>0.805</cdr:y>
    </cdr:to>
    <cdr:sp>
      <cdr:nvSpPr>
        <cdr:cNvPr id="12" name="Rectangle 31"/>
        <cdr:cNvSpPr>
          <a:spLocks/>
        </cdr:cNvSpPr>
      </cdr:nvSpPr>
      <cdr:spPr>
        <a:xfrm>
          <a:off x="180975"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0.9615</cdr:x>
      <cdr:y>0.01</cdr:y>
    </cdr:from>
    <cdr:to>
      <cdr:x>0.9885</cdr:x>
      <cdr:y>0.042</cdr:y>
    </cdr:to>
    <cdr:sp>
      <cdr:nvSpPr>
        <cdr:cNvPr id="13"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4"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401"/>
  <sheetViews>
    <sheetView tabSelected="1" view="pageBreakPreview" zoomScaleNormal="80" zoomScaleSheetLayoutView="100" zoomScalePageLayoutView="50" workbookViewId="0" topLeftCell="A1">
      <selection activeCell="V145" sqref="V145"/>
    </sheetView>
  </sheetViews>
  <sheetFormatPr defaultColWidth="9.00390625" defaultRowHeight="13.5"/>
  <cols>
    <col min="1" max="2" width="1.625" style="23" customWidth="1"/>
    <col min="3" max="15" width="10.00390625" style="23" customWidth="1"/>
    <col min="16" max="17" width="10.50390625" style="23" customWidth="1"/>
    <col min="18" max="28" width="10.00390625" style="23" customWidth="1"/>
    <col min="29" max="16384" width="9.00390625" style="23" customWidth="1"/>
  </cols>
  <sheetData>
    <row r="1" spans="1:11" ht="13.5">
      <c r="A1" s="22" t="s">
        <v>12</v>
      </c>
      <c r="K1" s="24"/>
    </row>
    <row r="2" ht="13.5">
      <c r="A2" s="22" t="s">
        <v>11</v>
      </c>
    </row>
    <row r="3" ht="14.25" thickBot="1"/>
    <row r="4" spans="1:9" ht="18" thickBot="1">
      <c r="A4" s="429" t="s">
        <v>0</v>
      </c>
      <c r="B4" s="477"/>
      <c r="C4" s="477"/>
      <c r="D4" s="477"/>
      <c r="E4" s="477"/>
      <c r="F4" s="477"/>
      <c r="G4" s="478"/>
      <c r="H4" s="478"/>
      <c r="I4" s="431"/>
    </row>
    <row r="6" spans="3:19" ht="13.5">
      <c r="C6" s="34"/>
      <c r="N6" s="37"/>
      <c r="O6" s="37"/>
      <c r="P6" s="37"/>
      <c r="Q6" s="37"/>
      <c r="R6" s="37"/>
      <c r="S6" s="37"/>
    </row>
    <row r="7" spans="2:10" ht="13.5">
      <c r="B7" s="384" t="s">
        <v>122</v>
      </c>
      <c r="C7" s="481"/>
      <c r="D7" s="481"/>
      <c r="E7" s="481"/>
      <c r="F7" s="481"/>
      <c r="G7" s="481"/>
      <c r="H7" s="481"/>
      <c r="I7" s="481"/>
      <c r="J7" s="481"/>
    </row>
    <row r="8" spans="3:16" ht="22.5" customHeight="1">
      <c r="C8" s="26" t="s">
        <v>121</v>
      </c>
      <c r="D8" s="26"/>
      <c r="E8" s="27"/>
      <c r="F8" s="27"/>
      <c r="G8" s="27"/>
      <c r="H8" s="27"/>
      <c r="I8" s="27"/>
      <c r="J8" s="27"/>
      <c r="K8" s="27"/>
      <c r="L8" s="27"/>
      <c r="M8" s="27"/>
      <c r="N8" s="27"/>
      <c r="O8" s="27"/>
      <c r="P8" s="27"/>
    </row>
    <row r="10" spans="3:13" ht="18" customHeight="1">
      <c r="C10" s="29" t="s">
        <v>45</v>
      </c>
      <c r="D10" s="29"/>
      <c r="E10" s="29"/>
      <c r="F10" s="29"/>
      <c r="G10" s="29"/>
      <c r="H10" s="29"/>
      <c r="I10" s="29"/>
      <c r="J10" s="29"/>
      <c r="K10" s="29"/>
      <c r="L10" s="29"/>
      <c r="M10" s="29"/>
    </row>
    <row r="11" spans="3:13" s="292" customFormat="1" ht="13.5">
      <c r="C11" s="46" t="s">
        <v>46</v>
      </c>
      <c r="D11" s="46"/>
      <c r="E11" s="46"/>
      <c r="F11" s="46"/>
      <c r="G11" s="46"/>
      <c r="H11" s="46"/>
      <c r="I11" s="46"/>
      <c r="J11" s="46"/>
      <c r="K11" s="46"/>
      <c r="L11" s="46"/>
      <c r="M11" s="46"/>
    </row>
    <row r="12" spans="3:13" s="292" customFormat="1" ht="13.5">
      <c r="C12" s="46" t="s">
        <v>272</v>
      </c>
      <c r="D12" s="46"/>
      <c r="E12" s="46"/>
      <c r="F12" s="46"/>
      <c r="G12" s="46"/>
      <c r="H12" s="46"/>
      <c r="I12" s="46"/>
      <c r="J12" s="46"/>
      <c r="K12" s="46"/>
      <c r="L12" s="46"/>
      <c r="M12" s="46"/>
    </row>
    <row r="13" spans="3:16" ht="13.5">
      <c r="C13" s="289"/>
      <c r="E13" s="29"/>
      <c r="F13" s="29"/>
      <c r="G13" s="29"/>
      <c r="H13" s="29"/>
      <c r="I13" s="29"/>
      <c r="J13" s="30"/>
      <c r="K13" s="30"/>
      <c r="L13" s="29"/>
      <c r="N13" s="37"/>
      <c r="O13" s="37"/>
      <c r="P13" s="37"/>
    </row>
    <row r="14" spans="3:16" ht="13.5">
      <c r="C14" s="289"/>
      <c r="E14" s="29"/>
      <c r="F14" s="29"/>
      <c r="G14" s="29"/>
      <c r="H14" s="29"/>
      <c r="I14" s="29"/>
      <c r="J14" s="30" t="s">
        <v>13</v>
      </c>
      <c r="K14" s="30"/>
      <c r="L14" s="29"/>
      <c r="N14" s="37"/>
      <c r="O14" s="37"/>
      <c r="P14" s="37"/>
    </row>
    <row r="15" spans="3:16" ht="18" customHeight="1">
      <c r="C15" s="452" t="s">
        <v>25</v>
      </c>
      <c r="D15" s="453"/>
      <c r="E15" s="454"/>
      <c r="F15" s="455"/>
      <c r="G15" s="31" t="s">
        <v>1</v>
      </c>
      <c r="H15" s="31" t="s">
        <v>2</v>
      </c>
      <c r="I15" s="328" t="s">
        <v>39</v>
      </c>
      <c r="J15" s="452" t="s">
        <v>25</v>
      </c>
      <c r="K15" s="453"/>
      <c r="L15" s="454"/>
      <c r="M15" s="455"/>
      <c r="N15" s="32" t="s">
        <v>116</v>
      </c>
      <c r="O15" s="111" t="s">
        <v>117</v>
      </c>
      <c r="P15" s="37"/>
    </row>
    <row r="16" spans="3:16" ht="18" customHeight="1">
      <c r="C16" s="372" t="s">
        <v>48</v>
      </c>
      <c r="D16" s="373"/>
      <c r="E16" s="373"/>
      <c r="F16" s="374"/>
      <c r="G16" s="112"/>
      <c r="H16" s="112"/>
      <c r="I16" s="463"/>
      <c r="J16" s="372" t="s">
        <v>48</v>
      </c>
      <c r="K16" s="373"/>
      <c r="L16" s="373"/>
      <c r="M16" s="374"/>
      <c r="N16" s="108">
        <f>IF(OR(H16="",AND(G16="",H16=""),SUM(G16:H16)=0),"",H16/SUM(G16:H16))</f>
      </c>
      <c r="O16" s="128">
        <v>0.418</v>
      </c>
      <c r="P16" s="37"/>
    </row>
    <row r="17" spans="3:16" ht="18" customHeight="1" thickBot="1">
      <c r="C17" s="372" t="s">
        <v>49</v>
      </c>
      <c r="D17" s="373"/>
      <c r="E17" s="373"/>
      <c r="F17" s="374"/>
      <c r="G17" s="113"/>
      <c r="H17" s="113"/>
      <c r="I17" s="463"/>
      <c r="J17" s="372" t="s">
        <v>49</v>
      </c>
      <c r="K17" s="373"/>
      <c r="L17" s="373"/>
      <c r="M17" s="374"/>
      <c r="N17" s="109">
        <f>IF(OR(H17="",AND(G17="",H17=""),SUM(G17:H17)=0),"",H17/SUM(G17:H17))</f>
      </c>
      <c r="O17" s="129">
        <v>1</v>
      </c>
      <c r="P17" s="37"/>
    </row>
    <row r="18" spans="3:16" ht="18" customHeight="1" thickTop="1">
      <c r="C18" s="414" t="s">
        <v>50</v>
      </c>
      <c r="D18" s="415"/>
      <c r="E18" s="415"/>
      <c r="F18" s="416"/>
      <c r="G18" s="114">
        <f>IF(AND(G16="",G17=""),"",SUM(G16:G17))</f>
      </c>
      <c r="H18" s="114">
        <f>IF(AND(H16="",H17=""),"",SUM(H16:H17))</f>
      </c>
      <c r="I18" s="463"/>
      <c r="J18" s="414" t="s">
        <v>50</v>
      </c>
      <c r="K18" s="415"/>
      <c r="L18" s="415"/>
      <c r="M18" s="416"/>
      <c r="N18" s="110">
        <f>IF(OR(H18="",AND(G18="",H18=""),SUM(G18:H18)=0),"",H18/SUM(G18:H18))</f>
      </c>
      <c r="O18" s="119">
        <v>0.632</v>
      </c>
      <c r="P18" s="37"/>
    </row>
    <row r="19" spans="3:16" ht="13.5" customHeight="1">
      <c r="C19" s="90"/>
      <c r="D19" s="90"/>
      <c r="E19" s="90"/>
      <c r="F19" s="90"/>
      <c r="G19" s="90"/>
      <c r="H19" s="90"/>
      <c r="I19" s="90"/>
      <c r="J19" s="90"/>
      <c r="K19" s="90"/>
      <c r="L19" s="90"/>
      <c r="M19" s="90"/>
      <c r="N19" s="104"/>
      <c r="O19" s="104"/>
      <c r="P19" s="37"/>
    </row>
    <row r="20" spans="12:15" ht="13.5" customHeight="1">
      <c r="L20" s="90"/>
      <c r="M20" s="90"/>
      <c r="N20" s="90"/>
      <c r="O20" s="90"/>
    </row>
    <row r="21" spans="2:15" ht="13.5" customHeight="1">
      <c r="B21" s="349" t="s">
        <v>123</v>
      </c>
      <c r="C21" s="459"/>
      <c r="D21" s="459"/>
      <c r="E21" s="459"/>
      <c r="F21" s="459"/>
      <c r="G21" s="459"/>
      <c r="H21" s="459"/>
      <c r="I21" s="459"/>
      <c r="J21" s="459"/>
      <c r="L21" s="90"/>
      <c r="M21" s="90"/>
      <c r="N21" s="90"/>
      <c r="O21" s="90"/>
    </row>
    <row r="22" spans="3:16" ht="22.5" customHeight="1">
      <c r="C22" s="26" t="s">
        <v>155</v>
      </c>
      <c r="D22" s="26"/>
      <c r="E22" s="26"/>
      <c r="F22" s="26"/>
      <c r="G22" s="26"/>
      <c r="H22" s="26"/>
      <c r="I22" s="26"/>
      <c r="J22" s="26"/>
      <c r="K22" s="26"/>
      <c r="L22" s="26"/>
      <c r="M22" s="26"/>
      <c r="N22" s="26"/>
      <c r="O22" s="26"/>
      <c r="P22" s="26"/>
    </row>
    <row r="23" spans="3:15" ht="13.5" customHeight="1">
      <c r="C23" s="90"/>
      <c r="D23" s="90"/>
      <c r="E23" s="90"/>
      <c r="F23" s="90"/>
      <c r="G23" s="90"/>
      <c r="H23" s="90"/>
      <c r="I23" s="48"/>
      <c r="J23" s="90"/>
      <c r="K23" s="90"/>
      <c r="L23" s="90"/>
      <c r="M23" s="90"/>
      <c r="N23" s="90"/>
      <c r="O23" s="90"/>
    </row>
    <row r="24" spans="3:18" ht="18" customHeight="1">
      <c r="C24" s="90" t="s">
        <v>51</v>
      </c>
      <c r="D24" s="90"/>
      <c r="E24" s="90"/>
      <c r="F24" s="90"/>
      <c r="G24" s="90"/>
      <c r="H24" s="90"/>
      <c r="I24" s="90"/>
      <c r="J24" s="90"/>
      <c r="K24" s="90"/>
      <c r="L24" s="90"/>
      <c r="M24" s="90"/>
      <c r="N24" s="90"/>
      <c r="O24" s="90"/>
      <c r="P24" s="90"/>
      <c r="Q24" s="90"/>
      <c r="R24" s="90"/>
    </row>
    <row r="25" spans="3:15" ht="13.5" customHeight="1">
      <c r="C25" s="91" t="s">
        <v>52</v>
      </c>
      <c r="D25" s="90"/>
      <c r="E25" s="90"/>
      <c r="F25" s="90"/>
      <c r="G25" s="90"/>
      <c r="H25" s="90"/>
      <c r="I25" s="48"/>
      <c r="J25" s="90"/>
      <c r="K25" s="90"/>
      <c r="L25" s="90"/>
      <c r="M25" s="90"/>
      <c r="N25" s="90"/>
      <c r="O25" s="90"/>
    </row>
    <row r="26" spans="3:15" ht="13.5" customHeight="1">
      <c r="C26" s="91" t="s">
        <v>47</v>
      </c>
      <c r="D26" s="90"/>
      <c r="E26" s="90"/>
      <c r="F26" s="90"/>
      <c r="G26" s="90"/>
      <c r="H26" s="90"/>
      <c r="I26" s="48"/>
      <c r="J26" s="90"/>
      <c r="K26" s="90"/>
      <c r="L26" s="90"/>
      <c r="M26" s="90"/>
      <c r="N26" s="90"/>
      <c r="O26" s="90"/>
    </row>
    <row r="27" spans="3:15" ht="13.5" customHeight="1">
      <c r="C27" s="296"/>
      <c r="D27" s="90"/>
      <c r="E27" s="90"/>
      <c r="F27" s="90"/>
      <c r="G27" s="90"/>
      <c r="H27" s="90"/>
      <c r="I27" s="48"/>
      <c r="J27" s="104"/>
      <c r="K27" s="104"/>
      <c r="L27" s="104"/>
      <c r="M27" s="104"/>
      <c r="N27" s="104"/>
      <c r="O27" s="104"/>
    </row>
    <row r="28" spans="3:15" ht="13.5" customHeight="1">
      <c r="C28" s="90"/>
      <c r="D28" s="90"/>
      <c r="E28" s="90"/>
      <c r="F28" s="90"/>
      <c r="G28" s="90"/>
      <c r="H28" s="90"/>
      <c r="I28" s="48"/>
      <c r="J28" s="105" t="s">
        <v>13</v>
      </c>
      <c r="K28" s="104"/>
      <c r="L28" s="104"/>
      <c r="M28" s="104"/>
      <c r="N28" s="104"/>
      <c r="O28" s="104"/>
    </row>
    <row r="29" spans="3:15" ht="18" customHeight="1">
      <c r="C29" s="452" t="s">
        <v>25</v>
      </c>
      <c r="D29" s="453"/>
      <c r="E29" s="454"/>
      <c r="F29" s="455"/>
      <c r="G29" s="31" t="s">
        <v>1</v>
      </c>
      <c r="H29" s="31" t="s">
        <v>2</v>
      </c>
      <c r="I29" s="328" t="s">
        <v>39</v>
      </c>
      <c r="J29" s="390" t="s">
        <v>25</v>
      </c>
      <c r="K29" s="460"/>
      <c r="L29" s="461"/>
      <c r="M29" s="462"/>
      <c r="N29" s="32" t="s">
        <v>116</v>
      </c>
      <c r="O29" s="111" t="s">
        <v>117</v>
      </c>
    </row>
    <row r="30" spans="3:15" ht="18" customHeight="1">
      <c r="C30" s="372" t="s">
        <v>48</v>
      </c>
      <c r="D30" s="373"/>
      <c r="E30" s="373"/>
      <c r="F30" s="374"/>
      <c r="G30" s="112"/>
      <c r="H30" s="112"/>
      <c r="I30" s="463"/>
      <c r="J30" s="325" t="s">
        <v>48</v>
      </c>
      <c r="K30" s="326"/>
      <c r="L30" s="326"/>
      <c r="M30" s="327"/>
      <c r="N30" s="108">
        <f>IF(OR(H30="",AND(G30="",H30=""),SUM(G30:H30)=0),"",H30/SUM(G30:H30))</f>
      </c>
      <c r="O30" s="128">
        <v>0.153</v>
      </c>
    </row>
    <row r="31" spans="3:15" ht="18" customHeight="1" thickBot="1">
      <c r="C31" s="372" t="s">
        <v>49</v>
      </c>
      <c r="D31" s="373"/>
      <c r="E31" s="373"/>
      <c r="F31" s="374"/>
      <c r="G31" s="113"/>
      <c r="H31" s="113"/>
      <c r="I31" s="463"/>
      <c r="J31" s="325" t="s">
        <v>49</v>
      </c>
      <c r="K31" s="326"/>
      <c r="L31" s="326"/>
      <c r="M31" s="327"/>
      <c r="N31" s="109">
        <f>IF(OR(H31="",AND(G31="",H31=""),SUM(G31:H31)=0),"",H31/SUM(G31:H31))</f>
      </c>
      <c r="O31" s="129">
        <v>0.992</v>
      </c>
    </row>
    <row r="32" spans="3:16" ht="18" customHeight="1" thickTop="1">
      <c r="C32" s="414" t="s">
        <v>50</v>
      </c>
      <c r="D32" s="415"/>
      <c r="E32" s="415"/>
      <c r="F32" s="416"/>
      <c r="G32" s="114">
        <f>IF(AND(G30="",G31=""),"",SUM(G30:G31))</f>
      </c>
      <c r="H32" s="114">
        <f>IF(AND(H30="",H31=""),"",SUM(H30:H31))</f>
      </c>
      <c r="I32" s="463"/>
      <c r="J32" s="456" t="s">
        <v>50</v>
      </c>
      <c r="K32" s="457"/>
      <c r="L32" s="457"/>
      <c r="M32" s="458"/>
      <c r="N32" s="110">
        <f>IF(OR(H32="",AND(G32="",H32=""),SUM(G32:H32)=0),"",H32/SUM(G32:H32))</f>
      </c>
      <c r="O32" s="119">
        <v>0.274</v>
      </c>
      <c r="P32" s="89"/>
    </row>
    <row r="33" spans="7:15" ht="13.5" customHeight="1">
      <c r="G33" s="90"/>
      <c r="H33" s="90"/>
      <c r="J33" s="37"/>
      <c r="K33" s="37"/>
      <c r="L33" s="37"/>
      <c r="M33" s="37"/>
      <c r="N33" s="37"/>
      <c r="O33" s="37"/>
    </row>
    <row r="34" spans="7:15" ht="13.5" customHeight="1">
      <c r="G34" s="90"/>
      <c r="H34" s="90"/>
      <c r="J34" s="37"/>
      <c r="K34" s="37"/>
      <c r="L34" s="37"/>
      <c r="M34" s="37"/>
      <c r="N34" s="37"/>
      <c r="O34" s="37"/>
    </row>
    <row r="35" spans="1:16" ht="20.25" customHeight="1">
      <c r="A35" s="315" t="s">
        <v>298</v>
      </c>
      <c r="B35" s="315"/>
      <c r="C35" s="315"/>
      <c r="D35" s="315"/>
      <c r="E35" s="315"/>
      <c r="F35" s="315"/>
      <c r="G35" s="316"/>
      <c r="H35" s="316"/>
      <c r="I35" s="315"/>
      <c r="J35" s="315"/>
      <c r="K35" s="315"/>
      <c r="L35" s="315"/>
      <c r="M35" s="315"/>
      <c r="N35" s="315"/>
      <c r="O35" s="315"/>
      <c r="P35" s="315"/>
    </row>
    <row r="36" spans="7:15" ht="13.5" customHeight="1">
      <c r="G36" s="36"/>
      <c r="H36" s="36"/>
      <c r="J36" s="37"/>
      <c r="K36" s="37"/>
      <c r="L36" s="37"/>
      <c r="M36" s="37"/>
      <c r="N36" s="37"/>
      <c r="O36" s="37"/>
    </row>
    <row r="37" spans="2:10" ht="13.5">
      <c r="B37" s="384" t="s">
        <v>246</v>
      </c>
      <c r="C37" s="481"/>
      <c r="D37" s="481"/>
      <c r="E37" s="481"/>
      <c r="F37" s="481"/>
      <c r="G37" s="481"/>
      <c r="H37" s="481"/>
      <c r="I37" s="481"/>
      <c r="J37" s="481"/>
    </row>
    <row r="38" spans="3:16" ht="22.5" customHeight="1">
      <c r="C38" s="26" t="s">
        <v>124</v>
      </c>
      <c r="D38" s="26"/>
      <c r="E38" s="27"/>
      <c r="F38" s="27"/>
      <c r="G38" s="27"/>
      <c r="H38" s="27"/>
      <c r="I38" s="27"/>
      <c r="J38" s="27"/>
      <c r="K38" s="27"/>
      <c r="L38" s="27"/>
      <c r="M38" s="27"/>
      <c r="N38" s="27"/>
      <c r="O38" s="27"/>
      <c r="P38" s="27"/>
    </row>
    <row r="40" spans="3:13" ht="18" customHeight="1">
      <c r="C40" s="29" t="s">
        <v>247</v>
      </c>
      <c r="D40" s="29"/>
      <c r="E40" s="29"/>
      <c r="F40" s="29"/>
      <c r="G40" s="29"/>
      <c r="H40" s="29"/>
      <c r="I40" s="29"/>
      <c r="J40" s="29"/>
      <c r="K40" s="29"/>
      <c r="L40" s="29"/>
      <c r="M40" s="29"/>
    </row>
    <row r="41" spans="3:13" ht="18" customHeight="1">
      <c r="C41" s="29" t="s">
        <v>248</v>
      </c>
      <c r="D41" s="29"/>
      <c r="E41" s="29"/>
      <c r="F41" s="29"/>
      <c r="G41" s="29"/>
      <c r="H41" s="29"/>
      <c r="I41" s="29"/>
      <c r="J41" s="29"/>
      <c r="K41" s="29"/>
      <c r="L41" s="29"/>
      <c r="M41" s="29"/>
    </row>
    <row r="42" spans="3:13" s="292" customFormat="1" ht="13.5">
      <c r="C42" s="46" t="s">
        <v>273</v>
      </c>
      <c r="D42" s="46"/>
      <c r="E42" s="46"/>
      <c r="F42" s="46"/>
      <c r="G42" s="46"/>
      <c r="H42" s="46"/>
      <c r="I42" s="46"/>
      <c r="J42" s="46"/>
      <c r="K42" s="46"/>
      <c r="L42" s="46"/>
      <c r="M42" s="46"/>
    </row>
    <row r="43" s="293" customFormat="1" ht="13.5">
      <c r="C43" s="294" t="s">
        <v>274</v>
      </c>
    </row>
    <row r="44" spans="3:14" ht="13.5">
      <c r="C44" s="289"/>
      <c r="E44" s="29"/>
      <c r="F44" s="29"/>
      <c r="G44" s="29"/>
      <c r="H44" s="29"/>
      <c r="I44" s="29"/>
      <c r="J44" s="30"/>
      <c r="K44" s="29"/>
      <c r="L44" s="30"/>
      <c r="M44" s="30"/>
      <c r="N44" s="29"/>
    </row>
    <row r="45" spans="3:12" ht="13.5">
      <c r="C45" s="289"/>
      <c r="E45" s="29"/>
      <c r="F45" s="29"/>
      <c r="G45" s="29"/>
      <c r="H45" s="29"/>
      <c r="I45" s="29"/>
      <c r="J45" s="30" t="s">
        <v>13</v>
      </c>
      <c r="K45" s="30"/>
      <c r="L45" s="29"/>
    </row>
    <row r="46" spans="3:17" ht="18" customHeight="1">
      <c r="C46" s="360" t="s">
        <v>3</v>
      </c>
      <c r="D46" s="360"/>
      <c r="E46" s="360"/>
      <c r="F46" s="360"/>
      <c r="G46" s="401" t="s">
        <v>1</v>
      </c>
      <c r="H46" s="401" t="s">
        <v>2</v>
      </c>
      <c r="I46" s="328" t="s">
        <v>39</v>
      </c>
      <c r="J46" s="360" t="s">
        <v>3</v>
      </c>
      <c r="K46" s="360"/>
      <c r="L46" s="360"/>
      <c r="M46" s="360"/>
      <c r="N46" s="401" t="s">
        <v>1</v>
      </c>
      <c r="O46" s="401" t="s">
        <v>2</v>
      </c>
      <c r="P46" s="396" t="s">
        <v>126</v>
      </c>
      <c r="Q46" s="397"/>
    </row>
    <row r="47" spans="3:17" ht="18" customHeight="1">
      <c r="C47" s="360"/>
      <c r="D47" s="360"/>
      <c r="E47" s="360"/>
      <c r="F47" s="360"/>
      <c r="G47" s="401"/>
      <c r="H47" s="401"/>
      <c r="I47" s="328"/>
      <c r="J47" s="360"/>
      <c r="K47" s="360"/>
      <c r="L47" s="360"/>
      <c r="M47" s="360"/>
      <c r="N47" s="401"/>
      <c r="O47" s="401"/>
      <c r="P47" s="32" t="s">
        <v>1</v>
      </c>
      <c r="Q47" s="32" t="s">
        <v>2</v>
      </c>
    </row>
    <row r="48" spans="3:17" ht="18" customHeight="1">
      <c r="C48" s="407" t="s">
        <v>53</v>
      </c>
      <c r="D48" s="464" t="s">
        <v>55</v>
      </c>
      <c r="E48" s="465"/>
      <c r="F48" s="466"/>
      <c r="G48" s="112"/>
      <c r="H48" s="112"/>
      <c r="I48" s="328"/>
      <c r="J48" s="407" t="s">
        <v>53</v>
      </c>
      <c r="K48" s="378" t="s">
        <v>55</v>
      </c>
      <c r="L48" s="379"/>
      <c r="M48" s="380"/>
      <c r="N48" s="116">
        <f aca="true" t="shared" si="0" ref="N48:O53">IF(OR(G48="",G$54="",G$54=0),"",G48/G$54)</f>
      </c>
      <c r="O48" s="116">
        <f t="shared" si="0"/>
      </c>
      <c r="P48" s="131">
        <v>0.285</v>
      </c>
      <c r="Q48" s="131">
        <v>0.204</v>
      </c>
    </row>
    <row r="49" spans="3:17" ht="18" customHeight="1">
      <c r="C49" s="408"/>
      <c r="D49" s="325" t="s">
        <v>56</v>
      </c>
      <c r="E49" s="326"/>
      <c r="F49" s="327"/>
      <c r="G49" s="146"/>
      <c r="H49" s="112"/>
      <c r="I49" s="328"/>
      <c r="J49" s="408"/>
      <c r="K49" s="325" t="s">
        <v>56</v>
      </c>
      <c r="L49" s="326"/>
      <c r="M49" s="327"/>
      <c r="N49" s="118">
        <f t="shared" si="0"/>
      </c>
      <c r="O49" s="116">
        <f t="shared" si="0"/>
      </c>
      <c r="P49" s="131">
        <v>0.371</v>
      </c>
      <c r="Q49" s="131">
        <v>0.43</v>
      </c>
    </row>
    <row r="50" spans="3:17" ht="18" customHeight="1">
      <c r="C50" s="338" t="s">
        <v>235</v>
      </c>
      <c r="D50" s="325" t="s">
        <v>278</v>
      </c>
      <c r="E50" s="326"/>
      <c r="F50" s="327"/>
      <c r="G50" s="146"/>
      <c r="H50" s="112"/>
      <c r="I50" s="328"/>
      <c r="J50" s="338" t="s">
        <v>235</v>
      </c>
      <c r="K50" s="325" t="s">
        <v>216</v>
      </c>
      <c r="L50" s="326"/>
      <c r="M50" s="327"/>
      <c r="N50" s="118">
        <f t="shared" si="0"/>
      </c>
      <c r="O50" s="116">
        <f t="shared" si="0"/>
      </c>
      <c r="P50" s="128">
        <v>0.089</v>
      </c>
      <c r="Q50" s="128">
        <v>0.07</v>
      </c>
    </row>
    <row r="51" spans="3:17" ht="18" customHeight="1">
      <c r="C51" s="339"/>
      <c r="D51" s="325" t="s">
        <v>61</v>
      </c>
      <c r="E51" s="326"/>
      <c r="F51" s="327"/>
      <c r="G51" s="147"/>
      <c r="H51" s="147"/>
      <c r="I51" s="328"/>
      <c r="J51" s="339"/>
      <c r="K51" s="325" t="s">
        <v>61</v>
      </c>
      <c r="L51" s="326"/>
      <c r="M51" s="327"/>
      <c r="N51" s="115">
        <f t="shared" si="0"/>
      </c>
      <c r="O51" s="115">
        <f t="shared" si="0"/>
      </c>
      <c r="P51" s="128">
        <v>0.03</v>
      </c>
      <c r="Q51" s="128">
        <v>0.054</v>
      </c>
    </row>
    <row r="52" spans="3:17" ht="18" customHeight="1">
      <c r="C52" s="366" t="s">
        <v>217</v>
      </c>
      <c r="D52" s="367"/>
      <c r="E52" s="367"/>
      <c r="F52" s="368"/>
      <c r="G52" s="146"/>
      <c r="H52" s="112"/>
      <c r="I52" s="328"/>
      <c r="J52" s="366" t="s">
        <v>217</v>
      </c>
      <c r="K52" s="367"/>
      <c r="L52" s="367"/>
      <c r="M52" s="368"/>
      <c r="N52" s="115">
        <f t="shared" si="0"/>
      </c>
      <c r="O52" s="115">
        <f t="shared" si="0"/>
      </c>
      <c r="P52" s="300">
        <v>0.174</v>
      </c>
      <c r="Q52" s="300">
        <v>0.211</v>
      </c>
    </row>
    <row r="53" spans="3:17" ht="18" customHeight="1" thickBot="1">
      <c r="C53" s="357" t="s">
        <v>57</v>
      </c>
      <c r="D53" s="358"/>
      <c r="E53" s="358"/>
      <c r="F53" s="359"/>
      <c r="G53" s="113"/>
      <c r="H53" s="113"/>
      <c r="I53" s="328"/>
      <c r="J53" s="357" t="s">
        <v>57</v>
      </c>
      <c r="K53" s="358"/>
      <c r="L53" s="358"/>
      <c r="M53" s="359"/>
      <c r="N53" s="117">
        <f t="shared" si="0"/>
      </c>
      <c r="O53" s="117">
        <f t="shared" si="0"/>
      </c>
      <c r="P53" s="132">
        <v>0.051</v>
      </c>
      <c r="Q53" s="132">
        <v>0.031</v>
      </c>
    </row>
    <row r="54" spans="3:17" ht="18" customHeight="1" thickTop="1">
      <c r="C54" s="346" t="s">
        <v>58</v>
      </c>
      <c r="D54" s="347"/>
      <c r="E54" s="347"/>
      <c r="F54" s="348"/>
      <c r="G54" s="114">
        <f>IF(AND(G48="",G49="",G50="",G51="",G52="",G53=""),"",SUM(G48:G53))</f>
      </c>
      <c r="H54" s="114">
        <f>IF(AND(H48="",H49="",H50="",H51="",H52="",H53=""),"",SUM(H48:H53))</f>
      </c>
      <c r="I54" s="328"/>
      <c r="J54" s="346" t="s">
        <v>58</v>
      </c>
      <c r="K54" s="347"/>
      <c r="L54" s="347"/>
      <c r="M54" s="348"/>
      <c r="N54" s="119">
        <f>IF(AND(N48="",N49="",N50="",N51="",N52="",N53=""),"",SUM(N48:N53))</f>
      </c>
      <c r="O54" s="119">
        <f>IF(AND(O48="",O49="",O50="",O51="",O52="",O53=""),"",SUM(O48:O53))</f>
      </c>
      <c r="P54" s="299">
        <f>IF(AND(P48="",P49="",P50="",P51="",P52="",P53=""),"",SUM(P48:P53))</f>
        <v>0.9999999999999999</v>
      </c>
      <c r="Q54" s="299">
        <f>IF(AND(Q48="",Q49="",Q50="",Q51="",Q52="",Q53=""),"",SUM(Q48:Q53))</f>
        <v>1</v>
      </c>
    </row>
    <row r="55" spans="3:19" ht="13.5" customHeight="1">
      <c r="C55" s="74"/>
      <c r="D55" s="74"/>
      <c r="E55" s="74"/>
      <c r="F55" s="74"/>
      <c r="G55" s="90"/>
      <c r="H55" s="90"/>
      <c r="I55" s="90"/>
      <c r="J55" s="90"/>
      <c r="K55" s="93"/>
      <c r="L55" s="74"/>
      <c r="M55" s="74"/>
      <c r="N55" s="74"/>
      <c r="O55" s="74"/>
      <c r="P55" s="104"/>
      <c r="Q55" s="104"/>
      <c r="R55" s="104"/>
      <c r="S55" s="104"/>
    </row>
    <row r="56" spans="3:19" ht="13.5" customHeight="1">
      <c r="C56" s="74"/>
      <c r="D56" s="74"/>
      <c r="E56" s="74"/>
      <c r="F56" s="74"/>
      <c r="G56" s="90"/>
      <c r="H56" s="90"/>
      <c r="I56" s="90"/>
      <c r="J56" s="90"/>
      <c r="K56" s="93"/>
      <c r="L56" s="74"/>
      <c r="M56" s="74"/>
      <c r="N56" s="74"/>
      <c r="O56" s="74"/>
      <c r="P56" s="104"/>
      <c r="Q56" s="104"/>
      <c r="R56" s="104"/>
      <c r="S56" s="104"/>
    </row>
    <row r="57" spans="3:19" ht="18" customHeight="1">
      <c r="C57" s="74" t="s">
        <v>249</v>
      </c>
      <c r="D57" s="74"/>
      <c r="E57" s="74"/>
      <c r="F57" s="74"/>
      <c r="G57" s="90"/>
      <c r="H57" s="90"/>
      <c r="I57" s="90"/>
      <c r="J57" s="90"/>
      <c r="K57" s="93"/>
      <c r="L57" s="74"/>
      <c r="M57" s="74"/>
      <c r="N57" s="74"/>
      <c r="O57" s="74"/>
      <c r="P57" s="104"/>
      <c r="Q57" s="104"/>
      <c r="R57" s="104"/>
      <c r="S57" s="104"/>
    </row>
    <row r="58" spans="3:19" ht="18" customHeight="1">
      <c r="C58" s="74" t="s">
        <v>250</v>
      </c>
      <c r="D58" s="74"/>
      <c r="E58" s="74"/>
      <c r="F58" s="74"/>
      <c r="G58" s="90"/>
      <c r="H58" s="90"/>
      <c r="I58" s="90"/>
      <c r="J58" s="90"/>
      <c r="K58" s="93"/>
      <c r="L58" s="74"/>
      <c r="M58" s="74"/>
      <c r="N58" s="74"/>
      <c r="O58" s="74"/>
      <c r="P58" s="104"/>
      <c r="Q58" s="104"/>
      <c r="R58" s="104"/>
      <c r="S58" s="104"/>
    </row>
    <row r="59" spans="3:19" ht="13.5" customHeight="1">
      <c r="C59" s="289"/>
      <c r="D59" s="74"/>
      <c r="E59" s="74"/>
      <c r="F59" s="74"/>
      <c r="G59" s="90"/>
      <c r="H59" s="90"/>
      <c r="I59" s="90"/>
      <c r="J59" s="90"/>
      <c r="K59" s="93"/>
      <c r="L59" s="74"/>
      <c r="M59" s="74"/>
      <c r="N59" s="74"/>
      <c r="O59" s="74"/>
      <c r="P59" s="104"/>
      <c r="Q59" s="104"/>
      <c r="R59" s="104"/>
      <c r="S59" s="104"/>
    </row>
    <row r="60" spans="5:17" ht="13.5" customHeight="1">
      <c r="E60" s="29"/>
      <c r="F60" s="29"/>
      <c r="G60" s="29"/>
      <c r="H60" s="29"/>
      <c r="I60" s="29"/>
      <c r="J60" s="30" t="s">
        <v>13</v>
      </c>
      <c r="K60" s="30"/>
      <c r="L60" s="29"/>
      <c r="N60" s="37"/>
      <c r="O60" s="37"/>
      <c r="P60" s="37"/>
      <c r="Q60" s="37"/>
    </row>
    <row r="61" spans="3:17" ht="18" customHeight="1">
      <c r="C61" s="360" t="s">
        <v>3</v>
      </c>
      <c r="D61" s="360"/>
      <c r="E61" s="360"/>
      <c r="F61" s="360"/>
      <c r="G61" s="401" t="s">
        <v>1</v>
      </c>
      <c r="H61" s="401" t="s">
        <v>2</v>
      </c>
      <c r="I61" s="328" t="s">
        <v>39</v>
      </c>
      <c r="J61" s="360" t="s">
        <v>3</v>
      </c>
      <c r="K61" s="360"/>
      <c r="L61" s="360"/>
      <c r="M61" s="360"/>
      <c r="N61" s="340" t="s">
        <v>1</v>
      </c>
      <c r="O61" s="323" t="s">
        <v>2</v>
      </c>
      <c r="P61" s="396" t="s">
        <v>126</v>
      </c>
      <c r="Q61" s="397"/>
    </row>
    <row r="62" spans="3:17" ht="18" customHeight="1">
      <c r="C62" s="360"/>
      <c r="D62" s="360"/>
      <c r="E62" s="360"/>
      <c r="F62" s="360"/>
      <c r="G62" s="401"/>
      <c r="H62" s="401"/>
      <c r="I62" s="328"/>
      <c r="J62" s="360"/>
      <c r="K62" s="360"/>
      <c r="L62" s="360"/>
      <c r="M62" s="360"/>
      <c r="N62" s="341"/>
      <c r="O62" s="324"/>
      <c r="P62" s="32" t="s">
        <v>1</v>
      </c>
      <c r="Q62" s="32" t="s">
        <v>2</v>
      </c>
    </row>
    <row r="63" spans="3:42" ht="18" customHeight="1">
      <c r="C63" s="407" t="s">
        <v>53</v>
      </c>
      <c r="D63" s="378" t="s">
        <v>55</v>
      </c>
      <c r="E63" s="379"/>
      <c r="F63" s="380"/>
      <c r="G63" s="112"/>
      <c r="H63" s="112"/>
      <c r="I63" s="328"/>
      <c r="J63" s="407" t="s">
        <v>53</v>
      </c>
      <c r="K63" s="378" t="s">
        <v>55</v>
      </c>
      <c r="L63" s="379"/>
      <c r="M63" s="380"/>
      <c r="N63" s="116">
        <f aca="true" t="shared" si="1" ref="N63:O67">IF(OR(G63="",G$69="",G$69=0),"",G63/G$69)</f>
      </c>
      <c r="O63" s="116">
        <f t="shared" si="1"/>
      </c>
      <c r="P63" s="131">
        <v>0.171</v>
      </c>
      <c r="Q63" s="131">
        <v>0.228</v>
      </c>
      <c r="AK63" s="23" t="e">
        <f>IF(OR(AB63="",#REF!="",#REF!=0),"",AB63/#REF!)</f>
        <v>#REF!</v>
      </c>
      <c r="AL63" s="23" t="e">
        <f>IF(OR(AC63="",#REF!="",#REF!=0),"",AC63/#REF!)</f>
        <v>#REF!</v>
      </c>
      <c r="AM63" s="23" t="e">
        <f>IF(OR(AD63="",#REF!="",#REF!=0),"",AD63/#REF!)</f>
        <v>#REF!</v>
      </c>
      <c r="AN63" s="23">
        <f aca="true" t="shared" si="2" ref="AN63:AN69">IF(OR(AE63="",AE$54="",AE$54=0),"",AE63/AE$54)</f>
      </c>
      <c r="AO63" s="246"/>
      <c r="AP63" s="246"/>
    </row>
    <row r="64" spans="3:42" ht="18" customHeight="1">
      <c r="C64" s="408"/>
      <c r="D64" s="325" t="s">
        <v>56</v>
      </c>
      <c r="E64" s="326"/>
      <c r="F64" s="327"/>
      <c r="G64" s="146"/>
      <c r="H64" s="112"/>
      <c r="I64" s="328"/>
      <c r="J64" s="408"/>
      <c r="K64" s="325" t="s">
        <v>56</v>
      </c>
      <c r="L64" s="326"/>
      <c r="M64" s="327"/>
      <c r="N64" s="118">
        <f t="shared" si="1"/>
      </c>
      <c r="O64" s="116">
        <f t="shared" si="1"/>
      </c>
      <c r="P64" s="131">
        <v>0.342</v>
      </c>
      <c r="Q64" s="131">
        <v>0.19</v>
      </c>
      <c r="AK64" s="23" t="e">
        <f>IF(OR(AB64="",#REF!="",#REF!=0),"",AB64/#REF!)</f>
        <v>#REF!</v>
      </c>
      <c r="AL64" s="23" t="e">
        <f>IF(OR(AC64="",#REF!="",#REF!=0),"",AC64/#REF!)</f>
        <v>#REF!</v>
      </c>
      <c r="AM64" s="23" t="e">
        <f>IF(OR(AD64="",#REF!="",#REF!=0),"",AD64/#REF!)</f>
        <v>#REF!</v>
      </c>
      <c r="AN64" s="23">
        <f t="shared" si="2"/>
      </c>
      <c r="AO64" s="246"/>
      <c r="AP64" s="246"/>
    </row>
    <row r="65" spans="3:42" ht="18" customHeight="1">
      <c r="C65" s="338" t="s">
        <v>235</v>
      </c>
      <c r="D65" s="325" t="s">
        <v>60</v>
      </c>
      <c r="E65" s="326"/>
      <c r="F65" s="327"/>
      <c r="G65" s="146"/>
      <c r="H65" s="112"/>
      <c r="I65" s="328"/>
      <c r="J65" s="338" t="s">
        <v>235</v>
      </c>
      <c r="K65" s="325" t="s">
        <v>60</v>
      </c>
      <c r="L65" s="326"/>
      <c r="M65" s="327"/>
      <c r="N65" s="116">
        <f t="shared" si="1"/>
      </c>
      <c r="O65" s="116">
        <f t="shared" si="1"/>
      </c>
      <c r="P65" s="131">
        <v>0.23</v>
      </c>
      <c r="Q65" s="131">
        <v>0.21</v>
      </c>
      <c r="AK65" s="23" t="e">
        <f>IF(OR(AB65="",#REF!="",#REF!=0),"",AB65/#REF!)</f>
        <v>#REF!</v>
      </c>
      <c r="AL65" s="23" t="e">
        <f>IF(OR(AC65="",#REF!="",#REF!=0),"",AC65/#REF!)</f>
        <v>#REF!</v>
      </c>
      <c r="AM65" s="23" t="e">
        <f>IF(OR(AD65="",#REF!="",#REF!=0),"",AD65/#REF!)</f>
        <v>#REF!</v>
      </c>
      <c r="AN65" s="23">
        <f t="shared" si="2"/>
      </c>
      <c r="AO65" s="246"/>
      <c r="AP65" s="246"/>
    </row>
    <row r="66" spans="3:42" ht="18" customHeight="1">
      <c r="C66" s="339"/>
      <c r="D66" s="335" t="s">
        <v>61</v>
      </c>
      <c r="E66" s="336"/>
      <c r="F66" s="337"/>
      <c r="G66" s="147"/>
      <c r="H66" s="147"/>
      <c r="I66" s="328"/>
      <c r="J66" s="339"/>
      <c r="K66" s="325" t="s">
        <v>61</v>
      </c>
      <c r="L66" s="326"/>
      <c r="M66" s="327"/>
      <c r="N66" s="115">
        <f t="shared" si="1"/>
      </c>
      <c r="O66" s="115">
        <f t="shared" si="1"/>
      </c>
      <c r="P66" s="252">
        <v>0</v>
      </c>
      <c r="Q66" s="252">
        <v>0.05</v>
      </c>
      <c r="AK66" s="23" t="e">
        <f>IF(OR(AB66="",#REF!="",#REF!=0),"",AB66/#REF!)</f>
        <v>#REF!</v>
      </c>
      <c r="AL66" s="23" t="e">
        <f>IF(OR(AC66="",#REF!="",#REF!=0),"",AC66/#REF!)</f>
        <v>#REF!</v>
      </c>
      <c r="AM66" s="23" t="e">
        <f>IF(OR(AD66="",#REF!="",#REF!=0),"",AD66/#REF!)</f>
        <v>#REF!</v>
      </c>
      <c r="AN66" s="23">
        <f t="shared" si="2"/>
      </c>
      <c r="AO66" s="246"/>
      <c r="AP66" s="246"/>
    </row>
    <row r="67" spans="3:42" ht="18" customHeight="1">
      <c r="C67" s="366" t="s">
        <v>54</v>
      </c>
      <c r="D67" s="367"/>
      <c r="E67" s="367"/>
      <c r="F67" s="368"/>
      <c r="G67" s="146"/>
      <c r="H67" s="112"/>
      <c r="I67" s="328"/>
      <c r="J67" s="366" t="s">
        <v>54</v>
      </c>
      <c r="K67" s="367"/>
      <c r="L67" s="367"/>
      <c r="M67" s="368"/>
      <c r="N67" s="115">
        <f t="shared" si="1"/>
      </c>
      <c r="O67" s="115">
        <f t="shared" si="1"/>
      </c>
      <c r="P67" s="128">
        <v>0.252</v>
      </c>
      <c r="Q67" s="131">
        <v>0.322</v>
      </c>
      <c r="AK67" s="23" t="e">
        <f>IF(OR(AB67="",#REF!="",#REF!=0),"",AB67/#REF!)</f>
        <v>#REF!</v>
      </c>
      <c r="AL67" s="23" t="e">
        <f>IF(OR(AC67="",#REF!="",#REF!=0),"",AC67/#REF!)</f>
        <v>#REF!</v>
      </c>
      <c r="AM67" s="23" t="e">
        <f>IF(OR(AD67="",#REF!="",#REF!=0),"",AD67/#REF!)</f>
        <v>#REF!</v>
      </c>
      <c r="AN67" s="23">
        <f t="shared" si="2"/>
      </c>
      <c r="AO67" s="246"/>
      <c r="AP67" s="246"/>
    </row>
    <row r="68" spans="3:42" ht="18" customHeight="1" thickBot="1">
      <c r="C68" s="357" t="s">
        <v>57</v>
      </c>
      <c r="D68" s="358"/>
      <c r="E68" s="358"/>
      <c r="F68" s="359"/>
      <c r="G68" s="113"/>
      <c r="H68" s="113"/>
      <c r="I68" s="328"/>
      <c r="J68" s="357" t="s">
        <v>57</v>
      </c>
      <c r="K68" s="358"/>
      <c r="L68" s="358"/>
      <c r="M68" s="359"/>
      <c r="N68" s="117">
        <f>IF(OR(G67="",G$69="",G$69=0),"",G67/G$69)</f>
      </c>
      <c r="O68" s="117">
        <f>IF(OR(H68="",H$69="",H$69=0),"",H68/H$69)</f>
      </c>
      <c r="P68" s="132">
        <v>0.005</v>
      </c>
      <c r="Q68" s="132">
        <v>0</v>
      </c>
      <c r="AK68" s="23" t="e">
        <f>IF(OR(AB68="",#REF!="",#REF!=0),"",AB68/#REF!)</f>
        <v>#REF!</v>
      </c>
      <c r="AL68" s="23" t="e">
        <f>IF(OR(AC68="",#REF!="",#REF!=0),"",AC68/#REF!)</f>
        <v>#REF!</v>
      </c>
      <c r="AM68" s="23" t="e">
        <f>IF(OR(AD68="",#REF!="",#REF!=0),"",AD68/#REF!)</f>
        <v>#REF!</v>
      </c>
      <c r="AN68" s="23">
        <f t="shared" si="2"/>
      </c>
      <c r="AO68" s="246"/>
      <c r="AP68" s="246"/>
    </row>
    <row r="69" spans="3:42" ht="18" customHeight="1" thickTop="1">
      <c r="C69" s="346" t="s">
        <v>58</v>
      </c>
      <c r="D69" s="347"/>
      <c r="E69" s="347"/>
      <c r="F69" s="348"/>
      <c r="G69" s="114">
        <f>IF(AND(G63="",G64="",G65="",G66="",G67="",G68=""),"",SUM(G63:G68))</f>
      </c>
      <c r="H69" s="114">
        <f>IF(AND(H63="",H64="",H65="",H66="",H67="",H68=""),"",SUM(H63:H68))</f>
      </c>
      <c r="I69" s="328"/>
      <c r="J69" s="346" t="s">
        <v>8</v>
      </c>
      <c r="K69" s="347"/>
      <c r="L69" s="347"/>
      <c r="M69" s="348"/>
      <c r="N69" s="119">
        <f>IF(AND(N63="",N64="",N65="",N66="",N67="",N68=""),"",SUM(N63:N68))</f>
      </c>
      <c r="O69" s="119">
        <f>IF(AND(O63="",O64="",O65="",O66="",O67="",O68=""),"",SUM(O63:O68))</f>
      </c>
      <c r="P69" s="299">
        <f>IF(AND(P63="",P64="",P65="",P66="",P67="",P68=""),"",SUM(P63:P68))</f>
        <v>1</v>
      </c>
      <c r="Q69" s="133">
        <f>IF(AND(Q63="",Q64="",Q65="",Q66="",Q67="",Q68=""),"",SUM(Q63:Q68))</f>
        <v>1</v>
      </c>
      <c r="AK69" s="23" t="e">
        <f>IF(OR(AB69="",#REF!="",#REF!=0),"",AB69/#REF!)</f>
        <v>#REF!</v>
      </c>
      <c r="AL69" s="23" t="e">
        <f>IF(OR(AC69="",#REF!="",#REF!=0),"",AC69/#REF!)</f>
        <v>#REF!</v>
      </c>
      <c r="AM69" s="23" t="e">
        <f>IF(OR(AD69="",#REF!="",#REF!=0),"",AD69/#REF!)</f>
        <v>#REF!</v>
      </c>
      <c r="AN69" s="23">
        <f t="shared" si="2"/>
      </c>
      <c r="AO69" s="246"/>
      <c r="AP69" s="246"/>
    </row>
    <row r="70" spans="3:42" ht="13.5" customHeight="1">
      <c r="C70" s="248"/>
      <c r="D70" s="70"/>
      <c r="E70" s="70"/>
      <c r="F70" s="70"/>
      <c r="K70" s="94"/>
      <c r="L70" s="248"/>
      <c r="M70" s="70"/>
      <c r="N70" s="70"/>
      <c r="O70" s="70"/>
      <c r="P70" s="84"/>
      <c r="Q70" s="84"/>
      <c r="R70" s="84"/>
      <c r="S70" s="84"/>
      <c r="T70" s="251"/>
      <c r="U70" s="251"/>
      <c r="AO70" s="246"/>
      <c r="AP70" s="246"/>
    </row>
    <row r="71" spans="3:42" ht="13.5" customHeight="1">
      <c r="C71" s="35"/>
      <c r="D71" s="35"/>
      <c r="E71" s="35"/>
      <c r="F71" s="35"/>
      <c r="G71" s="35"/>
      <c r="H71" s="35"/>
      <c r="I71" s="35"/>
      <c r="J71" s="35"/>
      <c r="K71" s="94"/>
      <c r="L71" s="253"/>
      <c r="M71" s="36"/>
      <c r="N71" s="36"/>
      <c r="O71" s="36"/>
      <c r="P71" s="36"/>
      <c r="Q71" s="36"/>
      <c r="R71" s="36"/>
      <c r="S71" s="36"/>
      <c r="T71" s="36"/>
      <c r="U71" s="36"/>
      <c r="AK71" s="23" t="e">
        <f>IF(OR(AB71="",#REF!="",#REF!=0),"",AB71/#REF!)</f>
        <v>#REF!</v>
      </c>
      <c r="AL71" s="23" t="e">
        <f>IF(OR(AC71="",#REF!="",#REF!=0),"",AC71/#REF!)</f>
        <v>#REF!</v>
      </c>
      <c r="AM71" s="23" t="e">
        <f>IF(OR(AD71="",#REF!="",#REF!=0),"",AD71/#REF!)</f>
        <v>#REF!</v>
      </c>
      <c r="AN71" s="23">
        <f>IF(OR(AE71="",AE$54="",AE$54=0),"",AE71/AE$54)</f>
      </c>
      <c r="AO71" s="246"/>
      <c r="AP71" s="246"/>
    </row>
    <row r="72" spans="2:10" ht="13.5">
      <c r="B72" s="384" t="s">
        <v>236</v>
      </c>
      <c r="C72" s="481"/>
      <c r="D72" s="481"/>
      <c r="E72" s="481"/>
      <c r="F72" s="481"/>
      <c r="G72" s="481"/>
      <c r="H72" s="481"/>
      <c r="I72" s="481"/>
      <c r="J72" s="481"/>
    </row>
    <row r="73" spans="3:16" ht="22.5" customHeight="1">
      <c r="C73" s="26" t="s">
        <v>191</v>
      </c>
      <c r="D73" s="26"/>
      <c r="E73" s="27"/>
      <c r="F73" s="27"/>
      <c r="G73" s="27"/>
      <c r="H73" s="27"/>
      <c r="I73" s="27"/>
      <c r="J73" s="27"/>
      <c r="K73" s="27"/>
      <c r="L73" s="27"/>
      <c r="M73" s="27"/>
      <c r="N73" s="27"/>
      <c r="O73" s="27"/>
      <c r="P73" s="27"/>
    </row>
    <row r="75" spans="3:13" ht="18" customHeight="1">
      <c r="C75" s="29" t="s">
        <v>62</v>
      </c>
      <c r="D75" s="29"/>
      <c r="E75" s="29"/>
      <c r="F75" s="29"/>
      <c r="G75" s="29"/>
      <c r="H75" s="29"/>
      <c r="I75" s="29"/>
      <c r="J75" s="29"/>
      <c r="K75" s="29"/>
      <c r="L75" s="29"/>
      <c r="M75" s="29"/>
    </row>
    <row r="76" ht="13.5"/>
    <row r="77" spans="5:10" ht="13.5">
      <c r="E77" s="29"/>
      <c r="F77" s="29"/>
      <c r="G77" s="29"/>
      <c r="H77" s="29"/>
      <c r="I77" s="30"/>
      <c r="J77" s="30" t="s">
        <v>13</v>
      </c>
    </row>
    <row r="78" spans="3:17" ht="18" customHeight="1">
      <c r="C78" s="360" t="s">
        <v>3</v>
      </c>
      <c r="D78" s="360"/>
      <c r="E78" s="360"/>
      <c r="F78" s="360"/>
      <c r="G78" s="401" t="s">
        <v>1</v>
      </c>
      <c r="H78" s="401" t="s">
        <v>2</v>
      </c>
      <c r="I78" s="406" t="s">
        <v>39</v>
      </c>
      <c r="J78" s="360" t="s">
        <v>3</v>
      </c>
      <c r="K78" s="360"/>
      <c r="L78" s="360"/>
      <c r="M78" s="360"/>
      <c r="N78" s="340" t="s">
        <v>1</v>
      </c>
      <c r="O78" s="323" t="s">
        <v>2</v>
      </c>
      <c r="P78" s="396" t="s">
        <v>126</v>
      </c>
      <c r="Q78" s="397"/>
    </row>
    <row r="79" spans="3:17" ht="18" customHeight="1">
      <c r="C79" s="360"/>
      <c r="D79" s="360"/>
      <c r="E79" s="360"/>
      <c r="F79" s="360"/>
      <c r="G79" s="401"/>
      <c r="H79" s="401"/>
      <c r="I79" s="406"/>
      <c r="J79" s="360"/>
      <c r="K79" s="360"/>
      <c r="L79" s="360"/>
      <c r="M79" s="360"/>
      <c r="N79" s="341"/>
      <c r="O79" s="324"/>
      <c r="P79" s="32" t="s">
        <v>1</v>
      </c>
      <c r="Q79" s="32" t="s">
        <v>2</v>
      </c>
    </row>
    <row r="80" spans="3:17" ht="18" customHeight="1">
      <c r="C80" s="407" t="s">
        <v>53</v>
      </c>
      <c r="D80" s="378" t="s">
        <v>55</v>
      </c>
      <c r="E80" s="379"/>
      <c r="F80" s="380"/>
      <c r="G80" s="112"/>
      <c r="H80" s="112"/>
      <c r="I80" s="406"/>
      <c r="J80" s="407" t="s">
        <v>53</v>
      </c>
      <c r="K80" s="378" t="s">
        <v>180</v>
      </c>
      <c r="L80" s="379"/>
      <c r="M80" s="380"/>
      <c r="N80" s="116">
        <f aca="true" t="shared" si="3" ref="N80:O85">IF(OR(G80="",G$86="",G$86=0),"",G80/G$86)</f>
      </c>
      <c r="O80" s="116">
        <f t="shared" si="3"/>
      </c>
      <c r="P80" s="131">
        <v>0.268</v>
      </c>
      <c r="Q80" s="131">
        <v>0.147</v>
      </c>
    </row>
    <row r="81" spans="3:17" ht="18" customHeight="1">
      <c r="C81" s="408"/>
      <c r="D81" s="325" t="s">
        <v>56</v>
      </c>
      <c r="E81" s="326"/>
      <c r="F81" s="327"/>
      <c r="G81" s="146"/>
      <c r="H81" s="112"/>
      <c r="I81" s="406"/>
      <c r="J81" s="408"/>
      <c r="K81" s="325" t="s">
        <v>182</v>
      </c>
      <c r="L81" s="326"/>
      <c r="M81" s="327"/>
      <c r="N81" s="118">
        <f t="shared" si="3"/>
      </c>
      <c r="O81" s="116">
        <f t="shared" si="3"/>
      </c>
      <c r="P81" s="131">
        <v>0.294</v>
      </c>
      <c r="Q81" s="131">
        <v>0.493</v>
      </c>
    </row>
    <row r="82" spans="3:17" ht="18" customHeight="1">
      <c r="C82" s="338" t="s">
        <v>235</v>
      </c>
      <c r="D82" s="325" t="s">
        <v>60</v>
      </c>
      <c r="E82" s="326"/>
      <c r="F82" s="327"/>
      <c r="G82" s="146"/>
      <c r="H82" s="112"/>
      <c r="I82" s="406"/>
      <c r="J82" s="338" t="s">
        <v>235</v>
      </c>
      <c r="K82" s="325" t="s">
        <v>183</v>
      </c>
      <c r="L82" s="326"/>
      <c r="M82" s="327"/>
      <c r="N82" s="116">
        <f t="shared" si="3"/>
      </c>
      <c r="O82" s="116">
        <f t="shared" si="3"/>
      </c>
      <c r="P82" s="131">
        <v>0.158</v>
      </c>
      <c r="Q82" s="131">
        <v>0.074</v>
      </c>
    </row>
    <row r="83" spans="3:17" ht="18" customHeight="1">
      <c r="C83" s="339"/>
      <c r="D83" s="335" t="s">
        <v>61</v>
      </c>
      <c r="E83" s="336"/>
      <c r="F83" s="337"/>
      <c r="G83" s="147"/>
      <c r="H83" s="147"/>
      <c r="I83" s="406"/>
      <c r="J83" s="339"/>
      <c r="K83" s="325" t="s">
        <v>185</v>
      </c>
      <c r="L83" s="326"/>
      <c r="M83" s="327"/>
      <c r="N83" s="115">
        <f t="shared" si="3"/>
      </c>
      <c r="O83" s="115">
        <f t="shared" si="3"/>
      </c>
      <c r="P83" s="131">
        <v>0.024</v>
      </c>
      <c r="Q83" s="131">
        <v>0.029</v>
      </c>
    </row>
    <row r="84" spans="3:17" ht="18" customHeight="1">
      <c r="C84" s="366" t="s">
        <v>54</v>
      </c>
      <c r="D84" s="367"/>
      <c r="E84" s="367"/>
      <c r="F84" s="368"/>
      <c r="G84" s="146"/>
      <c r="H84" s="112"/>
      <c r="I84" s="406"/>
      <c r="J84" s="366" t="s">
        <v>54</v>
      </c>
      <c r="K84" s="367"/>
      <c r="L84" s="367"/>
      <c r="M84" s="368"/>
      <c r="N84" s="118">
        <f t="shared" si="3"/>
      </c>
      <c r="O84" s="116">
        <f t="shared" si="3"/>
      </c>
      <c r="P84" s="249">
        <v>0.136</v>
      </c>
      <c r="Q84" s="249">
        <v>0.228</v>
      </c>
    </row>
    <row r="85" spans="3:17" ht="18" customHeight="1" thickBot="1">
      <c r="C85" s="357" t="s">
        <v>57</v>
      </c>
      <c r="D85" s="358"/>
      <c r="E85" s="358"/>
      <c r="F85" s="359"/>
      <c r="G85" s="113"/>
      <c r="H85" s="113"/>
      <c r="I85" s="406"/>
      <c r="J85" s="357" t="s">
        <v>57</v>
      </c>
      <c r="K85" s="358"/>
      <c r="L85" s="358"/>
      <c r="M85" s="359"/>
      <c r="N85" s="117">
        <f t="shared" si="3"/>
      </c>
      <c r="O85" s="117">
        <f t="shared" si="3"/>
      </c>
      <c r="P85" s="132">
        <v>0.12</v>
      </c>
      <c r="Q85" s="132">
        <v>0.029</v>
      </c>
    </row>
    <row r="86" spans="3:17" ht="18" customHeight="1" thickTop="1">
      <c r="C86" s="346" t="s">
        <v>8</v>
      </c>
      <c r="D86" s="347"/>
      <c r="E86" s="347"/>
      <c r="F86" s="348"/>
      <c r="G86" s="114">
        <f>IF(AND(G80="",G81="",G82="",G83="",G84="",G85=""),"",SUM(G80:G85))</f>
      </c>
      <c r="H86" s="114">
        <f>IF(AND(H80="",H81="",H82="",H83="",H84="",H85=""),"",SUM(H80:H85))</f>
      </c>
      <c r="I86" s="406"/>
      <c r="J86" s="346" t="s">
        <v>8</v>
      </c>
      <c r="K86" s="347"/>
      <c r="L86" s="347"/>
      <c r="M86" s="348"/>
      <c r="N86" s="118">
        <f>IF(OR(G86="",G$54="",G$54=0),"",G86/G$54)</f>
      </c>
      <c r="O86" s="116">
        <f>IF(OR(H86="",H$54="",H$54=0),"",H86/H$54)</f>
      </c>
      <c r="P86" s="250">
        <f>IF(AND(P80="",P81="",P82="",P83="",P84="",P85=""),"",SUM(P80:P85))</f>
        <v>1</v>
      </c>
      <c r="Q86" s="250">
        <f>IF(AND(Q80="",Q81="",Q82="",Q83="",Q84="",Q85=""),"",SUM(Q80:Q85))</f>
        <v>1</v>
      </c>
    </row>
    <row r="87" spans="3:19" ht="13.5" customHeight="1">
      <c r="C87" s="253"/>
      <c r="D87" s="254"/>
      <c r="E87" s="254"/>
      <c r="F87" s="254"/>
      <c r="G87" s="247"/>
      <c r="H87" s="247"/>
      <c r="I87" s="247"/>
      <c r="J87" s="247"/>
      <c r="K87" s="94"/>
      <c r="L87" s="253"/>
      <c r="M87" s="70"/>
      <c r="N87" s="70"/>
      <c r="O87" s="70"/>
      <c r="P87" s="84">
        <f>IF(OR(G87="",G$54="",G$54=0),"",G87/G$54)</f>
      </c>
      <c r="Q87" s="84">
        <f>IF(OR(H87="",H$54="",H$54=0),"",H87/H$54)</f>
      </c>
      <c r="R87" s="251"/>
      <c r="S87" s="251"/>
    </row>
    <row r="88" spans="3:19" ht="13.5" customHeight="1">
      <c r="C88" s="253"/>
      <c r="D88" s="70"/>
      <c r="E88" s="70"/>
      <c r="F88" s="70"/>
      <c r="G88" s="247"/>
      <c r="H88" s="247"/>
      <c r="I88" s="247"/>
      <c r="J88" s="247"/>
      <c r="K88" s="94"/>
      <c r="L88" s="253"/>
      <c r="M88" s="36"/>
      <c r="N88" s="36"/>
      <c r="O88" s="36"/>
      <c r="P88" s="36"/>
      <c r="Q88" s="36"/>
      <c r="R88" s="251"/>
      <c r="S88" s="251"/>
    </row>
    <row r="89" spans="3:19" ht="13.5" customHeight="1">
      <c r="C89" s="349" t="s">
        <v>237</v>
      </c>
      <c r="D89" s="459"/>
      <c r="E89" s="459"/>
      <c r="F89" s="459"/>
      <c r="G89" s="459"/>
      <c r="H89" s="459"/>
      <c r="I89" s="459"/>
      <c r="J89" s="459"/>
      <c r="K89" s="459"/>
      <c r="L89" s="74"/>
      <c r="M89" s="74"/>
      <c r="N89" s="74"/>
      <c r="O89" s="74"/>
      <c r="P89" s="90"/>
      <c r="Q89" s="90"/>
      <c r="R89" s="90"/>
      <c r="S89" s="90"/>
    </row>
    <row r="90" spans="3:19" ht="22.5" customHeight="1">
      <c r="C90" s="26" t="s">
        <v>192</v>
      </c>
      <c r="D90" s="27"/>
      <c r="E90" s="27"/>
      <c r="F90" s="27"/>
      <c r="G90" s="27"/>
      <c r="H90" s="27"/>
      <c r="I90" s="27"/>
      <c r="J90" s="27"/>
      <c r="K90" s="27"/>
      <c r="L90" s="27"/>
      <c r="M90" s="27"/>
      <c r="N90" s="27"/>
      <c r="O90" s="27"/>
      <c r="P90" s="27"/>
      <c r="Q90" s="90"/>
      <c r="R90" s="90"/>
      <c r="S90" s="90"/>
    </row>
    <row r="91" spans="3:19" ht="13.5" customHeight="1">
      <c r="C91" s="74"/>
      <c r="D91" s="74"/>
      <c r="E91" s="74"/>
      <c r="F91" s="74"/>
      <c r="G91" s="90"/>
      <c r="H91" s="90"/>
      <c r="I91" s="90"/>
      <c r="J91" s="90"/>
      <c r="K91" s="93"/>
      <c r="L91" s="74"/>
      <c r="M91" s="74"/>
      <c r="N91" s="74"/>
      <c r="O91" s="74"/>
      <c r="P91" s="90"/>
      <c r="Q91" s="90"/>
      <c r="R91" s="90"/>
      <c r="S91" s="90"/>
    </row>
    <row r="92" spans="3:19" ht="18" customHeight="1">
      <c r="C92" s="74" t="s">
        <v>300</v>
      </c>
      <c r="D92" s="74"/>
      <c r="E92" s="74"/>
      <c r="F92" s="74"/>
      <c r="G92" s="90"/>
      <c r="H92" s="90"/>
      <c r="I92" s="90"/>
      <c r="J92" s="90"/>
      <c r="K92" s="93"/>
      <c r="L92" s="74"/>
      <c r="M92" s="74"/>
      <c r="N92" s="74"/>
      <c r="O92" s="74"/>
      <c r="P92" s="90"/>
      <c r="Q92" s="90"/>
      <c r="R92" s="90"/>
      <c r="S92" s="90"/>
    </row>
    <row r="93" spans="3:19" ht="13.5" customHeight="1">
      <c r="C93" s="230" t="s">
        <v>299</v>
      </c>
      <c r="D93" s="74"/>
      <c r="E93" s="74"/>
      <c r="F93" s="74"/>
      <c r="G93" s="90"/>
      <c r="H93" s="90"/>
      <c r="I93" s="90"/>
      <c r="J93" s="90"/>
      <c r="K93" s="93"/>
      <c r="L93" s="74"/>
      <c r="M93" s="74"/>
      <c r="N93" s="74"/>
      <c r="O93" s="74"/>
      <c r="P93" s="90"/>
      <c r="Q93" s="90"/>
      <c r="R93" s="90"/>
      <c r="S93" s="90"/>
    </row>
    <row r="94" spans="3:19" ht="13.5" customHeight="1">
      <c r="C94" s="230" t="s">
        <v>301</v>
      </c>
      <c r="D94" s="74"/>
      <c r="E94" s="74"/>
      <c r="F94" s="74"/>
      <c r="G94" s="90"/>
      <c r="H94" s="90"/>
      <c r="I94" s="90"/>
      <c r="J94" s="90"/>
      <c r="K94" s="93"/>
      <c r="L94" s="74"/>
      <c r="M94" s="74"/>
      <c r="N94" s="74"/>
      <c r="O94" s="74"/>
      <c r="P94" s="90"/>
      <c r="Q94" s="90"/>
      <c r="R94" s="90"/>
      <c r="S94" s="90"/>
    </row>
    <row r="95" spans="3:19" ht="13.5" customHeight="1">
      <c r="C95" s="74"/>
      <c r="D95" s="74"/>
      <c r="E95" s="74"/>
      <c r="F95" s="74"/>
      <c r="G95" s="90"/>
      <c r="H95" s="90"/>
      <c r="I95" s="90"/>
      <c r="J95" s="90"/>
      <c r="K95" s="93"/>
      <c r="L95" s="74"/>
      <c r="M95" s="74"/>
      <c r="N95" s="74"/>
      <c r="O95" s="74"/>
      <c r="P95" s="90"/>
      <c r="Q95" s="90"/>
      <c r="R95" s="90"/>
      <c r="S95" s="90"/>
    </row>
    <row r="96" spans="3:19" ht="18" customHeight="1">
      <c r="C96" s="320" t="s">
        <v>302</v>
      </c>
      <c r="D96" s="321"/>
      <c r="E96" s="321"/>
      <c r="F96" s="322"/>
      <c r="G96" s="319" t="s">
        <v>1</v>
      </c>
      <c r="H96" s="319" t="s">
        <v>2</v>
      </c>
      <c r="I96" s="90"/>
      <c r="J96" s="90"/>
      <c r="K96" s="93"/>
      <c r="L96" s="74"/>
      <c r="M96" s="74"/>
      <c r="N96" s="74"/>
      <c r="O96" s="74"/>
      <c r="P96" s="90"/>
      <c r="Q96" s="90"/>
      <c r="R96" s="90"/>
      <c r="S96" s="90"/>
    </row>
    <row r="97" spans="3:19" ht="18" customHeight="1">
      <c r="C97" s="363" t="s">
        <v>303</v>
      </c>
      <c r="D97" s="353"/>
      <c r="E97" s="353"/>
      <c r="F97" s="354"/>
      <c r="G97" s="317">
        <f>IF(G345="","",G345)</f>
      </c>
      <c r="H97" s="317">
        <f>IF(H345="","",H345)</f>
      </c>
      <c r="I97" s="90"/>
      <c r="J97" s="90"/>
      <c r="K97" s="93"/>
      <c r="L97" s="74"/>
      <c r="M97" s="74"/>
      <c r="N97" s="74"/>
      <c r="O97" s="74"/>
      <c r="P97" s="90"/>
      <c r="Q97" s="90"/>
      <c r="R97" s="90"/>
      <c r="S97" s="90"/>
    </row>
    <row r="98" spans="3:19" ht="18" customHeight="1">
      <c r="C98" s="363" t="s">
        <v>304</v>
      </c>
      <c r="D98" s="364"/>
      <c r="E98" s="364"/>
      <c r="F98" s="365"/>
      <c r="G98" s="112"/>
      <c r="H98" s="112"/>
      <c r="I98" s="90"/>
      <c r="J98" s="90"/>
      <c r="K98" s="93"/>
      <c r="L98" s="74"/>
      <c r="M98" s="74"/>
      <c r="N98" s="74"/>
      <c r="O98" s="74"/>
      <c r="P98" s="90"/>
      <c r="Q98" s="90"/>
      <c r="R98" s="90"/>
      <c r="S98" s="90"/>
    </row>
    <row r="99" spans="3:19" ht="13.5" customHeight="1">
      <c r="C99" s="230"/>
      <c r="D99" s="74"/>
      <c r="E99" s="74"/>
      <c r="F99" s="74"/>
      <c r="G99" s="90"/>
      <c r="H99" s="90"/>
      <c r="I99" s="90"/>
      <c r="J99" s="90"/>
      <c r="K99" s="93"/>
      <c r="L99" s="74"/>
      <c r="M99" s="74"/>
      <c r="N99" s="74"/>
      <c r="O99" s="74"/>
      <c r="P99" s="90"/>
      <c r="Q99" s="90"/>
      <c r="R99" s="90"/>
      <c r="S99" s="90"/>
    </row>
    <row r="100" spans="3:19" ht="13.5" customHeight="1">
      <c r="C100" s="74"/>
      <c r="D100" s="74"/>
      <c r="E100" s="74"/>
      <c r="F100" s="74"/>
      <c r="G100" s="90"/>
      <c r="H100" s="90"/>
      <c r="I100" s="90"/>
      <c r="J100" s="30" t="s">
        <v>13</v>
      </c>
      <c r="K100" s="93"/>
      <c r="L100" s="74"/>
      <c r="M100" s="74"/>
      <c r="N100" s="74"/>
      <c r="O100" s="74"/>
      <c r="P100" s="90"/>
      <c r="Q100" s="90"/>
      <c r="R100" s="90"/>
      <c r="S100" s="90"/>
    </row>
    <row r="101" spans="3:19" ht="18" customHeight="1">
      <c r="C101" s="411" t="s">
        <v>305</v>
      </c>
      <c r="D101" s="412"/>
      <c r="E101" s="412"/>
      <c r="F101" s="413"/>
      <c r="G101" s="350" t="s">
        <v>1</v>
      </c>
      <c r="H101" s="350" t="s">
        <v>2</v>
      </c>
      <c r="I101" s="328" t="s">
        <v>39</v>
      </c>
      <c r="J101" s="411"/>
      <c r="K101" s="412"/>
      <c r="L101" s="412"/>
      <c r="M101" s="413"/>
      <c r="N101" s="350" t="s">
        <v>1</v>
      </c>
      <c r="O101" s="350" t="s">
        <v>2</v>
      </c>
      <c r="P101" s="448" t="s">
        <v>215</v>
      </c>
      <c r="Q101" s="448"/>
      <c r="R101" s="448"/>
      <c r="S101" s="90"/>
    </row>
    <row r="102" spans="3:19" ht="18" customHeight="1">
      <c r="C102" s="435"/>
      <c r="D102" s="436"/>
      <c r="E102" s="436"/>
      <c r="F102" s="437"/>
      <c r="G102" s="351"/>
      <c r="H102" s="351"/>
      <c r="I102" s="328"/>
      <c r="J102" s="435"/>
      <c r="K102" s="436"/>
      <c r="L102" s="436"/>
      <c r="M102" s="437"/>
      <c r="N102" s="351"/>
      <c r="O102" s="351"/>
      <c r="P102" s="31" t="s">
        <v>1</v>
      </c>
      <c r="Q102" s="31" t="s">
        <v>2</v>
      </c>
      <c r="R102" s="231" t="s">
        <v>195</v>
      </c>
      <c r="S102" s="90"/>
    </row>
    <row r="103" spans="3:19" ht="36" customHeight="1">
      <c r="C103" s="475" t="s">
        <v>193</v>
      </c>
      <c r="D103" s="373"/>
      <c r="E103" s="373"/>
      <c r="F103" s="374"/>
      <c r="G103" s="112"/>
      <c r="H103" s="112"/>
      <c r="I103" s="474"/>
      <c r="J103" s="475" t="s">
        <v>193</v>
      </c>
      <c r="K103" s="373"/>
      <c r="L103" s="373"/>
      <c r="M103" s="374"/>
      <c r="N103" s="286">
        <f>IF(OR(G103="",G97="",G97=0),"",G103/G97*1000)</f>
      </c>
      <c r="O103" s="286">
        <f>IF(OR(H103="",H97="",H97=0),"",H103/H97*1000)</f>
      </c>
      <c r="P103" s="262">
        <v>0.6</v>
      </c>
      <c r="Q103" s="263">
        <v>24.2</v>
      </c>
      <c r="R103" s="261">
        <v>1.2</v>
      </c>
      <c r="S103" s="90"/>
    </row>
    <row r="104" spans="3:19" s="37" customFormat="1" ht="36" customHeight="1">
      <c r="C104" s="471" t="s">
        <v>194</v>
      </c>
      <c r="D104" s="472"/>
      <c r="E104" s="472"/>
      <c r="F104" s="473"/>
      <c r="G104" s="112"/>
      <c r="H104" s="112"/>
      <c r="I104" s="474"/>
      <c r="J104" s="471" t="s">
        <v>194</v>
      </c>
      <c r="K104" s="472"/>
      <c r="L104" s="472"/>
      <c r="M104" s="473"/>
      <c r="N104" s="286">
        <f>IF(OR(G104="",G98="",G98=0),"",G104/G98*1000)</f>
      </c>
      <c r="O104" s="286">
        <f>IF(OR(H104="",H98="",H98=0),"",H104/H98*1000)</f>
      </c>
      <c r="P104" s="263">
        <v>14</v>
      </c>
      <c r="Q104" s="262">
        <v>1.2</v>
      </c>
      <c r="R104" s="318">
        <v>1.3</v>
      </c>
      <c r="S104" s="104"/>
    </row>
    <row r="105" spans="4:19" ht="13.5" customHeight="1">
      <c r="D105" s="74"/>
      <c r="E105" s="74"/>
      <c r="F105" s="74"/>
      <c r="G105" s="90"/>
      <c r="H105" s="90"/>
      <c r="I105" s="90"/>
      <c r="J105" s="90"/>
      <c r="K105" s="93"/>
      <c r="L105" s="74"/>
      <c r="M105" s="74"/>
      <c r="N105" s="74"/>
      <c r="O105" s="74"/>
      <c r="P105" s="90"/>
      <c r="Q105" s="90"/>
      <c r="R105" s="90"/>
      <c r="S105" s="90"/>
    </row>
    <row r="106" spans="3:19" ht="13.5" customHeight="1" thickBot="1">
      <c r="C106" s="74"/>
      <c r="D106" s="74"/>
      <c r="E106" s="74"/>
      <c r="F106" s="74"/>
      <c r="G106" s="90"/>
      <c r="H106" s="90"/>
      <c r="I106" s="90"/>
      <c r="J106" s="90"/>
      <c r="K106" s="93"/>
      <c r="L106" s="74"/>
      <c r="M106" s="74"/>
      <c r="N106" s="74"/>
      <c r="O106" s="74"/>
      <c r="P106" s="90"/>
      <c r="Q106" s="90"/>
      <c r="R106" s="90"/>
      <c r="S106" s="90"/>
    </row>
    <row r="107" spans="1:9" ht="18" thickBot="1">
      <c r="A107" s="429" t="s">
        <v>42</v>
      </c>
      <c r="B107" s="430"/>
      <c r="C107" s="430"/>
      <c r="D107" s="430"/>
      <c r="E107" s="430"/>
      <c r="F107" s="430"/>
      <c r="G107" s="430"/>
      <c r="H107" s="430"/>
      <c r="I107" s="431"/>
    </row>
    <row r="108" spans="3:10" ht="13.5">
      <c r="C108" s="65"/>
      <c r="D108" s="65"/>
      <c r="E108" s="65"/>
      <c r="F108" s="65"/>
      <c r="G108" s="65"/>
      <c r="H108" s="65"/>
      <c r="I108" s="65"/>
      <c r="J108" s="65"/>
    </row>
    <row r="109" spans="2:10" ht="13.5">
      <c r="B109" s="349" t="s">
        <v>208</v>
      </c>
      <c r="C109" s="349"/>
      <c r="D109" s="349"/>
      <c r="E109" s="349"/>
      <c r="F109" s="349"/>
      <c r="G109" s="349"/>
      <c r="H109" s="349"/>
      <c r="I109" s="349"/>
      <c r="J109" s="349"/>
    </row>
    <row r="110" spans="3:16" ht="22.5" customHeight="1">
      <c r="C110" s="26" t="s">
        <v>251</v>
      </c>
      <c r="D110" s="26"/>
      <c r="E110" s="27"/>
      <c r="F110" s="27"/>
      <c r="G110" s="27"/>
      <c r="H110" s="27"/>
      <c r="I110" s="27"/>
      <c r="J110" s="27"/>
      <c r="K110" s="27"/>
      <c r="L110" s="27"/>
      <c r="M110" s="27"/>
      <c r="N110" s="27"/>
      <c r="O110" s="27"/>
      <c r="P110" s="27"/>
    </row>
    <row r="111" s="37" customFormat="1" ht="13.5" customHeight="1"/>
    <row r="112" spans="3:13" ht="18" customHeight="1">
      <c r="C112" s="29" t="s">
        <v>109</v>
      </c>
      <c r="D112" s="29"/>
      <c r="E112" s="29"/>
      <c r="F112" s="29"/>
      <c r="G112" s="29"/>
      <c r="H112" s="29"/>
      <c r="I112" s="29"/>
      <c r="J112" s="29"/>
      <c r="K112" s="29"/>
      <c r="L112" s="29"/>
      <c r="M112" s="29"/>
    </row>
    <row r="113" spans="3:13" s="292" customFormat="1" ht="13.5">
      <c r="C113" s="294" t="s">
        <v>275</v>
      </c>
      <c r="D113" s="38"/>
      <c r="E113" s="38"/>
      <c r="F113" s="38"/>
      <c r="G113" s="38"/>
      <c r="H113" s="38"/>
      <c r="I113" s="295"/>
      <c r="J113" s="295"/>
      <c r="K113" s="295"/>
      <c r="L113" s="295"/>
      <c r="M113" s="295"/>
    </row>
    <row r="114" spans="3:13" ht="13.5" customHeight="1">
      <c r="C114" s="288"/>
      <c r="D114"/>
      <c r="E114"/>
      <c r="F114"/>
      <c r="G114"/>
      <c r="H114"/>
      <c r="I114"/>
      <c r="J114"/>
      <c r="K114"/>
      <c r="L114"/>
      <c r="M114"/>
    </row>
    <row r="115" spans="3:13" ht="18" customHeight="1">
      <c r="C115" t="s">
        <v>200</v>
      </c>
      <c r="D115"/>
      <c r="E115"/>
      <c r="F115"/>
      <c r="G115"/>
      <c r="H115"/>
      <c r="I115"/>
      <c r="J115"/>
      <c r="K115"/>
      <c r="L115"/>
      <c r="M115"/>
    </row>
    <row r="116" spans="3:13" ht="18" customHeight="1">
      <c r="C116" t="s">
        <v>291</v>
      </c>
      <c r="D116"/>
      <c r="E116"/>
      <c r="F116"/>
      <c r="G116"/>
      <c r="H116"/>
      <c r="I116"/>
      <c r="J116"/>
      <c r="K116"/>
      <c r="L116"/>
      <c r="M116"/>
    </row>
    <row r="117" spans="10:16" ht="18" customHeight="1">
      <c r="J117" s="232"/>
      <c r="P117" s="233"/>
    </row>
    <row r="118" spans="3:16" ht="18" customHeight="1">
      <c r="C118" t="s">
        <v>201</v>
      </c>
      <c r="J118" s="232"/>
      <c r="P118" s="233"/>
    </row>
    <row r="119" spans="3:16" ht="18" customHeight="1">
      <c r="C119" t="s">
        <v>288</v>
      </c>
      <c r="J119" s="232"/>
      <c r="P119" s="233"/>
    </row>
    <row r="120" spans="10:16" ht="18" customHeight="1">
      <c r="J120" s="232"/>
      <c r="P120" s="233"/>
    </row>
    <row r="121" spans="3:16" ht="18" customHeight="1">
      <c r="C121" t="s">
        <v>202</v>
      </c>
      <c r="J121" s="232"/>
      <c r="P121" s="233"/>
    </row>
    <row r="122" spans="3:16" ht="18" customHeight="1">
      <c r="C122" t="s">
        <v>289</v>
      </c>
      <c r="D122" s="37"/>
      <c r="E122" s="37"/>
      <c r="F122" s="37"/>
      <c r="G122" s="37"/>
      <c r="H122" s="37"/>
      <c r="I122" s="48"/>
      <c r="J122" s="36"/>
      <c r="N122" s="37"/>
      <c r="O122" s="37"/>
      <c r="P122" s="234"/>
    </row>
    <row r="123" spans="3:16" ht="13.5" customHeight="1">
      <c r="C123"/>
      <c r="D123" s="37"/>
      <c r="E123" s="37"/>
      <c r="F123" s="37"/>
      <c r="G123" s="37"/>
      <c r="H123" s="37"/>
      <c r="I123" s="48"/>
      <c r="J123" s="36"/>
      <c r="N123" s="37"/>
      <c r="O123" s="37"/>
      <c r="P123" s="234"/>
    </row>
    <row r="124" spans="3:15" ht="13.5" customHeight="1" thickBot="1">
      <c r="C124" s="64"/>
      <c r="D124" s="64"/>
      <c r="E124" s="64"/>
      <c r="F124" s="64"/>
      <c r="G124" s="64"/>
      <c r="H124" s="64"/>
      <c r="I124" s="64"/>
      <c r="J124" s="64"/>
      <c r="N124" s="37"/>
      <c r="O124" s="37"/>
    </row>
    <row r="125" spans="1:9" ht="18" thickBot="1">
      <c r="A125" s="429" t="s">
        <v>43</v>
      </c>
      <c r="B125" s="430"/>
      <c r="C125" s="430"/>
      <c r="D125" s="430"/>
      <c r="E125" s="430"/>
      <c r="F125" s="430"/>
      <c r="G125" s="430"/>
      <c r="H125" s="430"/>
      <c r="I125" s="431"/>
    </row>
    <row r="126" spans="3:10" ht="13.5">
      <c r="C126" s="65"/>
      <c r="D126" s="65"/>
      <c r="E126" s="65"/>
      <c r="F126" s="65"/>
      <c r="G126" s="65"/>
      <c r="H126" s="65"/>
      <c r="I126" s="65"/>
      <c r="J126" s="65"/>
    </row>
    <row r="127" spans="2:10" ht="13.5">
      <c r="B127" s="384" t="s">
        <v>63</v>
      </c>
      <c r="C127" s="384"/>
      <c r="D127" s="384"/>
      <c r="E127" s="384"/>
      <c r="F127" s="384"/>
      <c r="G127" s="384"/>
      <c r="H127" s="384"/>
      <c r="I127" s="384"/>
      <c r="J127" s="384"/>
    </row>
    <row r="128" spans="3:16" ht="22.5" customHeight="1">
      <c r="C128" s="26" t="s">
        <v>130</v>
      </c>
      <c r="D128" s="26"/>
      <c r="E128" s="27"/>
      <c r="F128" s="27"/>
      <c r="G128" s="27"/>
      <c r="H128" s="27"/>
      <c r="I128" s="27"/>
      <c r="J128" s="27"/>
      <c r="K128" s="27"/>
      <c r="L128" s="27"/>
      <c r="M128" s="27"/>
      <c r="N128" s="27"/>
      <c r="O128" s="27"/>
      <c r="P128" s="27"/>
    </row>
    <row r="129" s="37" customFormat="1" ht="13.5" customHeight="1"/>
    <row r="130" spans="3:13" s="37" customFormat="1" ht="18" customHeight="1">
      <c r="C130" s="29" t="s">
        <v>110</v>
      </c>
      <c r="D130" s="29"/>
      <c r="E130" s="29"/>
      <c r="F130" s="29"/>
      <c r="G130" s="29"/>
      <c r="H130" s="29"/>
      <c r="I130" s="29"/>
      <c r="J130" s="29"/>
      <c r="K130" s="29"/>
      <c r="L130" s="29"/>
      <c r="M130" s="29"/>
    </row>
    <row r="131" spans="3:13" s="37" customFormat="1" ht="13.5" customHeight="1">
      <c r="C131" s="46" t="s">
        <v>293</v>
      </c>
      <c r="D131" s="29"/>
      <c r="E131" s="29"/>
      <c r="F131" s="29"/>
      <c r="G131" s="29"/>
      <c r="H131" s="29"/>
      <c r="I131" s="29"/>
      <c r="J131" s="29"/>
      <c r="K131" s="29"/>
      <c r="L131" s="29"/>
      <c r="M131" s="29"/>
    </row>
    <row r="132" spans="3:13" ht="13.5" customHeight="1">
      <c r="C132" s="92" t="s">
        <v>277</v>
      </c>
      <c r="D132"/>
      <c r="E132"/>
      <c r="F132"/>
      <c r="G132"/>
      <c r="H132"/>
      <c r="I132"/>
      <c r="J132"/>
      <c r="K132"/>
      <c r="L132"/>
      <c r="M132"/>
    </row>
    <row r="133" spans="3:13" ht="13.5" customHeight="1">
      <c r="C133" s="92" t="s">
        <v>276</v>
      </c>
      <c r="D133"/>
      <c r="E133"/>
      <c r="F133"/>
      <c r="G133"/>
      <c r="H133"/>
      <c r="I133"/>
      <c r="J133"/>
      <c r="K133"/>
      <c r="L133"/>
      <c r="M133"/>
    </row>
    <row r="134" spans="5:16" ht="13.5" customHeight="1">
      <c r="E134" s="29"/>
      <c r="F134" s="29"/>
      <c r="G134" s="29"/>
      <c r="I134" s="29"/>
      <c r="K134" s="105"/>
      <c r="L134" s="68"/>
      <c r="M134" s="37"/>
      <c r="N134" s="103"/>
      <c r="P134" s="103"/>
    </row>
    <row r="135" spans="5:16" ht="13.5" customHeight="1">
      <c r="E135" s="29"/>
      <c r="F135" s="29"/>
      <c r="G135" s="29"/>
      <c r="I135" s="29"/>
      <c r="J135" s="105" t="s">
        <v>13</v>
      </c>
      <c r="K135" s="105"/>
      <c r="L135" s="68"/>
      <c r="M135" s="37"/>
      <c r="N135" s="103"/>
      <c r="P135" s="103"/>
    </row>
    <row r="136" spans="3:16" ht="18" customHeight="1">
      <c r="C136" s="483" t="s">
        <v>64</v>
      </c>
      <c r="D136" s="427"/>
      <c r="E136" s="428"/>
      <c r="F136" s="428"/>
      <c r="G136" s="428"/>
      <c r="H136" s="121"/>
      <c r="I136" s="406" t="s">
        <v>39</v>
      </c>
      <c r="J136" s="467"/>
      <c r="K136" s="468"/>
      <c r="L136" s="468"/>
      <c r="M136" s="469"/>
      <c r="N136" s="276" t="s">
        <v>227</v>
      </c>
      <c r="O136" s="134" t="s">
        <v>128</v>
      </c>
      <c r="P136" s="37"/>
    </row>
    <row r="137" spans="3:16" ht="36" customHeight="1">
      <c r="C137" s="287"/>
      <c r="D137" s="427" t="s">
        <v>65</v>
      </c>
      <c r="E137" s="427"/>
      <c r="F137" s="427"/>
      <c r="G137" s="427"/>
      <c r="H137" s="121"/>
      <c r="I137" s="470"/>
      <c r="J137" s="398" t="s">
        <v>260</v>
      </c>
      <c r="K137" s="399"/>
      <c r="L137" s="399"/>
      <c r="M137" s="400"/>
      <c r="N137" s="116">
        <f>IF(OR(H137="",H136="",H136=0),"",H137/H136)</f>
      </c>
      <c r="O137" s="131">
        <v>0.292</v>
      </c>
      <c r="P137" s="37"/>
    </row>
    <row r="138" spans="15:16" ht="13.5" customHeight="1">
      <c r="O138" s="37"/>
      <c r="P138" s="106"/>
    </row>
    <row r="139" spans="3:10" ht="13.5" customHeight="1" thickBot="1">
      <c r="C139" s="64"/>
      <c r="D139" s="64"/>
      <c r="E139" s="64"/>
      <c r="F139" s="64"/>
      <c r="G139" s="64"/>
      <c r="H139" s="64"/>
      <c r="I139" s="64"/>
      <c r="J139" s="85"/>
    </row>
    <row r="140" spans="1:9" ht="18" thickBot="1">
      <c r="A140" s="429" t="s">
        <v>30</v>
      </c>
      <c r="B140" s="430"/>
      <c r="C140" s="430"/>
      <c r="D140" s="430"/>
      <c r="E140" s="430"/>
      <c r="F140" s="430"/>
      <c r="G140" s="430"/>
      <c r="H140" s="430"/>
      <c r="I140" s="431"/>
    </row>
    <row r="141" spans="3:10" ht="13.5">
      <c r="C141" s="65"/>
      <c r="D141" s="65"/>
      <c r="E141" s="65"/>
      <c r="F141" s="65"/>
      <c r="G141" s="65"/>
      <c r="H141" s="65"/>
      <c r="I141" s="65"/>
      <c r="J141" s="65"/>
    </row>
    <row r="142" spans="2:10" ht="13.5">
      <c r="B142" s="384" t="s">
        <v>238</v>
      </c>
      <c r="C142" s="384"/>
      <c r="D142" s="384"/>
      <c r="E142" s="384"/>
      <c r="F142" s="384"/>
      <c r="G142" s="384"/>
      <c r="H142" s="384"/>
      <c r="I142" s="384"/>
      <c r="J142" s="384"/>
    </row>
    <row r="143" spans="3:16" ht="22.5" customHeight="1">
      <c r="C143" s="26" t="s">
        <v>129</v>
      </c>
      <c r="D143" s="26"/>
      <c r="E143" s="27"/>
      <c r="F143" s="27"/>
      <c r="G143" s="27"/>
      <c r="H143" s="27"/>
      <c r="I143" s="27"/>
      <c r="J143" s="27"/>
      <c r="K143" s="27"/>
      <c r="L143" s="27"/>
      <c r="M143" s="27"/>
      <c r="N143" s="27"/>
      <c r="O143" s="27"/>
      <c r="P143" s="27"/>
    </row>
    <row r="144" s="37" customFormat="1" ht="13.5" customHeight="1"/>
    <row r="145" spans="3:13" ht="18" customHeight="1">
      <c r="C145" s="29" t="s">
        <v>31</v>
      </c>
      <c r="D145" s="29"/>
      <c r="E145" s="29"/>
      <c r="F145" s="29"/>
      <c r="G145" s="29"/>
      <c r="H145" s="29"/>
      <c r="I145" s="29"/>
      <c r="J145" s="29"/>
      <c r="K145" s="29"/>
      <c r="L145" s="29"/>
      <c r="M145" s="29"/>
    </row>
    <row r="146" spans="3:13" ht="13.5">
      <c r="C146" s="46" t="s">
        <v>66</v>
      </c>
      <c r="D146" s="46"/>
      <c r="E146" s="46"/>
      <c r="F146" s="46"/>
      <c r="G146" s="46"/>
      <c r="H146" s="46"/>
      <c r="I146" s="46"/>
      <c r="J146" s="46"/>
      <c r="K146" s="46"/>
      <c r="L146" s="46"/>
      <c r="M146" s="46"/>
    </row>
    <row r="147" spans="3:13" ht="13.5" customHeight="1">
      <c r="C147" s="46" t="s">
        <v>67</v>
      </c>
      <c r="D147" s="46"/>
      <c r="E147" s="46"/>
      <c r="F147" s="46"/>
      <c r="G147" s="47"/>
      <c r="H147" s="47"/>
      <c r="I147" s="47"/>
      <c r="J147" s="47"/>
      <c r="K147" s="47"/>
      <c r="L147" s="47"/>
      <c r="M147" s="47"/>
    </row>
    <row r="148" spans="3:13" ht="13.5" customHeight="1">
      <c r="C148" s="46"/>
      <c r="D148" s="46"/>
      <c r="E148" s="46"/>
      <c r="F148" s="46"/>
      <c r="G148" s="47"/>
      <c r="H148" s="47"/>
      <c r="I148" s="47"/>
      <c r="J148" s="47"/>
      <c r="K148" s="47"/>
      <c r="L148" s="47"/>
      <c r="M148" s="47"/>
    </row>
    <row r="149" spans="3:19" ht="13.5" customHeight="1">
      <c r="C149" s="29"/>
      <c r="D149" s="29"/>
      <c r="E149" s="29"/>
      <c r="F149" s="29"/>
      <c r="O149"/>
      <c r="P149"/>
      <c r="Q149"/>
      <c r="R149"/>
      <c r="S149"/>
    </row>
    <row r="150" spans="3:19" ht="18" customHeight="1">
      <c r="C150" s="476" t="s">
        <v>234</v>
      </c>
      <c r="D150" s="476"/>
      <c r="E150" s="476"/>
      <c r="F150" s="476"/>
      <c r="G150" s="127"/>
      <c r="H150" s="107" t="s">
        <v>4</v>
      </c>
      <c r="I150"/>
      <c r="J150"/>
      <c r="O150"/>
      <c r="P150"/>
      <c r="Q150"/>
      <c r="R150"/>
      <c r="S150"/>
    </row>
    <row r="151" spans="3:23" ht="13.5" customHeight="1">
      <c r="C151" s="75"/>
      <c r="D151" s="75"/>
      <c r="E151" s="76"/>
      <c r="F151" s="77"/>
      <c r="G151" s="75"/>
      <c r="H151" s="78"/>
      <c r="I151"/>
      <c r="J151"/>
      <c r="K151"/>
      <c r="L151"/>
      <c r="M151"/>
      <c r="N151"/>
      <c r="O151"/>
      <c r="P151"/>
      <c r="Q151"/>
      <c r="T151"/>
      <c r="U151"/>
      <c r="V151"/>
      <c r="W151"/>
    </row>
    <row r="152" spans="3:24" ht="13.5" customHeight="1">
      <c r="C152" s="49"/>
      <c r="D152" s="49"/>
      <c r="E152" s="49"/>
      <c r="F152" s="49"/>
      <c r="I152"/>
      <c r="J152" s="30" t="s">
        <v>13</v>
      </c>
      <c r="K152"/>
      <c r="L152"/>
      <c r="M152"/>
      <c r="N152"/>
      <c r="O152"/>
      <c r="P152"/>
      <c r="Q152"/>
      <c r="T152"/>
      <c r="U152"/>
      <c r="V152"/>
      <c r="W152"/>
      <c r="X152" s="36"/>
    </row>
    <row r="153" spans="2:23" ht="18" customHeight="1">
      <c r="B153" s="50"/>
      <c r="C153" s="411"/>
      <c r="D153" s="412"/>
      <c r="E153" s="412"/>
      <c r="F153" s="413"/>
      <c r="G153" s="350" t="s">
        <v>1</v>
      </c>
      <c r="H153" s="350" t="s">
        <v>2</v>
      </c>
      <c r="I153" s="485" t="s">
        <v>118</v>
      </c>
      <c r="J153" s="411"/>
      <c r="K153" s="412"/>
      <c r="L153" s="412"/>
      <c r="M153" s="413"/>
      <c r="N153" s="361" t="s">
        <v>1</v>
      </c>
      <c r="O153" s="361" t="s">
        <v>2</v>
      </c>
      <c r="P153" s="390" t="s">
        <v>132</v>
      </c>
      <c r="Q153" s="391"/>
      <c r="V153"/>
      <c r="W153"/>
    </row>
    <row r="154" spans="2:23" ht="18" customHeight="1">
      <c r="B154" s="50"/>
      <c r="C154" s="435"/>
      <c r="D154" s="436"/>
      <c r="E154" s="436"/>
      <c r="F154" s="437"/>
      <c r="G154" s="351"/>
      <c r="H154" s="351"/>
      <c r="I154" s="486"/>
      <c r="J154" s="435"/>
      <c r="K154" s="436"/>
      <c r="L154" s="436"/>
      <c r="M154" s="437"/>
      <c r="N154" s="361"/>
      <c r="O154" s="361"/>
      <c r="P154" s="51" t="s">
        <v>1</v>
      </c>
      <c r="Q154" s="51" t="s">
        <v>2</v>
      </c>
      <c r="V154"/>
      <c r="W154"/>
    </row>
    <row r="155" spans="3:25" ht="18" customHeight="1">
      <c r="C155" s="403" t="s">
        <v>233</v>
      </c>
      <c r="D155" s="404"/>
      <c r="E155" s="404"/>
      <c r="F155" s="405"/>
      <c r="G155" s="285"/>
      <c r="H155" s="285"/>
      <c r="I155" s="486"/>
      <c r="J155" s="403" t="s">
        <v>233</v>
      </c>
      <c r="K155" s="404"/>
      <c r="L155" s="404"/>
      <c r="M155" s="405"/>
      <c r="N155" s="122">
        <f>IF(OR(G155="",$G150="",G155=0,$G150=0),"",G155/$G150*5)</f>
      </c>
      <c r="O155" s="122">
        <f>IF(OR(H155="",$G150="",H155=0,$G150=0),"",H155/$G150*5)</f>
      </c>
      <c r="P155" s="135">
        <v>3.2</v>
      </c>
      <c r="Q155" s="122">
        <v>3</v>
      </c>
      <c r="V155"/>
      <c r="W155"/>
      <c r="X155" s="37"/>
      <c r="Y155" s="37"/>
    </row>
    <row r="156" spans="2:25" ht="13.5" customHeight="1">
      <c r="B156" s="36"/>
      <c r="E156"/>
      <c r="F156"/>
      <c r="I156" s="33"/>
      <c r="N156"/>
      <c r="O156"/>
      <c r="Y156" s="37"/>
    </row>
    <row r="157" spans="3:10" ht="13.5" customHeight="1" thickBot="1">
      <c r="C157" s="64"/>
      <c r="D157" s="64"/>
      <c r="E157" s="64"/>
      <c r="F157" s="64"/>
      <c r="G157" s="64"/>
      <c r="H157" s="64"/>
      <c r="I157" s="64"/>
      <c r="J157" s="64"/>
    </row>
    <row r="158" spans="1:9" ht="18" thickBot="1">
      <c r="A158" s="429" t="s">
        <v>32</v>
      </c>
      <c r="B158" s="430"/>
      <c r="C158" s="430"/>
      <c r="D158" s="430"/>
      <c r="E158" s="430"/>
      <c r="F158" s="430"/>
      <c r="G158" s="430"/>
      <c r="H158" s="430"/>
      <c r="I158" s="431"/>
    </row>
    <row r="159" spans="3:10" ht="13.5">
      <c r="C159" s="65"/>
      <c r="D159" s="65"/>
      <c r="E159" s="65"/>
      <c r="F159" s="65"/>
      <c r="G159" s="65"/>
      <c r="H159" s="65"/>
      <c r="I159" s="65"/>
      <c r="J159" s="65"/>
    </row>
    <row r="160" spans="2:10" ht="13.5">
      <c r="B160" s="384" t="s">
        <v>33</v>
      </c>
      <c r="C160" s="384"/>
      <c r="D160" s="384"/>
      <c r="E160" s="384"/>
      <c r="F160" s="384"/>
      <c r="G160" s="384"/>
      <c r="H160" s="384"/>
      <c r="I160" s="384"/>
      <c r="J160" s="384"/>
    </row>
    <row r="161" spans="3:16" ht="22.5" customHeight="1">
      <c r="C161" s="26" t="s">
        <v>131</v>
      </c>
      <c r="D161" s="26"/>
      <c r="E161" s="27"/>
      <c r="F161" s="27"/>
      <c r="G161" s="27"/>
      <c r="H161" s="27"/>
      <c r="I161" s="27"/>
      <c r="J161" s="27"/>
      <c r="K161" s="27"/>
      <c r="L161" s="27"/>
      <c r="M161" s="27"/>
      <c r="N161" s="27"/>
      <c r="O161" s="27"/>
      <c r="P161" s="27"/>
    </row>
    <row r="162" spans="14:16" ht="13.5" customHeight="1">
      <c r="N162" s="37"/>
      <c r="O162" s="37"/>
      <c r="P162" s="37"/>
    </row>
    <row r="163" spans="3:16" ht="18" customHeight="1">
      <c r="C163" s="44" t="s">
        <v>68</v>
      </c>
      <c r="D163" s="44"/>
      <c r="E163" s="44"/>
      <c r="F163" s="44"/>
      <c r="G163" s="44"/>
      <c r="H163" s="44"/>
      <c r="I163" s="44"/>
      <c r="J163" s="44"/>
      <c r="K163" s="44"/>
      <c r="L163" s="44"/>
      <c r="M163" s="44"/>
      <c r="N163" s="37"/>
      <c r="O163" s="37"/>
      <c r="P163" s="37"/>
    </row>
    <row r="164" spans="3:20" ht="13.5" customHeight="1">
      <c r="C164" s="34" t="s">
        <v>279</v>
      </c>
      <c r="D164"/>
      <c r="E164"/>
      <c r="F164"/>
      <c r="G164"/>
      <c r="H164"/>
      <c r="I164"/>
      <c r="J164"/>
      <c r="K164"/>
      <c r="L164"/>
      <c r="M164"/>
      <c r="P164"/>
      <c r="Q164"/>
      <c r="R164"/>
      <c r="S164"/>
      <c r="T164"/>
    </row>
    <row r="165" spans="3:20" ht="13.5" customHeight="1">
      <c r="C165" s="288"/>
      <c r="D165"/>
      <c r="E165"/>
      <c r="F165"/>
      <c r="G165"/>
      <c r="H165"/>
      <c r="I165"/>
      <c r="J165"/>
      <c r="K165"/>
      <c r="L165"/>
      <c r="M165"/>
      <c r="P165"/>
      <c r="Q165"/>
      <c r="R165"/>
      <c r="S165"/>
      <c r="T165"/>
    </row>
    <row r="166" spans="3:11" ht="13.5" customHeight="1">
      <c r="C166" s="49"/>
      <c r="D166" s="49"/>
      <c r="E166" s="52"/>
      <c r="F166" s="52"/>
      <c r="G166" s="52"/>
      <c r="H166" s="52"/>
      <c r="I166" s="30"/>
      <c r="J166" s="54" t="s">
        <v>13</v>
      </c>
      <c r="K166" s="54"/>
    </row>
    <row r="167" spans="3:18" ht="18" customHeight="1">
      <c r="C167" s="420" t="s">
        <v>69</v>
      </c>
      <c r="D167" s="479"/>
      <c r="E167" s="479"/>
      <c r="F167" s="480"/>
      <c r="G167" s="310" t="s">
        <v>1</v>
      </c>
      <c r="H167" s="310" t="s">
        <v>2</v>
      </c>
      <c r="I167" s="328" t="s">
        <v>39</v>
      </c>
      <c r="J167" s="420" t="s">
        <v>69</v>
      </c>
      <c r="K167" s="422"/>
      <c r="L167" s="422"/>
      <c r="M167" s="423"/>
      <c r="N167" s="310" t="s">
        <v>116</v>
      </c>
      <c r="O167" s="312" t="s">
        <v>127</v>
      </c>
      <c r="R167"/>
    </row>
    <row r="168" spans="3:18" ht="18" customHeight="1">
      <c r="C168" s="352" t="s">
        <v>115</v>
      </c>
      <c r="D168" s="353"/>
      <c r="E168" s="353"/>
      <c r="F168" s="354"/>
      <c r="G168" s="112"/>
      <c r="H168" s="112"/>
      <c r="I168" s="395"/>
      <c r="J168" s="372" t="s">
        <v>111</v>
      </c>
      <c r="K168" s="373"/>
      <c r="L168" s="373"/>
      <c r="M168" s="374"/>
      <c r="N168" s="108">
        <f>IF(OR(H168="",AND(G168="",H168=""),SUM(G168:H168)=0),"",H168/SUM(G168:H168))</f>
      </c>
      <c r="O168" s="136">
        <v>0.486</v>
      </c>
      <c r="R168"/>
    </row>
    <row r="169" spans="3:18" ht="18" customHeight="1">
      <c r="C169" s="372" t="s">
        <v>70</v>
      </c>
      <c r="D169" s="373"/>
      <c r="E169" s="373"/>
      <c r="F169" s="374"/>
      <c r="G169" s="147"/>
      <c r="H169" s="147"/>
      <c r="I169" s="395"/>
      <c r="J169" s="372" t="s">
        <v>70</v>
      </c>
      <c r="K169" s="373"/>
      <c r="L169" s="373"/>
      <c r="M169" s="374"/>
      <c r="N169" s="108">
        <f>IF(OR(H169="",AND(G169="",H169=""),SUM(G169:H169)=0),"",H169/SUM(G169:H169))</f>
      </c>
      <c r="O169" s="136">
        <v>0.081</v>
      </c>
      <c r="R169"/>
    </row>
    <row r="170" spans="3:18" ht="36" customHeight="1">
      <c r="C170" s="375" t="s">
        <v>71</v>
      </c>
      <c r="D170" s="376"/>
      <c r="E170" s="376"/>
      <c r="F170" s="377"/>
      <c r="G170" s="147"/>
      <c r="H170" s="147"/>
      <c r="I170" s="395"/>
      <c r="J170" s="375" t="s">
        <v>71</v>
      </c>
      <c r="K170" s="376"/>
      <c r="L170" s="376"/>
      <c r="M170" s="377"/>
      <c r="N170" s="108">
        <f>IF(OR(H170="",AND(G170="",H170=""),SUM(G170:H170)=0),"",H170/SUM(G170:H170))</f>
      </c>
      <c r="O170" s="136">
        <v>0.099</v>
      </c>
      <c r="R170"/>
    </row>
    <row r="171" spans="3:18" ht="18" customHeight="1">
      <c r="C171" s="372" t="s">
        <v>72</v>
      </c>
      <c r="D171" s="373"/>
      <c r="E171" s="373"/>
      <c r="F171" s="374"/>
      <c r="G171" s="112"/>
      <c r="H171" s="112"/>
      <c r="I171" s="395"/>
      <c r="J171" s="372" t="s">
        <v>72</v>
      </c>
      <c r="K171" s="373"/>
      <c r="L171" s="373"/>
      <c r="M171" s="374"/>
      <c r="N171" s="108">
        <f>IF(OR(H171="",AND(G171="",H171=""),SUM(G171:H171)=0),"",H171/SUM(G171:H171))</f>
      </c>
      <c r="O171" s="136">
        <v>0.025</v>
      </c>
      <c r="R171"/>
    </row>
    <row r="172" spans="3:18" ht="13.5" customHeight="1">
      <c r="C172" s="46"/>
      <c r="J172" s="25"/>
      <c r="K172" s="25"/>
      <c r="P172" s="37"/>
      <c r="Q172" s="37"/>
      <c r="R172" s="37"/>
    </row>
    <row r="173" spans="3:20" ht="13.5" customHeight="1" thickBot="1">
      <c r="C173" s="46"/>
      <c r="P173" s="37"/>
      <c r="Q173" s="37"/>
      <c r="R173" s="37"/>
      <c r="S173" s="37"/>
      <c r="T173" s="37"/>
    </row>
    <row r="174" spans="1:20" ht="18" thickBot="1">
      <c r="A174" s="429" t="s">
        <v>34</v>
      </c>
      <c r="B174" s="430"/>
      <c r="C174" s="430"/>
      <c r="D174" s="430"/>
      <c r="E174" s="430"/>
      <c r="F174" s="430"/>
      <c r="G174" s="430"/>
      <c r="H174" s="430"/>
      <c r="I174" s="431"/>
      <c r="P174" s="37"/>
      <c r="Q174" s="37"/>
      <c r="R174" s="37"/>
      <c r="S174" s="37"/>
      <c r="T174" s="37"/>
    </row>
    <row r="175" spans="3:20" ht="13.5">
      <c r="C175" s="65"/>
      <c r="D175" s="65"/>
      <c r="E175" s="65"/>
      <c r="F175" s="65"/>
      <c r="G175" s="65"/>
      <c r="H175" s="65"/>
      <c r="I175" s="65"/>
      <c r="J175" s="65"/>
      <c r="P175" s="37"/>
      <c r="Q175" s="37"/>
      <c r="R175" s="37"/>
      <c r="S175" s="37"/>
      <c r="T175" s="37"/>
    </row>
    <row r="176" spans="2:20" ht="13.5">
      <c r="B176" s="384" t="s">
        <v>252</v>
      </c>
      <c r="C176" s="384"/>
      <c r="D176" s="384"/>
      <c r="E176" s="384"/>
      <c r="F176" s="384"/>
      <c r="G176" s="384"/>
      <c r="H176" s="384"/>
      <c r="I176" s="384"/>
      <c r="J176" s="384"/>
      <c r="P176" s="37"/>
      <c r="Q176" s="37"/>
      <c r="R176" s="37"/>
      <c r="S176" s="37"/>
      <c r="T176" s="37"/>
    </row>
    <row r="177" spans="3:16" ht="22.5" customHeight="1">
      <c r="C177" s="26" t="s">
        <v>133</v>
      </c>
      <c r="D177" s="26"/>
      <c r="E177" s="27"/>
      <c r="F177" s="27"/>
      <c r="G177" s="27"/>
      <c r="H177" s="27"/>
      <c r="I177" s="27"/>
      <c r="J177" s="27"/>
      <c r="K177" s="27"/>
      <c r="L177" s="27"/>
      <c r="M177" s="27"/>
      <c r="N177" s="27"/>
      <c r="O177" s="27"/>
      <c r="P177" s="27"/>
    </row>
    <row r="178" spans="14:16" ht="13.5" customHeight="1">
      <c r="N178" s="37"/>
      <c r="O178" s="37"/>
      <c r="P178" s="37"/>
    </row>
    <row r="179" spans="3:16" ht="18" customHeight="1">
      <c r="C179" s="148" t="s">
        <v>261</v>
      </c>
      <c r="D179" s="149"/>
      <c r="E179" s="45"/>
      <c r="F179" s="45"/>
      <c r="G179" s="45"/>
      <c r="H179" s="45"/>
      <c r="I179" s="45"/>
      <c r="J179" s="45"/>
      <c r="K179" s="45"/>
      <c r="L179" s="45"/>
      <c r="M179" s="45"/>
      <c r="N179" s="37"/>
      <c r="O179" s="37"/>
      <c r="P179" s="37"/>
    </row>
    <row r="180" spans="3:25" ht="18" customHeight="1">
      <c r="C180" s="96" t="s">
        <v>73</v>
      </c>
      <c r="D180" s="71"/>
      <c r="E180" s="71"/>
      <c r="F180" s="71"/>
      <c r="G180" s="71"/>
      <c r="H180" s="71"/>
      <c r="I180" s="48"/>
      <c r="J180" s="71"/>
      <c r="K180" s="71"/>
      <c r="L180" s="71"/>
      <c r="S180" s="138"/>
      <c r="T180" s="137"/>
      <c r="U180" s="71"/>
      <c r="V180" s="71"/>
      <c r="W180" s="71"/>
      <c r="X180" s="36"/>
      <c r="Y180" s="36"/>
    </row>
    <row r="181" spans="3:20" ht="13.5" customHeight="1">
      <c r="C181" s="34" t="s">
        <v>283</v>
      </c>
      <c r="D181"/>
      <c r="E181"/>
      <c r="F181"/>
      <c r="G181"/>
      <c r="H181"/>
      <c r="I181"/>
      <c r="J181"/>
      <c r="K181"/>
      <c r="L181"/>
      <c r="S181"/>
      <c r="T181"/>
    </row>
    <row r="182" spans="3:20" ht="13.5" customHeight="1">
      <c r="C182" s="34" t="s">
        <v>284</v>
      </c>
      <c r="D182"/>
      <c r="E182"/>
      <c r="F182"/>
      <c r="G182"/>
      <c r="H182"/>
      <c r="I182"/>
      <c r="J182"/>
      <c r="K182"/>
      <c r="L182"/>
      <c r="S182"/>
      <c r="T182"/>
    </row>
    <row r="183" spans="8:11" ht="13.5" customHeight="1">
      <c r="H183" s="25"/>
      <c r="I183" s="36"/>
      <c r="J183" s="25"/>
      <c r="K183" s="25"/>
    </row>
    <row r="184" spans="5:10" ht="13.5" customHeight="1">
      <c r="E184" s="36"/>
      <c r="F184" s="25" t="s">
        <v>13</v>
      </c>
      <c r="G184" s="25"/>
      <c r="I184" s="36"/>
      <c r="J184" s="25"/>
    </row>
    <row r="185" spans="3:25" ht="18" customHeight="1">
      <c r="C185" s="350" t="s">
        <v>1</v>
      </c>
      <c r="D185" s="350" t="s">
        <v>2</v>
      </c>
      <c r="E185" s="449" t="s">
        <v>39</v>
      </c>
      <c r="F185" s="451"/>
      <c r="G185" s="451"/>
      <c r="H185" s="451"/>
      <c r="I185" s="440" t="s">
        <v>219</v>
      </c>
      <c r="J185" s="402" t="s">
        <v>127</v>
      </c>
      <c r="O185"/>
      <c r="W185" s="87"/>
      <c r="X185" s="36"/>
      <c r="Y185" s="36"/>
    </row>
    <row r="186" spans="3:25" ht="18" customHeight="1">
      <c r="C186" s="351"/>
      <c r="D186" s="351"/>
      <c r="E186" s="449"/>
      <c r="F186" s="451"/>
      <c r="G186" s="451"/>
      <c r="H186" s="451"/>
      <c r="I186" s="440"/>
      <c r="J186" s="402"/>
      <c r="O186"/>
      <c r="W186" s="69"/>
      <c r="X186" s="36"/>
      <c r="Y186" s="36"/>
    </row>
    <row r="187" spans="3:25" ht="18" customHeight="1">
      <c r="C187" s="124"/>
      <c r="D187" s="124"/>
      <c r="E187" s="450"/>
      <c r="F187" s="369" t="s">
        <v>211</v>
      </c>
      <c r="G187" s="370"/>
      <c r="H187" s="371"/>
      <c r="I187" s="238">
        <f>IF(OR(D187="",D187=0,C187="",C187=0),"",D187/C187*100)</f>
      </c>
      <c r="J187" s="239">
        <v>68.3</v>
      </c>
      <c r="O187"/>
      <c r="P187" s="94"/>
      <c r="Q187" s="94"/>
      <c r="R187" s="71"/>
      <c r="S187" s="71"/>
      <c r="T187" s="71"/>
      <c r="U187" s="71"/>
      <c r="V187" s="71"/>
      <c r="W187" s="71"/>
      <c r="X187" s="36"/>
      <c r="Y187" s="36"/>
    </row>
    <row r="188" spans="3:25" ht="13.5" customHeight="1">
      <c r="C188" s="71"/>
      <c r="D188" s="71"/>
      <c r="E188" s="71"/>
      <c r="F188" s="71"/>
      <c r="G188" s="71"/>
      <c r="H188" s="72"/>
      <c r="I188" s="48"/>
      <c r="J188"/>
      <c r="K188"/>
      <c r="L188"/>
      <c r="M188"/>
      <c r="N188"/>
      <c r="O188"/>
      <c r="P188" s="94"/>
      <c r="Q188" s="94"/>
      <c r="R188" s="71"/>
      <c r="S188" s="71"/>
      <c r="T188" s="71"/>
      <c r="U188" s="71"/>
      <c r="V188" s="71"/>
      <c r="W188" s="71"/>
      <c r="X188" s="36"/>
      <c r="Y188" s="36"/>
    </row>
    <row r="189" spans="3:25" ht="13.5" customHeight="1">
      <c r="C189" s="71"/>
      <c r="D189" s="71"/>
      <c r="E189" s="71"/>
      <c r="F189" s="71"/>
      <c r="G189" s="71"/>
      <c r="H189" s="71"/>
      <c r="I189" s="48"/>
      <c r="J189" s="71"/>
      <c r="K189" s="71"/>
      <c r="L189" s="71"/>
      <c r="M189" s="71"/>
      <c r="N189" s="71"/>
      <c r="O189" s="71"/>
      <c r="P189" s="94"/>
      <c r="Q189" s="94"/>
      <c r="R189" s="71"/>
      <c r="S189" s="71"/>
      <c r="T189" s="71"/>
      <c r="U189" s="71"/>
      <c r="V189" s="71"/>
      <c r="W189" s="71"/>
      <c r="X189" s="36"/>
      <c r="Y189" s="36"/>
    </row>
    <row r="190" spans="3:25" ht="18" customHeight="1">
      <c r="C190" s="277" t="s">
        <v>262</v>
      </c>
      <c r="D190" s="71"/>
      <c r="E190" s="71"/>
      <c r="F190" s="71"/>
      <c r="G190" s="71"/>
      <c r="H190" s="71"/>
      <c r="I190" s="48"/>
      <c r="J190" s="71"/>
      <c r="K190" s="71"/>
      <c r="L190" s="71"/>
      <c r="M190" s="71"/>
      <c r="N190" s="71"/>
      <c r="O190" s="71"/>
      <c r="P190" s="94"/>
      <c r="Q190" s="94"/>
      <c r="R190" s="71"/>
      <c r="S190" s="71"/>
      <c r="T190" s="71"/>
      <c r="U190" s="71"/>
      <c r="V190" s="71"/>
      <c r="W190" s="71"/>
      <c r="X190" s="36"/>
      <c r="Y190" s="36"/>
    </row>
    <row r="191" spans="3:20" ht="13.5" customHeight="1">
      <c r="C191" s="34" t="s">
        <v>285</v>
      </c>
      <c r="D191"/>
      <c r="E191"/>
      <c r="F191"/>
      <c r="G191"/>
      <c r="H191"/>
      <c r="I191"/>
      <c r="J191"/>
      <c r="K191"/>
      <c r="L191"/>
      <c r="M191"/>
      <c r="P191"/>
      <c r="Q191"/>
      <c r="R191"/>
      <c r="S191"/>
      <c r="T191"/>
    </row>
    <row r="192" spans="3:20" ht="13.5" customHeight="1">
      <c r="C192" s="46" t="s">
        <v>294</v>
      </c>
      <c r="D192"/>
      <c r="E192"/>
      <c r="F192"/>
      <c r="G192"/>
      <c r="H192"/>
      <c r="I192"/>
      <c r="J192"/>
      <c r="K192"/>
      <c r="L192"/>
      <c r="M192"/>
      <c r="P192"/>
      <c r="Q192"/>
      <c r="R192"/>
      <c r="S192"/>
      <c r="T192"/>
    </row>
    <row r="193" spans="3:20" ht="13.5" customHeight="1">
      <c r="C193" s="46" t="s">
        <v>295</v>
      </c>
      <c r="D193"/>
      <c r="E193"/>
      <c r="F193"/>
      <c r="G193"/>
      <c r="H193"/>
      <c r="I193"/>
      <c r="J193"/>
      <c r="K193"/>
      <c r="L193"/>
      <c r="M193"/>
      <c r="P193"/>
      <c r="Q193"/>
      <c r="R193"/>
      <c r="S193"/>
      <c r="T193"/>
    </row>
    <row r="194" spans="3:25" ht="13.5" customHeight="1">
      <c r="C194" s="71"/>
      <c r="D194" s="71"/>
      <c r="E194" s="71"/>
      <c r="F194" s="71"/>
      <c r="G194" s="71"/>
      <c r="H194" s="71"/>
      <c r="I194" s="48"/>
      <c r="J194" s="71"/>
      <c r="K194" s="71"/>
      <c r="M194" s="71"/>
      <c r="N194" s="71"/>
      <c r="O194" s="71"/>
      <c r="P194" s="94"/>
      <c r="Q194" s="94"/>
      <c r="R194" s="71"/>
      <c r="S194" s="71"/>
      <c r="T194" s="71"/>
      <c r="U194" s="71"/>
      <c r="V194" s="71"/>
      <c r="W194" s="71"/>
      <c r="X194" s="36"/>
      <c r="Y194" s="36"/>
    </row>
    <row r="195" spans="3:25" ht="13.5" customHeight="1">
      <c r="C195" s="71"/>
      <c r="D195" s="71"/>
      <c r="E195" s="71"/>
      <c r="F195" s="71"/>
      <c r="G195" s="71"/>
      <c r="H195" s="25" t="s">
        <v>13</v>
      </c>
      <c r="I195" s="71"/>
      <c r="J195" s="71"/>
      <c r="K195" s="71"/>
      <c r="P195" s="94"/>
      <c r="Q195" s="94"/>
      <c r="R195" s="71"/>
      <c r="S195" s="71"/>
      <c r="T195" s="71"/>
      <c r="U195" s="71"/>
      <c r="V195" s="71"/>
      <c r="W195" s="71"/>
      <c r="X195" s="36"/>
      <c r="Y195" s="36"/>
    </row>
    <row r="196" spans="3:25" ht="18" customHeight="1">
      <c r="C196" s="441" t="s">
        <v>74</v>
      </c>
      <c r="D196" s="442"/>
      <c r="E196" s="310" t="s">
        <v>1</v>
      </c>
      <c r="F196" s="310" t="s">
        <v>2</v>
      </c>
      <c r="G196" s="328" t="s">
        <v>39</v>
      </c>
      <c r="H196" s="448" t="s">
        <v>74</v>
      </c>
      <c r="I196" s="448"/>
      <c r="J196" s="311" t="s">
        <v>218</v>
      </c>
      <c r="K196" s="313" t="s">
        <v>127</v>
      </c>
      <c r="U196" s="137"/>
      <c r="V196" s="137"/>
      <c r="W196" s="137"/>
      <c r="X196" s="36"/>
      <c r="Y196" s="36"/>
    </row>
    <row r="197" spans="3:25" ht="18" customHeight="1">
      <c r="C197" s="355" t="s">
        <v>78</v>
      </c>
      <c r="D197" s="356"/>
      <c r="E197" s="124"/>
      <c r="F197" s="124"/>
      <c r="G197" s="328"/>
      <c r="H197" s="355" t="s">
        <v>78</v>
      </c>
      <c r="I197" s="356"/>
      <c r="J197" s="123">
        <f>IF(OR(F197="",F197=0,E197="",E197=0),"",F197/E197*100)</f>
      </c>
      <c r="K197" s="130">
        <v>101.3</v>
      </c>
      <c r="U197" s="139"/>
      <c r="V197" s="138"/>
      <c r="W197" s="138"/>
      <c r="X197" s="36"/>
      <c r="Y197" s="36"/>
    </row>
    <row r="198" spans="3:25" ht="18" customHeight="1">
      <c r="C198" s="355" t="s">
        <v>75</v>
      </c>
      <c r="D198" s="356"/>
      <c r="E198" s="124"/>
      <c r="F198" s="124"/>
      <c r="G198" s="328"/>
      <c r="H198" s="355" t="s">
        <v>220</v>
      </c>
      <c r="I198" s="356"/>
      <c r="J198" s="123">
        <f>IF(OR(F198="",F198=0,E198="",E198=0),"",F198/E198*100)</f>
      </c>
      <c r="K198" s="130">
        <v>91.5</v>
      </c>
      <c r="U198" s="139"/>
      <c r="V198" s="138"/>
      <c r="W198" s="138"/>
      <c r="X198" s="36"/>
      <c r="Y198" s="36"/>
    </row>
    <row r="199" spans="3:25" ht="18" customHeight="1">
      <c r="C199" s="355" t="s">
        <v>76</v>
      </c>
      <c r="D199" s="356"/>
      <c r="E199" s="124"/>
      <c r="F199" s="124"/>
      <c r="G199" s="328"/>
      <c r="H199" s="355" t="s">
        <v>221</v>
      </c>
      <c r="I199" s="356"/>
      <c r="J199" s="123">
        <f>IF(OR(F199="",F199=0,E199="",E199=0),"",F199/E199*100)</f>
      </c>
      <c r="K199" s="269">
        <v>77.5</v>
      </c>
      <c r="U199" s="139"/>
      <c r="V199" s="138"/>
      <c r="W199" s="138"/>
      <c r="X199" s="36"/>
      <c r="Y199" s="36"/>
    </row>
    <row r="200" spans="3:25" ht="18" customHeight="1">
      <c r="C200" s="355" t="s">
        <v>77</v>
      </c>
      <c r="D200" s="356"/>
      <c r="E200" s="124"/>
      <c r="F200" s="124"/>
      <c r="G200" s="406"/>
      <c r="H200" s="355" t="s">
        <v>222</v>
      </c>
      <c r="I200" s="356"/>
      <c r="J200" s="123">
        <f>IF(OR(F200="",F200=0,E200="",E200=0),"",F200/E200*100)</f>
      </c>
      <c r="K200" s="130">
        <v>71.4</v>
      </c>
      <c r="V200" s="71"/>
      <c r="W200" s="71"/>
      <c r="X200" s="36"/>
      <c r="Y200" s="36"/>
    </row>
    <row r="201" spans="3:15" ht="13.5" customHeight="1">
      <c r="C201" s="37"/>
      <c r="D201" s="37"/>
      <c r="E201" s="37"/>
      <c r="F201" s="37"/>
      <c r="G201" s="37"/>
      <c r="H201" s="37"/>
      <c r="K201" s="36"/>
      <c r="N201"/>
      <c r="O201"/>
    </row>
    <row r="202" spans="3:10" ht="13.5" customHeight="1" thickBot="1">
      <c r="C202" s="64"/>
      <c r="D202" s="64"/>
      <c r="E202" s="64"/>
      <c r="F202" s="64"/>
      <c r="G202" s="64"/>
      <c r="H202" s="64"/>
      <c r="I202" s="64"/>
      <c r="J202" s="64"/>
    </row>
    <row r="203" spans="1:9" ht="18" thickBot="1">
      <c r="A203" s="429" t="s">
        <v>35</v>
      </c>
      <c r="B203" s="430"/>
      <c r="C203" s="430"/>
      <c r="D203" s="430"/>
      <c r="E203" s="430"/>
      <c r="F203" s="430"/>
      <c r="G203" s="430"/>
      <c r="H203" s="430"/>
      <c r="I203" s="431"/>
    </row>
    <row r="204" spans="3:10" ht="13.5">
      <c r="C204" s="65"/>
      <c r="D204" s="65"/>
      <c r="E204" s="65"/>
      <c r="F204" s="65"/>
      <c r="G204" s="65"/>
      <c r="H204" s="65"/>
      <c r="I204" s="65"/>
      <c r="J204" s="65"/>
    </row>
    <row r="205" ht="13.5">
      <c r="B205" s="63" t="s">
        <v>79</v>
      </c>
    </row>
    <row r="206" spans="3:16" ht="22.5" customHeight="1">
      <c r="C206" s="26" t="s">
        <v>134</v>
      </c>
      <c r="D206" s="26"/>
      <c r="E206" s="27"/>
      <c r="F206" s="27"/>
      <c r="G206" s="27"/>
      <c r="H206" s="27"/>
      <c r="I206" s="27"/>
      <c r="J206" s="27"/>
      <c r="K206" s="27"/>
      <c r="L206" s="27"/>
      <c r="M206" s="27"/>
      <c r="N206" s="27"/>
      <c r="O206" s="27"/>
      <c r="P206" s="27"/>
    </row>
    <row r="207" spans="14:16" ht="13.5" customHeight="1">
      <c r="N207" s="37"/>
      <c r="O207" s="37"/>
      <c r="P207" s="37"/>
    </row>
    <row r="208" spans="3:16" ht="18" customHeight="1">
      <c r="C208" s="44" t="s">
        <v>80</v>
      </c>
      <c r="D208" s="44"/>
      <c r="E208" s="44"/>
      <c r="F208" s="44"/>
      <c r="G208" s="44"/>
      <c r="H208" s="44"/>
      <c r="I208" s="44"/>
      <c r="J208" s="44"/>
      <c r="K208" s="44"/>
      <c r="L208" s="44"/>
      <c r="M208" s="44"/>
      <c r="N208" s="37"/>
      <c r="O208" s="37"/>
      <c r="P208" s="37"/>
    </row>
    <row r="209" spans="3:16" ht="13.5" customHeight="1">
      <c r="C209" s="44"/>
      <c r="D209" s="44"/>
      <c r="E209" s="44"/>
      <c r="F209" s="44"/>
      <c r="G209" s="44"/>
      <c r="H209" s="44"/>
      <c r="I209" s="44"/>
      <c r="J209" s="44"/>
      <c r="K209" s="44"/>
      <c r="L209" s="44"/>
      <c r="M209" s="44"/>
      <c r="N209" s="37"/>
      <c r="O209" s="37"/>
      <c r="P209" s="37"/>
    </row>
    <row r="210" spans="3:8" ht="18" customHeight="1">
      <c r="C210" s="43" t="s">
        <v>239</v>
      </c>
      <c r="D210" s="37"/>
      <c r="E210" s="37"/>
      <c r="F210" s="37"/>
      <c r="G210" s="37"/>
      <c r="H210" s="37"/>
    </row>
    <row r="211" spans="3:8" ht="13.5" customHeight="1">
      <c r="C211" s="68" t="s">
        <v>240</v>
      </c>
      <c r="D211" s="37"/>
      <c r="E211" s="37"/>
      <c r="F211" s="37"/>
      <c r="G211" s="37"/>
      <c r="H211" s="37"/>
    </row>
    <row r="212" ht="13.5" customHeight="1">
      <c r="I212" s="25"/>
    </row>
    <row r="213" spans="9:10" ht="13.5" customHeight="1">
      <c r="I213" s="25"/>
      <c r="J213" s="25" t="s">
        <v>13</v>
      </c>
    </row>
    <row r="214" spans="3:17" ht="18" customHeight="1">
      <c r="C214" s="394"/>
      <c r="D214" s="394"/>
      <c r="E214" s="394"/>
      <c r="F214" s="394"/>
      <c r="G214" s="350" t="s">
        <v>1</v>
      </c>
      <c r="H214" s="350" t="s">
        <v>2</v>
      </c>
      <c r="I214" s="392" t="s">
        <v>39</v>
      </c>
      <c r="J214" s="394"/>
      <c r="K214" s="394"/>
      <c r="L214" s="394"/>
      <c r="M214" s="394"/>
      <c r="N214" s="401" t="s">
        <v>223</v>
      </c>
      <c r="O214" s="401"/>
      <c r="P214" s="401" t="s">
        <v>126</v>
      </c>
      <c r="Q214" s="401"/>
    </row>
    <row r="215" spans="3:17" ht="18" customHeight="1">
      <c r="C215" s="394"/>
      <c r="D215" s="394"/>
      <c r="E215" s="394"/>
      <c r="F215" s="394"/>
      <c r="G215" s="351"/>
      <c r="H215" s="351"/>
      <c r="I215" s="392"/>
      <c r="J215" s="394"/>
      <c r="K215" s="394"/>
      <c r="L215" s="394"/>
      <c r="M215" s="394"/>
      <c r="N215" s="361" t="s">
        <v>119</v>
      </c>
      <c r="O215" s="361" t="s">
        <v>120</v>
      </c>
      <c r="P215" s="361" t="s">
        <v>5</v>
      </c>
      <c r="Q215" s="361" t="s">
        <v>6</v>
      </c>
    </row>
    <row r="216" spans="3:17" ht="18" customHeight="1">
      <c r="C216" s="443" t="s">
        <v>224</v>
      </c>
      <c r="D216" s="444"/>
      <c r="E216" s="444"/>
      <c r="F216" s="445"/>
      <c r="G216" s="121"/>
      <c r="H216" s="121"/>
      <c r="I216" s="393"/>
      <c r="J216" s="394"/>
      <c r="K216" s="394"/>
      <c r="L216" s="394"/>
      <c r="M216" s="394"/>
      <c r="N216" s="361"/>
      <c r="O216" s="361"/>
      <c r="P216" s="361"/>
      <c r="Q216" s="361"/>
    </row>
    <row r="217" spans="3:20" ht="18" customHeight="1">
      <c r="C217" s="60"/>
      <c r="D217" s="372" t="s">
        <v>41</v>
      </c>
      <c r="E217" s="373"/>
      <c r="F217" s="374"/>
      <c r="G217" s="121"/>
      <c r="H217" s="121"/>
      <c r="I217" s="393"/>
      <c r="J217" s="476" t="s">
        <v>263</v>
      </c>
      <c r="K217" s="476"/>
      <c r="L217" s="476"/>
      <c r="M217" s="476"/>
      <c r="N217" s="116">
        <f>IF(OR(G217="",G216="",G216=0),"",G217/G216)</f>
      </c>
      <c r="O217" s="116">
        <f>IF(OR(H217="",H216="",H216=0),"",H217/H216)</f>
      </c>
      <c r="P217" s="128">
        <v>0.987</v>
      </c>
      <c r="Q217" s="131">
        <v>0.786</v>
      </c>
      <c r="T217" s="37"/>
    </row>
    <row r="218" spans="5:20" ht="13.5" customHeight="1">
      <c r="E218" s="71"/>
      <c r="F218" s="71"/>
      <c r="G218" s="71"/>
      <c r="H218" s="71"/>
      <c r="I218" s="71"/>
      <c r="J218" s="71"/>
      <c r="K218" s="80"/>
      <c r="L218"/>
      <c r="M218"/>
      <c r="N218"/>
      <c r="O218"/>
      <c r="P218"/>
      <c r="Q218"/>
      <c r="R218"/>
      <c r="S218"/>
      <c r="T218" s="36"/>
    </row>
    <row r="219" spans="10:19" ht="13.5" customHeight="1">
      <c r="J219" s="36"/>
      <c r="N219" s="36"/>
      <c r="O219" s="36"/>
      <c r="P219" s="35"/>
      <c r="Q219" s="35"/>
      <c r="R219" s="35"/>
      <c r="S219" s="35"/>
    </row>
    <row r="220" spans="3:19" ht="18" customHeight="1">
      <c r="C220" s="43" t="s">
        <v>241</v>
      </c>
      <c r="D220" s="37"/>
      <c r="E220" s="37"/>
      <c r="F220" s="37"/>
      <c r="G220" s="37"/>
      <c r="H220" s="37"/>
      <c r="J220" s="36"/>
      <c r="P220" s="37"/>
      <c r="Q220" s="37"/>
      <c r="R220" s="37"/>
      <c r="S220" s="37"/>
    </row>
    <row r="221" spans="3:19" ht="13.5" customHeight="1">
      <c r="C221" s="43" t="s">
        <v>242</v>
      </c>
      <c r="D221" s="37"/>
      <c r="E221" s="37"/>
      <c r="F221" s="37"/>
      <c r="G221" s="37"/>
      <c r="H221" s="37"/>
      <c r="J221" s="36"/>
      <c r="P221" s="37"/>
      <c r="Q221" s="37"/>
      <c r="R221" s="37"/>
      <c r="S221" s="37"/>
    </row>
    <row r="222" spans="3:19" ht="13.5" customHeight="1">
      <c r="C222" s="97" t="s">
        <v>81</v>
      </c>
      <c r="D222" s="37"/>
      <c r="E222" s="37"/>
      <c r="F222" s="37"/>
      <c r="G222" s="37"/>
      <c r="H222" s="37"/>
      <c r="P222" s="37"/>
      <c r="Q222" s="37"/>
      <c r="R222" s="37"/>
      <c r="S222" s="37"/>
    </row>
    <row r="223" spans="3:19" ht="13.5" customHeight="1">
      <c r="C223" s="97"/>
      <c r="D223" s="37"/>
      <c r="E223" s="37"/>
      <c r="F223" s="37"/>
      <c r="G223" s="37"/>
      <c r="H223" s="37"/>
      <c r="P223" s="37"/>
      <c r="Q223" s="37"/>
      <c r="R223" s="37"/>
      <c r="S223" s="37"/>
    </row>
    <row r="224" spans="9:17" ht="13.5" customHeight="1">
      <c r="I224" s="59"/>
      <c r="J224" s="25" t="s">
        <v>13</v>
      </c>
      <c r="N224" s="37"/>
      <c r="O224" s="37"/>
      <c r="P224" s="37"/>
      <c r="Q224" s="37"/>
    </row>
    <row r="225" spans="3:17" ht="18" customHeight="1">
      <c r="C225" s="394"/>
      <c r="D225" s="394"/>
      <c r="E225" s="394"/>
      <c r="F225" s="394"/>
      <c r="G225" s="350" t="s">
        <v>1</v>
      </c>
      <c r="H225" s="350" t="s">
        <v>2</v>
      </c>
      <c r="I225" s="392" t="s">
        <v>296</v>
      </c>
      <c r="J225" s="394"/>
      <c r="K225" s="394"/>
      <c r="L225" s="394"/>
      <c r="M225" s="394"/>
      <c r="N225" s="390" t="s">
        <v>223</v>
      </c>
      <c r="O225" s="391"/>
      <c r="P225" s="390" t="s">
        <v>126</v>
      </c>
      <c r="Q225" s="391"/>
    </row>
    <row r="226" spans="3:17" ht="18" customHeight="1">
      <c r="C226" s="394"/>
      <c r="D226" s="394"/>
      <c r="E226" s="394"/>
      <c r="F226" s="394"/>
      <c r="G226" s="351"/>
      <c r="H226" s="351"/>
      <c r="I226" s="392"/>
      <c r="J226" s="394"/>
      <c r="K226" s="394"/>
      <c r="L226" s="394"/>
      <c r="M226" s="394"/>
      <c r="N226" s="361" t="s">
        <v>5</v>
      </c>
      <c r="O226" s="361" t="s">
        <v>6</v>
      </c>
      <c r="P226" s="361" t="s">
        <v>5</v>
      </c>
      <c r="Q226" s="361" t="s">
        <v>6</v>
      </c>
    </row>
    <row r="227" spans="3:17" ht="18" customHeight="1">
      <c r="C227" s="443" t="s">
        <v>225</v>
      </c>
      <c r="D227" s="446"/>
      <c r="E227" s="446"/>
      <c r="F227" s="447"/>
      <c r="G227" s="121"/>
      <c r="H227" s="121"/>
      <c r="I227" s="393"/>
      <c r="J227" s="394"/>
      <c r="K227" s="394"/>
      <c r="L227" s="394"/>
      <c r="M227" s="394"/>
      <c r="N227" s="361"/>
      <c r="O227" s="361"/>
      <c r="P227" s="361"/>
      <c r="Q227" s="361"/>
    </row>
    <row r="228" spans="3:20" ht="18" customHeight="1">
      <c r="C228" s="60"/>
      <c r="D228" s="372" t="s">
        <v>40</v>
      </c>
      <c r="E228" s="373"/>
      <c r="F228" s="374"/>
      <c r="G228" s="121"/>
      <c r="H228" s="121"/>
      <c r="I228" s="393"/>
      <c r="J228" s="476" t="s">
        <v>264</v>
      </c>
      <c r="K228" s="476"/>
      <c r="L228" s="476"/>
      <c r="M228" s="476"/>
      <c r="N228" s="116">
        <f>IF(OR(G228="",G227="",G227=0),"",G228/G227)</f>
      </c>
      <c r="O228" s="116">
        <f>IF(OR(H228="",H227="",H227=0),"",H228/H227)</f>
      </c>
      <c r="P228" s="128">
        <v>0.74</v>
      </c>
      <c r="Q228" s="131">
        <v>0.683</v>
      </c>
      <c r="T228" s="56"/>
    </row>
    <row r="229" spans="5:20" ht="13.5" customHeight="1">
      <c r="E229" s="71"/>
      <c r="F229" s="71"/>
      <c r="G229" s="71"/>
      <c r="H229" s="71"/>
      <c r="I229" s="71"/>
      <c r="J229" s="71"/>
      <c r="K229" s="80"/>
      <c r="L229"/>
      <c r="M229"/>
      <c r="N229"/>
      <c r="O229"/>
      <c r="P229"/>
      <c r="Q229"/>
      <c r="R229"/>
      <c r="S229"/>
      <c r="T229" s="56"/>
    </row>
    <row r="230" spans="14:20" ht="13.5" customHeight="1">
      <c r="N230" s="36"/>
      <c r="O230" s="36"/>
      <c r="P230" s="36"/>
      <c r="Q230" s="36"/>
      <c r="R230" s="36"/>
      <c r="S230" s="36"/>
      <c r="T230" s="36"/>
    </row>
    <row r="231" spans="2:10" ht="13.5" customHeight="1">
      <c r="B231" s="349" t="s">
        <v>209</v>
      </c>
      <c r="C231" s="349"/>
      <c r="D231" s="349"/>
      <c r="E231" s="349"/>
      <c r="F231" s="349"/>
      <c r="G231" s="349"/>
      <c r="H231" s="349"/>
      <c r="I231" s="349"/>
      <c r="J231" s="349"/>
    </row>
    <row r="232" spans="2:16" ht="22.5" customHeight="1">
      <c r="B232" s="63"/>
      <c r="C232" s="26" t="s">
        <v>203</v>
      </c>
      <c r="D232" s="26"/>
      <c r="E232" s="26"/>
      <c r="F232" s="26"/>
      <c r="G232" s="26"/>
      <c r="H232" s="26"/>
      <c r="I232" s="26"/>
      <c r="J232" s="26"/>
      <c r="K232" s="26"/>
      <c r="L232" s="26"/>
      <c r="M232" s="26"/>
      <c r="N232" s="26"/>
      <c r="O232" s="26"/>
      <c r="P232" s="26"/>
    </row>
    <row r="233" spans="2:10" ht="13.5" customHeight="1">
      <c r="B233" s="63"/>
      <c r="C233" s="63"/>
      <c r="D233" s="63"/>
      <c r="E233" s="63"/>
      <c r="F233" s="63"/>
      <c r="G233" s="63"/>
      <c r="H233" s="63"/>
      <c r="I233" s="63"/>
      <c r="J233" s="63"/>
    </row>
    <row r="234" spans="3:8" ht="18" customHeight="1">
      <c r="C234" s="37" t="s">
        <v>82</v>
      </c>
      <c r="D234" s="37"/>
      <c r="E234" s="37"/>
      <c r="F234" s="37"/>
      <c r="G234" s="37"/>
      <c r="H234" s="37"/>
    </row>
    <row r="235" spans="3:8" ht="18" customHeight="1">
      <c r="C235" s="37" t="s">
        <v>112</v>
      </c>
      <c r="D235" s="37"/>
      <c r="E235" s="37"/>
      <c r="F235" s="37"/>
      <c r="G235" s="37"/>
      <c r="H235" s="37"/>
    </row>
    <row r="236" spans="3:8" ht="13.5" customHeight="1">
      <c r="C236" s="97" t="s">
        <v>84</v>
      </c>
      <c r="D236" s="37"/>
      <c r="E236" s="37"/>
      <c r="F236" s="37"/>
      <c r="G236" s="37"/>
      <c r="H236" s="37"/>
    </row>
    <row r="237" spans="3:8" ht="13.5" customHeight="1">
      <c r="C237" s="97"/>
      <c r="D237" s="37"/>
      <c r="E237" s="37"/>
      <c r="F237" s="37"/>
      <c r="G237" s="37"/>
      <c r="H237" s="37"/>
    </row>
    <row r="238" spans="9:21" ht="13.5" customHeight="1">
      <c r="I238" s="25" t="s">
        <v>13</v>
      </c>
      <c r="J238"/>
      <c r="L238" s="49"/>
      <c r="M238" s="36"/>
      <c r="N238" s="36"/>
      <c r="P238" s="59"/>
      <c r="Q238" s="59"/>
      <c r="R238" s="36"/>
      <c r="S238" s="36"/>
      <c r="T238" s="95"/>
      <c r="U238" s="95"/>
    </row>
    <row r="239" spans="3:21" ht="18" customHeight="1">
      <c r="C239" s="438" t="s">
        <v>226</v>
      </c>
      <c r="D239" s="439"/>
      <c r="E239" s="439"/>
      <c r="F239" s="439"/>
      <c r="G239" s="121"/>
      <c r="H239" s="329" t="s">
        <v>296</v>
      </c>
      <c r="I239" s="390"/>
      <c r="J239" s="460"/>
      <c r="K239" s="460"/>
      <c r="L239" s="391"/>
      <c r="M239" s="310" t="s">
        <v>227</v>
      </c>
      <c r="N239" s="314" t="s">
        <v>127</v>
      </c>
      <c r="R239"/>
      <c r="S239"/>
      <c r="T239"/>
      <c r="U239" s="56"/>
    </row>
    <row r="240" spans="3:20" ht="18" customHeight="1">
      <c r="C240" s="60"/>
      <c r="D240" s="331" t="s">
        <v>83</v>
      </c>
      <c r="E240" s="332"/>
      <c r="F240" s="333"/>
      <c r="G240" s="121"/>
      <c r="H240" s="330"/>
      <c r="I240" s="334" t="s">
        <v>212</v>
      </c>
      <c r="J240" s="334"/>
      <c r="K240" s="334"/>
      <c r="L240" s="334"/>
      <c r="M240" s="116">
        <f>IF(OR(G240="",G239="",G239=0),"",G240/G239)</f>
      </c>
      <c r="N240" s="131">
        <v>0.176</v>
      </c>
      <c r="R240"/>
      <c r="S240"/>
      <c r="T240"/>
    </row>
    <row r="241" spans="8:20" ht="13.5" customHeight="1">
      <c r="H241"/>
      <c r="J241"/>
      <c r="K241"/>
      <c r="L241"/>
      <c r="M241"/>
      <c r="N241"/>
      <c r="O241"/>
      <c r="P241"/>
      <c r="Q241"/>
      <c r="R241"/>
      <c r="S241"/>
      <c r="T241"/>
    </row>
    <row r="242" spans="3:19" ht="13.5" customHeight="1" thickBot="1">
      <c r="C242" s="64"/>
      <c r="D242" s="64"/>
      <c r="E242" s="64"/>
      <c r="F242" s="64"/>
      <c r="G242" s="64"/>
      <c r="H242" s="64"/>
      <c r="I242" s="64"/>
      <c r="Q242"/>
      <c r="R242"/>
      <c r="S242"/>
    </row>
    <row r="243" spans="1:19" ht="18" customHeight="1" thickBot="1">
      <c r="A243" s="429" t="s">
        <v>36</v>
      </c>
      <c r="B243" s="430"/>
      <c r="C243" s="430"/>
      <c r="D243" s="430"/>
      <c r="E243" s="430"/>
      <c r="F243" s="430"/>
      <c r="G243" s="430"/>
      <c r="H243" s="430"/>
      <c r="I243" s="431"/>
      <c r="Q243"/>
      <c r="R243"/>
      <c r="S243"/>
    </row>
    <row r="244" spans="3:10" ht="13.5">
      <c r="C244" s="65"/>
      <c r="D244" s="65"/>
      <c r="E244" s="65"/>
      <c r="F244" s="65"/>
      <c r="G244" s="65"/>
      <c r="H244" s="65"/>
      <c r="I244" s="65"/>
      <c r="J244" s="65"/>
    </row>
    <row r="245" ht="13.5">
      <c r="B245" s="63" t="s">
        <v>37</v>
      </c>
    </row>
    <row r="246" spans="3:16" ht="22.5" customHeight="1">
      <c r="C246" s="26" t="s">
        <v>135</v>
      </c>
      <c r="D246" s="26"/>
      <c r="E246" s="27"/>
      <c r="F246" s="27"/>
      <c r="G246" s="27"/>
      <c r="H246" s="27"/>
      <c r="I246" s="27"/>
      <c r="J246" s="27"/>
      <c r="K246" s="27"/>
      <c r="L246" s="27"/>
      <c r="M246" s="27"/>
      <c r="N246" s="27"/>
      <c r="O246" s="27"/>
      <c r="P246" s="27"/>
    </row>
    <row r="247" spans="14:16" ht="13.5" customHeight="1">
      <c r="N247" s="37"/>
      <c r="O247" s="37"/>
      <c r="P247" s="37"/>
    </row>
    <row r="248" spans="3:16" ht="18" customHeight="1">
      <c r="C248" s="44" t="s">
        <v>38</v>
      </c>
      <c r="D248" s="44"/>
      <c r="E248" s="44"/>
      <c r="F248" s="44"/>
      <c r="G248" s="44"/>
      <c r="H248" s="44"/>
      <c r="I248" s="44"/>
      <c r="J248" s="44"/>
      <c r="K248" s="44"/>
      <c r="L248" s="44"/>
      <c r="M248" s="44"/>
      <c r="N248" s="37"/>
      <c r="O248" s="37"/>
      <c r="P248" s="37"/>
    </row>
    <row r="249" spans="3:16" ht="13.5">
      <c r="C249" s="46" t="s">
        <v>85</v>
      </c>
      <c r="D249" s="44"/>
      <c r="E249" s="44"/>
      <c r="F249" s="44"/>
      <c r="G249" s="44"/>
      <c r="H249" s="44"/>
      <c r="I249" s="44"/>
      <c r="J249" s="44"/>
      <c r="K249" s="44"/>
      <c r="L249" s="44"/>
      <c r="M249" s="44"/>
      <c r="N249" s="37"/>
      <c r="O249" s="37"/>
      <c r="P249" s="37"/>
    </row>
    <row r="250" spans="3:16" ht="13.5">
      <c r="C250" s="297" t="s">
        <v>280</v>
      </c>
      <c r="D250" s="44"/>
      <c r="E250" s="44"/>
      <c r="F250" s="44"/>
      <c r="G250" s="44"/>
      <c r="H250" s="44"/>
      <c r="I250" s="44"/>
      <c r="J250" s="44"/>
      <c r="K250" s="44"/>
      <c r="L250" s="44"/>
      <c r="M250" s="44"/>
      <c r="N250" s="37"/>
      <c r="O250" s="37"/>
      <c r="P250" s="37"/>
    </row>
    <row r="251" spans="3:8" ht="13.5" customHeight="1">
      <c r="C251" s="289"/>
      <c r="D251" s="37"/>
      <c r="E251" s="37"/>
      <c r="F251" s="37"/>
      <c r="G251" s="37"/>
      <c r="H251" s="37"/>
    </row>
    <row r="252" spans="9:10" ht="13.5" customHeight="1">
      <c r="I252" s="25"/>
      <c r="J252" s="25" t="s">
        <v>13</v>
      </c>
    </row>
    <row r="253" spans="3:17" ht="18" customHeight="1">
      <c r="C253" s="389"/>
      <c r="D253" s="389"/>
      <c r="E253" s="389"/>
      <c r="F253" s="389"/>
      <c r="G253" s="350" t="s">
        <v>1</v>
      </c>
      <c r="H253" s="350" t="s">
        <v>2</v>
      </c>
      <c r="I253" s="330" t="s">
        <v>39</v>
      </c>
      <c r="J253" s="394"/>
      <c r="K253" s="394"/>
      <c r="L253" s="394"/>
      <c r="M253" s="394"/>
      <c r="N253" s="396" t="s">
        <v>229</v>
      </c>
      <c r="O253" s="397"/>
      <c r="P253" s="390" t="s">
        <v>126</v>
      </c>
      <c r="Q253" s="391"/>
    </row>
    <row r="254" spans="3:17" ht="18" customHeight="1">
      <c r="C254" s="389"/>
      <c r="D254" s="389"/>
      <c r="E254" s="389"/>
      <c r="F254" s="389"/>
      <c r="G254" s="351"/>
      <c r="H254" s="351"/>
      <c r="I254" s="330"/>
      <c r="J254" s="394"/>
      <c r="K254" s="394"/>
      <c r="L254" s="394"/>
      <c r="M254" s="394"/>
      <c r="N254" s="361" t="s">
        <v>5</v>
      </c>
      <c r="O254" s="361" t="s">
        <v>6</v>
      </c>
      <c r="P254" s="361" t="s">
        <v>5</v>
      </c>
      <c r="Q254" s="361" t="s">
        <v>6</v>
      </c>
    </row>
    <row r="255" spans="3:17" ht="18" customHeight="1">
      <c r="C255" s="385" t="s">
        <v>228</v>
      </c>
      <c r="D255" s="385"/>
      <c r="E255" s="385"/>
      <c r="F255" s="385"/>
      <c r="G255" s="121"/>
      <c r="H255" s="121"/>
      <c r="I255" s="330"/>
      <c r="J255" s="394"/>
      <c r="K255" s="394"/>
      <c r="L255" s="394"/>
      <c r="M255" s="394"/>
      <c r="N255" s="361"/>
      <c r="O255" s="361"/>
      <c r="P255" s="361"/>
      <c r="Q255" s="361"/>
    </row>
    <row r="256" spans="3:21" ht="36" customHeight="1">
      <c r="C256" s="61"/>
      <c r="D256" s="363" t="s">
        <v>86</v>
      </c>
      <c r="E256" s="364"/>
      <c r="F256" s="365"/>
      <c r="G256" s="121"/>
      <c r="H256" s="121"/>
      <c r="I256" s="330"/>
      <c r="J256" s="476" t="s">
        <v>213</v>
      </c>
      <c r="K256" s="476"/>
      <c r="L256" s="476"/>
      <c r="M256" s="476"/>
      <c r="N256" s="116">
        <f>IF(OR(G256="",G255="",G255=0),"",G256/G255)</f>
      </c>
      <c r="O256" s="116">
        <f>IF(OR(H256="",H255="",H255=0),"",H256/H255)</f>
      </c>
      <c r="P256" s="131">
        <v>0</v>
      </c>
      <c r="Q256" s="131">
        <v>0.911</v>
      </c>
      <c r="T256" s="36"/>
      <c r="U256" s="36"/>
    </row>
    <row r="257" spans="3:21" ht="13.5" customHeight="1">
      <c r="C257" s="46"/>
      <c r="D257" s="65"/>
      <c r="E257" s="65"/>
      <c r="F257" s="65"/>
      <c r="G257" s="65"/>
      <c r="H257" s="65"/>
      <c r="I257" s="65"/>
      <c r="J257" s="65"/>
      <c r="N257" s="36"/>
      <c r="O257" s="36"/>
      <c r="P257" s="36"/>
      <c r="Q257" s="36"/>
      <c r="R257" s="36"/>
      <c r="S257" s="36"/>
      <c r="T257" s="36"/>
      <c r="U257" s="36"/>
    </row>
    <row r="258" spans="3:21" ht="13.5" customHeight="1">
      <c r="C258" s="46"/>
      <c r="D258" s="65"/>
      <c r="E258" s="65"/>
      <c r="F258" s="65"/>
      <c r="G258" s="65"/>
      <c r="H258" s="65"/>
      <c r="I258" s="65"/>
      <c r="J258" s="65"/>
      <c r="N258" s="36"/>
      <c r="O258" s="36"/>
      <c r="P258" s="36"/>
      <c r="Q258" s="36"/>
      <c r="R258" s="36"/>
      <c r="S258" s="36"/>
      <c r="T258" s="36"/>
      <c r="U258" s="36"/>
    </row>
    <row r="259" spans="2:21" ht="13.5">
      <c r="B259" s="349" t="s">
        <v>210</v>
      </c>
      <c r="C259" s="349"/>
      <c r="D259" s="349"/>
      <c r="E259" s="349"/>
      <c r="F259" s="349"/>
      <c r="G259" s="349"/>
      <c r="H259" s="349"/>
      <c r="I259" s="349"/>
      <c r="J259" s="349"/>
      <c r="N259" s="36"/>
      <c r="O259" s="36"/>
      <c r="P259" s="36"/>
      <c r="Q259" s="36"/>
      <c r="R259" s="36"/>
      <c r="S259" s="36"/>
      <c r="T259" s="36"/>
      <c r="U259" s="36"/>
    </row>
    <row r="260" spans="3:21" ht="22.5" customHeight="1">
      <c r="C260" s="26" t="s">
        <v>243</v>
      </c>
      <c r="D260" s="26"/>
      <c r="E260" s="27"/>
      <c r="F260" s="27"/>
      <c r="G260" s="27"/>
      <c r="H260" s="27"/>
      <c r="I260" s="27"/>
      <c r="J260" s="27"/>
      <c r="K260" s="27"/>
      <c r="L260" s="27"/>
      <c r="M260" s="27"/>
      <c r="N260" s="27"/>
      <c r="O260" s="27"/>
      <c r="P260" s="27"/>
      <c r="Q260" s="36"/>
      <c r="R260" s="36"/>
      <c r="S260" s="36"/>
      <c r="T260" s="36"/>
      <c r="U260" s="36"/>
    </row>
    <row r="261" ht="13.5" customHeight="1">
      <c r="N261" s="37"/>
    </row>
    <row r="262" spans="3:14" ht="18" customHeight="1">
      <c r="C262" s="44" t="s">
        <v>87</v>
      </c>
      <c r="D262" s="45"/>
      <c r="E262" s="45"/>
      <c r="F262" s="45"/>
      <c r="G262" s="45"/>
      <c r="H262" s="45"/>
      <c r="I262" s="45"/>
      <c r="J262" s="45"/>
      <c r="K262" s="45"/>
      <c r="L262" s="45"/>
      <c r="M262" s="45"/>
      <c r="N262" s="37"/>
    </row>
    <row r="263" spans="3:14" ht="13.5">
      <c r="C263" s="46" t="s">
        <v>88</v>
      </c>
      <c r="D263" s="46"/>
      <c r="E263" s="46"/>
      <c r="F263" s="46"/>
      <c r="G263" s="46"/>
      <c r="H263" s="46"/>
      <c r="I263" s="46"/>
      <c r="J263" s="46"/>
      <c r="K263" s="46"/>
      <c r="L263" s="46"/>
      <c r="M263" s="46"/>
      <c r="N263" s="37"/>
    </row>
    <row r="264" spans="3:13" ht="13.5">
      <c r="C264" s="46" t="s">
        <v>89</v>
      </c>
      <c r="D264" s="46"/>
      <c r="E264" s="46"/>
      <c r="F264" s="46"/>
      <c r="G264" s="46"/>
      <c r="H264" s="46"/>
      <c r="I264" s="46"/>
      <c r="J264" s="46"/>
      <c r="K264" s="46"/>
      <c r="L264" s="46"/>
      <c r="M264" s="46"/>
    </row>
    <row r="265" spans="3:13" s="29" customFormat="1" ht="13.5" customHeight="1">
      <c r="C265" s="23"/>
      <c r="D265" s="23"/>
      <c r="E265" s="23"/>
      <c r="F265" s="23"/>
      <c r="G265" s="23"/>
      <c r="H265" s="23"/>
      <c r="I265" s="23"/>
      <c r="J265" s="23"/>
      <c r="K265" s="23"/>
      <c r="L265" s="23"/>
      <c r="M265" s="23"/>
    </row>
    <row r="266" spans="9:17" ht="13.5" customHeight="1">
      <c r="I266" s="25"/>
      <c r="J266" s="59" t="s">
        <v>13</v>
      </c>
      <c r="K266" s="36"/>
      <c r="L266" s="36"/>
      <c r="M266" s="36"/>
      <c r="P266"/>
      <c r="Q266"/>
    </row>
    <row r="267" spans="3:17" ht="18" customHeight="1">
      <c r="C267" s="411" t="s">
        <v>265</v>
      </c>
      <c r="D267" s="412"/>
      <c r="E267" s="412"/>
      <c r="F267" s="413"/>
      <c r="G267" s="350" t="s">
        <v>1</v>
      </c>
      <c r="H267" s="350" t="s">
        <v>2</v>
      </c>
      <c r="I267" s="329" t="s">
        <v>39</v>
      </c>
      <c r="J267" s="411" t="s">
        <v>265</v>
      </c>
      <c r="K267" s="412"/>
      <c r="L267" s="412"/>
      <c r="M267" s="413"/>
      <c r="N267" s="401" t="s">
        <v>1</v>
      </c>
      <c r="O267" s="401" t="s">
        <v>2</v>
      </c>
      <c r="P267" s="390" t="s">
        <v>126</v>
      </c>
      <c r="Q267" s="391"/>
    </row>
    <row r="268" spans="3:17" ht="18" customHeight="1">
      <c r="C268" s="435"/>
      <c r="D268" s="436"/>
      <c r="E268" s="436"/>
      <c r="F268" s="437"/>
      <c r="G268" s="351"/>
      <c r="H268" s="351"/>
      <c r="I268" s="329"/>
      <c r="J268" s="435"/>
      <c r="K268" s="436"/>
      <c r="L268" s="436"/>
      <c r="M268" s="437"/>
      <c r="N268" s="401"/>
      <c r="O268" s="401"/>
      <c r="P268" s="31" t="s">
        <v>6</v>
      </c>
      <c r="Q268" s="31" t="s">
        <v>6</v>
      </c>
    </row>
    <row r="269" spans="3:17" ht="18" customHeight="1">
      <c r="C269" s="381" t="s">
        <v>266</v>
      </c>
      <c r="D269" s="382"/>
      <c r="E269" s="382"/>
      <c r="F269" s="383"/>
      <c r="G269" s="112"/>
      <c r="H269" s="112"/>
      <c r="I269" s="329"/>
      <c r="J269" s="381" t="s">
        <v>266</v>
      </c>
      <c r="K269" s="382"/>
      <c r="L269" s="382"/>
      <c r="M269" s="383"/>
      <c r="N269" s="116">
        <f>IF(OR(G269="",G355="",G355=0),"",G269/G355)</f>
      </c>
      <c r="O269" s="116">
        <f>IF(OR(H269="",H355="",H355=0),"",H269/H355)</f>
      </c>
      <c r="P269" s="136">
        <v>0</v>
      </c>
      <c r="Q269" s="136">
        <v>0.165</v>
      </c>
    </row>
    <row r="270" spans="3:17" ht="18" customHeight="1">
      <c r="C270" s="352" t="s">
        <v>267</v>
      </c>
      <c r="D270" s="353"/>
      <c r="E270" s="353"/>
      <c r="F270" s="354"/>
      <c r="G270" s="112"/>
      <c r="H270" s="112"/>
      <c r="I270" s="329"/>
      <c r="J270" s="352" t="s">
        <v>267</v>
      </c>
      <c r="K270" s="353"/>
      <c r="L270" s="353"/>
      <c r="M270" s="354"/>
      <c r="N270" s="116">
        <f>IF(OR(G270="",G356="",G356=0),"",G270/G356)</f>
      </c>
      <c r="O270" s="116">
        <f>IF(OR(H270="",H356="",H356=0),"",H270/H356)</f>
      </c>
      <c r="P270" s="136">
        <v>0</v>
      </c>
      <c r="Q270" s="136">
        <v>0.018</v>
      </c>
    </row>
    <row r="271" spans="14:15" ht="13.5" customHeight="1">
      <c r="N271" s="56"/>
      <c r="O271" s="56"/>
    </row>
    <row r="272" spans="3:10" ht="13.5" customHeight="1">
      <c r="C272" s="65"/>
      <c r="D272" s="65"/>
      <c r="E272" s="65"/>
      <c r="F272" s="65"/>
      <c r="G272" s="65"/>
      <c r="H272" s="65"/>
      <c r="I272" s="65"/>
      <c r="J272" s="65"/>
    </row>
    <row r="273" spans="2:10" ht="13.5">
      <c r="B273" s="349" t="s">
        <v>90</v>
      </c>
      <c r="C273" s="349"/>
      <c r="D273" s="349"/>
      <c r="E273" s="349"/>
      <c r="F273" s="349"/>
      <c r="G273" s="349"/>
      <c r="H273" s="349"/>
      <c r="I273" s="349"/>
      <c r="J273" s="349"/>
    </row>
    <row r="274" spans="3:16" ht="22.5" customHeight="1">
      <c r="C274" s="26" t="s">
        <v>196</v>
      </c>
      <c r="D274" s="26"/>
      <c r="E274" s="27"/>
      <c r="F274" s="27"/>
      <c r="G274" s="27"/>
      <c r="H274" s="27"/>
      <c r="I274" s="27"/>
      <c r="J274" s="27"/>
      <c r="K274" s="27"/>
      <c r="L274" s="27"/>
      <c r="M274" s="27"/>
      <c r="N274" s="27"/>
      <c r="O274" s="27"/>
      <c r="P274" s="27"/>
    </row>
    <row r="275" spans="14:16" ht="13.5" customHeight="1">
      <c r="N275" s="37"/>
      <c r="O275" s="37"/>
      <c r="P275" s="37"/>
    </row>
    <row r="276" spans="3:16" ht="18" customHeight="1">
      <c r="C276" s="29" t="s">
        <v>91</v>
      </c>
      <c r="D276" s="29"/>
      <c r="E276" s="29"/>
      <c r="F276" s="29"/>
      <c r="G276" s="29"/>
      <c r="H276" s="29"/>
      <c r="I276" s="29"/>
      <c r="J276" s="29"/>
      <c r="K276" s="29"/>
      <c r="L276" s="29"/>
      <c r="M276" s="29"/>
      <c r="N276" s="37"/>
      <c r="O276" s="37"/>
      <c r="P276" s="37"/>
    </row>
    <row r="277" spans="3:13" ht="13.5">
      <c r="C277" s="46" t="s">
        <v>92</v>
      </c>
      <c r="D277" s="46"/>
      <c r="E277" s="46"/>
      <c r="F277" s="46"/>
      <c r="G277" s="46"/>
      <c r="H277" s="46"/>
      <c r="I277" s="46"/>
      <c r="J277" s="46"/>
      <c r="K277" s="46"/>
      <c r="L277" s="46"/>
      <c r="M277" s="46"/>
    </row>
    <row r="278" spans="3:13" ht="13.5">
      <c r="C278" s="46" t="s">
        <v>286</v>
      </c>
      <c r="D278" s="46"/>
      <c r="E278" s="46"/>
      <c r="F278" s="46"/>
      <c r="G278" s="46"/>
      <c r="H278" s="46"/>
      <c r="I278" s="46"/>
      <c r="J278" s="46"/>
      <c r="K278" s="46"/>
      <c r="L278" s="46"/>
      <c r="M278" s="46"/>
    </row>
    <row r="279" spans="3:13" ht="13.5">
      <c r="C279" s="46" t="s">
        <v>287</v>
      </c>
      <c r="D279" s="46"/>
      <c r="E279" s="46"/>
      <c r="F279" s="46"/>
      <c r="G279" s="46"/>
      <c r="H279" s="46"/>
      <c r="I279" s="46"/>
      <c r="J279" s="46"/>
      <c r="K279" s="46"/>
      <c r="L279" s="46"/>
      <c r="M279" s="46"/>
    </row>
    <row r="280" spans="3:13" ht="13.5">
      <c r="C280" s="46"/>
      <c r="D280" s="46"/>
      <c r="E280" s="46"/>
      <c r="F280" s="46"/>
      <c r="G280" s="46"/>
      <c r="H280" s="46"/>
      <c r="I280" s="46"/>
      <c r="J280" s="46"/>
      <c r="K280" s="46"/>
      <c r="L280" s="46"/>
      <c r="M280" s="46"/>
    </row>
    <row r="281" spans="9:11" ht="13.5" customHeight="1">
      <c r="I281"/>
      <c r="J281" s="25" t="s">
        <v>13</v>
      </c>
      <c r="K281"/>
    </row>
    <row r="282" spans="3:21" ht="36" customHeight="1">
      <c r="C282" s="427"/>
      <c r="D282" s="427"/>
      <c r="E282" s="427"/>
      <c r="F282" s="427"/>
      <c r="G282" s="428"/>
      <c r="H282" s="55" t="s">
        <v>93</v>
      </c>
      <c r="I282" s="329" t="s">
        <v>39</v>
      </c>
      <c r="J282" s="360"/>
      <c r="K282" s="360"/>
      <c r="L282" s="360"/>
      <c r="M282" s="360"/>
      <c r="N282" s="55" t="s">
        <v>6</v>
      </c>
      <c r="O282" s="278" t="s">
        <v>270</v>
      </c>
      <c r="P282"/>
      <c r="Q282"/>
      <c r="R282"/>
      <c r="S282"/>
      <c r="T282" s="36"/>
      <c r="U282" s="36"/>
    </row>
    <row r="283" spans="3:21" ht="36" customHeight="1">
      <c r="C283" s="427" t="s">
        <v>268</v>
      </c>
      <c r="D283" s="427"/>
      <c r="E283" s="427"/>
      <c r="F283" s="427"/>
      <c r="G283" s="427"/>
      <c r="H283" s="240"/>
      <c r="I283" s="329"/>
      <c r="J283" s="386" t="s">
        <v>269</v>
      </c>
      <c r="K283" s="387"/>
      <c r="L283" s="387"/>
      <c r="M283" s="388"/>
      <c r="N283" s="140">
        <f>IF(H283="","",H283)</f>
      </c>
      <c r="O283" s="141">
        <v>0.2</v>
      </c>
      <c r="P283"/>
      <c r="Q283"/>
      <c r="R283"/>
      <c r="S283"/>
      <c r="T283" s="36"/>
      <c r="U283" s="36"/>
    </row>
    <row r="284" spans="3:14" ht="13.5" customHeight="1">
      <c r="C284" s="99"/>
      <c r="D284" s="99"/>
      <c r="E284" s="99"/>
      <c r="F284" s="99"/>
      <c r="G284" s="71"/>
      <c r="H284"/>
      <c r="I284"/>
      <c r="J284"/>
      <c r="K284" s="98"/>
      <c r="L284"/>
      <c r="M284"/>
      <c r="N284"/>
    </row>
    <row r="285" spans="3:14" ht="13.5" customHeight="1">
      <c r="C285" s="36"/>
      <c r="D285" s="99"/>
      <c r="E285" s="99"/>
      <c r="F285" s="99"/>
      <c r="G285" s="71"/>
      <c r="H285" s="71"/>
      <c r="I285" s="71"/>
      <c r="K285" s="98"/>
      <c r="L285" s="36"/>
      <c r="M285" s="99"/>
      <c r="N285" s="100"/>
    </row>
    <row r="286" spans="3:14" ht="13.5" customHeight="1">
      <c r="C286" s="384" t="s">
        <v>154</v>
      </c>
      <c r="D286" s="384"/>
      <c r="E286" s="384"/>
      <c r="F286" s="384"/>
      <c r="G286" s="384"/>
      <c r="H286" s="384"/>
      <c r="I286" s="384"/>
      <c r="J286" s="384"/>
      <c r="K286" s="384"/>
      <c r="N286" s="36"/>
    </row>
    <row r="287" spans="3:17" ht="22.5" customHeight="1">
      <c r="C287" s="26" t="s">
        <v>136</v>
      </c>
      <c r="D287" s="26"/>
      <c r="E287" s="26"/>
      <c r="F287" s="26"/>
      <c r="G287" s="26"/>
      <c r="H287" s="26"/>
      <c r="I287" s="26"/>
      <c r="J287" s="26"/>
      <c r="K287" s="26"/>
      <c r="L287" s="26"/>
      <c r="M287" s="26"/>
      <c r="N287" s="26"/>
      <c r="O287" s="26"/>
      <c r="P287" s="26"/>
      <c r="Q287" s="71"/>
    </row>
    <row r="288" spans="3:17" ht="13.5" customHeight="1">
      <c r="C288" s="36"/>
      <c r="D288" s="63"/>
      <c r="E288" s="63"/>
      <c r="F288" s="63"/>
      <c r="G288" s="63"/>
      <c r="H288" s="63"/>
      <c r="I288" s="63"/>
      <c r="J288" s="63"/>
      <c r="K288" s="63"/>
      <c r="N288" s="36"/>
      <c r="O288" s="36"/>
      <c r="P288" s="71"/>
      <c r="Q288" s="71"/>
    </row>
    <row r="289" spans="3:17" ht="18" customHeight="1">
      <c r="C289" s="36" t="s">
        <v>94</v>
      </c>
      <c r="D289" s="63"/>
      <c r="E289" s="63"/>
      <c r="F289" s="63"/>
      <c r="G289" s="63"/>
      <c r="H289" s="63"/>
      <c r="I289" s="63"/>
      <c r="J289" s="63"/>
      <c r="K289" s="63"/>
      <c r="N289" s="36"/>
      <c r="O289" s="36"/>
      <c r="P289" s="71"/>
      <c r="Q289" s="71"/>
    </row>
    <row r="290" spans="3:17" ht="13.5" customHeight="1">
      <c r="C290" s="88" t="s">
        <v>96</v>
      </c>
      <c r="D290" s="63"/>
      <c r="E290" s="63"/>
      <c r="F290" s="63"/>
      <c r="G290" s="63"/>
      <c r="H290" s="63"/>
      <c r="I290" s="63"/>
      <c r="J290" s="63"/>
      <c r="K290" s="63"/>
      <c r="N290" s="36"/>
      <c r="O290" s="36"/>
      <c r="P290" s="71"/>
      <c r="Q290" s="71"/>
    </row>
    <row r="291" spans="3:17" ht="13.5" customHeight="1">
      <c r="C291" s="88"/>
      <c r="D291" s="63"/>
      <c r="E291" s="63"/>
      <c r="F291" s="63"/>
      <c r="G291" s="63"/>
      <c r="H291" s="63"/>
      <c r="I291" s="63"/>
      <c r="J291" s="63"/>
      <c r="K291" s="63"/>
      <c r="N291" s="36"/>
      <c r="O291" s="36"/>
      <c r="P291" s="71"/>
      <c r="Q291" s="71"/>
    </row>
    <row r="292" spans="3:21" ht="13.5" customHeight="1">
      <c r="C292" s="36"/>
      <c r="D292" s="63"/>
      <c r="E292" s="63"/>
      <c r="F292" s="63"/>
      <c r="G292" s="63"/>
      <c r="H292" s="63"/>
      <c r="I292" s="63"/>
      <c r="J292" s="25" t="s">
        <v>13</v>
      </c>
      <c r="L292" s="36"/>
      <c r="M292" s="36"/>
      <c r="N292" s="71"/>
      <c r="O292" s="71"/>
      <c r="P292" s="71"/>
      <c r="Q292" s="71"/>
      <c r="T292" s="95"/>
      <c r="U292" s="95"/>
    </row>
    <row r="293" spans="3:17" ht="18" customHeight="1">
      <c r="C293" s="411"/>
      <c r="D293" s="412"/>
      <c r="E293" s="412"/>
      <c r="F293" s="413"/>
      <c r="G293" s="350" t="s">
        <v>1</v>
      </c>
      <c r="H293" s="350" t="s">
        <v>2</v>
      </c>
      <c r="I293" s="392" t="s">
        <v>39</v>
      </c>
      <c r="J293" s="279"/>
      <c r="K293" s="280"/>
      <c r="L293" s="280"/>
      <c r="M293" s="281"/>
      <c r="N293" s="396" t="s">
        <v>230</v>
      </c>
      <c r="O293" s="397"/>
      <c r="P293" s="401" t="s">
        <v>125</v>
      </c>
      <c r="Q293" s="401"/>
    </row>
    <row r="294" spans="3:17" ht="18" customHeight="1">
      <c r="C294" s="435"/>
      <c r="D294" s="436"/>
      <c r="E294" s="436"/>
      <c r="F294" s="437"/>
      <c r="G294" s="351"/>
      <c r="H294" s="351"/>
      <c r="I294" s="392"/>
      <c r="J294" s="282"/>
      <c r="K294" s="283"/>
      <c r="L294" s="283"/>
      <c r="M294" s="284"/>
      <c r="N294" s="275" t="s">
        <v>1</v>
      </c>
      <c r="O294" s="275" t="s">
        <v>2</v>
      </c>
      <c r="P294" s="275" t="s">
        <v>1</v>
      </c>
      <c r="Q294" s="275" t="s">
        <v>2</v>
      </c>
    </row>
    <row r="295" spans="3:17" ht="36" customHeight="1">
      <c r="C295" s="432" t="s">
        <v>95</v>
      </c>
      <c r="D295" s="433"/>
      <c r="E295" s="433"/>
      <c r="F295" s="434"/>
      <c r="G295" s="121"/>
      <c r="H295" s="121"/>
      <c r="I295" s="392"/>
      <c r="J295" s="476" t="s">
        <v>271</v>
      </c>
      <c r="K295" s="476"/>
      <c r="L295" s="476"/>
      <c r="M295" s="476"/>
      <c r="N295" s="116">
        <f>IF(OR(G296="",G295="",G295=0),"",G296/G295)</f>
      </c>
      <c r="O295" s="116">
        <f>IF(OR(H296="",H295="",H295=0),"",H296/H295)</f>
      </c>
      <c r="P295" s="235" t="s">
        <v>214</v>
      </c>
      <c r="Q295" s="131">
        <v>0.653</v>
      </c>
    </row>
    <row r="296" spans="3:21" ht="54" customHeight="1">
      <c r="C296" s="101"/>
      <c r="D296" s="363" t="s">
        <v>97</v>
      </c>
      <c r="E296" s="364"/>
      <c r="F296" s="365"/>
      <c r="G296" s="121"/>
      <c r="H296" s="121"/>
      <c r="I296" s="392"/>
      <c r="T296" s="35"/>
      <c r="U296" s="36"/>
    </row>
    <row r="297" spans="3:21" ht="13.5" customHeight="1">
      <c r="C297" s="36"/>
      <c r="D297" s="63"/>
      <c r="E297" s="63"/>
      <c r="F297" s="63"/>
      <c r="G297" s="63"/>
      <c r="H297" s="63"/>
      <c r="I297" s="63"/>
      <c r="J297" s="63"/>
      <c r="K297" s="63"/>
      <c r="N297" s="36"/>
      <c r="O297" s="36"/>
      <c r="P297" s="71"/>
      <c r="Q297" s="71"/>
      <c r="R297" s="71"/>
      <c r="S297" s="71"/>
      <c r="T297" s="36"/>
      <c r="U297" s="36"/>
    </row>
    <row r="298" spans="3:21" ht="13.5" customHeight="1">
      <c r="C298" s="36"/>
      <c r="D298" s="63"/>
      <c r="E298" s="63"/>
      <c r="F298" s="63"/>
      <c r="G298" s="63"/>
      <c r="H298" s="63"/>
      <c r="I298" s="63"/>
      <c r="J298" s="63"/>
      <c r="K298" s="63"/>
      <c r="N298" s="36"/>
      <c r="O298" s="36"/>
      <c r="P298" s="71"/>
      <c r="Q298" s="71"/>
      <c r="R298" s="71"/>
      <c r="S298" s="71"/>
      <c r="T298" s="36"/>
      <c r="U298" s="36"/>
    </row>
    <row r="299" spans="2:21" ht="13.5" customHeight="1">
      <c r="B299" s="349" t="s">
        <v>197</v>
      </c>
      <c r="C299" s="349"/>
      <c r="D299" s="349"/>
      <c r="E299" s="349"/>
      <c r="F299" s="349"/>
      <c r="G299" s="349"/>
      <c r="H299" s="349"/>
      <c r="I299" s="349"/>
      <c r="J299" s="349"/>
      <c r="K299" s="63"/>
      <c r="N299" s="36"/>
      <c r="O299" s="36"/>
      <c r="P299" s="71"/>
      <c r="Q299" s="71"/>
      <c r="R299" s="71"/>
      <c r="S299" s="71"/>
      <c r="T299" s="36"/>
      <c r="U299" s="36"/>
    </row>
    <row r="300" spans="1:256" s="37" customFormat="1" ht="22.5" customHeight="1">
      <c r="A300" s="73"/>
      <c r="B300" s="73"/>
      <c r="C300" s="26" t="s">
        <v>137</v>
      </c>
      <c r="D300" s="26"/>
      <c r="E300" s="26"/>
      <c r="F300" s="26"/>
      <c r="G300" s="26"/>
      <c r="H300" s="26"/>
      <c r="I300" s="26"/>
      <c r="J300" s="26"/>
      <c r="K300" s="26"/>
      <c r="L300" s="26"/>
      <c r="M300" s="26"/>
      <c r="N300" s="26"/>
      <c r="O300" s="26"/>
      <c r="P300" s="26"/>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c r="FG300" s="73"/>
      <c r="FH300" s="73"/>
      <c r="FI300" s="73"/>
      <c r="FJ300" s="73"/>
      <c r="FK300" s="73"/>
      <c r="FL300" s="73"/>
      <c r="FM300" s="73"/>
      <c r="FN300" s="73"/>
      <c r="FO300" s="73"/>
      <c r="FP300" s="73"/>
      <c r="FQ300" s="73"/>
      <c r="FR300" s="73"/>
      <c r="FS300" s="73"/>
      <c r="FT300" s="73"/>
      <c r="FU300" s="73"/>
      <c r="FV300" s="73"/>
      <c r="FW300" s="73"/>
      <c r="FX300" s="73"/>
      <c r="FY300" s="73"/>
      <c r="FZ300" s="73"/>
      <c r="GA300" s="73"/>
      <c r="GB300" s="73"/>
      <c r="GC300" s="73"/>
      <c r="GD300" s="73"/>
      <c r="GE300" s="73"/>
      <c r="GF300" s="73"/>
      <c r="GG300" s="73"/>
      <c r="GH300" s="73"/>
      <c r="GI300" s="73"/>
      <c r="GJ300" s="73"/>
      <c r="GK300" s="73"/>
      <c r="GL300" s="73"/>
      <c r="GM300" s="73"/>
      <c r="GN300" s="73"/>
      <c r="GO300" s="73"/>
      <c r="GP300" s="73"/>
      <c r="GQ300" s="73"/>
      <c r="GR300" s="73"/>
      <c r="GS300" s="73"/>
      <c r="GT300" s="73"/>
      <c r="GU300" s="73"/>
      <c r="GV300" s="73"/>
      <c r="GW300" s="73"/>
      <c r="GX300" s="73"/>
      <c r="GY300" s="73"/>
      <c r="GZ300" s="73"/>
      <c r="HA300" s="73"/>
      <c r="HB300" s="73"/>
      <c r="HC300" s="73"/>
      <c r="HD300" s="73"/>
      <c r="HE300" s="73"/>
      <c r="HF300" s="73"/>
      <c r="HG300" s="73"/>
      <c r="HH300" s="73"/>
      <c r="HI300" s="73"/>
      <c r="HJ300" s="73"/>
      <c r="HK300" s="73"/>
      <c r="HL300" s="73"/>
      <c r="HM300" s="73"/>
      <c r="HN300" s="73"/>
      <c r="HO300" s="73"/>
      <c r="HP300" s="73"/>
      <c r="HQ300" s="73"/>
      <c r="HR300" s="73"/>
      <c r="HS300" s="73"/>
      <c r="HT300" s="73"/>
      <c r="HU300" s="73"/>
      <c r="HV300" s="73"/>
      <c r="HW300" s="73"/>
      <c r="HX300" s="73"/>
      <c r="HY300" s="73"/>
      <c r="HZ300" s="73"/>
      <c r="IA300" s="73"/>
      <c r="IB300" s="73"/>
      <c r="IC300" s="73"/>
      <c r="ID300" s="73"/>
      <c r="IE300" s="73"/>
      <c r="IF300" s="73"/>
      <c r="IG300" s="73"/>
      <c r="IH300" s="73"/>
      <c r="II300" s="73"/>
      <c r="IJ300" s="73"/>
      <c r="IK300" s="73"/>
      <c r="IL300" s="73"/>
      <c r="IM300" s="73"/>
      <c r="IN300" s="73"/>
      <c r="IO300" s="73"/>
      <c r="IP300" s="73"/>
      <c r="IQ300" s="73"/>
      <c r="IR300" s="73"/>
      <c r="IS300" s="73"/>
      <c r="IT300" s="73"/>
      <c r="IU300" s="73"/>
      <c r="IV300" s="73"/>
    </row>
    <row r="301" spans="3:21" ht="13.5" customHeight="1">
      <c r="C301" s="36"/>
      <c r="D301" s="63"/>
      <c r="E301" s="63"/>
      <c r="F301" s="63"/>
      <c r="G301" s="63"/>
      <c r="H301" s="63"/>
      <c r="I301" s="63"/>
      <c r="J301" s="63"/>
      <c r="K301" s="63"/>
      <c r="N301" s="36"/>
      <c r="O301" s="36"/>
      <c r="P301" s="71"/>
      <c r="Q301" s="71"/>
      <c r="R301" s="71"/>
      <c r="S301" s="71"/>
      <c r="T301" s="36"/>
      <c r="U301" s="36"/>
    </row>
    <row r="302" spans="3:21" ht="18" customHeight="1">
      <c r="C302" s="36" t="s">
        <v>99</v>
      </c>
      <c r="D302" s="63"/>
      <c r="E302" s="63"/>
      <c r="F302" s="63"/>
      <c r="G302" s="63"/>
      <c r="H302" s="63"/>
      <c r="I302" s="63"/>
      <c r="J302" s="63"/>
      <c r="K302" s="63"/>
      <c r="N302" s="36"/>
      <c r="O302" s="36"/>
      <c r="P302" s="71"/>
      <c r="Q302" s="71"/>
      <c r="R302" s="71"/>
      <c r="S302" s="71"/>
      <c r="T302" s="36"/>
      <c r="U302" s="36"/>
    </row>
    <row r="303" spans="3:21" ht="13.5" customHeight="1">
      <c r="C303" s="36"/>
      <c r="D303" s="63"/>
      <c r="E303" s="63"/>
      <c r="F303" s="63"/>
      <c r="G303" s="63"/>
      <c r="H303" s="63"/>
      <c r="I303" s="63"/>
      <c r="J303" s="63"/>
      <c r="K303" s="63"/>
      <c r="N303" s="36"/>
      <c r="O303" s="36"/>
      <c r="P303" s="71"/>
      <c r="Q303" s="71"/>
      <c r="R303" s="71"/>
      <c r="S303" s="71"/>
      <c r="T303" s="36"/>
      <c r="U303" s="36"/>
    </row>
    <row r="304" spans="3:21" ht="18" customHeight="1">
      <c r="C304" s="36" t="s">
        <v>98</v>
      </c>
      <c r="D304" s="63"/>
      <c r="E304" s="63"/>
      <c r="F304" s="63"/>
      <c r="G304" s="63"/>
      <c r="H304" s="63"/>
      <c r="I304" s="63"/>
      <c r="J304" s="63"/>
      <c r="K304" s="63"/>
      <c r="N304" s="36"/>
      <c r="O304" s="36"/>
      <c r="P304" s="71"/>
      <c r="Q304" s="71"/>
      <c r="R304" s="71"/>
      <c r="S304" s="71"/>
      <c r="T304" s="36"/>
      <c r="U304" s="36"/>
    </row>
    <row r="305" spans="3:21" ht="13.5" customHeight="1">
      <c r="C305" s="88" t="s">
        <v>281</v>
      </c>
      <c r="D305" s="63"/>
      <c r="E305" s="63"/>
      <c r="F305" s="63"/>
      <c r="G305" s="63"/>
      <c r="H305" s="63"/>
      <c r="I305" s="63"/>
      <c r="K305" s="63"/>
      <c r="N305" s="36"/>
      <c r="O305" s="36"/>
      <c r="P305" s="71"/>
      <c r="Q305" s="71"/>
      <c r="R305" s="71"/>
      <c r="S305" s="71"/>
      <c r="T305" s="36"/>
      <c r="U305" s="36"/>
    </row>
    <row r="306" spans="3:21" ht="13.5" customHeight="1">
      <c r="C306" s="38" t="s">
        <v>282</v>
      </c>
      <c r="D306" s="63"/>
      <c r="E306" s="63"/>
      <c r="F306" s="63"/>
      <c r="G306" s="63"/>
      <c r="H306" s="63"/>
      <c r="I306" s="63"/>
      <c r="J306" s="25"/>
      <c r="K306" s="63"/>
      <c r="N306" s="36"/>
      <c r="O306" s="36"/>
      <c r="P306" s="71"/>
      <c r="Q306" s="71"/>
      <c r="R306" s="71"/>
      <c r="S306" s="71"/>
      <c r="T306" s="36"/>
      <c r="U306" s="36"/>
    </row>
    <row r="307" spans="3:21" ht="13.5" customHeight="1">
      <c r="C307" s="290"/>
      <c r="D307" s="63"/>
      <c r="E307" s="63"/>
      <c r="F307" s="63"/>
      <c r="G307" s="63"/>
      <c r="H307" s="63"/>
      <c r="I307" s="63"/>
      <c r="J307" s="25"/>
      <c r="K307" s="63"/>
      <c r="N307" s="36"/>
      <c r="O307" s="36"/>
      <c r="P307" s="71"/>
      <c r="Q307" s="71"/>
      <c r="R307" s="71"/>
      <c r="S307" s="71"/>
      <c r="T307" s="36"/>
      <c r="U307" s="36"/>
    </row>
    <row r="308" spans="3:21" ht="13.5" customHeight="1">
      <c r="C308" s="38"/>
      <c r="D308" s="63"/>
      <c r="E308" s="63"/>
      <c r="F308" s="25" t="s">
        <v>13</v>
      </c>
      <c r="G308" s="63"/>
      <c r="N308" s="36"/>
      <c r="T308" s="36"/>
      <c r="U308" s="36"/>
    </row>
    <row r="309" spans="3:21" ht="18" customHeight="1">
      <c r="C309" s="350" t="s">
        <v>1</v>
      </c>
      <c r="D309" s="350" t="s">
        <v>2</v>
      </c>
      <c r="E309" s="328" t="s">
        <v>39</v>
      </c>
      <c r="F309" s="361" t="s">
        <v>231</v>
      </c>
      <c r="G309" s="361"/>
      <c r="H309" s="401" t="s">
        <v>125</v>
      </c>
      <c r="I309" s="401"/>
      <c r="N309"/>
      <c r="T309" s="36"/>
      <c r="U309" s="36"/>
    </row>
    <row r="310" spans="3:21" ht="18" customHeight="1">
      <c r="C310" s="351"/>
      <c r="D310" s="351"/>
      <c r="E310" s="328"/>
      <c r="F310" s="31" t="s">
        <v>1</v>
      </c>
      <c r="G310" s="31" t="s">
        <v>2</v>
      </c>
      <c r="H310" s="31" t="s">
        <v>5</v>
      </c>
      <c r="I310" s="31" t="s">
        <v>6</v>
      </c>
      <c r="N310"/>
      <c r="T310" s="36"/>
      <c r="U310" s="36"/>
    </row>
    <row r="311" spans="3:21" ht="18" customHeight="1">
      <c r="C311" s="150"/>
      <c r="D311" s="150"/>
      <c r="E311" s="328"/>
      <c r="F311" s="241">
        <f>IF(C311="","",C311)</f>
      </c>
      <c r="G311" s="241">
        <f>IF(D311="","",D311)</f>
      </c>
      <c r="H311" s="142">
        <v>15.7</v>
      </c>
      <c r="I311" s="143">
        <v>11.6</v>
      </c>
      <c r="N311"/>
      <c r="T311" s="36"/>
      <c r="U311" s="36"/>
    </row>
    <row r="312" spans="3:21" ht="13.5" customHeight="1">
      <c r="C312" s="36"/>
      <c r="D312" s="63"/>
      <c r="E312" s="63"/>
      <c r="F312" s="63"/>
      <c r="G312" s="63"/>
      <c r="H312" s="63"/>
      <c r="I312" s="63"/>
      <c r="J312" s="63"/>
      <c r="K312" s="63"/>
      <c r="N312"/>
      <c r="O312"/>
      <c r="R312" s="71"/>
      <c r="S312" s="71"/>
      <c r="T312" s="36"/>
      <c r="U312" s="36"/>
    </row>
    <row r="313" spans="3:21" ht="13.5" customHeight="1" thickBot="1">
      <c r="C313" s="64"/>
      <c r="D313" s="64"/>
      <c r="E313" s="64"/>
      <c r="F313" s="64"/>
      <c r="G313" s="64"/>
      <c r="H313" s="64"/>
      <c r="I313" s="64"/>
      <c r="J313" s="64"/>
      <c r="N313" s="36"/>
      <c r="O313" s="36"/>
      <c r="P313" s="36"/>
      <c r="Q313" s="36"/>
      <c r="R313" s="36"/>
      <c r="S313" s="36"/>
      <c r="T313" s="36"/>
      <c r="U313" s="36"/>
    </row>
    <row r="314" spans="1:21" ht="18" customHeight="1" thickBot="1">
      <c r="A314" s="429" t="s">
        <v>7</v>
      </c>
      <c r="B314" s="430"/>
      <c r="C314" s="430"/>
      <c r="D314" s="430"/>
      <c r="E314" s="430"/>
      <c r="F314" s="430"/>
      <c r="G314" s="430"/>
      <c r="H314" s="430"/>
      <c r="I314" s="431"/>
      <c r="N314" s="36"/>
      <c r="O314" s="36"/>
      <c r="P314" s="36"/>
      <c r="Q314" s="36"/>
      <c r="R314" s="36"/>
      <c r="S314" s="36"/>
      <c r="T314" s="36"/>
      <c r="U314" s="36"/>
    </row>
    <row r="315" spans="3:21" ht="13.5">
      <c r="C315" s="65"/>
      <c r="D315" s="65"/>
      <c r="E315" s="65"/>
      <c r="F315" s="65"/>
      <c r="G315" s="65"/>
      <c r="H315" s="65"/>
      <c r="I315" s="65"/>
      <c r="J315" s="65"/>
      <c r="L315" s="37"/>
      <c r="M315" s="37"/>
      <c r="N315" s="36"/>
      <c r="O315" s="36"/>
      <c r="P315" s="36"/>
      <c r="Q315" s="36"/>
      <c r="R315" s="36"/>
      <c r="S315" s="36"/>
      <c r="T315" s="36"/>
      <c r="U315" s="36"/>
    </row>
    <row r="316" spans="2:16" ht="13.5">
      <c r="B316" s="384" t="s">
        <v>113</v>
      </c>
      <c r="C316" s="384"/>
      <c r="D316" s="384"/>
      <c r="E316" s="384"/>
      <c r="F316" s="384"/>
      <c r="G316" s="384"/>
      <c r="H316" s="384"/>
      <c r="I316" s="384"/>
      <c r="J316" s="384"/>
      <c r="L316" s="37"/>
      <c r="M316" s="37"/>
      <c r="N316" s="37"/>
      <c r="O316" s="37"/>
      <c r="P316" s="37"/>
    </row>
    <row r="317" spans="3:16" ht="22.5" customHeight="1">
      <c r="C317" s="26" t="s">
        <v>205</v>
      </c>
      <c r="D317" s="26"/>
      <c r="E317" s="27"/>
      <c r="F317" s="27"/>
      <c r="G317" s="27"/>
      <c r="H317" s="27"/>
      <c r="I317" s="27"/>
      <c r="J317" s="27"/>
      <c r="K317" s="27"/>
      <c r="L317" s="27"/>
      <c r="M317" s="27"/>
      <c r="N317" s="27"/>
      <c r="O317" s="27"/>
      <c r="P317" s="27"/>
    </row>
    <row r="318" spans="14:18" ht="13.5" customHeight="1">
      <c r="N318" s="37"/>
      <c r="O318" s="37"/>
      <c r="P318" s="37"/>
      <c r="Q318" s="83"/>
      <c r="R318" s="42"/>
    </row>
    <row r="319" spans="3:15" ht="18" customHeight="1">
      <c r="C319" s="29" t="s">
        <v>114</v>
      </c>
      <c r="D319" s="29"/>
      <c r="E319" s="29"/>
      <c r="F319" s="29"/>
      <c r="G319" s="29"/>
      <c r="H319" s="29"/>
      <c r="I319" s="29"/>
      <c r="J319" s="29"/>
      <c r="K319" s="29"/>
      <c r="L319" s="28"/>
      <c r="M319" s="28"/>
      <c r="N319" s="37"/>
      <c r="O319" s="37"/>
    </row>
    <row r="320" spans="3:15" ht="13.5">
      <c r="C320" s="29"/>
      <c r="D320" s="29"/>
      <c r="E320" s="29"/>
      <c r="F320" s="29"/>
      <c r="G320" s="29"/>
      <c r="H320" s="29"/>
      <c r="I320" s="29"/>
      <c r="J320" s="29"/>
      <c r="K320" s="29"/>
      <c r="L320" s="28"/>
      <c r="M320" s="28"/>
      <c r="N320" s="37"/>
      <c r="O320" s="37"/>
    </row>
    <row r="321" spans="3:12" ht="18" customHeight="1">
      <c r="C321" s="29" t="s">
        <v>100</v>
      </c>
      <c r="D321" s="28"/>
      <c r="E321" s="28"/>
      <c r="F321" s="28"/>
      <c r="G321" s="28"/>
      <c r="H321" s="28"/>
      <c r="I321" s="28"/>
      <c r="J321" s="29"/>
      <c r="K321" s="28"/>
      <c r="L321" s="36"/>
    </row>
    <row r="322" ht="13.5" customHeight="1">
      <c r="L322" s="66"/>
    </row>
    <row r="323" spans="6:11" ht="13.5" customHeight="1">
      <c r="F323" s="25" t="s">
        <v>13</v>
      </c>
      <c r="G323" s="25"/>
      <c r="H323" s="57"/>
      <c r="I323" s="57"/>
      <c r="J323" s="67"/>
      <c r="K323" s="67"/>
    </row>
    <row r="324" spans="3:11" ht="18" customHeight="1">
      <c r="C324" s="350" t="s">
        <v>1</v>
      </c>
      <c r="D324" s="350" t="s">
        <v>2</v>
      </c>
      <c r="E324" s="329" t="s">
        <v>39</v>
      </c>
      <c r="F324" s="411" t="s">
        <v>232</v>
      </c>
      <c r="G324" s="412"/>
      <c r="H324" s="413"/>
      <c r="I324" s="401" t="s">
        <v>139</v>
      </c>
      <c r="J324" s="401"/>
      <c r="K324" s="401"/>
    </row>
    <row r="325" spans="3:11" ht="18" customHeight="1">
      <c r="C325" s="351"/>
      <c r="D325" s="351"/>
      <c r="E325" s="329"/>
      <c r="F325" s="31" t="s">
        <v>5</v>
      </c>
      <c r="G325" s="31" t="s">
        <v>6</v>
      </c>
      <c r="H325" s="32" t="s">
        <v>138</v>
      </c>
      <c r="I325" s="31" t="s">
        <v>5</v>
      </c>
      <c r="J325" s="31" t="s">
        <v>6</v>
      </c>
      <c r="K325" s="32" t="s">
        <v>138</v>
      </c>
    </row>
    <row r="326" spans="3:11" ht="18" customHeight="1">
      <c r="C326" s="151"/>
      <c r="D326" s="151"/>
      <c r="E326" s="329"/>
      <c r="F326" s="236">
        <f>IF(C326="","",C326)</f>
      </c>
      <c r="G326" s="236">
        <f>IF(D326="","",D326)</f>
      </c>
      <c r="H326" s="236">
        <f>IF(AND(C326="",D326=""),"",C326-D326)</f>
      </c>
      <c r="I326" s="144">
        <v>9.9</v>
      </c>
      <c r="J326" s="145">
        <v>10.5</v>
      </c>
      <c r="K326" s="264" t="s">
        <v>244</v>
      </c>
    </row>
    <row r="327" spans="3:12" ht="13.5" customHeight="1">
      <c r="C327" s="71"/>
      <c r="D327" s="71"/>
      <c r="E327" s="71"/>
      <c r="H327" s="71"/>
      <c r="I327" s="79"/>
      <c r="J327" s="71"/>
      <c r="K327" s="71"/>
      <c r="L327" s="71"/>
    </row>
    <row r="328" spans="9:12" ht="13.5" customHeight="1">
      <c r="I328" s="58"/>
      <c r="J328" s="37"/>
      <c r="K328" s="37"/>
      <c r="L328" s="37"/>
    </row>
    <row r="329" spans="3:12" ht="18" customHeight="1">
      <c r="C329" s="29" t="s">
        <v>245</v>
      </c>
      <c r="I329" s="81"/>
      <c r="J329" s="37"/>
      <c r="K329" s="37"/>
      <c r="L329" s="37"/>
    </row>
    <row r="330" spans="3:12" ht="13.5" customHeight="1">
      <c r="C330" s="23" t="s">
        <v>292</v>
      </c>
      <c r="I330" s="81"/>
      <c r="J330" s="37"/>
      <c r="K330" s="37"/>
      <c r="L330" s="37"/>
    </row>
    <row r="331" spans="9:12" ht="13.5" customHeight="1">
      <c r="I331" s="81"/>
      <c r="J331" s="102"/>
      <c r="K331" s="37"/>
      <c r="L331" s="37"/>
    </row>
    <row r="332" spans="3:16" ht="13.5" customHeight="1">
      <c r="C332" s="29"/>
      <c r="D332" s="28"/>
      <c r="E332" s="28"/>
      <c r="F332" s="28"/>
      <c r="G332" s="28"/>
      <c r="H332" s="28"/>
      <c r="I332" s="28"/>
      <c r="J332" s="28"/>
      <c r="K332" s="28"/>
      <c r="L332" s="62"/>
      <c r="M332" s="62"/>
      <c r="N332" s="36"/>
      <c r="O332" s="36"/>
      <c r="P332" s="36"/>
    </row>
    <row r="333" spans="3:15" ht="18" customHeight="1">
      <c r="C333" s="68" t="s">
        <v>198</v>
      </c>
      <c r="D333" s="39"/>
      <c r="E333" s="39"/>
      <c r="F333" s="39"/>
      <c r="G333" s="28"/>
      <c r="H333" s="28"/>
      <c r="I333" s="28"/>
      <c r="J333" s="28"/>
      <c r="K333" s="28"/>
      <c r="L333" s="62"/>
      <c r="M333" s="62"/>
      <c r="N333" s="62"/>
      <c r="O333" s="62"/>
    </row>
    <row r="334" spans="3:15" ht="13.5" customHeight="1">
      <c r="C334" s="70"/>
      <c r="L334" s="53"/>
      <c r="M334" s="53"/>
      <c r="N334" s="62"/>
      <c r="O334" s="62"/>
    </row>
    <row r="335" spans="9:20" ht="13.5" customHeight="1">
      <c r="I335" s="25"/>
      <c r="J335" s="25" t="s">
        <v>13</v>
      </c>
      <c r="K335" s="53">
        <f>IF(AND(OR(F339=0,F339=""),SUM($F$338:$F$344)&gt;0),0,IF(SUM($F$338:$F$344)=0,"",F339/SUM($F$338:$F$344)))</f>
      </c>
      <c r="L335" s="84"/>
      <c r="M335" s="84"/>
      <c r="N335" s="35"/>
      <c r="O335" s="35"/>
      <c r="P335" s="35"/>
      <c r="Q335" s="35"/>
      <c r="T335" s="35"/>
    </row>
    <row r="336" spans="3:20" ht="18" customHeight="1">
      <c r="C336" s="420" t="s">
        <v>24</v>
      </c>
      <c r="D336" s="421"/>
      <c r="E336" s="422"/>
      <c r="F336" s="423"/>
      <c r="G336" s="350" t="s">
        <v>1</v>
      </c>
      <c r="H336" s="350" t="s">
        <v>2</v>
      </c>
      <c r="I336" s="330" t="s">
        <v>39</v>
      </c>
      <c r="J336" s="420" t="s">
        <v>24</v>
      </c>
      <c r="K336" s="421"/>
      <c r="L336" s="422"/>
      <c r="M336" s="423"/>
      <c r="N336" s="361" t="s">
        <v>1</v>
      </c>
      <c r="O336" s="361" t="s">
        <v>2</v>
      </c>
      <c r="P336" s="484" t="s">
        <v>125</v>
      </c>
      <c r="Q336" s="484"/>
      <c r="T336" s="35"/>
    </row>
    <row r="337" spans="3:20" ht="18" customHeight="1">
      <c r="C337" s="424"/>
      <c r="D337" s="425"/>
      <c r="E337" s="425"/>
      <c r="F337" s="426"/>
      <c r="G337" s="351"/>
      <c r="H337" s="351"/>
      <c r="I337" s="330"/>
      <c r="J337" s="424"/>
      <c r="K337" s="425"/>
      <c r="L337" s="425"/>
      <c r="M337" s="426"/>
      <c r="N337" s="361"/>
      <c r="O337" s="361"/>
      <c r="P337" s="31" t="s">
        <v>1</v>
      </c>
      <c r="Q337" s="31" t="s">
        <v>2</v>
      </c>
      <c r="T337" s="35"/>
    </row>
    <row r="338" spans="3:20" ht="18" customHeight="1">
      <c r="C338" s="352" t="s">
        <v>26</v>
      </c>
      <c r="D338" s="353"/>
      <c r="E338" s="353"/>
      <c r="F338" s="354"/>
      <c r="G338" s="152"/>
      <c r="H338" s="152"/>
      <c r="I338" s="330"/>
      <c r="J338" s="352" t="s">
        <v>26</v>
      </c>
      <c r="K338" s="353"/>
      <c r="L338" s="353"/>
      <c r="M338" s="354"/>
      <c r="N338" s="126">
        <f aca="true" t="shared" si="4" ref="N338:O345">IF(OR(G$345="",AND(G338="",G$345=""),G$345=0),"",G338/G$345)</f>
      </c>
      <c r="O338" s="126">
        <f t="shared" si="4"/>
      </c>
      <c r="P338" s="265">
        <v>0.233</v>
      </c>
      <c r="Q338" s="265">
        <v>0.115</v>
      </c>
      <c r="T338" s="35"/>
    </row>
    <row r="339" spans="3:20" ht="18" customHeight="1">
      <c r="C339" s="352" t="s">
        <v>27</v>
      </c>
      <c r="D339" s="353"/>
      <c r="E339" s="353"/>
      <c r="F339" s="354"/>
      <c r="G339" s="152"/>
      <c r="H339" s="152"/>
      <c r="I339" s="330"/>
      <c r="J339" s="352" t="s">
        <v>27</v>
      </c>
      <c r="K339" s="353"/>
      <c r="L339" s="353"/>
      <c r="M339" s="354"/>
      <c r="N339" s="126">
        <f t="shared" si="4"/>
      </c>
      <c r="O339" s="126">
        <f t="shared" si="4"/>
      </c>
      <c r="P339" s="265">
        <v>0.179</v>
      </c>
      <c r="Q339" s="265">
        <v>0.108</v>
      </c>
      <c r="T339" s="35"/>
    </row>
    <row r="340" spans="3:20" ht="18" customHeight="1">
      <c r="C340" s="352" t="s">
        <v>28</v>
      </c>
      <c r="D340" s="353"/>
      <c r="E340" s="353"/>
      <c r="F340" s="354"/>
      <c r="G340" s="152"/>
      <c r="H340" s="152"/>
      <c r="I340" s="342"/>
      <c r="J340" s="352" t="s">
        <v>28</v>
      </c>
      <c r="K340" s="353"/>
      <c r="L340" s="353"/>
      <c r="M340" s="354"/>
      <c r="N340" s="242">
        <f t="shared" si="4"/>
      </c>
      <c r="O340" s="242">
        <f t="shared" si="4"/>
      </c>
      <c r="P340" s="265">
        <v>0.195</v>
      </c>
      <c r="Q340" s="265">
        <v>0.33</v>
      </c>
      <c r="T340" s="35"/>
    </row>
    <row r="341" spans="3:20" ht="18" customHeight="1">
      <c r="C341" s="352" t="s">
        <v>29</v>
      </c>
      <c r="D341" s="353"/>
      <c r="E341" s="353"/>
      <c r="F341" s="354"/>
      <c r="G341" s="152"/>
      <c r="H341" s="152"/>
      <c r="I341" s="342"/>
      <c r="J341" s="352" t="s">
        <v>29</v>
      </c>
      <c r="K341" s="353"/>
      <c r="L341" s="353"/>
      <c r="M341" s="354"/>
      <c r="N341" s="126">
        <f t="shared" si="4"/>
      </c>
      <c r="O341" s="126">
        <f t="shared" si="4"/>
      </c>
      <c r="P341" s="265">
        <v>0.118</v>
      </c>
      <c r="Q341" s="265">
        <v>0.146</v>
      </c>
      <c r="T341" s="35"/>
    </row>
    <row r="342" spans="3:20" ht="18" customHeight="1">
      <c r="C342" s="352" t="s">
        <v>102</v>
      </c>
      <c r="D342" s="353"/>
      <c r="E342" s="353"/>
      <c r="F342" s="354"/>
      <c r="G342" s="152"/>
      <c r="H342" s="152"/>
      <c r="I342" s="342"/>
      <c r="J342" s="352" t="s">
        <v>102</v>
      </c>
      <c r="K342" s="353"/>
      <c r="L342" s="353"/>
      <c r="M342" s="354"/>
      <c r="N342" s="126">
        <f t="shared" si="4"/>
      </c>
      <c r="O342" s="126">
        <f t="shared" si="4"/>
      </c>
      <c r="P342" s="265">
        <v>0.069</v>
      </c>
      <c r="Q342" s="265">
        <v>0.115</v>
      </c>
      <c r="T342" s="35"/>
    </row>
    <row r="343" spans="3:20" ht="18" customHeight="1">
      <c r="C343" s="352" t="s">
        <v>103</v>
      </c>
      <c r="D343" s="353"/>
      <c r="E343" s="353"/>
      <c r="F343" s="354"/>
      <c r="G343" s="152"/>
      <c r="H343" s="152"/>
      <c r="I343" s="342"/>
      <c r="J343" s="352" t="s">
        <v>103</v>
      </c>
      <c r="K343" s="353"/>
      <c r="L343" s="353"/>
      <c r="M343" s="354"/>
      <c r="N343" s="126">
        <f t="shared" si="4"/>
      </c>
      <c r="O343" s="126">
        <f t="shared" si="4"/>
      </c>
      <c r="P343" s="265">
        <v>0.088</v>
      </c>
      <c r="Q343" s="265">
        <v>0.101</v>
      </c>
      <c r="T343" s="35"/>
    </row>
    <row r="344" spans="3:20" ht="18" customHeight="1" thickBot="1">
      <c r="C344" s="417" t="s">
        <v>101</v>
      </c>
      <c r="D344" s="418"/>
      <c r="E344" s="418"/>
      <c r="F344" s="419"/>
      <c r="G344" s="153"/>
      <c r="H344" s="154"/>
      <c r="I344" s="342"/>
      <c r="J344" s="417" t="s">
        <v>101</v>
      </c>
      <c r="K344" s="418"/>
      <c r="L344" s="418"/>
      <c r="M344" s="419"/>
      <c r="N344" s="243">
        <f t="shared" si="4"/>
      </c>
      <c r="O344" s="243">
        <f t="shared" si="4"/>
      </c>
      <c r="P344" s="266">
        <v>0.118</v>
      </c>
      <c r="Q344" s="266">
        <v>0.085</v>
      </c>
      <c r="T344" s="35"/>
    </row>
    <row r="345" spans="3:20" ht="18" customHeight="1" thickTop="1">
      <c r="C345" s="414" t="s">
        <v>8</v>
      </c>
      <c r="D345" s="415"/>
      <c r="E345" s="415"/>
      <c r="F345" s="416"/>
      <c r="G345" s="155">
        <f>IF(AND(G338="",G339="",G340="",G341="",G342="",G343="",G344=""),"",SUM(G338:G344))</f>
      </c>
      <c r="H345" s="155">
        <f>IF(AND(H338="",H339="",H340="",H341="",H342="",H343="",H344=""),"",SUM(H338:H344))</f>
      </c>
      <c r="I345" s="342"/>
      <c r="J345" s="414" t="s">
        <v>8</v>
      </c>
      <c r="K345" s="415"/>
      <c r="L345" s="415"/>
      <c r="M345" s="416"/>
      <c r="N345" s="244">
        <f t="shared" si="4"/>
      </c>
      <c r="O345" s="244">
        <f t="shared" si="4"/>
      </c>
      <c r="P345" s="267">
        <f>SUM(P338:P344)</f>
        <v>1</v>
      </c>
      <c r="Q345" s="267">
        <f>SUM(Q338:Q344)</f>
        <v>1</v>
      </c>
      <c r="T345" s="35"/>
    </row>
    <row r="346" spans="3:20" s="302" customFormat="1" ht="13.5" customHeight="1">
      <c r="C346" s="302" t="s">
        <v>290</v>
      </c>
      <c r="H346" s="303">
        <f>SUM(G345:H345)</f>
        <v>0</v>
      </c>
      <c r="K346" s="304"/>
      <c r="N346" s="305"/>
      <c r="O346" s="306">
        <f>IF(OR(H346="",AND(H345="",H346=""),H346=0),"",H345/H346)</f>
      </c>
      <c r="P346" s="305"/>
      <c r="R346" s="307"/>
      <c r="S346" s="307"/>
      <c r="T346" s="308"/>
    </row>
    <row r="347" spans="9:20" ht="13.5" customHeight="1">
      <c r="I347"/>
      <c r="J347"/>
      <c r="K347" s="36"/>
      <c r="N347" s="82"/>
      <c r="O347" s="82"/>
      <c r="P347" s="82"/>
      <c r="Q347" s="82"/>
      <c r="R347"/>
      <c r="S347"/>
      <c r="T347" s="35"/>
    </row>
    <row r="348" spans="3:22" ht="18" customHeight="1">
      <c r="C348" s="35" t="s">
        <v>204</v>
      </c>
      <c r="D348" s="35"/>
      <c r="E348" s="35"/>
      <c r="F348" s="35"/>
      <c r="G348" s="35"/>
      <c r="H348" s="35"/>
      <c r="I348" s="35"/>
      <c r="J348" s="35"/>
      <c r="K348" s="69"/>
      <c r="L348" s="35"/>
      <c r="M348" s="35"/>
      <c r="N348" s="35"/>
      <c r="O348" s="35"/>
      <c r="P348" s="35"/>
      <c r="Q348" s="35"/>
      <c r="R348"/>
      <c r="S348"/>
      <c r="T348" s="36"/>
      <c r="U348" s="36"/>
      <c r="V348" s="36"/>
    </row>
    <row r="349" spans="3:22" ht="13.5" customHeight="1">
      <c r="C349" s="35"/>
      <c r="D349" s="35"/>
      <c r="E349" s="35"/>
      <c r="F349" s="35"/>
      <c r="G349" s="35"/>
      <c r="H349" s="35"/>
      <c r="I349" s="35"/>
      <c r="J349" s="35"/>
      <c r="K349" s="69"/>
      <c r="L349" s="35"/>
      <c r="M349" s="35"/>
      <c r="N349" s="35"/>
      <c r="O349" s="35"/>
      <c r="P349" s="35"/>
      <c r="Q349" s="35"/>
      <c r="R349"/>
      <c r="S349"/>
      <c r="T349" s="36"/>
      <c r="U349" s="36"/>
      <c r="V349" s="36"/>
    </row>
    <row r="350" spans="3:21" ht="13.5" customHeight="1">
      <c r="C350" s="35"/>
      <c r="D350" s="35"/>
      <c r="E350" s="35"/>
      <c r="F350" s="35"/>
      <c r="G350" s="35" t="s">
        <v>44</v>
      </c>
      <c r="H350" s="35"/>
      <c r="I350" s="69"/>
      <c r="J350" s="25" t="s">
        <v>13</v>
      </c>
      <c r="K350" s="35"/>
      <c r="L350" s="35"/>
      <c r="M350" s="35"/>
      <c r="N350" s="35"/>
      <c r="O350" s="35"/>
      <c r="R350"/>
      <c r="S350"/>
      <c r="T350" s="36"/>
      <c r="U350" s="36"/>
    </row>
    <row r="351" spans="3:21" ht="18" customHeight="1">
      <c r="C351" s="482"/>
      <c r="D351" s="422"/>
      <c r="E351" s="422"/>
      <c r="F351" s="423"/>
      <c r="G351" s="350" t="s">
        <v>1</v>
      </c>
      <c r="H351" s="350" t="s">
        <v>2</v>
      </c>
      <c r="I351" s="329" t="s">
        <v>39</v>
      </c>
      <c r="J351" s="482"/>
      <c r="K351" s="422"/>
      <c r="L351" s="422"/>
      <c r="M351" s="423"/>
      <c r="N351" s="401" t="s">
        <v>227</v>
      </c>
      <c r="O351" s="409" t="s">
        <v>125</v>
      </c>
      <c r="R351"/>
      <c r="S351"/>
      <c r="T351" s="36"/>
      <c r="U351" s="36"/>
    </row>
    <row r="352" spans="3:21" ht="18" customHeight="1">
      <c r="C352" s="424"/>
      <c r="D352" s="425"/>
      <c r="E352" s="425"/>
      <c r="F352" s="426"/>
      <c r="G352" s="351"/>
      <c r="H352" s="351"/>
      <c r="I352" s="329"/>
      <c r="J352" s="424"/>
      <c r="K352" s="425"/>
      <c r="L352" s="425"/>
      <c r="M352" s="426"/>
      <c r="N352" s="401"/>
      <c r="O352" s="410"/>
      <c r="R352"/>
      <c r="S352"/>
      <c r="T352" s="36"/>
      <c r="U352" s="36"/>
    </row>
    <row r="353" spans="3:21" ht="18" customHeight="1">
      <c r="C353" s="325" t="s">
        <v>253</v>
      </c>
      <c r="D353" s="326"/>
      <c r="E353" s="326"/>
      <c r="F353" s="327"/>
      <c r="G353" s="112"/>
      <c r="H353" s="112"/>
      <c r="I353" s="329"/>
      <c r="J353" s="325" t="s">
        <v>253</v>
      </c>
      <c r="K353" s="326"/>
      <c r="L353" s="326"/>
      <c r="M353" s="327"/>
      <c r="N353" s="125">
        <f>IF(OR(H353="",AND(G353="",H353=""),SUM(G353:H353)=0),"",H353/SUM(G353:H353))</f>
      </c>
      <c r="O353" s="136">
        <v>0.471</v>
      </c>
      <c r="R353"/>
      <c r="S353"/>
      <c r="T353" s="36"/>
      <c r="U353" s="36"/>
    </row>
    <row r="354" spans="3:21" ht="18" customHeight="1">
      <c r="C354" s="366" t="s">
        <v>254</v>
      </c>
      <c r="D354" s="367"/>
      <c r="E354" s="367"/>
      <c r="F354" s="368"/>
      <c r="G354" s="112"/>
      <c r="H354" s="112"/>
      <c r="I354" s="329"/>
      <c r="J354" s="366" t="s">
        <v>254</v>
      </c>
      <c r="K354" s="367"/>
      <c r="L354" s="367"/>
      <c r="M354" s="368"/>
      <c r="N354" s="126">
        <f>IF(OR(H354="",AND(G354="",H354=""),SUM(G354:H354)=0),"",H354/SUM(G354:H354))</f>
      </c>
      <c r="O354" s="136">
        <v>0.136</v>
      </c>
      <c r="R354"/>
      <c r="S354"/>
      <c r="T354" s="36"/>
      <c r="U354" s="36"/>
    </row>
    <row r="355" spans="3:21" ht="18" customHeight="1">
      <c r="C355" s="366" t="s">
        <v>255</v>
      </c>
      <c r="D355" s="367"/>
      <c r="E355" s="367"/>
      <c r="F355" s="368"/>
      <c r="G355" s="112"/>
      <c r="H355" s="112"/>
      <c r="I355" s="395"/>
      <c r="J355" s="366" t="s">
        <v>255</v>
      </c>
      <c r="K355" s="367"/>
      <c r="L355" s="367"/>
      <c r="M355" s="368"/>
      <c r="N355" s="126">
        <f>IF(OR(H355="",AND(G355="",H355=""),SUM(G355:H355)=0),"",H355/SUM(G355:H355))</f>
      </c>
      <c r="O355" s="136">
        <v>0.063</v>
      </c>
      <c r="R355"/>
      <c r="S355"/>
      <c r="T355" s="36"/>
      <c r="U355" s="36"/>
    </row>
    <row r="356" spans="2:21" ht="18" customHeight="1">
      <c r="B356" s="50"/>
      <c r="C356" s="366" t="s">
        <v>104</v>
      </c>
      <c r="D356" s="367"/>
      <c r="E356" s="367"/>
      <c r="F356" s="368"/>
      <c r="G356" s="112"/>
      <c r="H356" s="112"/>
      <c r="I356" s="395"/>
      <c r="J356" s="366" t="s">
        <v>104</v>
      </c>
      <c r="K356" s="367"/>
      <c r="L356" s="367"/>
      <c r="M356" s="368"/>
      <c r="N356" s="126">
        <f>IF(OR(H356="",AND(G356="",H356=""),SUM(G356:H356)=0),"",H356/SUM(G356:H356))</f>
      </c>
      <c r="O356" s="136">
        <v>0.024</v>
      </c>
      <c r="R356"/>
      <c r="S356"/>
      <c r="T356" s="36"/>
      <c r="U356" s="36"/>
    </row>
    <row r="357" spans="2:21" ht="13.5" customHeight="1">
      <c r="B357" s="36"/>
      <c r="C357" s="36"/>
      <c r="D357" s="36"/>
      <c r="E357" s="36"/>
      <c r="F357" s="36"/>
      <c r="G357" s="35"/>
      <c r="H357" s="35"/>
      <c r="I357" s="35"/>
      <c r="J357" s="35"/>
      <c r="K357" s="69"/>
      <c r="L357" s="36"/>
      <c r="M357" s="36"/>
      <c r="N357" s="36"/>
      <c r="O357" s="36"/>
      <c r="P357" s="35"/>
      <c r="Q357" s="35"/>
      <c r="R357"/>
      <c r="S357"/>
      <c r="T357" s="36"/>
      <c r="U357" s="36"/>
    </row>
    <row r="358" spans="2:21" ht="13.5" customHeight="1">
      <c r="B358" s="36"/>
      <c r="C358" s="36"/>
      <c r="D358" s="36"/>
      <c r="E358" s="36"/>
      <c r="F358" s="36"/>
      <c r="G358" s="35"/>
      <c r="H358" s="35"/>
      <c r="I358" s="35"/>
      <c r="J358" s="35"/>
      <c r="K358" s="69"/>
      <c r="L358" s="36"/>
      <c r="M358" s="36"/>
      <c r="N358" s="36"/>
      <c r="O358" s="36"/>
      <c r="P358" s="35"/>
      <c r="Q358" s="35"/>
      <c r="R358"/>
      <c r="S358"/>
      <c r="T358" s="36"/>
      <c r="U358" s="36"/>
    </row>
    <row r="359" spans="2:21" ht="18" customHeight="1">
      <c r="B359" s="36"/>
      <c r="C359" s="35" t="s">
        <v>206</v>
      </c>
      <c r="D359" s="35"/>
      <c r="E359" s="36"/>
      <c r="F359" s="36"/>
      <c r="G359" s="35"/>
      <c r="H359" s="35"/>
      <c r="I359" s="35"/>
      <c r="J359" s="35"/>
      <c r="K359" s="69"/>
      <c r="L359" s="36"/>
      <c r="M359" s="36"/>
      <c r="N359" s="36"/>
      <c r="O359" s="36"/>
      <c r="P359" s="35"/>
      <c r="Q359" s="35"/>
      <c r="R359"/>
      <c r="S359"/>
      <c r="T359" s="36"/>
      <c r="U359" s="36"/>
    </row>
    <row r="360" spans="2:21" ht="13.5" customHeight="1">
      <c r="B360" s="36"/>
      <c r="C360" s="36"/>
      <c r="D360" s="36"/>
      <c r="E360" s="36"/>
      <c r="F360" s="36"/>
      <c r="G360" s="35"/>
      <c r="H360" s="35"/>
      <c r="I360" s="35"/>
      <c r="J360" s="35"/>
      <c r="R360"/>
      <c r="S360"/>
      <c r="T360" s="36"/>
      <c r="U360" s="36"/>
    </row>
    <row r="361" spans="2:21" ht="13.5" customHeight="1">
      <c r="B361" s="36"/>
      <c r="C361" s="25" t="s">
        <v>13</v>
      </c>
      <c r="D361" s="36"/>
      <c r="E361" s="36"/>
      <c r="F361" s="36"/>
      <c r="G361" s="35"/>
      <c r="H361" s="35"/>
      <c r="I361" s="35"/>
      <c r="J361" s="35"/>
      <c r="R361"/>
      <c r="S361"/>
      <c r="T361" s="36"/>
      <c r="U361" s="36"/>
    </row>
    <row r="362" spans="2:21" ht="18" customHeight="1">
      <c r="B362" s="36"/>
      <c r="C362" s="361"/>
      <c r="D362" s="361"/>
      <c r="E362" s="361"/>
      <c r="F362" s="361"/>
      <c r="G362" s="343" t="s">
        <v>153</v>
      </c>
      <c r="H362" s="344" t="s">
        <v>126</v>
      </c>
      <c r="I362" s="35"/>
      <c r="J362" s="35"/>
      <c r="R362"/>
      <c r="S362"/>
      <c r="T362" s="36"/>
      <c r="U362" s="36"/>
    </row>
    <row r="363" spans="2:21" ht="18" customHeight="1">
      <c r="B363" s="36"/>
      <c r="C363" s="361"/>
      <c r="D363" s="361"/>
      <c r="E363" s="361"/>
      <c r="F363" s="361"/>
      <c r="G363" s="343"/>
      <c r="H363" s="345"/>
      <c r="I363" s="35"/>
      <c r="J363" s="35"/>
      <c r="R363"/>
      <c r="S363"/>
      <c r="T363" s="36"/>
      <c r="U363" s="36"/>
    </row>
    <row r="364" spans="2:21" ht="18" customHeight="1">
      <c r="B364" s="36"/>
      <c r="C364" s="362" t="s">
        <v>207</v>
      </c>
      <c r="D364" s="362"/>
      <c r="E364" s="362"/>
      <c r="F364" s="362"/>
      <c r="G364" s="245">
        <f>IF(SUM(G355:H356)=0,"",SUM(H355:H356)/SUM(G355:H356))</f>
      </c>
      <c r="H364" s="133">
        <v>0.033</v>
      </c>
      <c r="I364" s="309" t="e">
        <f>G364*100</f>
        <v>#VALUE!</v>
      </c>
      <c r="J364" s="35"/>
      <c r="R364"/>
      <c r="S364"/>
      <c r="T364" s="36"/>
      <c r="U364" s="36"/>
    </row>
    <row r="365" spans="2:21" ht="13.5" customHeight="1">
      <c r="B365" s="36"/>
      <c r="C365" s="36"/>
      <c r="D365" s="36"/>
      <c r="E365" s="36"/>
      <c r="F365" s="36"/>
      <c r="G365" s="35"/>
      <c r="H365" s="35"/>
      <c r="I365" s="35"/>
      <c r="J365" s="35"/>
      <c r="R365"/>
      <c r="S365"/>
      <c r="T365" s="36"/>
      <c r="U365" s="36"/>
    </row>
    <row r="366" spans="2:21" ht="13.5" customHeight="1" thickBot="1">
      <c r="B366" s="36"/>
      <c r="C366" s="36"/>
      <c r="D366" s="36"/>
      <c r="E366" s="36"/>
      <c r="F366" s="36"/>
      <c r="G366" s="36"/>
      <c r="H366" s="36"/>
      <c r="I366" s="36"/>
      <c r="J366" s="36"/>
      <c r="R366" s="35"/>
      <c r="S366" s="35"/>
      <c r="T366" s="36"/>
      <c r="U366" s="36"/>
    </row>
    <row r="367" spans="1:21" ht="18" customHeight="1" thickBot="1">
      <c r="A367" s="429" t="s">
        <v>9</v>
      </c>
      <c r="B367" s="430"/>
      <c r="C367" s="430"/>
      <c r="D367" s="430"/>
      <c r="E367" s="430"/>
      <c r="F367" s="430"/>
      <c r="G367" s="430"/>
      <c r="H367" s="430"/>
      <c r="I367" s="431"/>
      <c r="L367" s="37"/>
      <c r="M367" s="37"/>
      <c r="N367" s="35"/>
      <c r="O367" s="35"/>
      <c r="P367" s="35"/>
      <c r="Q367" s="36"/>
      <c r="R367" s="36"/>
      <c r="S367" s="36"/>
      <c r="T367" s="36"/>
      <c r="U367" s="36"/>
    </row>
    <row r="368" spans="3:21" ht="13.5">
      <c r="C368" s="63"/>
      <c r="D368" s="63"/>
      <c r="E368" s="63"/>
      <c r="F368" s="63"/>
      <c r="G368" s="63"/>
      <c r="H368" s="63"/>
      <c r="I368" s="63"/>
      <c r="J368" s="63"/>
      <c r="L368" s="37"/>
      <c r="M368" s="37"/>
      <c r="N368" s="35"/>
      <c r="O368" s="35"/>
      <c r="P368" s="35"/>
      <c r="Q368" s="36"/>
      <c r="R368" s="36"/>
      <c r="S368" s="36"/>
      <c r="T368" s="36"/>
      <c r="U368" s="36"/>
    </row>
    <row r="369" spans="2:21" ht="13.5">
      <c r="B369" s="63" t="s">
        <v>10</v>
      </c>
      <c r="L369" s="39"/>
      <c r="M369" s="39"/>
      <c r="N369" s="35"/>
      <c r="O369" s="35"/>
      <c r="P369" s="35"/>
      <c r="Q369" s="36"/>
      <c r="R369" s="36"/>
      <c r="S369" s="36"/>
      <c r="T369" s="36"/>
      <c r="U369" s="36"/>
    </row>
    <row r="370" spans="3:21" ht="22.5" customHeight="1">
      <c r="C370" s="26"/>
      <c r="D370" s="26"/>
      <c r="E370" s="27"/>
      <c r="F370" s="27"/>
      <c r="G370" s="27"/>
      <c r="H370" s="27"/>
      <c r="I370" s="27"/>
      <c r="J370" s="27"/>
      <c r="K370" s="27"/>
      <c r="L370" s="27"/>
      <c r="M370" s="27"/>
      <c r="N370" s="27"/>
      <c r="O370" s="27"/>
      <c r="P370" s="27"/>
      <c r="Q370" s="36"/>
      <c r="R370" s="36"/>
      <c r="S370" s="36"/>
      <c r="T370" s="36"/>
      <c r="U370" s="36"/>
    </row>
    <row r="371" spans="3:21" ht="13.5" customHeight="1">
      <c r="C371" s="37"/>
      <c r="D371" s="37"/>
      <c r="E371" s="37"/>
      <c r="F371" s="37"/>
      <c r="G371" s="37"/>
      <c r="H371" s="37"/>
      <c r="I371" s="37"/>
      <c r="J371" s="37"/>
      <c r="K371" s="37"/>
      <c r="L371" s="37"/>
      <c r="M371" s="37"/>
      <c r="N371" s="35"/>
      <c r="O371" s="35"/>
      <c r="P371" s="35"/>
      <c r="Q371" s="36"/>
      <c r="R371" s="36"/>
      <c r="S371" s="36"/>
      <c r="T371" s="36"/>
      <c r="U371" s="36"/>
    </row>
    <row r="372" spans="3:21" s="37" customFormat="1" ht="18" customHeight="1">
      <c r="C372" s="68" t="s">
        <v>105</v>
      </c>
      <c r="D372" s="39"/>
      <c r="E372" s="39"/>
      <c r="F372" s="39"/>
      <c r="G372" s="39"/>
      <c r="H372" s="39"/>
      <c r="I372" s="39"/>
      <c r="J372" s="39"/>
      <c r="K372" s="39"/>
      <c r="N372" s="35"/>
      <c r="O372" s="35"/>
      <c r="P372" s="35"/>
      <c r="Q372" s="35"/>
      <c r="R372" s="35"/>
      <c r="S372" s="35"/>
      <c r="T372" s="35"/>
      <c r="U372" s="35"/>
    </row>
    <row r="373" spans="3:21" s="37" customFormat="1" ht="13.5">
      <c r="C373" s="68"/>
      <c r="D373" s="39"/>
      <c r="E373" s="39"/>
      <c r="F373" s="39"/>
      <c r="G373" s="39"/>
      <c r="H373" s="39"/>
      <c r="I373" s="39"/>
      <c r="J373" s="39"/>
      <c r="K373" s="39"/>
      <c r="N373" s="35"/>
      <c r="O373" s="35"/>
      <c r="P373" s="35"/>
      <c r="Q373" s="35"/>
      <c r="R373" s="35"/>
      <c r="S373" s="35"/>
      <c r="T373" s="35"/>
      <c r="U373" s="35"/>
    </row>
    <row r="374" ht="13.5">
      <c r="C374" s="68"/>
    </row>
    <row r="375" ht="13.5">
      <c r="C375" s="37" t="s">
        <v>140</v>
      </c>
    </row>
    <row r="376" ht="13.5">
      <c r="C376" s="70" t="s">
        <v>199</v>
      </c>
    </row>
    <row r="377" ht="13.5">
      <c r="C377" s="35"/>
    </row>
    <row r="378" ht="13.5">
      <c r="C378" s="35"/>
    </row>
    <row r="379" ht="13.5">
      <c r="C379" s="35" t="s">
        <v>106</v>
      </c>
    </row>
    <row r="380" ht="13.5">
      <c r="C380" s="70" t="s">
        <v>148</v>
      </c>
    </row>
    <row r="381" ht="13.5">
      <c r="C381" s="35"/>
    </row>
    <row r="382" ht="13.5">
      <c r="C382" s="35"/>
    </row>
    <row r="383" ht="13.5">
      <c r="C383" s="35" t="s">
        <v>107</v>
      </c>
    </row>
    <row r="384" ht="13.5">
      <c r="C384" s="70" t="s">
        <v>149</v>
      </c>
    </row>
    <row r="385" ht="13.5">
      <c r="C385" s="35"/>
    </row>
    <row r="386" ht="13.5">
      <c r="C386" s="35"/>
    </row>
    <row r="387" ht="13.5">
      <c r="C387" s="35" t="s">
        <v>108</v>
      </c>
    </row>
    <row r="388" ht="13.5">
      <c r="C388" s="70" t="s">
        <v>150</v>
      </c>
    </row>
    <row r="389" ht="13.5">
      <c r="C389" s="35"/>
    </row>
    <row r="390" ht="13.5">
      <c r="C390" s="35"/>
    </row>
    <row r="391" ht="13.5">
      <c r="C391" s="70" t="s">
        <v>151</v>
      </c>
    </row>
    <row r="392" ht="13.5">
      <c r="C392" s="70" t="s">
        <v>152</v>
      </c>
    </row>
    <row r="393" ht="13.5">
      <c r="C393" s="35"/>
    </row>
    <row r="394" ht="13.5">
      <c r="C394" s="35"/>
    </row>
    <row r="395" ht="13.5">
      <c r="C395" s="70" t="s">
        <v>141</v>
      </c>
    </row>
    <row r="396" ht="13.5">
      <c r="C396" s="70" t="s">
        <v>142</v>
      </c>
    </row>
    <row r="397" ht="13.5">
      <c r="C397" s="70" t="s">
        <v>143</v>
      </c>
    </row>
    <row r="398" ht="13.5">
      <c r="C398" s="70" t="s">
        <v>144</v>
      </c>
    </row>
    <row r="399" ht="13.5">
      <c r="C399" s="86" t="s">
        <v>145</v>
      </c>
    </row>
    <row r="400" ht="13.5">
      <c r="C400" s="70" t="s">
        <v>146</v>
      </c>
    </row>
    <row r="401" ht="13.5">
      <c r="C401" s="70" t="s">
        <v>147</v>
      </c>
    </row>
  </sheetData>
  <sheetProtection/>
  <mergeCells count="308">
    <mergeCell ref="C309:C310"/>
    <mergeCell ref="D309:D310"/>
    <mergeCell ref="H253:H254"/>
    <mergeCell ref="G267:G268"/>
    <mergeCell ref="H267:H268"/>
    <mergeCell ref="G293:G294"/>
    <mergeCell ref="H61:H62"/>
    <mergeCell ref="G78:G79"/>
    <mergeCell ref="H78:H79"/>
    <mergeCell ref="G153:G154"/>
    <mergeCell ref="H153:H154"/>
    <mergeCell ref="C89:K89"/>
    <mergeCell ref="B72:J72"/>
    <mergeCell ref="D80:F80"/>
    <mergeCell ref="P253:Q253"/>
    <mergeCell ref="J267:M268"/>
    <mergeCell ref="Q215:Q216"/>
    <mergeCell ref="J214:M216"/>
    <mergeCell ref="N226:N227"/>
    <mergeCell ref="O226:O227"/>
    <mergeCell ref="P226:P227"/>
    <mergeCell ref="Q226:Q227"/>
    <mergeCell ref="J217:M217"/>
    <mergeCell ref="J253:M255"/>
    <mergeCell ref="P254:P255"/>
    <mergeCell ref="B176:J176"/>
    <mergeCell ref="G101:G102"/>
    <mergeCell ref="C103:F103"/>
    <mergeCell ref="C170:F170"/>
    <mergeCell ref="J228:M228"/>
    <mergeCell ref="O254:O255"/>
    <mergeCell ref="I153:I155"/>
    <mergeCell ref="J167:M167"/>
    <mergeCell ref="D137:G137"/>
    <mergeCell ref="P336:Q336"/>
    <mergeCell ref="C198:D198"/>
    <mergeCell ref="J336:M337"/>
    <mergeCell ref="N253:O253"/>
    <mergeCell ref="I267:I270"/>
    <mergeCell ref="P267:Q267"/>
    <mergeCell ref="P293:Q293"/>
    <mergeCell ref="N293:O293"/>
    <mergeCell ref="J225:M227"/>
    <mergeCell ref="Q254:Q255"/>
    <mergeCell ref="H309:I309"/>
    <mergeCell ref="I253:I256"/>
    <mergeCell ref="J256:M256"/>
    <mergeCell ref="C155:F155"/>
    <mergeCell ref="A107:I107"/>
    <mergeCell ref="C150:F150"/>
    <mergeCell ref="H293:H294"/>
    <mergeCell ref="A174:I174"/>
    <mergeCell ref="C185:C186"/>
    <mergeCell ref="D185:D186"/>
    <mergeCell ref="A367:I367"/>
    <mergeCell ref="N351:N352"/>
    <mergeCell ref="N214:O214"/>
    <mergeCell ref="N336:N337"/>
    <mergeCell ref="C351:F352"/>
    <mergeCell ref="J351:M352"/>
    <mergeCell ref="N267:N268"/>
    <mergeCell ref="I282:I283"/>
    <mergeCell ref="I324:K324"/>
    <mergeCell ref="N254:N255"/>
    <mergeCell ref="O267:O268"/>
    <mergeCell ref="E324:E326"/>
    <mergeCell ref="C283:G283"/>
    <mergeCell ref="J295:M295"/>
    <mergeCell ref="A4:I4"/>
    <mergeCell ref="C167:F167"/>
    <mergeCell ref="B7:J7"/>
    <mergeCell ref="B37:J37"/>
    <mergeCell ref="J101:M102"/>
    <mergeCell ref="C98:F98"/>
    <mergeCell ref="H46:H47"/>
    <mergeCell ref="D49:F49"/>
    <mergeCell ref="J53:M53"/>
    <mergeCell ref="C104:F104"/>
    <mergeCell ref="I101:I104"/>
    <mergeCell ref="J103:M103"/>
    <mergeCell ref="J50:J51"/>
    <mergeCell ref="K50:M50"/>
    <mergeCell ref="J104:M104"/>
    <mergeCell ref="C101:F102"/>
    <mergeCell ref="P101:R101"/>
    <mergeCell ref="N101:N102"/>
    <mergeCell ref="J153:M154"/>
    <mergeCell ref="A125:I125"/>
    <mergeCell ref="I136:I137"/>
    <mergeCell ref="A140:I140"/>
    <mergeCell ref="C153:F154"/>
    <mergeCell ref="C136:G136"/>
    <mergeCell ref="H101:H102"/>
    <mergeCell ref="N61:N62"/>
    <mergeCell ref="O61:O62"/>
    <mergeCell ref="J69:M69"/>
    <mergeCell ref="P153:Q153"/>
    <mergeCell ref="O153:O154"/>
    <mergeCell ref="J80:J81"/>
    <mergeCell ref="J136:M136"/>
    <mergeCell ref="O101:O102"/>
    <mergeCell ref="B109:J109"/>
    <mergeCell ref="B127:J127"/>
    <mergeCell ref="D48:F48"/>
    <mergeCell ref="C50:C51"/>
    <mergeCell ref="K49:M49"/>
    <mergeCell ref="K51:M51"/>
    <mergeCell ref="J46:M47"/>
    <mergeCell ref="J48:J49"/>
    <mergeCell ref="C48:C49"/>
    <mergeCell ref="K48:M48"/>
    <mergeCell ref="C46:F47"/>
    <mergeCell ref="G46:G47"/>
    <mergeCell ref="J54:M54"/>
    <mergeCell ref="C31:F31"/>
    <mergeCell ref="C18:F18"/>
    <mergeCell ref="J18:M18"/>
    <mergeCell ref="I29:I32"/>
    <mergeCell ref="J31:M31"/>
    <mergeCell ref="J30:M30"/>
    <mergeCell ref="I15:I18"/>
    <mergeCell ref="J16:M16"/>
    <mergeCell ref="J17:M17"/>
    <mergeCell ref="J15:M15"/>
    <mergeCell ref="C15:F15"/>
    <mergeCell ref="C32:F32"/>
    <mergeCell ref="C17:F17"/>
    <mergeCell ref="C29:F29"/>
    <mergeCell ref="C30:F30"/>
    <mergeCell ref="J32:M32"/>
    <mergeCell ref="B21:J21"/>
    <mergeCell ref="J29:M29"/>
    <mergeCell ref="C16:F16"/>
    <mergeCell ref="A203:I203"/>
    <mergeCell ref="A158:I158"/>
    <mergeCell ref="C171:F171"/>
    <mergeCell ref="C168:F168"/>
    <mergeCell ref="C169:F169"/>
    <mergeCell ref="H197:I197"/>
    <mergeCell ref="G196:G200"/>
    <mergeCell ref="H196:I196"/>
    <mergeCell ref="E185:E187"/>
    <mergeCell ref="F185:H186"/>
    <mergeCell ref="I185:I186"/>
    <mergeCell ref="H199:I199"/>
    <mergeCell ref="C197:D197"/>
    <mergeCell ref="C196:D196"/>
    <mergeCell ref="C269:F269"/>
    <mergeCell ref="C338:F338"/>
    <mergeCell ref="C225:F226"/>
    <mergeCell ref="C216:F216"/>
    <mergeCell ref="C227:F227"/>
    <mergeCell ref="C267:F268"/>
    <mergeCell ref="C199:D199"/>
    <mergeCell ref="C324:C325"/>
    <mergeCell ref="C200:D200"/>
    <mergeCell ref="A243:I243"/>
    <mergeCell ref="D256:F256"/>
    <mergeCell ref="D217:F217"/>
    <mergeCell ref="D228:F228"/>
    <mergeCell ref="C239:F239"/>
    <mergeCell ref="I214:I217"/>
    <mergeCell ref="G214:G215"/>
    <mergeCell ref="C339:F339"/>
    <mergeCell ref="C336:F337"/>
    <mergeCell ref="C282:G282"/>
    <mergeCell ref="A314:I314"/>
    <mergeCell ref="C295:F295"/>
    <mergeCell ref="C293:F294"/>
    <mergeCell ref="D324:D325"/>
    <mergeCell ref="G336:G337"/>
    <mergeCell ref="H336:H337"/>
    <mergeCell ref="I293:I296"/>
    <mergeCell ref="C356:F356"/>
    <mergeCell ref="J353:M353"/>
    <mergeCell ref="J354:M354"/>
    <mergeCell ref="J355:M355"/>
    <mergeCell ref="J356:M356"/>
    <mergeCell ref="C353:F353"/>
    <mergeCell ref="C354:F354"/>
    <mergeCell ref="C355:F355"/>
    <mergeCell ref="I351:I356"/>
    <mergeCell ref="H351:H352"/>
    <mergeCell ref="G351:G352"/>
    <mergeCell ref="C340:F340"/>
    <mergeCell ref="J341:M341"/>
    <mergeCell ref="J342:M342"/>
    <mergeCell ref="J343:M343"/>
    <mergeCell ref="J344:M344"/>
    <mergeCell ref="C343:F343"/>
    <mergeCell ref="C344:F344"/>
    <mergeCell ref="C342:F342"/>
    <mergeCell ref="J340:M340"/>
    <mergeCell ref="C341:F341"/>
    <mergeCell ref="D63:F63"/>
    <mergeCell ref="C65:C66"/>
    <mergeCell ref="O351:O352"/>
    <mergeCell ref="B316:J316"/>
    <mergeCell ref="F309:G309"/>
    <mergeCell ref="F324:H324"/>
    <mergeCell ref="O336:O337"/>
    <mergeCell ref="C345:F345"/>
    <mergeCell ref="J345:M345"/>
    <mergeCell ref="J61:M62"/>
    <mergeCell ref="J63:J64"/>
    <mergeCell ref="K63:M63"/>
    <mergeCell ref="D50:F50"/>
    <mergeCell ref="C54:F54"/>
    <mergeCell ref="D51:F51"/>
    <mergeCell ref="C53:F53"/>
    <mergeCell ref="I61:I69"/>
    <mergeCell ref="C69:F69"/>
    <mergeCell ref="C63:C64"/>
    <mergeCell ref="P46:Q46"/>
    <mergeCell ref="P61:Q61"/>
    <mergeCell ref="N46:N47"/>
    <mergeCell ref="O46:O47"/>
    <mergeCell ref="C67:F67"/>
    <mergeCell ref="D64:F64"/>
    <mergeCell ref="K64:M64"/>
    <mergeCell ref="C61:F62"/>
    <mergeCell ref="G61:G62"/>
    <mergeCell ref="C52:F52"/>
    <mergeCell ref="J84:M84"/>
    <mergeCell ref="D66:F66"/>
    <mergeCell ref="K66:M66"/>
    <mergeCell ref="J67:M67"/>
    <mergeCell ref="J68:M68"/>
    <mergeCell ref="J65:J66"/>
    <mergeCell ref="D65:F65"/>
    <mergeCell ref="K65:M65"/>
    <mergeCell ref="C86:F86"/>
    <mergeCell ref="C82:C83"/>
    <mergeCell ref="I78:I86"/>
    <mergeCell ref="K83:M83"/>
    <mergeCell ref="D82:F82"/>
    <mergeCell ref="B142:J142"/>
    <mergeCell ref="C84:F84"/>
    <mergeCell ref="C80:C81"/>
    <mergeCell ref="C97:F97"/>
    <mergeCell ref="C85:F85"/>
    <mergeCell ref="P78:Q78"/>
    <mergeCell ref="N215:N216"/>
    <mergeCell ref="J137:M137"/>
    <mergeCell ref="P214:Q214"/>
    <mergeCell ref="H200:I200"/>
    <mergeCell ref="J185:J186"/>
    <mergeCell ref="N153:N154"/>
    <mergeCell ref="J168:M168"/>
    <mergeCell ref="J155:M155"/>
    <mergeCell ref="B160:J160"/>
    <mergeCell ref="P225:Q225"/>
    <mergeCell ref="I225:I228"/>
    <mergeCell ref="B231:J231"/>
    <mergeCell ref="C214:F215"/>
    <mergeCell ref="P215:P216"/>
    <mergeCell ref="N225:O225"/>
    <mergeCell ref="O215:O216"/>
    <mergeCell ref="J269:M269"/>
    <mergeCell ref="C286:K286"/>
    <mergeCell ref="C255:F255"/>
    <mergeCell ref="J283:M283"/>
    <mergeCell ref="J282:M282"/>
    <mergeCell ref="H214:H215"/>
    <mergeCell ref="G225:G226"/>
    <mergeCell ref="C253:F254"/>
    <mergeCell ref="B273:J273"/>
    <mergeCell ref="I239:L239"/>
    <mergeCell ref="J52:M52"/>
    <mergeCell ref="I46:I54"/>
    <mergeCell ref="F187:H187"/>
    <mergeCell ref="J169:M169"/>
    <mergeCell ref="J171:M171"/>
    <mergeCell ref="J170:M170"/>
    <mergeCell ref="K80:M80"/>
    <mergeCell ref="J78:M79"/>
    <mergeCell ref="D81:F81"/>
    <mergeCell ref="I167:I171"/>
    <mergeCell ref="H198:I198"/>
    <mergeCell ref="C68:F68"/>
    <mergeCell ref="C78:F79"/>
    <mergeCell ref="J85:M85"/>
    <mergeCell ref="C362:F363"/>
    <mergeCell ref="C364:F364"/>
    <mergeCell ref="D296:F296"/>
    <mergeCell ref="B299:J299"/>
    <mergeCell ref="J270:M270"/>
    <mergeCell ref="C270:F270"/>
    <mergeCell ref="N78:N79"/>
    <mergeCell ref="I336:I345"/>
    <mergeCell ref="G362:G363"/>
    <mergeCell ref="H362:H363"/>
    <mergeCell ref="J86:M86"/>
    <mergeCell ref="B259:J259"/>
    <mergeCell ref="H225:H226"/>
    <mergeCell ref="G253:G254"/>
    <mergeCell ref="J338:M338"/>
    <mergeCell ref="J339:M339"/>
    <mergeCell ref="C96:F96"/>
    <mergeCell ref="O78:O79"/>
    <mergeCell ref="K82:M82"/>
    <mergeCell ref="E309:E311"/>
    <mergeCell ref="H239:H240"/>
    <mergeCell ref="D240:F240"/>
    <mergeCell ref="I240:L240"/>
    <mergeCell ref="D83:F83"/>
    <mergeCell ref="K81:M81"/>
    <mergeCell ref="J82:J83"/>
  </mergeCells>
  <printOptions/>
  <pageMargins left="0.5905511811023623" right="0.5905511811023623" top="0.7874015748031497" bottom="0.7874015748031497" header="0.5118110236220472" footer="0.5118110236220472"/>
  <pageSetup fitToHeight="8" fitToWidth="1" horizontalDpi="600" verticalDpi="600" orientation="portrait" paperSize="9" scale="44" r:id="rId1"/>
  <headerFooter alignWithMargins="0">
    <oddFooter>&amp;C&amp;P</oddFooter>
  </headerFooter>
  <rowBreaks count="8" manualBreakCount="8">
    <brk id="34" max="255" man="1"/>
    <brk id="71" max="21" man="1"/>
    <brk id="106" max="255" man="1"/>
    <brk id="156" max="21" man="1"/>
    <brk id="202" max="255" man="1"/>
    <brk id="242" max="255" man="1"/>
    <brk id="313" max="255" man="1"/>
    <brk id="366" max="21" man="1"/>
  </rowBreaks>
</worksheet>
</file>

<file path=xl/worksheets/sheet2.xml><?xml version="1.0" encoding="utf-8"?>
<worksheet xmlns="http://schemas.openxmlformats.org/spreadsheetml/2006/main" xmlns:r="http://schemas.openxmlformats.org/officeDocument/2006/relationships">
  <sheetPr>
    <pageSetUpPr fitToPage="1"/>
  </sheetPr>
  <dimension ref="A1:T56"/>
  <sheetViews>
    <sheetView showGridLines="0" zoomScale="80" zoomScaleNormal="80" zoomScalePageLayoutView="0" workbookViewId="0" topLeftCell="A36">
      <selection activeCell="A1" sqref="A1"/>
    </sheetView>
  </sheetViews>
  <sheetFormatPr defaultColWidth="9.00390625" defaultRowHeight="13.5"/>
  <cols>
    <col min="1" max="1" width="1.4921875" style="3" customWidth="1"/>
    <col min="2" max="2" width="4.625" style="3" customWidth="1"/>
    <col min="3" max="3" width="8.625" style="3" customWidth="1"/>
    <col min="4" max="4" width="8.625" style="6" customWidth="1"/>
    <col min="5" max="6" width="8.625" style="4" customWidth="1"/>
    <col min="7" max="12" width="8.625" style="3" customWidth="1"/>
    <col min="13" max="14" width="8.625" style="6" customWidth="1"/>
    <col min="15" max="17" width="8.625" style="4" customWidth="1"/>
    <col min="18" max="18" width="8.625" style="3" customWidth="1"/>
    <col min="19" max="19" width="4.625" style="3" customWidth="1"/>
    <col min="20" max="20" width="1.4921875" style="3" customWidth="1"/>
    <col min="21" max="16384" width="9.00390625" style="3" customWidth="1"/>
  </cols>
  <sheetData>
    <row r="1" spans="1:19" ht="22.5" customHeight="1" thickBot="1">
      <c r="A1" s="4"/>
      <c r="B1" s="15"/>
      <c r="C1" s="15"/>
      <c r="D1" s="203"/>
      <c r="E1" s="204"/>
      <c r="F1" s="204"/>
      <c r="G1" s="15"/>
      <c r="H1" s="565" t="s">
        <v>175</v>
      </c>
      <c r="I1" s="565"/>
      <c r="J1" s="565"/>
      <c r="K1" s="565"/>
      <c r="L1" s="565"/>
      <c r="M1" s="565"/>
      <c r="N1" s="204"/>
      <c r="O1" s="15"/>
      <c r="P1" s="15"/>
      <c r="Q1" s="15"/>
      <c r="R1" s="15"/>
      <c r="S1" s="15"/>
    </row>
    <row r="2" spans="1:20" ht="22.5" customHeight="1">
      <c r="A2" s="4"/>
      <c r="B2" s="164"/>
      <c r="C2" s="158"/>
      <c r="D2" s="156"/>
      <c r="E2" s="156"/>
      <c r="F2" s="156"/>
      <c r="G2" s="156"/>
      <c r="H2" s="565"/>
      <c r="I2" s="565"/>
      <c r="J2" s="565"/>
      <c r="K2" s="565"/>
      <c r="L2" s="565"/>
      <c r="M2" s="565"/>
      <c r="N2" s="156"/>
      <c r="O2" s="158"/>
      <c r="P2" s="158"/>
      <c r="Q2" s="158"/>
      <c r="R2" s="4"/>
      <c r="S2" s="205"/>
      <c r="T2" s="157"/>
    </row>
    <row r="3" spans="2:20" ht="14.25">
      <c r="B3" s="5"/>
      <c r="S3" s="159"/>
      <c r="T3" s="157"/>
    </row>
    <row r="4" spans="2:20" ht="20.25" customHeight="1" thickBot="1">
      <c r="B4" s="5"/>
      <c r="J4" s="7" t="s">
        <v>17</v>
      </c>
      <c r="K4" s="160" t="s">
        <v>18</v>
      </c>
      <c r="L4" s="161"/>
      <c r="S4" s="159"/>
      <c r="T4" s="157"/>
    </row>
    <row r="5" spans="2:20" ht="31.5" customHeight="1" thickBot="1" thickTop="1">
      <c r="B5" s="5"/>
      <c r="G5" s="566" t="s">
        <v>19</v>
      </c>
      <c r="H5" s="567"/>
      <c r="I5" s="568"/>
      <c r="J5" s="274">
        <v>68.3</v>
      </c>
      <c r="K5" s="237">
        <f>'入力シート'!$I$187</f>
      </c>
      <c r="M5" s="162"/>
      <c r="S5" s="159"/>
      <c r="T5" s="157"/>
    </row>
    <row r="6" spans="2:20" ht="63.75" customHeight="1" thickBot="1" thickTop="1">
      <c r="B6" s="5"/>
      <c r="L6" s="163"/>
      <c r="S6" s="159"/>
      <c r="T6" s="157"/>
    </row>
    <row r="7" spans="2:20" ht="29.25" customHeight="1" thickBot="1">
      <c r="B7" s="164"/>
      <c r="C7" s="551" t="s">
        <v>156</v>
      </c>
      <c r="D7" s="552"/>
      <c r="E7" s="552"/>
      <c r="F7" s="553"/>
      <c r="G7" s="4"/>
      <c r="L7" s="569" t="s">
        <v>157</v>
      </c>
      <c r="M7" s="570"/>
      <c r="N7" s="570"/>
      <c r="O7" s="570"/>
      <c r="P7" s="570"/>
      <c r="Q7" s="570"/>
      <c r="R7" s="571"/>
      <c r="S7" s="159"/>
      <c r="T7" s="157"/>
    </row>
    <row r="8" spans="2:20" ht="24.75" customHeight="1">
      <c r="B8" s="5"/>
      <c r="C8" s="9"/>
      <c r="D8" s="9"/>
      <c r="E8" s="9"/>
      <c r="F8" s="9"/>
      <c r="G8" s="4"/>
      <c r="L8" s="9"/>
      <c r="M8" s="9"/>
      <c r="N8" s="9"/>
      <c r="O8" s="9"/>
      <c r="P8" s="9"/>
      <c r="Q8" s="9"/>
      <c r="S8" s="159"/>
      <c r="T8" s="157"/>
    </row>
    <row r="9" spans="2:20" ht="24.75" customHeight="1" thickBot="1">
      <c r="B9" s="5"/>
      <c r="C9" s="9"/>
      <c r="O9" s="165" t="s">
        <v>17</v>
      </c>
      <c r="P9" s="166" t="s">
        <v>18</v>
      </c>
      <c r="Q9" s="167"/>
      <c r="S9" s="159"/>
      <c r="T9" s="157"/>
    </row>
    <row r="10" spans="2:19" ht="24.75" customHeight="1" thickBot="1" thickTop="1">
      <c r="B10" s="5"/>
      <c r="E10" s="165" t="s">
        <v>17</v>
      </c>
      <c r="F10" s="166" t="s">
        <v>18</v>
      </c>
      <c r="I10" s="10" t="s">
        <v>17</v>
      </c>
      <c r="J10" s="20" t="s">
        <v>18</v>
      </c>
      <c r="L10" s="493" t="s">
        <v>158</v>
      </c>
      <c r="M10" s="547" t="s">
        <v>22</v>
      </c>
      <c r="N10" s="548"/>
      <c r="O10" s="219">
        <v>0.024</v>
      </c>
      <c r="P10" s="180">
        <f>'入力シート'!$N$356</f>
      </c>
      <c r="Q10" s="168"/>
      <c r="S10" s="159"/>
    </row>
    <row r="11" spans="2:19" ht="24.75" customHeight="1" thickBot="1" thickTop="1">
      <c r="B11" s="5"/>
      <c r="C11" s="572" t="s">
        <v>159</v>
      </c>
      <c r="D11" s="1" t="s">
        <v>20</v>
      </c>
      <c r="E11" s="291">
        <v>-0.6</v>
      </c>
      <c r="F11" s="298">
        <f>'入力シート'!H326</f>
      </c>
      <c r="H11" s="537" t="s">
        <v>160</v>
      </c>
      <c r="I11" s="540">
        <v>71.4</v>
      </c>
      <c r="J11" s="528">
        <f>'入力シート'!$J$200</f>
      </c>
      <c r="L11" s="575"/>
      <c r="M11" s="549" t="s">
        <v>21</v>
      </c>
      <c r="N11" s="550"/>
      <c r="O11" s="217">
        <v>0.063</v>
      </c>
      <c r="P11" s="197">
        <f>'入力シート'!$N$355</f>
      </c>
      <c r="Q11" s="168"/>
      <c r="S11" s="159"/>
    </row>
    <row r="12" spans="2:19" ht="24.75" customHeight="1" thickTop="1">
      <c r="B12" s="5"/>
      <c r="C12" s="573"/>
      <c r="D12" s="169" t="s">
        <v>1</v>
      </c>
      <c r="E12" s="170">
        <v>9.9</v>
      </c>
      <c r="F12" s="171">
        <f>'入力シート'!$F$326</f>
      </c>
      <c r="H12" s="538"/>
      <c r="I12" s="541"/>
      <c r="J12" s="529"/>
      <c r="S12" s="159"/>
    </row>
    <row r="13" spans="2:19" ht="24.75" customHeight="1" thickBot="1">
      <c r="B13" s="5"/>
      <c r="C13" s="574"/>
      <c r="D13" s="2" t="s">
        <v>2</v>
      </c>
      <c r="E13" s="18">
        <v>10.5</v>
      </c>
      <c r="F13" s="172">
        <f>'入力シート'!$G$326</f>
      </c>
      <c r="H13" s="539"/>
      <c r="I13" s="542"/>
      <c r="J13" s="530"/>
      <c r="Q13" s="167"/>
      <c r="S13" s="159"/>
    </row>
    <row r="14" spans="2:19" ht="24.75" customHeight="1" thickBot="1" thickTop="1">
      <c r="B14" s="5"/>
      <c r="C14"/>
      <c r="D14" s="173"/>
      <c r="E14" s="174"/>
      <c r="F14" s="174"/>
      <c r="H14" s="158"/>
      <c r="I14" s="175"/>
      <c r="J14" s="175"/>
      <c r="M14" s="3"/>
      <c r="N14" s="3"/>
      <c r="O14" s="165" t="s">
        <v>17</v>
      </c>
      <c r="P14" s="166" t="s">
        <v>18</v>
      </c>
      <c r="Q14" s="176"/>
      <c r="S14" s="159"/>
    </row>
    <row r="15" spans="2:19" ht="24.75" customHeight="1" thickTop="1">
      <c r="B15" s="5"/>
      <c r="C15"/>
      <c r="D15" s="173"/>
      <c r="E15" s="174"/>
      <c r="F15" s="174"/>
      <c r="H15" s="158"/>
      <c r="I15" s="175"/>
      <c r="J15" s="175"/>
      <c r="L15" s="579" t="s">
        <v>176</v>
      </c>
      <c r="M15" s="563" t="s">
        <v>177</v>
      </c>
      <c r="N15" s="564"/>
      <c r="O15" s="218">
        <v>0.136</v>
      </c>
      <c r="P15" s="180">
        <f>'入力シート'!$N$354</f>
      </c>
      <c r="Q15" s="176"/>
      <c r="S15" s="159"/>
    </row>
    <row r="16" spans="2:20" ht="24.75" customHeight="1" thickBot="1">
      <c r="B16" s="5"/>
      <c r="E16" s="178" t="s">
        <v>17</v>
      </c>
      <c r="F16" s="166" t="s">
        <v>18</v>
      </c>
      <c r="L16" s="580"/>
      <c r="M16" s="561" t="s">
        <v>178</v>
      </c>
      <c r="N16" s="562"/>
      <c r="O16" s="184">
        <v>0.471</v>
      </c>
      <c r="P16" s="197">
        <f>'入力シート'!$N$353</f>
      </c>
      <c r="Q16"/>
      <c r="S16" s="159"/>
      <c r="T16" s="157"/>
    </row>
    <row r="17" spans="2:20" ht="24.75" customHeight="1" thickTop="1">
      <c r="B17" s="5"/>
      <c r="C17" s="531" t="s">
        <v>256</v>
      </c>
      <c r="D17" s="576"/>
      <c r="E17" s="543">
        <v>0.165</v>
      </c>
      <c r="F17" s="581">
        <f>'入力シート'!$O$269</f>
      </c>
      <c r="S17" s="159"/>
      <c r="T17" s="157"/>
    </row>
    <row r="18" spans="2:20" ht="24.75" customHeight="1" thickBot="1">
      <c r="B18" s="5"/>
      <c r="C18" s="577"/>
      <c r="D18" s="578"/>
      <c r="E18" s="544"/>
      <c r="F18" s="582"/>
      <c r="S18" s="159"/>
      <c r="T18" s="157"/>
    </row>
    <row r="19" spans="2:20" ht="24.75" customHeight="1" thickBot="1" thickTop="1">
      <c r="B19" s="5"/>
      <c r="M19" s="11"/>
      <c r="N19" s="11"/>
      <c r="O19" s="554" t="s">
        <v>1</v>
      </c>
      <c r="P19" s="554" t="s">
        <v>2</v>
      </c>
      <c r="Q19" s="556" t="s">
        <v>161</v>
      </c>
      <c r="R19" s="557"/>
      <c r="S19" s="159"/>
      <c r="T19" s="157"/>
    </row>
    <row r="20" spans="2:19" ht="24.75" customHeight="1" thickBot="1" thickTop="1">
      <c r="B20" s="5"/>
      <c r="H20" s="537" t="s">
        <v>165</v>
      </c>
      <c r="I20" s="558">
        <v>77.5</v>
      </c>
      <c r="J20" s="528">
        <f>'入力シート'!$J$199</f>
      </c>
      <c r="M20" s="11"/>
      <c r="N20" s="11"/>
      <c r="O20" s="555"/>
      <c r="P20" s="555"/>
      <c r="Q20" s="179" t="s">
        <v>162</v>
      </c>
      <c r="R20" s="177" t="s">
        <v>163</v>
      </c>
      <c r="S20" s="159"/>
    </row>
    <row r="21" spans="2:19" ht="24.75" customHeight="1" thickBot="1" thickTop="1">
      <c r="B21" s="5"/>
      <c r="E21" s="165" t="s">
        <v>17</v>
      </c>
      <c r="F21" s="166" t="s">
        <v>18</v>
      </c>
      <c r="H21" s="538"/>
      <c r="I21" s="559"/>
      <c r="J21" s="529"/>
      <c r="L21" s="487" t="s">
        <v>164</v>
      </c>
      <c r="M21" s="496" t="s">
        <v>179</v>
      </c>
      <c r="N21" s="19" t="s">
        <v>181</v>
      </c>
      <c r="O21" s="181">
        <v>0.268</v>
      </c>
      <c r="P21" s="40">
        <v>0.147</v>
      </c>
      <c r="Q21" s="182">
        <f>'入力シート'!$N$80</f>
      </c>
      <c r="R21" s="183">
        <f>'入力シート'!$O$80</f>
      </c>
      <c r="S21" s="159"/>
    </row>
    <row r="22" spans="2:19" ht="24.75" customHeight="1" thickBot="1" thickTop="1">
      <c r="B22" s="5"/>
      <c r="C22" s="535" t="s">
        <v>167</v>
      </c>
      <c r="D22" s="19" t="s">
        <v>1</v>
      </c>
      <c r="E22" s="191">
        <v>0.74</v>
      </c>
      <c r="F22" s="192">
        <f>'入力シート'!$N$228</f>
      </c>
      <c r="H22" s="539"/>
      <c r="I22" s="560"/>
      <c r="J22" s="530"/>
      <c r="L22" s="488"/>
      <c r="M22" s="497"/>
      <c r="N22" s="185" t="s">
        <v>166</v>
      </c>
      <c r="O22" s="186">
        <v>0.294</v>
      </c>
      <c r="P22" s="229">
        <v>0.493</v>
      </c>
      <c r="Q22" s="260">
        <f>'入力シート'!$N$81</f>
      </c>
      <c r="R22" s="188">
        <f>'入力シート'!$O$81</f>
      </c>
      <c r="S22" s="159"/>
    </row>
    <row r="23" spans="1:20" ht="24.75" customHeight="1" thickBot="1" thickTop="1">
      <c r="A23" s="4"/>
      <c r="B23" s="5"/>
      <c r="C23" s="536"/>
      <c r="D23" s="185" t="s">
        <v>2</v>
      </c>
      <c r="E23" s="193">
        <v>0.683</v>
      </c>
      <c r="F23" s="194">
        <f>'入力シート'!$O$228</f>
      </c>
      <c r="L23" s="488"/>
      <c r="M23" s="491" t="s">
        <v>59</v>
      </c>
      <c r="N23" s="207" t="s">
        <v>184</v>
      </c>
      <c r="O23" s="208">
        <v>0.158</v>
      </c>
      <c r="P23" s="209">
        <v>0.074</v>
      </c>
      <c r="Q23" s="212">
        <f>'入力シート'!$N$82</f>
      </c>
      <c r="R23" s="213">
        <f>'入力シート'!$O$82</f>
      </c>
      <c r="S23" s="159"/>
      <c r="T23" s="157"/>
    </row>
    <row r="24" spans="1:20" ht="24.75" customHeight="1" thickTop="1">
      <c r="A24" s="4"/>
      <c r="B24" s="5"/>
      <c r="L24" s="488"/>
      <c r="M24" s="492"/>
      <c r="N24" s="189" t="s">
        <v>186</v>
      </c>
      <c r="O24" s="190">
        <v>0.024</v>
      </c>
      <c r="P24" s="41">
        <v>0.029</v>
      </c>
      <c r="Q24" s="210">
        <f>'入力シート'!$N$83</f>
      </c>
      <c r="R24" s="211">
        <f>'入力シート'!$O$83</f>
      </c>
      <c r="S24" s="159"/>
      <c r="T24" s="157"/>
    </row>
    <row r="25" spans="2:20" ht="24.75" customHeight="1">
      <c r="B25" s="5"/>
      <c r="L25" s="488"/>
      <c r="M25" s="489" t="s">
        <v>187</v>
      </c>
      <c r="N25" s="490"/>
      <c r="O25" s="190">
        <v>0.136</v>
      </c>
      <c r="P25" s="41">
        <v>0.228</v>
      </c>
      <c r="Q25" s="272">
        <f>'入力シート'!$N$84</f>
      </c>
      <c r="R25" s="273">
        <f>'入力シート'!$O$84</f>
      </c>
      <c r="S25" s="214"/>
      <c r="T25" s="157"/>
    </row>
    <row r="26" spans="2:20" ht="24.75" customHeight="1" thickBot="1">
      <c r="B26" s="5"/>
      <c r="E26" s="178" t="s">
        <v>17</v>
      </c>
      <c r="F26" s="166" t="s">
        <v>18</v>
      </c>
      <c r="L26" s="488"/>
      <c r="M26" s="489" t="s">
        <v>166</v>
      </c>
      <c r="N26" s="490"/>
      <c r="O26" s="190">
        <v>0.12</v>
      </c>
      <c r="P26" s="196">
        <v>0.029</v>
      </c>
      <c r="Q26" s="227">
        <f>'入力シート'!$N$85</f>
      </c>
      <c r="R26" s="228">
        <f>'入力シート'!$O$85</f>
      </c>
      <c r="S26" s="159"/>
      <c r="T26" s="157"/>
    </row>
    <row r="27" spans="2:20" ht="24.75" customHeight="1" thickTop="1">
      <c r="B27" s="5"/>
      <c r="C27" s="531" t="s">
        <v>169</v>
      </c>
      <c r="D27" s="532"/>
      <c r="E27" s="543">
        <v>0.653</v>
      </c>
      <c r="F27" s="545">
        <f>'入力シート'!$O$295</f>
      </c>
      <c r="H27"/>
      <c r="I27" s="120"/>
      <c r="J27"/>
      <c r="L27" s="255"/>
      <c r="S27" s="159"/>
      <c r="T27" s="157"/>
    </row>
    <row r="28" spans="2:20" ht="24.75" customHeight="1" thickBot="1">
      <c r="B28" s="5"/>
      <c r="C28" s="533"/>
      <c r="D28" s="534"/>
      <c r="E28" s="544"/>
      <c r="F28" s="546"/>
      <c r="H28"/>
      <c r="I28" s="120"/>
      <c r="J28"/>
      <c r="L28" s="225"/>
      <c r="M28" s="216"/>
      <c r="N28" s="216"/>
      <c r="O28" s="220"/>
      <c r="P28" s="220"/>
      <c r="Q28" s="157"/>
      <c r="R28" s="157"/>
      <c r="S28" s="159"/>
      <c r="T28" s="157"/>
    </row>
    <row r="29" spans="2:20" ht="24.75" customHeight="1" thickBot="1" thickTop="1">
      <c r="B29" s="5"/>
      <c r="D29" s="3"/>
      <c r="E29" s="3"/>
      <c r="F29" s="3"/>
      <c r="L29" s="215"/>
      <c r="M29" s="215"/>
      <c r="N29" s="215"/>
      <c r="O29" s="215"/>
      <c r="P29" s="215"/>
      <c r="Q29" s="215"/>
      <c r="R29" s="215"/>
      <c r="S29" s="159"/>
      <c r="T29" s="157"/>
    </row>
    <row r="30" spans="2:20" ht="24.75" customHeight="1" thickBot="1" thickTop="1">
      <c r="B30" s="5"/>
      <c r="D30" s="3"/>
      <c r="E30" s="3"/>
      <c r="F30" s="3"/>
      <c r="H30" s="537" t="s">
        <v>168</v>
      </c>
      <c r="I30" s="525">
        <v>91.5</v>
      </c>
      <c r="J30" s="528">
        <f>'入力シート'!$J$198</f>
      </c>
      <c r="L30"/>
      <c r="M30"/>
      <c r="N30"/>
      <c r="O30" s="165" t="s">
        <v>17</v>
      </c>
      <c r="P30" s="166" t="s">
        <v>18</v>
      </c>
      <c r="Q30" s="215"/>
      <c r="R30" s="215"/>
      <c r="S30" s="159"/>
      <c r="T30" s="157"/>
    </row>
    <row r="31" spans="2:20" ht="24.75" customHeight="1" thickBot="1" thickTop="1">
      <c r="B31" s="5"/>
      <c r="E31" s="178" t="s">
        <v>17</v>
      </c>
      <c r="F31" s="166" t="s">
        <v>18</v>
      </c>
      <c r="H31" s="538"/>
      <c r="I31" s="526"/>
      <c r="J31" s="529"/>
      <c r="L31" s="493" t="s">
        <v>170</v>
      </c>
      <c r="M31" s="583" t="s">
        <v>15</v>
      </c>
      <c r="N31" s="584"/>
      <c r="O31" s="17">
        <v>3.2</v>
      </c>
      <c r="P31" s="195">
        <f>'入力シート'!$N$155</f>
      </c>
      <c r="Q31" s="215"/>
      <c r="R31" s="215"/>
      <c r="S31" s="159"/>
      <c r="T31" s="157"/>
    </row>
    <row r="32" spans="2:20" ht="24.75" customHeight="1" thickBot="1" thickTop="1">
      <c r="B32" s="5"/>
      <c r="C32" s="531" t="s">
        <v>188</v>
      </c>
      <c r="D32" s="532"/>
      <c r="E32" s="543">
        <v>0.911</v>
      </c>
      <c r="F32" s="545">
        <f>'入力シート'!$O$256</f>
      </c>
      <c r="H32" s="539"/>
      <c r="I32" s="527"/>
      <c r="J32" s="530"/>
      <c r="L32" s="495"/>
      <c r="M32" s="549" t="s">
        <v>16</v>
      </c>
      <c r="N32" s="550"/>
      <c r="O32" s="301">
        <v>3</v>
      </c>
      <c r="P32" s="21">
        <f>'入力シート'!$O$155</f>
      </c>
      <c r="Q32" s="215"/>
      <c r="R32" s="215"/>
      <c r="S32" s="159"/>
      <c r="T32" s="157"/>
    </row>
    <row r="33" spans="2:20" ht="24.75" customHeight="1" thickBot="1" thickTop="1">
      <c r="B33" s="5"/>
      <c r="C33" s="533"/>
      <c r="D33" s="534"/>
      <c r="E33" s="544"/>
      <c r="F33" s="546"/>
      <c r="Q33" s="215"/>
      <c r="R33" s="215"/>
      <c r="S33" s="159"/>
      <c r="T33" s="157"/>
    </row>
    <row r="34" spans="2:20" ht="24.75" customHeight="1" thickTop="1">
      <c r="B34" s="5"/>
      <c r="D34" s="3"/>
      <c r="E34" s="3"/>
      <c r="F34" s="3"/>
      <c r="M34" s="3"/>
      <c r="N34" s="3"/>
      <c r="O34" s="3"/>
      <c r="P34" s="3"/>
      <c r="Q34" s="167"/>
      <c r="S34" s="159"/>
      <c r="T34" s="157"/>
    </row>
    <row r="35" spans="2:20" ht="24.75" customHeight="1">
      <c r="B35" s="5"/>
      <c r="D35" s="3"/>
      <c r="E35" s="3"/>
      <c r="F35" s="3"/>
      <c r="M35" s="11"/>
      <c r="N35" s="11"/>
      <c r="O35" s="554" t="s">
        <v>190</v>
      </c>
      <c r="P35" s="554" t="s">
        <v>2</v>
      </c>
      <c r="Q35" s="556" t="s">
        <v>161</v>
      </c>
      <c r="R35" s="557"/>
      <c r="S35" s="159"/>
      <c r="T35" s="157"/>
    </row>
    <row r="36" spans="2:20" ht="24.75" customHeight="1" thickBot="1">
      <c r="B36" s="5"/>
      <c r="E36" s="178" t="s">
        <v>17</v>
      </c>
      <c r="F36" s="166" t="s">
        <v>18</v>
      </c>
      <c r="M36" s="11"/>
      <c r="N36" s="11"/>
      <c r="O36" s="555"/>
      <c r="P36" s="555"/>
      <c r="Q36" s="179" t="s">
        <v>189</v>
      </c>
      <c r="R36" s="177" t="s">
        <v>6</v>
      </c>
      <c r="S36" s="159"/>
      <c r="T36" s="157"/>
    </row>
    <row r="37" spans="2:19" ht="24.75" customHeight="1" thickBot="1" thickTop="1">
      <c r="B37" s="5"/>
      <c r="C37" s="531" t="s">
        <v>14</v>
      </c>
      <c r="D37" s="532"/>
      <c r="E37" s="543">
        <v>0.176</v>
      </c>
      <c r="F37" s="545">
        <f>'入力シート'!$M$240</f>
      </c>
      <c r="L37" s="493" t="s">
        <v>23</v>
      </c>
      <c r="M37" s="496" t="s">
        <v>179</v>
      </c>
      <c r="N37" s="19" t="s">
        <v>181</v>
      </c>
      <c r="O37" s="40">
        <v>0.171</v>
      </c>
      <c r="P37" s="40">
        <v>0.228</v>
      </c>
      <c r="Q37" s="182">
        <f>'入力シート'!$N$63</f>
      </c>
      <c r="R37" s="183">
        <f>'入力シート'!$O$63</f>
      </c>
      <c r="S37" s="159"/>
    </row>
    <row r="38" spans="2:19" ht="24.75" customHeight="1" thickBot="1" thickTop="1">
      <c r="B38" s="5"/>
      <c r="C38" s="533"/>
      <c r="D38" s="534"/>
      <c r="E38" s="544"/>
      <c r="F38" s="546"/>
      <c r="H38" s="537" t="s">
        <v>171</v>
      </c>
      <c r="I38" s="540">
        <v>101.3</v>
      </c>
      <c r="J38" s="528">
        <f>'入力シート'!$J$197</f>
      </c>
      <c r="L38" s="494"/>
      <c r="M38" s="497"/>
      <c r="N38" s="185" t="s">
        <v>166</v>
      </c>
      <c r="O38" s="187">
        <v>0.342</v>
      </c>
      <c r="P38" s="187">
        <v>0.19</v>
      </c>
      <c r="Q38" s="259">
        <f>'入力シート'!$N$64</f>
      </c>
      <c r="R38" s="188">
        <f>'入力シート'!$O$64</f>
      </c>
      <c r="S38" s="159"/>
    </row>
    <row r="39" spans="2:19" ht="24.75" customHeight="1" thickTop="1">
      <c r="B39" s="5"/>
      <c r="D39" s="3"/>
      <c r="E39" s="3"/>
      <c r="F39" s="3"/>
      <c r="H39" s="538"/>
      <c r="I39" s="541"/>
      <c r="J39" s="529"/>
      <c r="L39" s="494"/>
      <c r="M39" s="491" t="s">
        <v>59</v>
      </c>
      <c r="N39" s="207" t="s">
        <v>184</v>
      </c>
      <c r="O39" s="222">
        <v>0.23</v>
      </c>
      <c r="P39" s="209">
        <v>0.21</v>
      </c>
      <c r="Q39" s="257">
        <f>'入力シート'!$N$65</f>
      </c>
      <c r="R39" s="258">
        <f>'入力シート'!$O$65</f>
      </c>
      <c r="S39" s="159"/>
    </row>
    <row r="40" spans="2:19" ht="24.75" customHeight="1" thickBot="1">
      <c r="B40" s="5"/>
      <c r="D40" s="3"/>
      <c r="E40" s="3"/>
      <c r="F40" s="3"/>
      <c r="H40" s="539"/>
      <c r="I40" s="542"/>
      <c r="J40" s="530"/>
      <c r="L40" s="494"/>
      <c r="M40" s="492"/>
      <c r="N40" s="206" t="s">
        <v>186</v>
      </c>
      <c r="O40" s="223">
        <v>0</v>
      </c>
      <c r="P40" s="41">
        <v>0</v>
      </c>
      <c r="Q40" s="259">
        <f>'入力シート'!$N$66</f>
      </c>
      <c r="R40" s="188">
        <f>'入力シート'!$O$66</f>
      </c>
      <c r="S40" s="214"/>
    </row>
    <row r="41" spans="2:20" ht="24.75" customHeight="1" thickBot="1" thickTop="1">
      <c r="B41" s="5"/>
      <c r="E41" s="165" t="s">
        <v>17</v>
      </c>
      <c r="F41" s="166" t="s">
        <v>18</v>
      </c>
      <c r="L41" s="494"/>
      <c r="M41" s="489" t="s">
        <v>187</v>
      </c>
      <c r="N41" s="490"/>
      <c r="O41" s="221">
        <v>0.253</v>
      </c>
      <c r="P41" s="221">
        <v>0.322</v>
      </c>
      <c r="Q41" s="270">
        <f>'入力シート'!$N$67</f>
      </c>
      <c r="R41" s="271">
        <f>'入力シート'!$O$67</f>
      </c>
      <c r="S41" s="214"/>
      <c r="T41" s="157"/>
    </row>
    <row r="42" spans="2:20" ht="24.75" customHeight="1" thickBot="1" thickTop="1">
      <c r="B42" s="5"/>
      <c r="C42" s="535" t="s">
        <v>172</v>
      </c>
      <c r="D42" s="19" t="s">
        <v>1</v>
      </c>
      <c r="E42" s="191">
        <v>0.987</v>
      </c>
      <c r="F42" s="192">
        <f>'入力シート'!$N$217</f>
      </c>
      <c r="L42" s="495"/>
      <c r="M42" s="498" t="s">
        <v>166</v>
      </c>
      <c r="N42" s="490"/>
      <c r="O42" s="268">
        <v>0.005</v>
      </c>
      <c r="P42" s="224">
        <v>0</v>
      </c>
      <c r="Q42" s="227">
        <f>'入力シート'!$N$68</f>
      </c>
      <c r="R42" s="228">
        <f>'入力シート'!$O$68</f>
      </c>
      <c r="S42" s="214"/>
      <c r="T42" s="157"/>
    </row>
    <row r="43" spans="2:20" ht="24.75" customHeight="1" thickBot="1" thickTop="1">
      <c r="B43" s="5"/>
      <c r="C43" s="536"/>
      <c r="D43" s="185" t="s">
        <v>2</v>
      </c>
      <c r="E43" s="193">
        <v>0.786</v>
      </c>
      <c r="F43" s="197">
        <f>'入力シート'!$O$217</f>
      </c>
      <c r="L43" s="256"/>
      <c r="S43" s="159"/>
      <c r="T43" s="157"/>
    </row>
    <row r="44" spans="2:20" ht="24.75" customHeight="1" thickTop="1">
      <c r="B44" s="5"/>
      <c r="D44" s="3"/>
      <c r="E44" s="3"/>
      <c r="F44" s="3"/>
      <c r="S44" s="159"/>
      <c r="T44" s="157"/>
    </row>
    <row r="45" spans="2:20" ht="24.75" customHeight="1" thickBot="1">
      <c r="B45" s="5"/>
      <c r="I45" s="7" t="s">
        <v>17</v>
      </c>
      <c r="J45" s="8" t="s">
        <v>18</v>
      </c>
      <c r="S45" s="159"/>
      <c r="T45" s="157"/>
    </row>
    <row r="46" spans="2:20" ht="24.75" customHeight="1" thickTop="1">
      <c r="B46" s="5"/>
      <c r="G46" s="517" t="s">
        <v>173</v>
      </c>
      <c r="H46" s="518"/>
      <c r="I46" s="521">
        <v>0.418</v>
      </c>
      <c r="J46" s="523">
        <f>'入力シート'!$N$16</f>
      </c>
      <c r="M46" s="499" t="s">
        <v>174</v>
      </c>
      <c r="N46" s="500"/>
      <c r="O46" s="503">
        <v>0.153</v>
      </c>
      <c r="P46" s="505">
        <f>'入力シート'!$N$30</f>
      </c>
      <c r="Q46" s="158"/>
      <c r="S46" s="159"/>
      <c r="T46" s="157"/>
    </row>
    <row r="47" spans="2:20" ht="24.75" customHeight="1" thickBot="1">
      <c r="B47" s="5"/>
      <c r="G47" s="519"/>
      <c r="H47" s="520"/>
      <c r="I47" s="522"/>
      <c r="J47" s="524"/>
      <c r="M47" s="501"/>
      <c r="N47" s="502"/>
      <c r="O47" s="504"/>
      <c r="P47" s="506"/>
      <c r="Q47" s="158"/>
      <c r="S47" s="159"/>
      <c r="T47" s="157"/>
    </row>
    <row r="48" spans="2:20" ht="24.75" customHeight="1" thickTop="1">
      <c r="B48" s="5"/>
      <c r="G48" s="215"/>
      <c r="H48" s="215"/>
      <c r="I48" s="226"/>
      <c r="J48" s="168"/>
      <c r="S48" s="159"/>
      <c r="T48" s="157"/>
    </row>
    <row r="49" spans="1:19" ht="24.75" customHeight="1">
      <c r="A49" s="198"/>
      <c r="S49" s="198"/>
    </row>
    <row r="50" spans="1:19" ht="24.75" customHeight="1" thickBot="1">
      <c r="A50" s="199"/>
      <c r="J50" s="7" t="s">
        <v>17</v>
      </c>
      <c r="K50" s="8" t="s">
        <v>18</v>
      </c>
      <c r="L50" s="3"/>
      <c r="S50" s="198"/>
    </row>
    <row r="51" spans="1:20" ht="24.75" customHeight="1" thickBot="1" thickTop="1">
      <c r="A51" s="157"/>
      <c r="B51" s="12"/>
      <c r="C51" s="13"/>
      <c r="D51" s="14"/>
      <c r="E51" s="15"/>
      <c r="F51" s="200"/>
      <c r="G51" s="507" t="s">
        <v>297</v>
      </c>
      <c r="H51" s="508"/>
      <c r="I51" s="509"/>
      <c r="J51" s="513">
        <v>0.382</v>
      </c>
      <c r="K51" s="515">
        <f>'入力シート'!O346</f>
      </c>
      <c r="L51" s="201"/>
      <c r="M51" s="14"/>
      <c r="N51" s="14"/>
      <c r="O51" s="15"/>
      <c r="P51" s="15"/>
      <c r="Q51" s="15"/>
      <c r="R51" s="13"/>
      <c r="S51" s="202"/>
      <c r="T51" s="157"/>
    </row>
    <row r="52" spans="6:11" ht="24.75" customHeight="1" thickBot="1">
      <c r="F52"/>
      <c r="G52" s="510"/>
      <c r="H52" s="511"/>
      <c r="I52" s="512"/>
      <c r="J52" s="514"/>
      <c r="K52" s="516"/>
    </row>
    <row r="53" spans="8:13" ht="14.25" customHeight="1" thickTop="1">
      <c r="H53"/>
      <c r="I53"/>
      <c r="J53"/>
      <c r="K53"/>
      <c r="L53"/>
      <c r="M53"/>
    </row>
    <row r="54" ht="14.25">
      <c r="B54" s="16" t="s">
        <v>258</v>
      </c>
    </row>
    <row r="55" ht="14.25">
      <c r="B55" s="16" t="s">
        <v>257</v>
      </c>
    </row>
    <row r="56" ht="14.25">
      <c r="B56" s="16" t="s">
        <v>259</v>
      </c>
    </row>
  </sheetData>
  <sheetProtection/>
  <mergeCells count="65">
    <mergeCell ref="M31:N31"/>
    <mergeCell ref="M32:N32"/>
    <mergeCell ref="Q35:R35"/>
    <mergeCell ref="P35:P36"/>
    <mergeCell ref="O35:O36"/>
    <mergeCell ref="M37:M38"/>
    <mergeCell ref="F37:F38"/>
    <mergeCell ref="J20:J22"/>
    <mergeCell ref="L15:L16"/>
    <mergeCell ref="J11:J13"/>
    <mergeCell ref="C32:D33"/>
    <mergeCell ref="H30:H32"/>
    <mergeCell ref="E17:E18"/>
    <mergeCell ref="E27:E28"/>
    <mergeCell ref="F27:F28"/>
    <mergeCell ref="F17:F18"/>
    <mergeCell ref="C27:D28"/>
    <mergeCell ref="H1:M2"/>
    <mergeCell ref="G5:I5"/>
    <mergeCell ref="L7:R7"/>
    <mergeCell ref="C11:C13"/>
    <mergeCell ref="H11:H13"/>
    <mergeCell ref="I11:I13"/>
    <mergeCell ref="L10:L11"/>
    <mergeCell ref="C17:D18"/>
    <mergeCell ref="C22:C23"/>
    <mergeCell ref="M10:N10"/>
    <mergeCell ref="M11:N11"/>
    <mergeCell ref="C7:F7"/>
    <mergeCell ref="O19:O20"/>
    <mergeCell ref="P19:P20"/>
    <mergeCell ref="Q19:R19"/>
    <mergeCell ref="H20:H22"/>
    <mergeCell ref="I20:I22"/>
    <mergeCell ref="M16:N16"/>
    <mergeCell ref="M15:N15"/>
    <mergeCell ref="I30:I32"/>
    <mergeCell ref="J30:J32"/>
    <mergeCell ref="C37:D38"/>
    <mergeCell ref="C42:C43"/>
    <mergeCell ref="H38:H40"/>
    <mergeCell ref="I38:I40"/>
    <mergeCell ref="J38:J40"/>
    <mergeCell ref="E32:E33"/>
    <mergeCell ref="F32:F33"/>
    <mergeCell ref="E37:E38"/>
    <mergeCell ref="M46:N47"/>
    <mergeCell ref="O46:O47"/>
    <mergeCell ref="P46:P47"/>
    <mergeCell ref="G51:I52"/>
    <mergeCell ref="J51:J52"/>
    <mergeCell ref="K51:K52"/>
    <mergeCell ref="G46:H47"/>
    <mergeCell ref="I46:I47"/>
    <mergeCell ref="J46:J47"/>
    <mergeCell ref="L21:L26"/>
    <mergeCell ref="M25:N25"/>
    <mergeCell ref="M23:M24"/>
    <mergeCell ref="L37:L42"/>
    <mergeCell ref="M39:M40"/>
    <mergeCell ref="M41:N41"/>
    <mergeCell ref="M21:M22"/>
    <mergeCell ref="M26:N26"/>
    <mergeCell ref="M42:N42"/>
    <mergeCell ref="L31:L32"/>
  </mergeCells>
  <conditionalFormatting sqref="F11">
    <cfRule type="cellIs" priority="137" dxfId="106" operator="lessThan" stopIfTrue="1">
      <formula>E11</formula>
    </cfRule>
    <cfRule type="cellIs" priority="138" dxfId="107" operator="greaterThan" stopIfTrue="1">
      <formula>E11</formula>
    </cfRule>
  </conditionalFormatting>
  <conditionalFormatting sqref="F22">
    <cfRule type="cellIs" priority="131" dxfId="106" operator="greaterThan" stopIfTrue="1">
      <formula>E22</formula>
    </cfRule>
    <cfRule type="cellIs" priority="132" dxfId="107" operator="lessThan" stopIfTrue="1">
      <formula>E22</formula>
    </cfRule>
  </conditionalFormatting>
  <conditionalFormatting sqref="Q10">
    <cfRule type="cellIs" priority="127" dxfId="106" operator="greaterThan" stopIfTrue="1">
      <formula>P10</formula>
    </cfRule>
    <cfRule type="cellIs" priority="128" dxfId="107" operator="lessThan" stopIfTrue="1">
      <formula>P10</formula>
    </cfRule>
  </conditionalFormatting>
  <conditionalFormatting sqref="Q11">
    <cfRule type="cellIs" priority="125" dxfId="106" operator="greaterThan" stopIfTrue="1">
      <formula>P11</formula>
    </cfRule>
    <cfRule type="cellIs" priority="126" dxfId="107" operator="lessThan" stopIfTrue="1">
      <formula>P11</formula>
    </cfRule>
  </conditionalFormatting>
  <conditionalFormatting sqref="J11">
    <cfRule type="cellIs" priority="115" dxfId="106" operator="greaterThan" stopIfTrue="1">
      <formula>I11</formula>
    </cfRule>
    <cfRule type="cellIs" priority="116" dxfId="107" operator="lessThan" stopIfTrue="1">
      <formula>I11</formula>
    </cfRule>
  </conditionalFormatting>
  <conditionalFormatting sqref="J20">
    <cfRule type="cellIs" priority="113" dxfId="106" operator="greaterThan" stopIfTrue="1">
      <formula>I20</formula>
    </cfRule>
    <cfRule type="cellIs" priority="114" dxfId="107" operator="lessThan" stopIfTrue="1">
      <formula>I20</formula>
    </cfRule>
  </conditionalFormatting>
  <conditionalFormatting sqref="J30">
    <cfRule type="cellIs" priority="111" dxfId="106" operator="greaterThan" stopIfTrue="1">
      <formula>I30</formula>
    </cfRule>
    <cfRule type="cellIs" priority="112" dxfId="107" operator="lessThan" stopIfTrue="1">
      <formula>I30</formula>
    </cfRule>
  </conditionalFormatting>
  <conditionalFormatting sqref="J48">
    <cfRule type="cellIs" priority="105" dxfId="106" operator="greaterThan" stopIfTrue="1">
      <formula>I48</formula>
    </cfRule>
    <cfRule type="cellIs" priority="106" dxfId="107" operator="lessThan" stopIfTrue="1">
      <formula>I48</formula>
    </cfRule>
  </conditionalFormatting>
  <conditionalFormatting sqref="F42">
    <cfRule type="cellIs" priority="103" dxfId="106" operator="greaterThan" stopIfTrue="1">
      <formula>E42</formula>
    </cfRule>
    <cfRule type="cellIs" priority="104" dxfId="107" operator="lessThan" stopIfTrue="1">
      <formula>E42</formula>
    </cfRule>
  </conditionalFormatting>
  <conditionalFormatting sqref="J38">
    <cfRule type="cellIs" priority="139" dxfId="106" operator="greaterThan" stopIfTrue="1">
      <formula>I38</formula>
    </cfRule>
    <cfRule type="cellIs" priority="140" dxfId="107" operator="lessThan" stopIfTrue="1">
      <formula>I38</formula>
    </cfRule>
  </conditionalFormatting>
  <conditionalFormatting sqref="F13">
    <cfRule type="cellIs" priority="133" dxfId="106" operator="greaterThan" stopIfTrue="1">
      <formula>E13</formula>
    </cfRule>
    <cfRule type="cellIs" priority="134" dxfId="107" operator="lessThan" stopIfTrue="1">
      <formula>E13</formula>
    </cfRule>
  </conditionalFormatting>
  <conditionalFormatting sqref="F17">
    <cfRule type="cellIs" priority="101" dxfId="108" operator="lessThan" stopIfTrue="1">
      <formula>E17</formula>
    </cfRule>
    <cfRule type="cellIs" priority="102" dxfId="109" operator="greaterThan" stopIfTrue="1">
      <formula>E17</formula>
    </cfRule>
  </conditionalFormatting>
  <conditionalFormatting sqref="F23">
    <cfRule type="cellIs" priority="99" dxfId="108" operator="lessThan" stopIfTrue="1">
      <formula>E23</formula>
    </cfRule>
    <cfRule type="cellIs" priority="100" dxfId="109" operator="greaterThan" stopIfTrue="1">
      <formula>E23</formula>
    </cfRule>
  </conditionalFormatting>
  <conditionalFormatting sqref="F27">
    <cfRule type="cellIs" priority="97" dxfId="108" operator="lessThan" stopIfTrue="1">
      <formula>E27</formula>
    </cfRule>
    <cfRule type="cellIs" priority="98" dxfId="109" operator="greaterThan" stopIfTrue="1">
      <formula>E27</formula>
    </cfRule>
  </conditionalFormatting>
  <conditionalFormatting sqref="F37">
    <cfRule type="cellIs" priority="95" dxfId="108" operator="lessThan" stopIfTrue="1">
      <formula>E37</formula>
    </cfRule>
    <cfRule type="cellIs" priority="96" dxfId="109" operator="greaterThan" stopIfTrue="1">
      <formula>E37</formula>
    </cfRule>
  </conditionalFormatting>
  <conditionalFormatting sqref="F43">
    <cfRule type="cellIs" priority="93" dxfId="108" operator="lessThan" stopIfTrue="1">
      <formula>E43</formula>
    </cfRule>
    <cfRule type="cellIs" priority="94" dxfId="109" operator="greaterThan" stopIfTrue="1">
      <formula>E43</formula>
    </cfRule>
  </conditionalFormatting>
  <conditionalFormatting sqref="K5">
    <cfRule type="cellIs" priority="91" dxfId="108" operator="lessThan" stopIfTrue="1">
      <formula>J5</formula>
    </cfRule>
    <cfRule type="cellIs" priority="92" dxfId="109" operator="greaterThan" stopIfTrue="1">
      <formula>J5</formula>
    </cfRule>
  </conditionalFormatting>
  <conditionalFormatting sqref="Q21">
    <cfRule type="cellIs" priority="89" dxfId="108" operator="lessThan" stopIfTrue="1">
      <formula>O21</formula>
    </cfRule>
    <cfRule type="cellIs" priority="90" dxfId="109" operator="greaterThan" stopIfTrue="1">
      <formula>O21</formula>
    </cfRule>
  </conditionalFormatting>
  <conditionalFormatting sqref="Q22">
    <cfRule type="cellIs" priority="87" dxfId="108" operator="lessThan" stopIfTrue="1">
      <formula>O22</formula>
    </cfRule>
    <cfRule type="cellIs" priority="88" dxfId="109" operator="greaterThan" stopIfTrue="1">
      <formula>O22</formula>
    </cfRule>
  </conditionalFormatting>
  <conditionalFormatting sqref="Q23">
    <cfRule type="cellIs" priority="83" dxfId="109" operator="greaterThan" stopIfTrue="1">
      <formula>O23</formula>
    </cfRule>
    <cfRule type="cellIs" priority="84" dxfId="108" operator="lessThan" stopIfTrue="1">
      <formula>O23</formula>
    </cfRule>
  </conditionalFormatting>
  <conditionalFormatting sqref="R21">
    <cfRule type="cellIs" priority="77" dxfId="108" operator="lessThan" stopIfTrue="1">
      <formula>P21</formula>
    </cfRule>
    <cfRule type="cellIs" priority="78" dxfId="109" operator="greaterThan" stopIfTrue="1">
      <formula>P21</formula>
    </cfRule>
  </conditionalFormatting>
  <conditionalFormatting sqref="R22">
    <cfRule type="cellIs" priority="75" dxfId="108" operator="lessThan" stopIfTrue="1">
      <formula>P22</formula>
    </cfRule>
    <cfRule type="cellIs" priority="76" dxfId="109" operator="greaterThan" stopIfTrue="1">
      <formula>P22</formula>
    </cfRule>
  </conditionalFormatting>
  <conditionalFormatting sqref="R23">
    <cfRule type="cellIs" priority="71" dxfId="108" operator="lessThan" stopIfTrue="1">
      <formula>P23</formula>
    </cfRule>
    <cfRule type="cellIs" priority="72" dxfId="109" operator="greaterThan" stopIfTrue="1">
      <formula>P23</formula>
    </cfRule>
  </conditionalFormatting>
  <conditionalFormatting sqref="Q37">
    <cfRule type="cellIs" priority="65" dxfId="108" operator="lessThan" stopIfTrue="1">
      <formula>O37</formula>
    </cfRule>
    <cfRule type="cellIs" priority="66" dxfId="109" operator="greaterThan" stopIfTrue="1">
      <formula>O37</formula>
    </cfRule>
  </conditionalFormatting>
  <conditionalFormatting sqref="Q38">
    <cfRule type="cellIs" priority="63" dxfId="108" operator="lessThan" stopIfTrue="1">
      <formula>O38</formula>
    </cfRule>
    <cfRule type="cellIs" priority="64" dxfId="109" operator="greaterThan" stopIfTrue="1">
      <formula>O38</formula>
    </cfRule>
  </conditionalFormatting>
  <conditionalFormatting sqref="Q39">
    <cfRule type="cellIs" priority="59" dxfId="108" operator="lessThan" stopIfTrue="1">
      <formula>O39</formula>
    </cfRule>
    <cfRule type="cellIs" priority="60" dxfId="109" operator="greaterThan" stopIfTrue="1">
      <formula>O39</formula>
    </cfRule>
  </conditionalFormatting>
  <conditionalFormatting sqref="Q40">
    <cfRule type="cellIs" priority="57" dxfId="108" operator="lessThan" stopIfTrue="1">
      <formula>O40</formula>
    </cfRule>
    <cfRule type="cellIs" priority="58" dxfId="109" operator="greaterThan" stopIfTrue="1">
      <formula>O40</formula>
    </cfRule>
  </conditionalFormatting>
  <conditionalFormatting sqref="Q41">
    <cfRule type="cellIs" priority="55" dxfId="108" operator="lessThan" stopIfTrue="1">
      <formula>O41</formula>
    </cfRule>
    <cfRule type="cellIs" priority="56" dxfId="109" operator="greaterThan" stopIfTrue="1">
      <formula>O41</formula>
    </cfRule>
  </conditionalFormatting>
  <conditionalFormatting sqref="R37">
    <cfRule type="cellIs" priority="53" dxfId="108" operator="lessThan" stopIfTrue="1">
      <formula>P37</formula>
    </cfRule>
    <cfRule type="cellIs" priority="54" dxfId="109" operator="greaterThan" stopIfTrue="1">
      <formula>P37</formula>
    </cfRule>
  </conditionalFormatting>
  <conditionalFormatting sqref="R38">
    <cfRule type="cellIs" priority="51" dxfId="108" operator="lessThan" stopIfTrue="1">
      <formula>P38</formula>
    </cfRule>
    <cfRule type="cellIs" priority="52" dxfId="109" operator="greaterThan" stopIfTrue="1">
      <formula>P38</formula>
    </cfRule>
  </conditionalFormatting>
  <conditionalFormatting sqref="R39">
    <cfRule type="cellIs" priority="47" dxfId="108" operator="lessThan" stopIfTrue="1">
      <formula>P39</formula>
    </cfRule>
    <cfRule type="cellIs" priority="48" dxfId="109" operator="greaterThan" stopIfTrue="1">
      <formula>P39</formula>
    </cfRule>
  </conditionalFormatting>
  <conditionalFormatting sqref="R40">
    <cfRule type="cellIs" priority="45" dxfId="108" operator="lessThan" stopIfTrue="1">
      <formula>P40</formula>
    </cfRule>
    <cfRule type="cellIs" priority="46" dxfId="109" operator="greaterThan" stopIfTrue="1">
      <formula>P40</formula>
    </cfRule>
  </conditionalFormatting>
  <conditionalFormatting sqref="R41">
    <cfRule type="cellIs" priority="43" dxfId="108" operator="lessThan" stopIfTrue="1">
      <formula>P41</formula>
    </cfRule>
    <cfRule type="cellIs" priority="44" dxfId="109" operator="greaterThan" stopIfTrue="1">
      <formula>P41</formula>
    </cfRule>
  </conditionalFormatting>
  <conditionalFormatting sqref="Q14:Q15">
    <cfRule type="cellIs" priority="143" dxfId="106" operator="greaterThan" stopIfTrue="1">
      <formula>P15</formula>
    </cfRule>
    <cfRule type="cellIs" priority="144" dxfId="107" operator="lessThan" stopIfTrue="1">
      <formula>P15</formula>
    </cfRule>
  </conditionalFormatting>
  <conditionalFormatting sqref="F32">
    <cfRule type="cellIs" priority="37" dxfId="108" operator="lessThan" stopIfTrue="1">
      <formula>E32</formula>
    </cfRule>
    <cfRule type="cellIs" priority="38" dxfId="109" operator="greaterThan" stopIfTrue="1">
      <formula>E32</formula>
    </cfRule>
  </conditionalFormatting>
  <conditionalFormatting sqref="P10">
    <cfRule type="cellIs" priority="33" dxfId="108" operator="lessThan" stopIfTrue="1">
      <formula>O10</formula>
    </cfRule>
    <cfRule type="cellIs" priority="34" dxfId="109" operator="greaterThan" stopIfTrue="1">
      <formula>O10</formula>
    </cfRule>
  </conditionalFormatting>
  <conditionalFormatting sqref="P11">
    <cfRule type="cellIs" priority="31" dxfId="108" operator="lessThan" stopIfTrue="1">
      <formula>O11</formula>
    </cfRule>
    <cfRule type="cellIs" priority="32" dxfId="109" operator="greaterThan" stopIfTrue="1">
      <formula>O11</formula>
    </cfRule>
  </conditionalFormatting>
  <conditionalFormatting sqref="P15">
    <cfRule type="cellIs" priority="29" dxfId="108" operator="lessThan" stopIfTrue="1">
      <formula>O15</formula>
    </cfRule>
    <cfRule type="cellIs" priority="30" dxfId="109" operator="greaterThan" stopIfTrue="1">
      <formula>O15</formula>
    </cfRule>
  </conditionalFormatting>
  <conditionalFormatting sqref="Q24">
    <cfRule type="cellIs" priority="27" dxfId="108" operator="lessThan" stopIfTrue="1">
      <formula>O24</formula>
    </cfRule>
    <cfRule type="cellIs" priority="28" dxfId="109" operator="greaterThan" stopIfTrue="1">
      <formula>O24</formula>
    </cfRule>
  </conditionalFormatting>
  <conditionalFormatting sqref="Q25">
    <cfRule type="cellIs" priority="25" dxfId="108" operator="lessThan" stopIfTrue="1">
      <formula>O25</formula>
    </cfRule>
    <cfRule type="cellIs" priority="26" dxfId="109" operator="greaterThan" stopIfTrue="1">
      <formula>O25</formula>
    </cfRule>
  </conditionalFormatting>
  <conditionalFormatting sqref="Q26">
    <cfRule type="cellIs" priority="23" dxfId="108" operator="lessThan" stopIfTrue="1">
      <formula>O26</formula>
    </cfRule>
    <cfRule type="cellIs" priority="24" dxfId="109" operator="greaterThan" stopIfTrue="1">
      <formula>O26</formula>
    </cfRule>
  </conditionalFormatting>
  <conditionalFormatting sqref="R24">
    <cfRule type="cellIs" priority="21" dxfId="108" operator="lessThan" stopIfTrue="1">
      <formula>P24</formula>
    </cfRule>
    <cfRule type="cellIs" priority="22" dxfId="109" operator="greaterThan" stopIfTrue="1">
      <formula>P24</formula>
    </cfRule>
  </conditionalFormatting>
  <conditionalFormatting sqref="R25">
    <cfRule type="cellIs" priority="19" dxfId="108" operator="lessThan" stopIfTrue="1">
      <formula>P25</formula>
    </cfRule>
    <cfRule type="cellIs" priority="20" dxfId="109" operator="greaterThan" stopIfTrue="1">
      <formula>P25</formula>
    </cfRule>
  </conditionalFormatting>
  <conditionalFormatting sqref="R26">
    <cfRule type="cellIs" priority="17" dxfId="108" operator="lessThan" stopIfTrue="1">
      <formula>P26</formula>
    </cfRule>
    <cfRule type="cellIs" priority="18" dxfId="109" operator="greaterThan" stopIfTrue="1">
      <formula>P26</formula>
    </cfRule>
  </conditionalFormatting>
  <conditionalFormatting sqref="P31">
    <cfRule type="cellIs" priority="15" dxfId="108" operator="lessThan" stopIfTrue="1">
      <formula>O31</formula>
    </cfRule>
    <cfRule type="cellIs" priority="16" dxfId="109" operator="greaterThan" stopIfTrue="1">
      <formula>O31</formula>
    </cfRule>
  </conditionalFormatting>
  <conditionalFormatting sqref="P32">
    <cfRule type="cellIs" priority="13" dxfId="108" operator="lessThan" stopIfTrue="1">
      <formula>P32</formula>
    </cfRule>
    <cfRule type="cellIs" priority="14" dxfId="109" operator="greaterThan" stopIfTrue="1">
      <formula>O32</formula>
    </cfRule>
  </conditionalFormatting>
  <conditionalFormatting sqref="Q42">
    <cfRule type="cellIs" priority="11" dxfId="108" operator="lessThan" stopIfTrue="1">
      <formula>O42</formula>
    </cfRule>
    <cfRule type="cellIs" priority="12" dxfId="109" operator="greaterThan" stopIfTrue="1">
      <formula>O42</formula>
    </cfRule>
  </conditionalFormatting>
  <conditionalFormatting sqref="P46:P47">
    <cfRule type="cellIs" priority="9" dxfId="108" operator="lessThan" stopIfTrue="1">
      <formula>O46</formula>
    </cfRule>
    <cfRule type="cellIs" priority="10" dxfId="109" operator="greaterThan" stopIfTrue="1">
      <formula>O46</formula>
    </cfRule>
  </conditionalFormatting>
  <conditionalFormatting sqref="F12">
    <cfRule type="cellIs" priority="7" dxfId="108" operator="lessThan" stopIfTrue="1">
      <formula>E12</formula>
    </cfRule>
    <cfRule type="cellIs" priority="8" dxfId="109" operator="greaterThan" stopIfTrue="1">
      <formula>E12</formula>
    </cfRule>
  </conditionalFormatting>
  <conditionalFormatting sqref="P16">
    <cfRule type="cellIs" priority="5" dxfId="108" operator="lessThan" stopIfTrue="1">
      <formula>O16</formula>
    </cfRule>
    <cfRule type="cellIs" priority="6" dxfId="109" operator="greaterThan" stopIfTrue="1">
      <formula>O16</formula>
    </cfRule>
  </conditionalFormatting>
  <conditionalFormatting sqref="R42">
    <cfRule type="cellIs" priority="3" dxfId="108" operator="lessThan" stopIfTrue="1">
      <formula>P42</formula>
    </cfRule>
    <cfRule type="cellIs" priority="4" dxfId="109" operator="greaterThan" stopIfTrue="1">
      <formula>P42</formula>
    </cfRule>
  </conditionalFormatting>
  <conditionalFormatting sqref="K51">
    <cfRule type="cellIs" priority="145" dxfId="106" operator="greaterThan" stopIfTrue="1">
      <formula>J51</formula>
    </cfRule>
    <cfRule type="cellIs" priority="146" dxfId="107" operator="lessThan" stopIfTrue="1">
      <formula>J51</formula>
    </cfRule>
  </conditionalFormatting>
  <conditionalFormatting sqref="J46">
    <cfRule type="cellIs" priority="1" dxfId="106" operator="greaterThan" stopIfTrue="1">
      <formula>I46</formula>
    </cfRule>
    <cfRule type="cellIs" priority="2" dxfId="107" operator="lessThan" stopIfTrue="1">
      <formula>I46</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2014-05-26T03:00:55Z</cp:lastPrinted>
  <dcterms:created xsi:type="dcterms:W3CDTF">2012-03-10T10:18:03Z</dcterms:created>
  <dcterms:modified xsi:type="dcterms:W3CDTF">2014-05-26T03:01:32Z</dcterms:modified>
  <cp:category/>
  <cp:version/>
  <cp:contentType/>
  <cp:contentStatus/>
</cp:coreProperties>
</file>