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Z:\012_企画調査部\01委員会研究会\平成30年度\600_働き方改革委員会\厚労省事業\04.事業運営\03.調査・コンサルティング\チェックツール\"/>
    </mc:Choice>
  </mc:AlternateContent>
  <workbookProtection workbookAlgorithmName="SHA-1" workbookHashValue="+fcw+y9Xz9xZNiXA7nS4k+0Ewv0=" workbookSaltValue="zK8EDsGeh1D+gPh4Ue0Z+Q==" workbookSpinCount="100000" lockStructure="1"/>
  <bookViews>
    <workbookView xWindow="0" yWindow="0" windowWidth="28800" windowHeight="12210"/>
  </bookViews>
  <sheets>
    <sheet name="自社診断ツール(他社比較用)" sheetId="14" r:id="rId1"/>
    <sheet name="(記入例)自社診断ツール(他社比較用)" sheetId="18" r:id="rId2"/>
    <sheet name="自社診断ツール(社内比較用)" sheetId="15" r:id="rId3"/>
    <sheet name="(記入例)自社診断ツール(社内比較用)" sheetId="20" r:id="rId4"/>
    <sheet name="(非表示)説明用データ" sheetId="22" state="hidden" r:id="rId5"/>
    <sheet name="(非表示)インデックス用_各社・全データ" sheetId="5" state="hidden" r:id="rId6"/>
    <sheet name="(非表示)インデックス用_部署間比較" sheetId="16" state="hidden" r:id="rId7"/>
    <sheet name="(非表示) 調査結果マスターデータ" sheetId="4" state="hidden" r:id="rId8"/>
    <sheet name="Sheet6" sheetId="6" state="hidden" r:id="rId9"/>
  </sheets>
  <definedNames>
    <definedName name="_xlnm._FilterDatabase" localSheetId="7" hidden="1">'(非表示) 調査結果マスターデータ'!$A$1:$CP$101</definedName>
    <definedName name="_xlnm.Print_Area" localSheetId="3">'(記入例)自社診断ツール(社内比較用)'!$A$1:$Z$93</definedName>
    <definedName name="_xlnm.Print_Area" localSheetId="1">'(記入例)自社診断ツール(他社比較用)'!$A$1:$S$94</definedName>
    <definedName name="_xlnm.Print_Area" localSheetId="2">'自社診断ツール(社内比較用)'!$A$1:$Z$92</definedName>
    <definedName name="_xlnm.Print_Area" localSheetId="0">'自社診断ツール(他社比較用)'!$A$1:$S$94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16" l="1"/>
  <c r="E67" i="16"/>
  <c r="D67" i="16"/>
  <c r="C67" i="16"/>
  <c r="B67" i="16"/>
  <c r="B68" i="16"/>
  <c r="C68" i="16"/>
  <c r="H68" i="16" s="1"/>
  <c r="D68" i="16"/>
  <c r="E68" i="16"/>
  <c r="F68" i="16"/>
  <c r="F56" i="16"/>
  <c r="E56" i="16"/>
  <c r="D56" i="16"/>
  <c r="C56" i="16"/>
  <c r="B56" i="16"/>
  <c r="F45" i="16"/>
  <c r="E45" i="16"/>
  <c r="D45" i="16"/>
  <c r="C45" i="16"/>
  <c r="B45" i="16"/>
  <c r="K68" i="16"/>
  <c r="I68" i="16"/>
  <c r="G68" i="16"/>
  <c r="C66" i="16"/>
  <c r="H66" i="16" s="1"/>
  <c r="K66" i="16"/>
  <c r="J66" i="16"/>
  <c r="I66" i="16"/>
  <c r="G66" i="16"/>
  <c r="K65" i="16"/>
  <c r="J65" i="16"/>
  <c r="I65" i="16"/>
  <c r="H65" i="16"/>
  <c r="G65" i="16"/>
  <c r="K64" i="16"/>
  <c r="J64" i="16"/>
  <c r="I64" i="16"/>
  <c r="H64" i="16"/>
  <c r="G64" i="16"/>
  <c r="K63" i="16"/>
  <c r="J63" i="16"/>
  <c r="I63" i="16"/>
  <c r="H63" i="16"/>
  <c r="G63" i="16"/>
  <c r="K62" i="16"/>
  <c r="J62" i="16"/>
  <c r="I62" i="16"/>
  <c r="H62" i="16"/>
  <c r="G62" i="16"/>
  <c r="K61" i="16"/>
  <c r="J61" i="16"/>
  <c r="I61" i="16"/>
  <c r="H61" i="16"/>
  <c r="G61" i="16"/>
  <c r="K60" i="16"/>
  <c r="J60" i="16"/>
  <c r="I60" i="16"/>
  <c r="H60" i="16"/>
  <c r="G60" i="16"/>
  <c r="K59" i="16"/>
  <c r="J59" i="16"/>
  <c r="I59" i="16"/>
  <c r="H59" i="16"/>
  <c r="G59" i="16"/>
  <c r="K58" i="16"/>
  <c r="J58" i="16"/>
  <c r="I58" i="16"/>
  <c r="H58" i="16"/>
  <c r="G58" i="16"/>
  <c r="K57" i="16"/>
  <c r="J57" i="16"/>
  <c r="I57" i="16"/>
  <c r="H57" i="16"/>
  <c r="G57" i="16"/>
  <c r="K55" i="16"/>
  <c r="J55" i="16"/>
  <c r="I55" i="16"/>
  <c r="H55" i="16"/>
  <c r="G55" i="16"/>
  <c r="K54" i="16"/>
  <c r="J54" i="16"/>
  <c r="I54" i="16"/>
  <c r="H54" i="16"/>
  <c r="G54" i="16"/>
  <c r="K53" i="16"/>
  <c r="J53" i="16"/>
  <c r="I53" i="16"/>
  <c r="H53" i="16"/>
  <c r="G53" i="16"/>
  <c r="K52" i="16"/>
  <c r="J52" i="16"/>
  <c r="I52" i="16"/>
  <c r="H52" i="16"/>
  <c r="G52" i="16"/>
  <c r="K51" i="16"/>
  <c r="J51" i="16"/>
  <c r="I51" i="16"/>
  <c r="H51" i="16"/>
  <c r="G51" i="16"/>
  <c r="K50" i="16"/>
  <c r="J50" i="16"/>
  <c r="I50" i="16"/>
  <c r="H50" i="16"/>
  <c r="G50" i="16"/>
  <c r="K49" i="16"/>
  <c r="J49" i="16"/>
  <c r="I49" i="16"/>
  <c r="H49" i="16"/>
  <c r="G49" i="16"/>
  <c r="K48" i="16"/>
  <c r="J48" i="16"/>
  <c r="I48" i="16"/>
  <c r="H48" i="16"/>
  <c r="G48" i="16"/>
  <c r="K47" i="16"/>
  <c r="J47" i="16"/>
  <c r="I47" i="16"/>
  <c r="H47" i="16"/>
  <c r="G47" i="16"/>
  <c r="K46" i="16"/>
  <c r="J46" i="16"/>
  <c r="I46" i="16"/>
  <c r="H46" i="16"/>
  <c r="G46" i="16"/>
  <c r="K44" i="16"/>
  <c r="J44" i="16"/>
  <c r="I44" i="16"/>
  <c r="H44" i="16"/>
  <c r="G44" i="16"/>
  <c r="K43" i="16"/>
  <c r="J43" i="16"/>
  <c r="I43" i="16"/>
  <c r="H43" i="16"/>
  <c r="G43" i="16"/>
  <c r="K42" i="16"/>
  <c r="J42" i="16"/>
  <c r="I42" i="16"/>
  <c r="H42" i="16"/>
  <c r="G42" i="16"/>
  <c r="K41" i="16"/>
  <c r="J41" i="16"/>
  <c r="I41" i="16"/>
  <c r="H41" i="16"/>
  <c r="G41" i="16"/>
  <c r="K40" i="16"/>
  <c r="J40" i="16"/>
  <c r="I40" i="16"/>
  <c r="H40" i="16"/>
  <c r="G40" i="16"/>
  <c r="K39" i="16"/>
  <c r="J39" i="16"/>
  <c r="I39" i="16"/>
  <c r="H39" i="16"/>
  <c r="G39" i="16"/>
  <c r="K38" i="16"/>
  <c r="J38" i="16"/>
  <c r="I38" i="16"/>
  <c r="H38" i="16"/>
  <c r="G38" i="16"/>
  <c r="K37" i="16"/>
  <c r="J37" i="16"/>
  <c r="I37" i="16"/>
  <c r="H37" i="16"/>
  <c r="G37" i="16"/>
  <c r="K36" i="16"/>
  <c r="J36" i="16"/>
  <c r="I36" i="16"/>
  <c r="H36" i="16"/>
  <c r="G36" i="16"/>
  <c r="K35" i="16"/>
  <c r="J35" i="16"/>
  <c r="I35" i="16"/>
  <c r="H35" i="16"/>
  <c r="G35" i="16"/>
  <c r="K2" i="16"/>
  <c r="J2" i="16"/>
  <c r="B2" i="5"/>
  <c r="J68" i="16" l="1"/>
  <c r="G14" i="15"/>
  <c r="G13" i="15"/>
  <c r="G12" i="15"/>
  <c r="G11" i="15"/>
  <c r="G10" i="15"/>
  <c r="G9" i="15"/>
  <c r="G8" i="15"/>
  <c r="G7" i="15"/>
  <c r="G6" i="15"/>
  <c r="G5" i="15"/>
  <c r="L3" i="16"/>
  <c r="L4" i="16"/>
  <c r="L5" i="16"/>
  <c r="L6" i="16"/>
  <c r="L7" i="16"/>
  <c r="L8" i="16"/>
  <c r="L9" i="16"/>
  <c r="L10" i="16"/>
  <c r="L11" i="16"/>
  <c r="L13" i="16"/>
  <c r="L14" i="16"/>
  <c r="L15" i="16"/>
  <c r="L16" i="16"/>
  <c r="L17" i="16"/>
  <c r="L18" i="16"/>
  <c r="L19" i="16"/>
  <c r="L20" i="16"/>
  <c r="L21" i="16"/>
  <c r="L22" i="16"/>
  <c r="L24" i="16"/>
  <c r="L25" i="16"/>
  <c r="L26" i="16"/>
  <c r="L27" i="16"/>
  <c r="L28" i="16"/>
  <c r="L29" i="16"/>
  <c r="L30" i="16"/>
  <c r="L31" i="16"/>
  <c r="L32" i="16"/>
  <c r="L33" i="16"/>
  <c r="L35" i="16"/>
  <c r="L36" i="16"/>
  <c r="L37" i="16"/>
  <c r="L38" i="16"/>
  <c r="L39" i="16"/>
  <c r="L40" i="16"/>
  <c r="L41" i="16"/>
  <c r="L42" i="16"/>
  <c r="L43" i="16"/>
  <c r="L44" i="16"/>
  <c r="L46" i="16"/>
  <c r="L47" i="16"/>
  <c r="L48" i="16"/>
  <c r="L49" i="16"/>
  <c r="L50" i="16"/>
  <c r="L51" i="16"/>
  <c r="L52" i="16"/>
  <c r="L53" i="16"/>
  <c r="L54" i="16"/>
  <c r="L55" i="16"/>
  <c r="L57" i="16"/>
  <c r="L58" i="16"/>
  <c r="L59" i="16"/>
  <c r="L60" i="16"/>
  <c r="L61" i="16"/>
  <c r="L62" i="16"/>
  <c r="L63" i="16"/>
  <c r="L64" i="16"/>
  <c r="L65" i="16"/>
  <c r="L66" i="16"/>
  <c r="L68" i="16"/>
  <c r="L69" i="16"/>
  <c r="L70" i="16"/>
  <c r="L71" i="16"/>
  <c r="L72" i="16"/>
  <c r="L73" i="16"/>
  <c r="L74" i="16"/>
  <c r="L75" i="16"/>
  <c r="L76" i="16"/>
  <c r="L77" i="16"/>
  <c r="L79" i="16"/>
  <c r="L80" i="16"/>
  <c r="L81" i="16"/>
  <c r="L82" i="16"/>
  <c r="L83" i="16"/>
  <c r="L84" i="16"/>
  <c r="L85" i="16"/>
  <c r="L86" i="16"/>
  <c r="L87" i="16"/>
  <c r="L88" i="16"/>
  <c r="L2" i="16"/>
  <c r="AA4" i="22"/>
  <c r="AA5" i="22"/>
  <c r="AA6" i="22"/>
  <c r="AA7" i="22"/>
  <c r="AA8" i="22"/>
  <c r="AA9" i="22"/>
  <c r="AA10" i="22"/>
  <c r="AA11" i="22"/>
  <c r="AA12" i="22"/>
  <c r="AA14" i="22"/>
  <c r="AA15" i="22"/>
  <c r="AA16" i="22"/>
  <c r="AA17" i="22"/>
  <c r="AA18" i="22"/>
  <c r="AA19" i="22"/>
  <c r="AA20" i="22"/>
  <c r="AA21" i="22"/>
  <c r="AA22" i="22"/>
  <c r="AA23" i="22"/>
  <c r="AA25" i="22"/>
  <c r="AA26" i="22"/>
  <c r="AA27" i="22"/>
  <c r="AA28" i="22"/>
  <c r="AA29" i="22"/>
  <c r="AA30" i="22"/>
  <c r="AA31" i="22"/>
  <c r="AA32" i="22"/>
  <c r="AA33" i="22"/>
  <c r="AA34" i="22"/>
  <c r="AA36" i="22"/>
  <c r="AA37" i="22"/>
  <c r="AA38" i="22"/>
  <c r="AA39" i="22"/>
  <c r="AA40" i="22"/>
  <c r="AA41" i="22"/>
  <c r="AA42" i="22"/>
  <c r="AA43" i="22"/>
  <c r="AA44" i="22"/>
  <c r="AA45" i="22"/>
  <c r="AA47" i="22"/>
  <c r="AA48" i="22"/>
  <c r="AA49" i="22"/>
  <c r="AA50" i="22"/>
  <c r="AA51" i="22"/>
  <c r="AA52" i="22"/>
  <c r="AA53" i="22"/>
  <c r="AA54" i="22"/>
  <c r="AA55" i="22"/>
  <c r="AA56" i="22"/>
  <c r="AA58" i="22"/>
  <c r="AA59" i="22"/>
  <c r="AA60" i="22"/>
  <c r="AA61" i="22"/>
  <c r="AA62" i="22"/>
  <c r="AA63" i="22"/>
  <c r="AA64" i="22"/>
  <c r="AA65" i="22"/>
  <c r="AA66" i="22"/>
  <c r="AA67" i="22"/>
  <c r="AA69" i="22"/>
  <c r="AA70" i="22"/>
  <c r="AA71" i="22"/>
  <c r="AA72" i="22"/>
  <c r="AA73" i="22"/>
  <c r="AA74" i="22"/>
  <c r="AA75" i="22"/>
  <c r="AA76" i="22"/>
  <c r="AA77" i="22"/>
  <c r="AA78" i="22"/>
  <c r="AA80" i="22"/>
  <c r="AA81" i="22"/>
  <c r="AA82" i="22"/>
  <c r="AA83" i="22"/>
  <c r="AA84" i="22"/>
  <c r="AA85" i="22"/>
  <c r="AA86" i="22"/>
  <c r="AA87" i="22"/>
  <c r="AA88" i="22"/>
  <c r="AA89" i="22"/>
  <c r="AA3" i="22"/>
  <c r="Y3" i="22"/>
  <c r="Y4" i="22"/>
  <c r="W3" i="22"/>
  <c r="X3" i="22"/>
  <c r="Z3" i="22"/>
  <c r="W4" i="22"/>
  <c r="X4" i="22"/>
  <c r="Z4" i="22"/>
  <c r="W5" i="22"/>
  <c r="X5" i="22"/>
  <c r="Y5" i="22"/>
  <c r="Z5" i="22"/>
  <c r="W6" i="22"/>
  <c r="X6" i="22"/>
  <c r="Y6" i="22"/>
  <c r="Z6" i="22"/>
  <c r="W7" i="22"/>
  <c r="X7" i="22"/>
  <c r="Y7" i="22"/>
  <c r="Z7" i="22"/>
  <c r="W8" i="22"/>
  <c r="X8" i="22"/>
  <c r="Y8" i="22"/>
  <c r="Z8" i="22"/>
  <c r="W9" i="22"/>
  <c r="X9" i="22"/>
  <c r="Y9" i="22"/>
  <c r="Z9" i="22"/>
  <c r="W10" i="22"/>
  <c r="X10" i="22"/>
  <c r="Y10" i="22"/>
  <c r="Z10" i="22"/>
  <c r="W11" i="22"/>
  <c r="X11" i="22"/>
  <c r="Y11" i="22"/>
  <c r="Z11" i="22"/>
  <c r="W12" i="22"/>
  <c r="X12" i="22"/>
  <c r="Y12" i="22"/>
  <c r="Z12" i="22"/>
  <c r="W14" i="22"/>
  <c r="X14" i="22"/>
  <c r="Y14" i="22"/>
  <c r="Z14" i="22"/>
  <c r="W15" i="22"/>
  <c r="X15" i="22"/>
  <c r="Y15" i="22"/>
  <c r="Z15" i="22"/>
  <c r="W16" i="22"/>
  <c r="X16" i="22"/>
  <c r="Y16" i="22"/>
  <c r="Z16" i="22"/>
  <c r="W17" i="22"/>
  <c r="X17" i="22"/>
  <c r="Y17" i="22"/>
  <c r="Z17" i="22"/>
  <c r="W18" i="22"/>
  <c r="X18" i="22"/>
  <c r="Y18" i="22"/>
  <c r="Z18" i="22"/>
  <c r="W19" i="22"/>
  <c r="X19" i="22"/>
  <c r="Y19" i="22"/>
  <c r="Z19" i="22"/>
  <c r="W20" i="22"/>
  <c r="X20" i="22"/>
  <c r="Y20" i="22"/>
  <c r="Z20" i="22"/>
  <c r="W21" i="22"/>
  <c r="X21" i="22"/>
  <c r="Y21" i="22"/>
  <c r="Z21" i="22"/>
  <c r="W22" i="22"/>
  <c r="X22" i="22"/>
  <c r="Y22" i="22"/>
  <c r="Z22" i="22"/>
  <c r="W23" i="22"/>
  <c r="X23" i="22"/>
  <c r="Y23" i="22"/>
  <c r="Z23" i="22"/>
  <c r="W25" i="22"/>
  <c r="X25" i="22"/>
  <c r="Y25" i="22"/>
  <c r="Z25" i="22"/>
  <c r="W26" i="22"/>
  <c r="X26" i="22"/>
  <c r="Y26" i="22"/>
  <c r="Z26" i="22"/>
  <c r="W27" i="22"/>
  <c r="X27" i="22"/>
  <c r="Y27" i="22"/>
  <c r="Z27" i="22"/>
  <c r="W28" i="22"/>
  <c r="X28" i="22"/>
  <c r="Y28" i="22"/>
  <c r="Z28" i="22"/>
  <c r="W29" i="22"/>
  <c r="X29" i="22"/>
  <c r="Y29" i="22"/>
  <c r="Z29" i="22"/>
  <c r="W30" i="22"/>
  <c r="X30" i="22"/>
  <c r="Y30" i="22"/>
  <c r="Z30" i="22"/>
  <c r="W31" i="22"/>
  <c r="X31" i="22"/>
  <c r="Y31" i="22"/>
  <c r="Z31" i="22"/>
  <c r="W32" i="22"/>
  <c r="X32" i="22"/>
  <c r="Y32" i="22"/>
  <c r="Z32" i="22"/>
  <c r="W33" i="22"/>
  <c r="X33" i="22"/>
  <c r="Y33" i="22"/>
  <c r="Z33" i="22"/>
  <c r="W34" i="22"/>
  <c r="X34" i="22"/>
  <c r="Y34" i="22"/>
  <c r="Z34" i="22"/>
  <c r="W36" i="22"/>
  <c r="X36" i="22"/>
  <c r="Y36" i="22"/>
  <c r="Z36" i="22"/>
  <c r="W37" i="22"/>
  <c r="X37" i="22"/>
  <c r="Y37" i="22"/>
  <c r="Z37" i="22"/>
  <c r="W38" i="22"/>
  <c r="X38" i="22"/>
  <c r="Y38" i="22"/>
  <c r="Z38" i="22"/>
  <c r="W39" i="22"/>
  <c r="X39" i="22"/>
  <c r="Y39" i="22"/>
  <c r="Z39" i="22"/>
  <c r="W40" i="22"/>
  <c r="X40" i="22"/>
  <c r="Y40" i="22"/>
  <c r="Z40" i="22"/>
  <c r="W41" i="22"/>
  <c r="X41" i="22"/>
  <c r="Y41" i="22"/>
  <c r="Z41" i="22"/>
  <c r="W42" i="22"/>
  <c r="X42" i="22"/>
  <c r="Y42" i="22"/>
  <c r="Z42" i="22"/>
  <c r="W43" i="22"/>
  <c r="X43" i="22"/>
  <c r="Y43" i="22"/>
  <c r="Z43" i="22"/>
  <c r="W44" i="22"/>
  <c r="X44" i="22"/>
  <c r="Y44" i="22"/>
  <c r="Z44" i="22"/>
  <c r="W45" i="22"/>
  <c r="X45" i="22"/>
  <c r="Y45" i="22"/>
  <c r="Z45" i="22"/>
  <c r="W47" i="22"/>
  <c r="X47" i="22"/>
  <c r="Y47" i="22"/>
  <c r="Z47" i="22"/>
  <c r="W48" i="22"/>
  <c r="X48" i="22"/>
  <c r="Y48" i="22"/>
  <c r="Z48" i="22"/>
  <c r="W49" i="22"/>
  <c r="X49" i="22"/>
  <c r="Y49" i="22"/>
  <c r="Z49" i="22"/>
  <c r="W50" i="22"/>
  <c r="X50" i="22"/>
  <c r="Y50" i="22"/>
  <c r="Z50" i="22"/>
  <c r="W51" i="22"/>
  <c r="X51" i="22"/>
  <c r="Y51" i="22"/>
  <c r="Z51" i="22"/>
  <c r="W52" i="22"/>
  <c r="X52" i="22"/>
  <c r="Y52" i="22"/>
  <c r="Z52" i="22"/>
  <c r="W53" i="22"/>
  <c r="X53" i="22"/>
  <c r="Y53" i="22"/>
  <c r="Z53" i="22"/>
  <c r="W54" i="22"/>
  <c r="X54" i="22"/>
  <c r="Y54" i="22"/>
  <c r="Z54" i="22"/>
  <c r="W55" i="22"/>
  <c r="X55" i="22"/>
  <c r="Y55" i="22"/>
  <c r="Z55" i="22"/>
  <c r="W56" i="22"/>
  <c r="X56" i="22"/>
  <c r="Y56" i="22"/>
  <c r="Z56" i="22"/>
  <c r="W58" i="22"/>
  <c r="X58" i="22"/>
  <c r="Y58" i="22"/>
  <c r="Z58" i="22"/>
  <c r="W59" i="22"/>
  <c r="X59" i="22"/>
  <c r="Y59" i="22"/>
  <c r="Z59" i="22"/>
  <c r="W60" i="22"/>
  <c r="X60" i="22"/>
  <c r="Y60" i="22"/>
  <c r="Z60" i="22"/>
  <c r="W61" i="22"/>
  <c r="X61" i="22"/>
  <c r="Y61" i="22"/>
  <c r="Z61" i="22"/>
  <c r="W62" i="22"/>
  <c r="X62" i="22"/>
  <c r="Y62" i="22"/>
  <c r="Z62" i="22"/>
  <c r="W63" i="22"/>
  <c r="X63" i="22"/>
  <c r="Y63" i="22"/>
  <c r="Z63" i="22"/>
  <c r="W64" i="22"/>
  <c r="X64" i="22"/>
  <c r="Y64" i="22"/>
  <c r="Z64" i="22"/>
  <c r="W65" i="22"/>
  <c r="X65" i="22"/>
  <c r="Y65" i="22"/>
  <c r="Z65" i="22"/>
  <c r="W66" i="22"/>
  <c r="X66" i="22"/>
  <c r="Y66" i="22"/>
  <c r="Z66" i="22"/>
  <c r="W67" i="22"/>
  <c r="X67" i="22"/>
  <c r="Y67" i="22"/>
  <c r="Z67" i="22"/>
  <c r="W69" i="22"/>
  <c r="X69" i="22"/>
  <c r="Y69" i="22"/>
  <c r="Z69" i="22"/>
  <c r="W70" i="22"/>
  <c r="X70" i="22"/>
  <c r="Y70" i="22"/>
  <c r="Z70" i="22"/>
  <c r="W71" i="22"/>
  <c r="X71" i="22"/>
  <c r="Y71" i="22"/>
  <c r="Z71" i="22"/>
  <c r="W72" i="22"/>
  <c r="X72" i="22"/>
  <c r="Y72" i="22"/>
  <c r="Z72" i="22"/>
  <c r="W73" i="22"/>
  <c r="X73" i="22"/>
  <c r="Y73" i="22"/>
  <c r="Z73" i="22"/>
  <c r="W74" i="22"/>
  <c r="X74" i="22"/>
  <c r="Y74" i="22"/>
  <c r="Z74" i="22"/>
  <c r="W75" i="22"/>
  <c r="X75" i="22"/>
  <c r="Y75" i="22"/>
  <c r="Z75" i="22"/>
  <c r="W76" i="22"/>
  <c r="X76" i="22"/>
  <c r="Y76" i="22"/>
  <c r="Z76" i="22"/>
  <c r="W77" i="22"/>
  <c r="X77" i="22"/>
  <c r="Y77" i="22"/>
  <c r="Z77" i="22"/>
  <c r="W78" i="22"/>
  <c r="X78" i="22"/>
  <c r="Y78" i="22"/>
  <c r="Z78" i="22"/>
  <c r="W80" i="22"/>
  <c r="X80" i="22"/>
  <c r="Y80" i="22"/>
  <c r="Z80" i="22"/>
  <c r="W81" i="22"/>
  <c r="X81" i="22"/>
  <c r="Y81" i="22"/>
  <c r="Z81" i="22"/>
  <c r="W82" i="22"/>
  <c r="X82" i="22"/>
  <c r="Y82" i="22"/>
  <c r="Z82" i="22"/>
  <c r="W83" i="22"/>
  <c r="X83" i="22"/>
  <c r="Y83" i="22"/>
  <c r="Z83" i="22"/>
  <c r="W84" i="22"/>
  <c r="X84" i="22"/>
  <c r="Y84" i="22"/>
  <c r="Z84" i="22"/>
  <c r="W85" i="22"/>
  <c r="X85" i="22"/>
  <c r="Y85" i="22"/>
  <c r="Z85" i="22"/>
  <c r="W86" i="22"/>
  <c r="X86" i="22"/>
  <c r="Y86" i="22"/>
  <c r="Z86" i="22"/>
  <c r="W87" i="22"/>
  <c r="X87" i="22"/>
  <c r="Y87" i="22"/>
  <c r="Z87" i="22"/>
  <c r="W88" i="22"/>
  <c r="X88" i="22"/>
  <c r="Y88" i="22"/>
  <c r="Z88" i="22"/>
  <c r="W89" i="22"/>
  <c r="X89" i="22"/>
  <c r="Y89" i="22"/>
  <c r="Z89" i="22"/>
  <c r="V81" i="22"/>
  <c r="V82" i="22"/>
  <c r="V83" i="22"/>
  <c r="V84" i="22"/>
  <c r="V85" i="22"/>
  <c r="V86" i="22"/>
  <c r="V87" i="22"/>
  <c r="V88" i="22"/>
  <c r="V89" i="22"/>
  <c r="V80" i="22"/>
  <c r="V70" i="22"/>
  <c r="V71" i="22"/>
  <c r="V72" i="22"/>
  <c r="V73" i="22"/>
  <c r="V74" i="22"/>
  <c r="V75" i="22"/>
  <c r="V76" i="22"/>
  <c r="V77" i="22"/>
  <c r="V78" i="22"/>
  <c r="V69" i="22"/>
  <c r="V59" i="22"/>
  <c r="V60" i="22"/>
  <c r="V61" i="22"/>
  <c r="V62" i="22"/>
  <c r="V63" i="22"/>
  <c r="V64" i="22"/>
  <c r="V65" i="22"/>
  <c r="V66" i="22"/>
  <c r="V67" i="22"/>
  <c r="V58" i="22"/>
  <c r="V48" i="22"/>
  <c r="V49" i="22"/>
  <c r="V50" i="22"/>
  <c r="V51" i="22"/>
  <c r="V52" i="22"/>
  <c r="V53" i="22"/>
  <c r="V54" i="22"/>
  <c r="V55" i="22"/>
  <c r="V56" i="22"/>
  <c r="V47" i="22"/>
  <c r="V37" i="22"/>
  <c r="V38" i="22"/>
  <c r="V39" i="22"/>
  <c r="V40" i="22"/>
  <c r="V41" i="22"/>
  <c r="V42" i="22"/>
  <c r="V43" i="22"/>
  <c r="V44" i="22"/>
  <c r="V45" i="22"/>
  <c r="V36" i="22"/>
  <c r="V26" i="22"/>
  <c r="V27" i="22"/>
  <c r="V28" i="22"/>
  <c r="V29" i="22"/>
  <c r="V30" i="22"/>
  <c r="V31" i="22"/>
  <c r="V32" i="22"/>
  <c r="V33" i="22"/>
  <c r="V34" i="22"/>
  <c r="V25" i="22"/>
  <c r="V15" i="22"/>
  <c r="V16" i="22"/>
  <c r="V17" i="22"/>
  <c r="V18" i="22"/>
  <c r="V19" i="22"/>
  <c r="V20" i="22"/>
  <c r="V21" i="22"/>
  <c r="V22" i="22"/>
  <c r="V23" i="22"/>
  <c r="V14" i="22"/>
  <c r="V4" i="22"/>
  <c r="V5" i="22"/>
  <c r="V6" i="22"/>
  <c r="V7" i="22"/>
  <c r="V8" i="22"/>
  <c r="V9" i="22"/>
  <c r="V10" i="22"/>
  <c r="V11" i="22"/>
  <c r="V12" i="22"/>
  <c r="V3" i="22"/>
  <c r="B2" i="20" l="1"/>
  <c r="B2" i="15"/>
  <c r="B2" i="18"/>
  <c r="G91" i="15"/>
  <c r="G90" i="15"/>
  <c r="G89" i="15"/>
  <c r="G88" i="15"/>
  <c r="G87" i="15"/>
  <c r="G86" i="15"/>
  <c r="G85" i="15"/>
  <c r="G84" i="15"/>
  <c r="G83" i="15"/>
  <c r="G82" i="15"/>
  <c r="G80" i="15"/>
  <c r="G79" i="15"/>
  <c r="G78" i="15"/>
  <c r="G77" i="15"/>
  <c r="G76" i="15"/>
  <c r="G75" i="15"/>
  <c r="G74" i="15"/>
  <c r="G73" i="15"/>
  <c r="G72" i="15"/>
  <c r="G71" i="15"/>
  <c r="G69" i="15"/>
  <c r="G68" i="15"/>
  <c r="G67" i="15"/>
  <c r="G66" i="15"/>
  <c r="G65" i="15"/>
  <c r="G64" i="15"/>
  <c r="G63" i="15"/>
  <c r="G62" i="15"/>
  <c r="G61" i="15"/>
  <c r="G60" i="15"/>
  <c r="G58" i="15"/>
  <c r="G57" i="15"/>
  <c r="G56" i="15"/>
  <c r="G55" i="15"/>
  <c r="G54" i="15"/>
  <c r="G53" i="15"/>
  <c r="G52" i="15"/>
  <c r="G51" i="15"/>
  <c r="G50" i="15"/>
  <c r="G49" i="15"/>
  <c r="G47" i="15"/>
  <c r="G46" i="15"/>
  <c r="G45" i="15"/>
  <c r="G44" i="15"/>
  <c r="G43" i="15"/>
  <c r="G42" i="15"/>
  <c r="G41" i="15"/>
  <c r="G40" i="15"/>
  <c r="G39" i="15"/>
  <c r="G38" i="15"/>
  <c r="G36" i="15"/>
  <c r="G35" i="15"/>
  <c r="G34" i="15"/>
  <c r="G33" i="15"/>
  <c r="G32" i="15"/>
  <c r="G31" i="15"/>
  <c r="G30" i="15"/>
  <c r="G29" i="15"/>
  <c r="G28" i="15"/>
  <c r="G27" i="15"/>
  <c r="G25" i="15"/>
  <c r="G24" i="15"/>
  <c r="G23" i="15"/>
  <c r="G22" i="15"/>
  <c r="G21" i="15"/>
  <c r="G20" i="15"/>
  <c r="G19" i="15"/>
  <c r="G18" i="15"/>
  <c r="G17" i="15"/>
  <c r="G16" i="15"/>
  <c r="C5" i="14"/>
  <c r="X79" i="22" l="1"/>
  <c r="J82" i="20" s="1"/>
  <c r="X68" i="22"/>
  <c r="J71" i="20" s="1"/>
  <c r="X35" i="22"/>
  <c r="J38" i="20" s="1"/>
  <c r="X24" i="22"/>
  <c r="J27" i="20" s="1"/>
  <c r="X13" i="22"/>
  <c r="J16" i="20" s="1"/>
  <c r="B2" i="16"/>
  <c r="G2" i="16" l="1"/>
  <c r="AA24" i="22"/>
  <c r="AA35" i="22"/>
  <c r="W46" i="22"/>
  <c r="W24" i="22"/>
  <c r="Y24" i="22"/>
  <c r="K27" i="20" s="1"/>
  <c r="Y35" i="22"/>
  <c r="K38" i="20" s="1"/>
  <c r="Y46" i="22"/>
  <c r="K49" i="20" s="1"/>
  <c r="Y68" i="22"/>
  <c r="K71" i="20" s="1"/>
  <c r="AA68" i="22" s="1"/>
  <c r="Y79" i="22"/>
  <c r="K82" i="20" s="1"/>
  <c r="Y90" i="22"/>
  <c r="K93" i="20" s="1"/>
  <c r="W13" i="22"/>
  <c r="W35" i="22"/>
  <c r="X57" i="22"/>
  <c r="J60" i="20" s="1"/>
  <c r="Z13" i="22"/>
  <c r="L16" i="20" s="1"/>
  <c r="Z35" i="22"/>
  <c r="L38" i="20" s="1"/>
  <c r="Z46" i="22"/>
  <c r="L49" i="20" s="1"/>
  <c r="Z57" i="22"/>
  <c r="L60" i="20" s="1"/>
  <c r="Z79" i="22"/>
  <c r="L82" i="20" s="1"/>
  <c r="AA79" i="22" s="1"/>
  <c r="Z90" i="22"/>
  <c r="L93" i="20" s="1"/>
  <c r="W90" i="22"/>
  <c r="X46" i="22"/>
  <c r="J49" i="20" s="1"/>
  <c r="X90" i="22"/>
  <c r="J93" i="20" s="1"/>
  <c r="W57" i="22"/>
  <c r="W68" i="22"/>
  <c r="W79" i="22"/>
  <c r="Y13" i="22"/>
  <c r="K16" i="20" s="1"/>
  <c r="AA13" i="22" s="1"/>
  <c r="Y57" i="22"/>
  <c r="K60" i="20" s="1"/>
  <c r="Z24" i="22"/>
  <c r="L27" i="20" s="1"/>
  <c r="Z68" i="22"/>
  <c r="L71" i="20" s="1"/>
  <c r="V68" i="22"/>
  <c r="AA90" i="22" l="1"/>
  <c r="AA46" i="22"/>
  <c r="AA57" i="22"/>
  <c r="V57" i="22"/>
  <c r="V79" i="22"/>
  <c r="V24" i="22"/>
  <c r="V35" i="22"/>
  <c r="V90" i="22"/>
  <c r="V13" i="22"/>
  <c r="V46" i="22"/>
  <c r="G4" i="18"/>
  <c r="B35" i="16"/>
  <c r="C13" i="16"/>
  <c r="D13" i="16"/>
  <c r="I13" i="16" s="1"/>
  <c r="E13" i="16"/>
  <c r="F13" i="16"/>
  <c r="C14" i="16"/>
  <c r="H14" i="16" s="1"/>
  <c r="D14" i="16"/>
  <c r="E14" i="16"/>
  <c r="J14" i="16" s="1"/>
  <c r="F14" i="16"/>
  <c r="K14" i="16" s="1"/>
  <c r="C15" i="16"/>
  <c r="H15" i="16" s="1"/>
  <c r="D15" i="16"/>
  <c r="I15" i="16" s="1"/>
  <c r="E15" i="16"/>
  <c r="J15" i="16" s="1"/>
  <c r="F15" i="16"/>
  <c r="K15" i="16" s="1"/>
  <c r="C16" i="16"/>
  <c r="H16" i="16" s="1"/>
  <c r="D16" i="16"/>
  <c r="I16" i="16" s="1"/>
  <c r="E16" i="16"/>
  <c r="J16" i="16" s="1"/>
  <c r="F16" i="16"/>
  <c r="K16" i="16" s="1"/>
  <c r="C17" i="16"/>
  <c r="H17" i="16" s="1"/>
  <c r="D17" i="16"/>
  <c r="I17" i="16" s="1"/>
  <c r="E17" i="16"/>
  <c r="J17" i="16" s="1"/>
  <c r="F17" i="16"/>
  <c r="K17" i="16" s="1"/>
  <c r="C18" i="16"/>
  <c r="H18" i="16" s="1"/>
  <c r="D18" i="16"/>
  <c r="I18" i="16" s="1"/>
  <c r="E18" i="16"/>
  <c r="J18" i="16" s="1"/>
  <c r="F18" i="16"/>
  <c r="K18" i="16" s="1"/>
  <c r="C19" i="16"/>
  <c r="H19" i="16" s="1"/>
  <c r="D19" i="16"/>
  <c r="I19" i="16" s="1"/>
  <c r="E19" i="16"/>
  <c r="J19" i="16" s="1"/>
  <c r="F19" i="16"/>
  <c r="K19" i="16" s="1"/>
  <c r="C20" i="16"/>
  <c r="H20" i="16" s="1"/>
  <c r="D20" i="16"/>
  <c r="I20" i="16" s="1"/>
  <c r="E20" i="16"/>
  <c r="J20" i="16" s="1"/>
  <c r="F20" i="16"/>
  <c r="K20" i="16" s="1"/>
  <c r="C21" i="16"/>
  <c r="H21" i="16" s="1"/>
  <c r="D21" i="16"/>
  <c r="I21" i="16" s="1"/>
  <c r="E21" i="16"/>
  <c r="J21" i="16" s="1"/>
  <c r="F21" i="16"/>
  <c r="K21" i="16" s="1"/>
  <c r="C22" i="16"/>
  <c r="H22" i="16" s="1"/>
  <c r="D22" i="16"/>
  <c r="I22" i="16" s="1"/>
  <c r="E22" i="16"/>
  <c r="J22" i="16" s="1"/>
  <c r="F22" i="16"/>
  <c r="K22" i="16" s="1"/>
  <c r="C24" i="16"/>
  <c r="D24" i="16"/>
  <c r="E24" i="16"/>
  <c r="F24" i="16"/>
  <c r="C25" i="16"/>
  <c r="H25" i="16" s="1"/>
  <c r="D25" i="16"/>
  <c r="I25" i="16" s="1"/>
  <c r="E25" i="16"/>
  <c r="J25" i="16" s="1"/>
  <c r="F25" i="16"/>
  <c r="K25" i="16" s="1"/>
  <c r="C26" i="16"/>
  <c r="H26" i="16" s="1"/>
  <c r="D26" i="16"/>
  <c r="I26" i="16" s="1"/>
  <c r="E26" i="16"/>
  <c r="J26" i="16" s="1"/>
  <c r="F26" i="16"/>
  <c r="K26" i="16" s="1"/>
  <c r="C27" i="16"/>
  <c r="H27" i="16" s="1"/>
  <c r="D27" i="16"/>
  <c r="I27" i="16" s="1"/>
  <c r="E27" i="16"/>
  <c r="J27" i="16" s="1"/>
  <c r="F27" i="16"/>
  <c r="K27" i="16" s="1"/>
  <c r="C28" i="16"/>
  <c r="H28" i="16" s="1"/>
  <c r="D28" i="16"/>
  <c r="I28" i="16" s="1"/>
  <c r="E28" i="16"/>
  <c r="J28" i="16" s="1"/>
  <c r="F28" i="16"/>
  <c r="K28" i="16" s="1"/>
  <c r="C29" i="16"/>
  <c r="H29" i="16" s="1"/>
  <c r="D29" i="16"/>
  <c r="I29" i="16" s="1"/>
  <c r="E29" i="16"/>
  <c r="J29" i="16" s="1"/>
  <c r="F29" i="16"/>
  <c r="K29" i="16" s="1"/>
  <c r="C30" i="16"/>
  <c r="H30" i="16" s="1"/>
  <c r="D30" i="16"/>
  <c r="I30" i="16" s="1"/>
  <c r="E30" i="16"/>
  <c r="J30" i="16" s="1"/>
  <c r="F30" i="16"/>
  <c r="K30" i="16" s="1"/>
  <c r="C31" i="16"/>
  <c r="H31" i="16" s="1"/>
  <c r="D31" i="16"/>
  <c r="I31" i="16" s="1"/>
  <c r="E31" i="16"/>
  <c r="J31" i="16" s="1"/>
  <c r="F31" i="16"/>
  <c r="K31" i="16" s="1"/>
  <c r="C32" i="16"/>
  <c r="H32" i="16" s="1"/>
  <c r="D32" i="16"/>
  <c r="I32" i="16" s="1"/>
  <c r="E32" i="16"/>
  <c r="J32" i="16" s="1"/>
  <c r="F32" i="16"/>
  <c r="K32" i="16" s="1"/>
  <c r="C33" i="16"/>
  <c r="H33" i="16" s="1"/>
  <c r="D33" i="16"/>
  <c r="I33" i="16" s="1"/>
  <c r="E33" i="16"/>
  <c r="J33" i="16" s="1"/>
  <c r="F33" i="16"/>
  <c r="K33" i="16" s="1"/>
  <c r="C35" i="16"/>
  <c r="D35" i="16"/>
  <c r="E35" i="16"/>
  <c r="F35" i="16"/>
  <c r="C36" i="16"/>
  <c r="D36" i="16"/>
  <c r="E36" i="16"/>
  <c r="F36" i="16"/>
  <c r="C37" i="16"/>
  <c r="D37" i="16"/>
  <c r="E37" i="16"/>
  <c r="F37" i="16"/>
  <c r="C38" i="16"/>
  <c r="D38" i="16"/>
  <c r="E38" i="16"/>
  <c r="F38" i="16"/>
  <c r="C39" i="16"/>
  <c r="D39" i="16"/>
  <c r="E39" i="16"/>
  <c r="F39" i="16"/>
  <c r="C40" i="16"/>
  <c r="D40" i="16"/>
  <c r="E40" i="16"/>
  <c r="F40" i="16"/>
  <c r="C41" i="16"/>
  <c r="D41" i="16"/>
  <c r="E41" i="16"/>
  <c r="F41" i="16"/>
  <c r="C42" i="16"/>
  <c r="D42" i="16"/>
  <c r="E42" i="16"/>
  <c r="F42" i="16"/>
  <c r="C43" i="16"/>
  <c r="D43" i="16"/>
  <c r="E43" i="16"/>
  <c r="F43" i="16"/>
  <c r="C44" i="16"/>
  <c r="D44" i="16"/>
  <c r="E44" i="16"/>
  <c r="F44" i="16"/>
  <c r="C46" i="16"/>
  <c r="D46" i="16"/>
  <c r="E46" i="16"/>
  <c r="F46" i="16"/>
  <c r="C47" i="16"/>
  <c r="D47" i="16"/>
  <c r="E47" i="16"/>
  <c r="F47" i="16"/>
  <c r="C48" i="16"/>
  <c r="D48" i="16"/>
  <c r="E48" i="16"/>
  <c r="F48" i="16"/>
  <c r="C49" i="16"/>
  <c r="D49" i="16"/>
  <c r="E49" i="16"/>
  <c r="F49" i="16"/>
  <c r="C50" i="16"/>
  <c r="D50" i="16"/>
  <c r="E50" i="16"/>
  <c r="F50" i="16"/>
  <c r="C51" i="16"/>
  <c r="D51" i="16"/>
  <c r="E51" i="16"/>
  <c r="F51" i="16"/>
  <c r="C52" i="16"/>
  <c r="D52" i="16"/>
  <c r="E52" i="16"/>
  <c r="F52" i="16"/>
  <c r="C53" i="16"/>
  <c r="D53" i="16"/>
  <c r="E53" i="16"/>
  <c r="F53" i="16"/>
  <c r="C54" i="16"/>
  <c r="D54" i="16"/>
  <c r="E54" i="16"/>
  <c r="F54" i="16"/>
  <c r="C55" i="16"/>
  <c r="D55" i="16"/>
  <c r="E55" i="16"/>
  <c r="F55" i="16"/>
  <c r="C57" i="16"/>
  <c r="D57" i="16"/>
  <c r="E57" i="16"/>
  <c r="F57" i="16"/>
  <c r="C58" i="16"/>
  <c r="D58" i="16"/>
  <c r="E58" i="16"/>
  <c r="F58" i="16"/>
  <c r="C59" i="16"/>
  <c r="D59" i="16"/>
  <c r="E59" i="16"/>
  <c r="F59" i="16"/>
  <c r="C60" i="16"/>
  <c r="D60" i="16"/>
  <c r="E60" i="16"/>
  <c r="F60" i="16"/>
  <c r="C61" i="16"/>
  <c r="D61" i="16"/>
  <c r="E61" i="16"/>
  <c r="F61" i="16"/>
  <c r="C62" i="16"/>
  <c r="D62" i="16"/>
  <c r="E62" i="16"/>
  <c r="F62" i="16"/>
  <c r="C63" i="16"/>
  <c r="D63" i="16"/>
  <c r="E63" i="16"/>
  <c r="F63" i="16"/>
  <c r="C64" i="16"/>
  <c r="D64" i="16"/>
  <c r="E64" i="16"/>
  <c r="F64" i="16"/>
  <c r="C65" i="16"/>
  <c r="D65" i="16"/>
  <c r="E65" i="16"/>
  <c r="F65" i="16"/>
  <c r="D66" i="16"/>
  <c r="E66" i="16"/>
  <c r="F66" i="16"/>
  <c r="C69" i="16"/>
  <c r="D69" i="16"/>
  <c r="E69" i="16"/>
  <c r="F69" i="16"/>
  <c r="C70" i="16"/>
  <c r="H70" i="16" s="1"/>
  <c r="D70" i="16"/>
  <c r="I70" i="16" s="1"/>
  <c r="E70" i="16"/>
  <c r="J70" i="16" s="1"/>
  <c r="F70" i="16"/>
  <c r="K70" i="16" s="1"/>
  <c r="C71" i="16"/>
  <c r="H71" i="16" s="1"/>
  <c r="D71" i="16"/>
  <c r="I71" i="16" s="1"/>
  <c r="E71" i="16"/>
  <c r="J71" i="16" s="1"/>
  <c r="F71" i="16"/>
  <c r="K71" i="16" s="1"/>
  <c r="C72" i="16"/>
  <c r="H72" i="16" s="1"/>
  <c r="D72" i="16"/>
  <c r="I72" i="16" s="1"/>
  <c r="E72" i="16"/>
  <c r="J72" i="16" s="1"/>
  <c r="F72" i="16"/>
  <c r="K72" i="16" s="1"/>
  <c r="C73" i="16"/>
  <c r="H73" i="16" s="1"/>
  <c r="D73" i="16"/>
  <c r="I73" i="16" s="1"/>
  <c r="E73" i="16"/>
  <c r="J73" i="16" s="1"/>
  <c r="F73" i="16"/>
  <c r="K73" i="16" s="1"/>
  <c r="C74" i="16"/>
  <c r="H74" i="16" s="1"/>
  <c r="D74" i="16"/>
  <c r="I74" i="16" s="1"/>
  <c r="E74" i="16"/>
  <c r="J74" i="16" s="1"/>
  <c r="F74" i="16"/>
  <c r="K74" i="16" s="1"/>
  <c r="C75" i="16"/>
  <c r="H75" i="16" s="1"/>
  <c r="D75" i="16"/>
  <c r="I75" i="16" s="1"/>
  <c r="E75" i="16"/>
  <c r="J75" i="16" s="1"/>
  <c r="F75" i="16"/>
  <c r="K75" i="16" s="1"/>
  <c r="C76" i="16"/>
  <c r="H76" i="16" s="1"/>
  <c r="D76" i="16"/>
  <c r="I76" i="16" s="1"/>
  <c r="E76" i="16"/>
  <c r="J76" i="16" s="1"/>
  <c r="F76" i="16"/>
  <c r="K76" i="16" s="1"/>
  <c r="C77" i="16"/>
  <c r="H77" i="16" s="1"/>
  <c r="D77" i="16"/>
  <c r="I77" i="16" s="1"/>
  <c r="E77" i="16"/>
  <c r="J77" i="16" s="1"/>
  <c r="F77" i="16"/>
  <c r="K77" i="16" s="1"/>
  <c r="C79" i="16"/>
  <c r="D79" i="16"/>
  <c r="E79" i="16"/>
  <c r="F79" i="16"/>
  <c r="K79" i="16" s="1"/>
  <c r="C80" i="16"/>
  <c r="H80" i="16" s="1"/>
  <c r="D80" i="16"/>
  <c r="I80" i="16" s="1"/>
  <c r="E80" i="16"/>
  <c r="J80" i="16" s="1"/>
  <c r="F80" i="16"/>
  <c r="K80" i="16" s="1"/>
  <c r="C81" i="16"/>
  <c r="H81" i="16" s="1"/>
  <c r="D81" i="16"/>
  <c r="I81" i="16" s="1"/>
  <c r="E81" i="16"/>
  <c r="J81" i="16" s="1"/>
  <c r="F81" i="16"/>
  <c r="K81" i="16" s="1"/>
  <c r="C82" i="16"/>
  <c r="H82" i="16" s="1"/>
  <c r="D82" i="16"/>
  <c r="I82" i="16" s="1"/>
  <c r="E82" i="16"/>
  <c r="J82" i="16" s="1"/>
  <c r="F82" i="16"/>
  <c r="K82" i="16" s="1"/>
  <c r="C83" i="16"/>
  <c r="H83" i="16" s="1"/>
  <c r="D83" i="16"/>
  <c r="I83" i="16" s="1"/>
  <c r="E83" i="16"/>
  <c r="J83" i="16" s="1"/>
  <c r="F83" i="16"/>
  <c r="K83" i="16" s="1"/>
  <c r="C84" i="16"/>
  <c r="H84" i="16" s="1"/>
  <c r="D84" i="16"/>
  <c r="I84" i="16" s="1"/>
  <c r="E84" i="16"/>
  <c r="J84" i="16" s="1"/>
  <c r="F84" i="16"/>
  <c r="K84" i="16" s="1"/>
  <c r="C85" i="16"/>
  <c r="H85" i="16" s="1"/>
  <c r="D85" i="16"/>
  <c r="I85" i="16" s="1"/>
  <c r="E85" i="16"/>
  <c r="J85" i="16" s="1"/>
  <c r="F85" i="16"/>
  <c r="K85" i="16" s="1"/>
  <c r="C86" i="16"/>
  <c r="H86" i="16" s="1"/>
  <c r="D86" i="16"/>
  <c r="I86" i="16" s="1"/>
  <c r="E86" i="16"/>
  <c r="J86" i="16" s="1"/>
  <c r="F86" i="16"/>
  <c r="K86" i="16" s="1"/>
  <c r="C87" i="16"/>
  <c r="H87" i="16" s="1"/>
  <c r="D87" i="16"/>
  <c r="I87" i="16" s="1"/>
  <c r="E87" i="16"/>
  <c r="J87" i="16" s="1"/>
  <c r="F87" i="16"/>
  <c r="C88" i="16"/>
  <c r="H88" i="16" s="1"/>
  <c r="D88" i="16"/>
  <c r="I88" i="16" s="1"/>
  <c r="E88" i="16"/>
  <c r="J88" i="16" s="1"/>
  <c r="F88" i="16"/>
  <c r="K88" i="16" s="1"/>
  <c r="B88" i="16"/>
  <c r="G88" i="16" s="1"/>
  <c r="B87" i="16"/>
  <c r="G87" i="16" s="1"/>
  <c r="B86" i="16"/>
  <c r="G86" i="16" s="1"/>
  <c r="B85" i="16"/>
  <c r="G85" i="16" s="1"/>
  <c r="B84" i="16"/>
  <c r="G84" i="16" s="1"/>
  <c r="B83" i="16"/>
  <c r="G83" i="16" s="1"/>
  <c r="B82" i="16"/>
  <c r="G82" i="16" s="1"/>
  <c r="B81" i="16"/>
  <c r="G81" i="16" s="1"/>
  <c r="B80" i="16"/>
  <c r="G80" i="16" s="1"/>
  <c r="B79" i="16"/>
  <c r="B77" i="16"/>
  <c r="G77" i="16" s="1"/>
  <c r="B76" i="16"/>
  <c r="G76" i="16" s="1"/>
  <c r="B75" i="16"/>
  <c r="G75" i="16" s="1"/>
  <c r="B74" i="16"/>
  <c r="G74" i="16" s="1"/>
  <c r="B73" i="16"/>
  <c r="G73" i="16" s="1"/>
  <c r="B72" i="16"/>
  <c r="G72" i="16" s="1"/>
  <c r="B71" i="16"/>
  <c r="G71" i="16" s="1"/>
  <c r="B70" i="16"/>
  <c r="G70" i="16" s="1"/>
  <c r="B69" i="16"/>
  <c r="B66" i="16"/>
  <c r="B65" i="16"/>
  <c r="B64" i="16"/>
  <c r="B63" i="16"/>
  <c r="B62" i="16"/>
  <c r="B61" i="16"/>
  <c r="B60" i="16"/>
  <c r="B59" i="16"/>
  <c r="B58" i="16"/>
  <c r="B57" i="16"/>
  <c r="B55" i="16"/>
  <c r="B54" i="16"/>
  <c r="B53" i="16"/>
  <c r="B52" i="16"/>
  <c r="B51" i="16"/>
  <c r="B50" i="16"/>
  <c r="B49" i="16"/>
  <c r="B48" i="16"/>
  <c r="B47" i="16"/>
  <c r="B46" i="16"/>
  <c r="B44" i="16"/>
  <c r="B43" i="16"/>
  <c r="B42" i="16"/>
  <c r="B41" i="16"/>
  <c r="B40" i="16"/>
  <c r="B39" i="16"/>
  <c r="B38" i="16"/>
  <c r="B37" i="16"/>
  <c r="B36" i="16"/>
  <c r="C2" i="16"/>
  <c r="D2" i="16"/>
  <c r="I2" i="16" s="1"/>
  <c r="E2" i="16"/>
  <c r="F2" i="16"/>
  <c r="C3" i="16"/>
  <c r="H3" i="16" s="1"/>
  <c r="D3" i="16"/>
  <c r="I3" i="16" s="1"/>
  <c r="E3" i="16"/>
  <c r="F3" i="16"/>
  <c r="C4" i="16"/>
  <c r="H4" i="16" s="1"/>
  <c r="D4" i="16"/>
  <c r="I4" i="16" s="1"/>
  <c r="E4" i="16"/>
  <c r="J4" i="16" s="1"/>
  <c r="F4" i="16"/>
  <c r="K4" i="16" s="1"/>
  <c r="C5" i="16"/>
  <c r="H5" i="16" s="1"/>
  <c r="D5" i="16"/>
  <c r="I5" i="16" s="1"/>
  <c r="E5" i="16"/>
  <c r="J5" i="16" s="1"/>
  <c r="F5" i="16"/>
  <c r="K5" i="16" s="1"/>
  <c r="C6" i="16"/>
  <c r="H6" i="16" s="1"/>
  <c r="D6" i="16"/>
  <c r="E6" i="16"/>
  <c r="J6" i="16" s="1"/>
  <c r="F6" i="16"/>
  <c r="K6" i="16" s="1"/>
  <c r="C7" i="16"/>
  <c r="H7" i="16" s="1"/>
  <c r="D7" i="16"/>
  <c r="I7" i="16" s="1"/>
  <c r="E7" i="16"/>
  <c r="J7" i="16" s="1"/>
  <c r="F7" i="16"/>
  <c r="K7" i="16" s="1"/>
  <c r="C8" i="16"/>
  <c r="H8" i="16" s="1"/>
  <c r="D8" i="16"/>
  <c r="I8" i="16" s="1"/>
  <c r="E8" i="16"/>
  <c r="J8" i="16" s="1"/>
  <c r="F8" i="16"/>
  <c r="K8" i="16" s="1"/>
  <c r="C9" i="16"/>
  <c r="H9" i="16" s="1"/>
  <c r="D9" i="16"/>
  <c r="I9" i="16" s="1"/>
  <c r="E9" i="16"/>
  <c r="J9" i="16" s="1"/>
  <c r="F9" i="16"/>
  <c r="K9" i="16" s="1"/>
  <c r="C10" i="16"/>
  <c r="H10" i="16" s="1"/>
  <c r="D10" i="16"/>
  <c r="I10" i="16" s="1"/>
  <c r="E10" i="16"/>
  <c r="J10" i="16" s="1"/>
  <c r="F10" i="16"/>
  <c r="K10" i="16" s="1"/>
  <c r="C11" i="16"/>
  <c r="H11" i="16" s="1"/>
  <c r="D11" i="16"/>
  <c r="I11" i="16" s="1"/>
  <c r="E11" i="16"/>
  <c r="J11" i="16" s="1"/>
  <c r="F11" i="16"/>
  <c r="K11" i="16" s="1"/>
  <c r="B33" i="16"/>
  <c r="G33" i="16" s="1"/>
  <c r="B32" i="16"/>
  <c r="G32" i="16" s="1"/>
  <c r="B31" i="16"/>
  <c r="G31" i="16" s="1"/>
  <c r="B30" i="16"/>
  <c r="G30" i="16" s="1"/>
  <c r="B29" i="16"/>
  <c r="G29" i="16" s="1"/>
  <c r="B28" i="16"/>
  <c r="G28" i="16" s="1"/>
  <c r="B27" i="16"/>
  <c r="G27" i="16" s="1"/>
  <c r="B26" i="16"/>
  <c r="G26" i="16" s="1"/>
  <c r="B25" i="16"/>
  <c r="G25" i="16" s="1"/>
  <c r="B24" i="16"/>
  <c r="B22" i="16"/>
  <c r="G22" i="16" s="1"/>
  <c r="B21" i="16"/>
  <c r="G21" i="16" s="1"/>
  <c r="B20" i="16"/>
  <c r="G20" i="16" s="1"/>
  <c r="B19" i="16"/>
  <c r="G19" i="16" s="1"/>
  <c r="B18" i="16"/>
  <c r="G18" i="16" s="1"/>
  <c r="B17" i="16"/>
  <c r="G17" i="16" s="1"/>
  <c r="B16" i="16"/>
  <c r="G16" i="16" s="1"/>
  <c r="B15" i="16"/>
  <c r="G15" i="16" s="1"/>
  <c r="B14" i="16"/>
  <c r="G14" i="16" s="1"/>
  <c r="B13" i="16"/>
  <c r="B3" i="16"/>
  <c r="B4" i="16"/>
  <c r="B5" i="16"/>
  <c r="B6" i="16"/>
  <c r="G6" i="16" s="1"/>
  <c r="B7" i="16"/>
  <c r="B8" i="16"/>
  <c r="G8" i="16" s="1"/>
  <c r="B9" i="16"/>
  <c r="G9" i="16" s="1"/>
  <c r="B10" i="16"/>
  <c r="G10" i="16" s="1"/>
  <c r="B11" i="16"/>
  <c r="G11" i="16" s="1"/>
  <c r="A3" i="5"/>
  <c r="F12" i="16" l="1"/>
  <c r="K3" i="16"/>
  <c r="J3" i="16"/>
  <c r="E12" i="16"/>
  <c r="F23" i="16"/>
  <c r="K13" i="16"/>
  <c r="J13" i="16"/>
  <c r="E23" i="16"/>
  <c r="F34" i="16"/>
  <c r="K24" i="16"/>
  <c r="H24" i="16"/>
  <c r="C34" i="16"/>
  <c r="I37" i="15" s="1"/>
  <c r="K69" i="16"/>
  <c r="F78" i="16"/>
  <c r="G69" i="16"/>
  <c r="B78" i="16"/>
  <c r="H81" i="15" s="1"/>
  <c r="J69" i="16"/>
  <c r="E78" i="16"/>
  <c r="H69" i="16"/>
  <c r="C78" i="16"/>
  <c r="B89" i="16"/>
  <c r="G79" i="16"/>
  <c r="D89" i="16"/>
  <c r="I79" i="16"/>
  <c r="F89" i="16"/>
  <c r="K87" i="16"/>
  <c r="I69" i="16"/>
  <c r="D78" i="16"/>
  <c r="H79" i="16"/>
  <c r="C89" i="16"/>
  <c r="J79" i="16"/>
  <c r="E89" i="16"/>
  <c r="D34" i="16"/>
  <c r="J37" i="15" s="1"/>
  <c r="I24" i="16"/>
  <c r="E34" i="16"/>
  <c r="K37" i="15" s="1"/>
  <c r="J24" i="16"/>
  <c r="G24" i="16"/>
  <c r="B34" i="16"/>
  <c r="H37" i="15" s="1"/>
  <c r="A2" i="16"/>
  <c r="B23" i="16"/>
  <c r="H26" i="15" s="1"/>
  <c r="G13" i="16"/>
  <c r="H13" i="16"/>
  <c r="C23" i="16"/>
  <c r="G3" i="16"/>
  <c r="B12" i="16"/>
  <c r="H15" i="15" s="1"/>
  <c r="H2" i="16"/>
  <c r="C12" i="16"/>
  <c r="I14" i="16"/>
  <c r="D23" i="16"/>
  <c r="J26" i="15" s="1"/>
  <c r="I6" i="16"/>
  <c r="D12" i="16"/>
  <c r="J15" i="15" s="1"/>
  <c r="J92" i="15"/>
  <c r="L26" i="15"/>
  <c r="K15" i="15" l="1"/>
  <c r="L37" i="15"/>
  <c r="L34" i="16" s="1"/>
  <c r="K81" i="15"/>
  <c r="I26" i="15"/>
  <c r="L23" i="16" s="1"/>
  <c r="K59" i="15"/>
  <c r="K48" i="15"/>
  <c r="K92" i="15"/>
  <c r="K70" i="15"/>
  <c r="I15" i="15"/>
  <c r="L92" i="15"/>
  <c r="L70" i="15"/>
  <c r="L59" i="15"/>
  <c r="L48" i="15"/>
  <c r="L15" i="15"/>
  <c r="K26" i="15"/>
  <c r="L81" i="15"/>
  <c r="I92" i="15"/>
  <c r="H92" i="15"/>
  <c r="I81" i="15"/>
  <c r="L78" i="16"/>
  <c r="J81" i="15"/>
  <c r="H70" i="15"/>
  <c r="I70" i="15"/>
  <c r="L67" i="16" s="1"/>
  <c r="J70" i="15"/>
  <c r="I59" i="15"/>
  <c r="H59" i="15"/>
  <c r="J59" i="15"/>
  <c r="I48" i="15"/>
  <c r="J48" i="15"/>
  <c r="H48" i="15"/>
  <c r="A81" i="5"/>
  <c r="A80" i="16" s="1"/>
  <c r="A82" i="5"/>
  <c r="A81" i="16" s="1"/>
  <c r="A83" i="5"/>
  <c r="A82" i="16" s="1"/>
  <c r="A84" i="5"/>
  <c r="A83" i="16" s="1"/>
  <c r="A85" i="5"/>
  <c r="A84" i="16" s="1"/>
  <c r="A86" i="5"/>
  <c r="A85" i="16" s="1"/>
  <c r="A87" i="5"/>
  <c r="A86" i="16" s="1"/>
  <c r="A88" i="5"/>
  <c r="A87" i="16" s="1"/>
  <c r="A89" i="5"/>
  <c r="A88" i="16" s="1"/>
  <c r="A80" i="5"/>
  <c r="A79" i="16" s="1"/>
  <c r="A70" i="5"/>
  <c r="A69" i="16" s="1"/>
  <c r="A71" i="5"/>
  <c r="A70" i="16" s="1"/>
  <c r="A72" i="5"/>
  <c r="A71" i="16" s="1"/>
  <c r="A73" i="5"/>
  <c r="A72" i="16" s="1"/>
  <c r="A74" i="5"/>
  <c r="A73" i="16" s="1"/>
  <c r="A75" i="5"/>
  <c r="A74" i="16" s="1"/>
  <c r="A76" i="5"/>
  <c r="A75" i="16" s="1"/>
  <c r="A77" i="5"/>
  <c r="A76" i="16" s="1"/>
  <c r="A78" i="5"/>
  <c r="A77" i="16" s="1"/>
  <c r="A69" i="5"/>
  <c r="A68" i="16" s="1"/>
  <c r="A59" i="5"/>
  <c r="A58" i="16" s="1"/>
  <c r="A60" i="5"/>
  <c r="A59" i="16" s="1"/>
  <c r="A61" i="5"/>
  <c r="A60" i="16" s="1"/>
  <c r="A62" i="5"/>
  <c r="A61" i="16" s="1"/>
  <c r="A63" i="5"/>
  <c r="A62" i="16" s="1"/>
  <c r="A64" i="5"/>
  <c r="A63" i="16" s="1"/>
  <c r="A65" i="5"/>
  <c r="A64" i="16" s="1"/>
  <c r="A66" i="5"/>
  <c r="A65" i="16" s="1"/>
  <c r="A67" i="5"/>
  <c r="A66" i="16" s="1"/>
  <c r="A58" i="5"/>
  <c r="A57" i="16" s="1"/>
  <c r="A48" i="5"/>
  <c r="A47" i="16" s="1"/>
  <c r="A49" i="5"/>
  <c r="A48" i="16" s="1"/>
  <c r="A50" i="5"/>
  <c r="A49" i="16" s="1"/>
  <c r="A51" i="5"/>
  <c r="A50" i="16" s="1"/>
  <c r="A52" i="5"/>
  <c r="A51" i="16" s="1"/>
  <c r="A53" i="5"/>
  <c r="A52" i="16" s="1"/>
  <c r="A54" i="5"/>
  <c r="A53" i="16" s="1"/>
  <c r="A55" i="5"/>
  <c r="A54" i="16" s="1"/>
  <c r="A56" i="5"/>
  <c r="A55" i="16" s="1"/>
  <c r="A47" i="5"/>
  <c r="A46" i="16" s="1"/>
  <c r="A37" i="5"/>
  <c r="A38" i="5"/>
  <c r="A39" i="5"/>
  <c r="A40" i="5"/>
  <c r="A41" i="5"/>
  <c r="A42" i="5"/>
  <c r="A43" i="5"/>
  <c r="A44" i="5"/>
  <c r="A45" i="5"/>
  <c r="A36" i="5"/>
  <c r="A26" i="5"/>
  <c r="A27" i="5"/>
  <c r="A28" i="5"/>
  <c r="A29" i="5"/>
  <c r="A30" i="5"/>
  <c r="A31" i="5"/>
  <c r="A32" i="5"/>
  <c r="A33" i="5"/>
  <c r="A34" i="5"/>
  <c r="A25" i="5"/>
  <c r="A15" i="5"/>
  <c r="A16" i="5"/>
  <c r="A17" i="5"/>
  <c r="A18" i="5"/>
  <c r="A19" i="5"/>
  <c r="A20" i="5"/>
  <c r="A21" i="5"/>
  <c r="A22" i="5"/>
  <c r="A23" i="5"/>
  <c r="A14" i="5"/>
  <c r="A4" i="5"/>
  <c r="A5" i="5"/>
  <c r="A6" i="5"/>
  <c r="A7" i="5"/>
  <c r="A8" i="5"/>
  <c r="A9" i="5"/>
  <c r="A10" i="5"/>
  <c r="A11" i="5"/>
  <c r="A12" i="5"/>
  <c r="A44" i="16" l="1"/>
  <c r="A40" i="16"/>
  <c r="A36" i="16"/>
  <c r="A43" i="16"/>
  <c r="A39" i="16"/>
  <c r="A35" i="16"/>
  <c r="A41" i="16"/>
  <c r="A37" i="16"/>
  <c r="A42" i="16"/>
  <c r="A38" i="16"/>
  <c r="A28" i="16"/>
  <c r="A31" i="16"/>
  <c r="A27" i="16"/>
  <c r="A32" i="16"/>
  <c r="A24" i="16"/>
  <c r="A30" i="16"/>
  <c r="A26" i="16"/>
  <c r="A33" i="16"/>
  <c r="A29" i="16"/>
  <c r="A25" i="16"/>
  <c r="A13" i="16"/>
  <c r="A22" i="16"/>
  <c r="A18" i="16"/>
  <c r="A14" i="16"/>
  <c r="A15" i="16"/>
  <c r="A21" i="16"/>
  <c r="A17" i="16"/>
  <c r="A19" i="16"/>
  <c r="A20" i="16"/>
  <c r="A16" i="16"/>
  <c r="A6" i="16"/>
  <c r="A9" i="16"/>
  <c r="A5" i="16"/>
  <c r="G5" i="16" s="1"/>
  <c r="A10" i="16"/>
  <c r="A4" i="16"/>
  <c r="G4" i="16" s="1"/>
  <c r="A11" i="16"/>
  <c r="A7" i="16"/>
  <c r="G7" i="16" s="1"/>
  <c r="A3" i="16"/>
  <c r="A13" i="5"/>
  <c r="G17" i="14" s="1"/>
  <c r="L89" i="16"/>
  <c r="L56" i="16"/>
  <c r="L45" i="16"/>
  <c r="L12" i="16"/>
  <c r="A8" i="16"/>
  <c r="A57" i="5"/>
  <c r="G61" i="14" s="1"/>
  <c r="A90" i="5"/>
  <c r="A35" i="5"/>
  <c r="G39" i="14" s="1"/>
  <c r="A24" i="5"/>
  <c r="G28" i="14" s="1"/>
  <c r="A68" i="5"/>
  <c r="G72" i="14" s="1"/>
  <c r="A79" i="5"/>
  <c r="G83" i="14" s="1"/>
  <c r="A46" i="5"/>
  <c r="G50" i="14" s="1"/>
  <c r="G15" i="15" l="1"/>
  <c r="G94" i="18"/>
  <c r="A89" i="16"/>
  <c r="A78" i="16"/>
  <c r="G83" i="18"/>
  <c r="G72" i="18"/>
  <c r="A67" i="16"/>
  <c r="G59" i="15"/>
  <c r="G61" i="18"/>
  <c r="A56" i="16"/>
  <c r="A34" i="16"/>
  <c r="G39" i="18"/>
  <c r="A23" i="16"/>
  <c r="G28" i="18"/>
  <c r="A12" i="16"/>
  <c r="G17" i="18"/>
  <c r="A45" i="16"/>
  <c r="G50" i="18"/>
  <c r="G37" i="15"/>
  <c r="G81" i="15"/>
  <c r="G94" i="14"/>
  <c r="G92" i="15" s="1"/>
  <c r="G70" i="15"/>
  <c r="G26" i="15"/>
  <c r="I89" i="16" l="1"/>
  <c r="H89" i="16"/>
  <c r="G89" i="16"/>
  <c r="J89" i="16"/>
  <c r="K89" i="16"/>
  <c r="H78" i="16"/>
  <c r="K78" i="16"/>
  <c r="I78" i="16"/>
  <c r="G78" i="16"/>
  <c r="J78" i="16"/>
  <c r="H67" i="16"/>
  <c r="J67" i="16"/>
  <c r="K67" i="16"/>
  <c r="G67" i="16"/>
  <c r="I67" i="16"/>
  <c r="I56" i="16"/>
  <c r="J56" i="16"/>
  <c r="H56" i="16"/>
  <c r="K56" i="16"/>
  <c r="G56" i="16"/>
  <c r="J34" i="16"/>
  <c r="H34" i="16"/>
  <c r="K34" i="16"/>
  <c r="G34" i="16"/>
  <c r="I34" i="16"/>
  <c r="G23" i="16"/>
  <c r="K23" i="16"/>
  <c r="J23" i="16"/>
  <c r="I23" i="16"/>
  <c r="H23" i="16"/>
  <c r="I12" i="16"/>
  <c r="H12" i="16"/>
  <c r="J12" i="16"/>
  <c r="G12" i="16"/>
  <c r="K12" i="16"/>
  <c r="G48" i="15"/>
  <c r="J45" i="16"/>
  <c r="K45" i="16"/>
  <c r="G45" i="16"/>
  <c r="H45" i="16"/>
  <c r="I45" i="16"/>
  <c r="CP118" i="4" l="1"/>
  <c r="CO118" i="4"/>
  <c r="CN118" i="4"/>
  <c r="CM118" i="4"/>
  <c r="CL118" i="4"/>
  <c r="CK118" i="4"/>
  <c r="CJ118" i="4"/>
  <c r="CI118" i="4"/>
  <c r="CH118" i="4"/>
  <c r="CG118" i="4"/>
  <c r="CF118" i="4"/>
  <c r="CE118" i="4"/>
  <c r="CD118" i="4"/>
  <c r="CC118" i="4"/>
  <c r="CB118" i="4"/>
  <c r="CA118" i="4"/>
  <c r="BZ118" i="4"/>
  <c r="BY118" i="4"/>
  <c r="BX118" i="4"/>
  <c r="BW118" i="4"/>
  <c r="BV118" i="4"/>
  <c r="BU118" i="4"/>
  <c r="BT118" i="4"/>
  <c r="BS118" i="4"/>
  <c r="BR118" i="4"/>
  <c r="BQ118" i="4"/>
  <c r="BP118" i="4"/>
  <c r="BO118" i="4"/>
  <c r="BN118" i="4"/>
  <c r="BM118" i="4"/>
  <c r="BL118" i="4"/>
  <c r="BK118" i="4"/>
  <c r="BJ118" i="4"/>
  <c r="BI118" i="4"/>
  <c r="BH118" i="4"/>
  <c r="BG118" i="4"/>
  <c r="BF118" i="4"/>
  <c r="BE118" i="4"/>
  <c r="BD118" i="4"/>
  <c r="BC118" i="4"/>
  <c r="BB118" i="4"/>
  <c r="BA118" i="4"/>
  <c r="AZ118" i="4"/>
  <c r="AY118" i="4"/>
  <c r="AX118" i="4"/>
  <c r="AW118" i="4"/>
  <c r="AV118" i="4"/>
  <c r="AU118" i="4"/>
  <c r="AT118" i="4"/>
  <c r="AS118" i="4"/>
  <c r="AR118" i="4"/>
  <c r="AQ118" i="4"/>
  <c r="AP118" i="4"/>
  <c r="AO118" i="4"/>
  <c r="AN118" i="4"/>
  <c r="AM118" i="4"/>
  <c r="AL118" i="4"/>
  <c r="AK118" i="4"/>
  <c r="AJ118" i="4"/>
  <c r="AI118" i="4"/>
  <c r="AH118" i="4"/>
  <c r="AG118" i="4"/>
  <c r="AF118" i="4"/>
  <c r="AE118" i="4"/>
  <c r="AD118" i="4"/>
  <c r="AC118" i="4"/>
  <c r="AB118" i="4"/>
  <c r="AA118" i="4"/>
  <c r="Z118" i="4"/>
  <c r="Y118" i="4"/>
  <c r="X118" i="4"/>
  <c r="W118" i="4"/>
  <c r="V118" i="4"/>
  <c r="U118" i="4"/>
  <c r="T118" i="4"/>
  <c r="S118" i="4"/>
  <c r="R118" i="4"/>
  <c r="Q118" i="4"/>
  <c r="P118" i="4"/>
  <c r="O118" i="4"/>
  <c r="N118" i="4"/>
  <c r="M118" i="4"/>
  <c r="L118" i="4"/>
  <c r="K118" i="4"/>
  <c r="J118" i="4"/>
  <c r="I118" i="4"/>
  <c r="H118" i="4"/>
  <c r="G118" i="4"/>
  <c r="D118" i="4"/>
  <c r="CP117" i="4"/>
  <c r="CO117" i="4"/>
  <c r="CN117" i="4"/>
  <c r="CM117" i="4"/>
  <c r="CL117" i="4"/>
  <c r="CK117" i="4"/>
  <c r="CJ117" i="4"/>
  <c r="CI117" i="4"/>
  <c r="CH117" i="4"/>
  <c r="CG117" i="4"/>
  <c r="CF117" i="4"/>
  <c r="CE117" i="4"/>
  <c r="CD117" i="4"/>
  <c r="CC117" i="4"/>
  <c r="CB117" i="4"/>
  <c r="CA117" i="4"/>
  <c r="BZ117" i="4"/>
  <c r="BY117" i="4"/>
  <c r="BX117" i="4"/>
  <c r="BW117" i="4"/>
  <c r="BV117" i="4"/>
  <c r="BU117" i="4"/>
  <c r="BT117" i="4"/>
  <c r="BS117" i="4"/>
  <c r="BR117" i="4"/>
  <c r="BQ117" i="4"/>
  <c r="BP117" i="4"/>
  <c r="BO117" i="4"/>
  <c r="BN117" i="4"/>
  <c r="BM117" i="4"/>
  <c r="BL117" i="4"/>
  <c r="BK117" i="4"/>
  <c r="BJ117" i="4"/>
  <c r="BI117" i="4"/>
  <c r="BH117" i="4"/>
  <c r="BG117" i="4"/>
  <c r="BF117" i="4"/>
  <c r="BE117" i="4"/>
  <c r="BD117" i="4"/>
  <c r="BC117" i="4"/>
  <c r="BB117" i="4"/>
  <c r="BA117" i="4"/>
  <c r="AZ117" i="4"/>
  <c r="AY117" i="4"/>
  <c r="AX117" i="4"/>
  <c r="AW117" i="4"/>
  <c r="AV117" i="4"/>
  <c r="AU117" i="4"/>
  <c r="AT117" i="4"/>
  <c r="AS117" i="4"/>
  <c r="AR117" i="4"/>
  <c r="AQ117" i="4"/>
  <c r="AP117" i="4"/>
  <c r="AO117" i="4"/>
  <c r="AN117" i="4"/>
  <c r="AM117" i="4"/>
  <c r="AL117" i="4"/>
  <c r="AK117" i="4"/>
  <c r="AJ117" i="4"/>
  <c r="AI117" i="4"/>
  <c r="AH117" i="4"/>
  <c r="AG117" i="4"/>
  <c r="AF117" i="4"/>
  <c r="AE117" i="4"/>
  <c r="AD117" i="4"/>
  <c r="AC117" i="4"/>
  <c r="AB117" i="4"/>
  <c r="AA117" i="4"/>
  <c r="Z117" i="4"/>
  <c r="Y117" i="4"/>
  <c r="X117" i="4"/>
  <c r="W117" i="4"/>
  <c r="V117" i="4"/>
  <c r="U117" i="4"/>
  <c r="T117" i="4"/>
  <c r="S117" i="4"/>
  <c r="R117" i="4"/>
  <c r="Q117" i="4"/>
  <c r="P117" i="4"/>
  <c r="O117" i="4"/>
  <c r="N117" i="4"/>
  <c r="M117" i="4"/>
  <c r="L117" i="4"/>
  <c r="K117" i="4"/>
  <c r="J117" i="4"/>
  <c r="I117" i="4"/>
  <c r="H117" i="4"/>
  <c r="G117" i="4"/>
  <c r="D117" i="4"/>
  <c r="CP116" i="4"/>
  <c r="CO116" i="4"/>
  <c r="CN116" i="4"/>
  <c r="CM116" i="4"/>
  <c r="CL116" i="4"/>
  <c r="CK116" i="4"/>
  <c r="CJ116" i="4"/>
  <c r="CI116" i="4"/>
  <c r="CH116" i="4"/>
  <c r="CG116" i="4"/>
  <c r="CF116" i="4"/>
  <c r="CE116" i="4"/>
  <c r="CD116" i="4"/>
  <c r="CC116" i="4"/>
  <c r="CB116" i="4"/>
  <c r="CA116" i="4"/>
  <c r="BZ116" i="4"/>
  <c r="BY116" i="4"/>
  <c r="BX116" i="4"/>
  <c r="BW116" i="4"/>
  <c r="BV116" i="4"/>
  <c r="BU116" i="4"/>
  <c r="BT116" i="4"/>
  <c r="BS116" i="4"/>
  <c r="BR116" i="4"/>
  <c r="BQ116" i="4"/>
  <c r="BP116" i="4"/>
  <c r="BO116" i="4"/>
  <c r="BN116" i="4"/>
  <c r="BM116" i="4"/>
  <c r="BL116" i="4"/>
  <c r="BK116" i="4"/>
  <c r="BJ116" i="4"/>
  <c r="BI116" i="4"/>
  <c r="BH116" i="4"/>
  <c r="BG116" i="4"/>
  <c r="BF116" i="4"/>
  <c r="BE116" i="4"/>
  <c r="BD116" i="4"/>
  <c r="BC116" i="4"/>
  <c r="BB116" i="4"/>
  <c r="BA116" i="4"/>
  <c r="AZ116" i="4"/>
  <c r="AY116" i="4"/>
  <c r="AX116" i="4"/>
  <c r="AW116" i="4"/>
  <c r="AV116" i="4"/>
  <c r="AU116" i="4"/>
  <c r="AT116" i="4"/>
  <c r="AS116" i="4"/>
  <c r="AR116" i="4"/>
  <c r="AQ116" i="4"/>
  <c r="AP116" i="4"/>
  <c r="AO116" i="4"/>
  <c r="AN116" i="4"/>
  <c r="AM116" i="4"/>
  <c r="AL116" i="4"/>
  <c r="AK116" i="4"/>
  <c r="AJ116" i="4"/>
  <c r="AI116" i="4"/>
  <c r="AH116" i="4"/>
  <c r="AG116" i="4"/>
  <c r="AF116" i="4"/>
  <c r="AE116" i="4"/>
  <c r="AD116" i="4"/>
  <c r="AC116" i="4"/>
  <c r="AB116" i="4"/>
  <c r="AA116" i="4"/>
  <c r="Z116" i="4"/>
  <c r="Y116" i="4"/>
  <c r="X116" i="4"/>
  <c r="W116" i="4"/>
  <c r="V116" i="4"/>
  <c r="U116" i="4"/>
  <c r="T116" i="4"/>
  <c r="S116" i="4"/>
  <c r="R116" i="4"/>
  <c r="Q116" i="4"/>
  <c r="P116" i="4"/>
  <c r="O116" i="4"/>
  <c r="N116" i="4"/>
  <c r="M116" i="4"/>
  <c r="L116" i="4"/>
  <c r="K116" i="4"/>
  <c r="J116" i="4"/>
  <c r="I116" i="4"/>
  <c r="H116" i="4"/>
  <c r="G116" i="4"/>
  <c r="D116" i="4"/>
  <c r="CP115" i="4"/>
  <c r="CO115" i="4"/>
  <c r="CN115" i="4"/>
  <c r="CM115" i="4"/>
  <c r="CL115" i="4"/>
  <c r="CK115" i="4"/>
  <c r="CJ115" i="4"/>
  <c r="CI115" i="4"/>
  <c r="CH115" i="4"/>
  <c r="CG115" i="4"/>
  <c r="CF115" i="4"/>
  <c r="CE115" i="4"/>
  <c r="CD115" i="4"/>
  <c r="CC115" i="4"/>
  <c r="CB115" i="4"/>
  <c r="CA115" i="4"/>
  <c r="BZ115" i="4"/>
  <c r="BY115" i="4"/>
  <c r="BX115" i="4"/>
  <c r="BW115" i="4"/>
  <c r="BV115" i="4"/>
  <c r="BU115" i="4"/>
  <c r="BT115" i="4"/>
  <c r="BS115" i="4"/>
  <c r="BR115" i="4"/>
  <c r="BQ115" i="4"/>
  <c r="BP115" i="4"/>
  <c r="BO115" i="4"/>
  <c r="BN115" i="4"/>
  <c r="BM115" i="4"/>
  <c r="BL115" i="4"/>
  <c r="BK115" i="4"/>
  <c r="BJ115" i="4"/>
  <c r="BI115" i="4"/>
  <c r="BH115" i="4"/>
  <c r="BG115" i="4"/>
  <c r="BF115" i="4"/>
  <c r="BE115" i="4"/>
  <c r="BD115" i="4"/>
  <c r="BC115" i="4"/>
  <c r="BB115" i="4"/>
  <c r="BA115" i="4"/>
  <c r="AZ115" i="4"/>
  <c r="AY115" i="4"/>
  <c r="AX115" i="4"/>
  <c r="AW115" i="4"/>
  <c r="AV115" i="4"/>
  <c r="AU115" i="4"/>
  <c r="AT115" i="4"/>
  <c r="AS115" i="4"/>
  <c r="AR115" i="4"/>
  <c r="AQ115" i="4"/>
  <c r="AP115" i="4"/>
  <c r="AO115" i="4"/>
  <c r="AN115" i="4"/>
  <c r="AM115" i="4"/>
  <c r="AL115" i="4"/>
  <c r="AK115" i="4"/>
  <c r="AJ115" i="4"/>
  <c r="AI115" i="4"/>
  <c r="AH115" i="4"/>
  <c r="AG115" i="4"/>
  <c r="AF115" i="4"/>
  <c r="AE115" i="4"/>
  <c r="AD115" i="4"/>
  <c r="AC115" i="4"/>
  <c r="AB115" i="4"/>
  <c r="AA115" i="4"/>
  <c r="Z115" i="4"/>
  <c r="Y115" i="4"/>
  <c r="X115" i="4"/>
  <c r="W115" i="4"/>
  <c r="V115" i="4"/>
  <c r="U115" i="4"/>
  <c r="T115" i="4"/>
  <c r="S115" i="4"/>
  <c r="R115" i="4"/>
  <c r="Q115" i="4"/>
  <c r="P115" i="4"/>
  <c r="O115" i="4"/>
  <c r="N115" i="4"/>
  <c r="M115" i="4"/>
  <c r="L115" i="4"/>
  <c r="K115" i="4"/>
  <c r="J115" i="4"/>
  <c r="I115" i="4"/>
  <c r="H115" i="4"/>
  <c r="G115" i="4"/>
  <c r="D115" i="4"/>
  <c r="CP114" i="4"/>
  <c r="CO114" i="4"/>
  <c r="CN114" i="4"/>
  <c r="CM114" i="4"/>
  <c r="CL114" i="4"/>
  <c r="CK114" i="4"/>
  <c r="CJ114" i="4"/>
  <c r="CI114" i="4"/>
  <c r="CH114" i="4"/>
  <c r="CG114" i="4"/>
  <c r="CF114" i="4"/>
  <c r="CE114" i="4"/>
  <c r="CD114" i="4"/>
  <c r="CC114" i="4"/>
  <c r="CB114" i="4"/>
  <c r="CA114" i="4"/>
  <c r="BZ114" i="4"/>
  <c r="BY114" i="4"/>
  <c r="BX114" i="4"/>
  <c r="BW114" i="4"/>
  <c r="BV114" i="4"/>
  <c r="BU114" i="4"/>
  <c r="BT114" i="4"/>
  <c r="BS114" i="4"/>
  <c r="BR114" i="4"/>
  <c r="BQ114" i="4"/>
  <c r="BP114" i="4"/>
  <c r="BO114" i="4"/>
  <c r="BN114" i="4"/>
  <c r="BM114" i="4"/>
  <c r="BL114" i="4"/>
  <c r="BK114" i="4"/>
  <c r="BJ114" i="4"/>
  <c r="BI114" i="4"/>
  <c r="BH114" i="4"/>
  <c r="BG114" i="4"/>
  <c r="BF114" i="4"/>
  <c r="BE114" i="4"/>
  <c r="BD114" i="4"/>
  <c r="BC114" i="4"/>
  <c r="BB114" i="4"/>
  <c r="BA114" i="4"/>
  <c r="AZ114" i="4"/>
  <c r="AY114" i="4"/>
  <c r="AX114" i="4"/>
  <c r="AW114" i="4"/>
  <c r="AV114" i="4"/>
  <c r="AU114" i="4"/>
  <c r="AT114" i="4"/>
  <c r="AS114" i="4"/>
  <c r="AR114" i="4"/>
  <c r="AQ114" i="4"/>
  <c r="AP114" i="4"/>
  <c r="AO114" i="4"/>
  <c r="AN114" i="4"/>
  <c r="AM114" i="4"/>
  <c r="AL114" i="4"/>
  <c r="AK114" i="4"/>
  <c r="AJ114" i="4"/>
  <c r="AI114" i="4"/>
  <c r="AH114" i="4"/>
  <c r="AG114" i="4"/>
  <c r="AF114" i="4"/>
  <c r="AE114" i="4"/>
  <c r="AD114" i="4"/>
  <c r="AC114" i="4"/>
  <c r="AB114" i="4"/>
  <c r="AA114" i="4"/>
  <c r="Z114" i="4"/>
  <c r="Y114" i="4"/>
  <c r="X114" i="4"/>
  <c r="W114" i="4"/>
  <c r="V114" i="4"/>
  <c r="U114" i="4"/>
  <c r="T114" i="4"/>
  <c r="S114" i="4"/>
  <c r="R114" i="4"/>
  <c r="Q114" i="4"/>
  <c r="P114" i="4"/>
  <c r="O114" i="4"/>
  <c r="N114" i="4"/>
  <c r="M114" i="4"/>
  <c r="L114" i="4"/>
  <c r="K114" i="4"/>
  <c r="J114" i="4"/>
  <c r="I114" i="4"/>
  <c r="H114" i="4"/>
  <c r="G114" i="4"/>
  <c r="C114" i="4"/>
  <c r="CP113" i="4"/>
  <c r="CO113" i="4"/>
  <c r="CN113" i="4"/>
  <c r="CM113" i="4"/>
  <c r="CL113" i="4"/>
  <c r="CK113" i="4"/>
  <c r="CJ113" i="4"/>
  <c r="CI113" i="4"/>
  <c r="CH113" i="4"/>
  <c r="CG113" i="4"/>
  <c r="CF113" i="4"/>
  <c r="CE113" i="4"/>
  <c r="CD113" i="4"/>
  <c r="CC113" i="4"/>
  <c r="CB113" i="4"/>
  <c r="CA113" i="4"/>
  <c r="BZ113" i="4"/>
  <c r="BY113" i="4"/>
  <c r="BX113" i="4"/>
  <c r="BW113" i="4"/>
  <c r="BV113" i="4"/>
  <c r="BU113" i="4"/>
  <c r="BT113" i="4"/>
  <c r="BS113" i="4"/>
  <c r="BR113" i="4"/>
  <c r="BQ113" i="4"/>
  <c r="BP113" i="4"/>
  <c r="BO113" i="4"/>
  <c r="BN113" i="4"/>
  <c r="BM113" i="4"/>
  <c r="BL113" i="4"/>
  <c r="BK113" i="4"/>
  <c r="BJ113" i="4"/>
  <c r="BI113" i="4"/>
  <c r="BH113" i="4"/>
  <c r="BG113" i="4"/>
  <c r="BF113" i="4"/>
  <c r="BE113" i="4"/>
  <c r="BD113" i="4"/>
  <c r="BC113" i="4"/>
  <c r="BB113" i="4"/>
  <c r="BA113" i="4"/>
  <c r="AZ113" i="4"/>
  <c r="AY113" i="4"/>
  <c r="AX113" i="4"/>
  <c r="AW113" i="4"/>
  <c r="AV113" i="4"/>
  <c r="AU113" i="4"/>
  <c r="AT113" i="4"/>
  <c r="AS113" i="4"/>
  <c r="AR113" i="4"/>
  <c r="AQ113" i="4"/>
  <c r="AP113" i="4"/>
  <c r="AO113" i="4"/>
  <c r="AN113" i="4"/>
  <c r="AM113" i="4"/>
  <c r="AL113" i="4"/>
  <c r="AK113" i="4"/>
  <c r="AJ113" i="4"/>
  <c r="AI113" i="4"/>
  <c r="AH113" i="4"/>
  <c r="AG113" i="4"/>
  <c r="AF113" i="4"/>
  <c r="AE113" i="4"/>
  <c r="AD113" i="4"/>
  <c r="AC113" i="4"/>
  <c r="AB113" i="4"/>
  <c r="AA113" i="4"/>
  <c r="Z113" i="4"/>
  <c r="Y113" i="4"/>
  <c r="X113" i="4"/>
  <c r="W113" i="4"/>
  <c r="V113" i="4"/>
  <c r="U113" i="4"/>
  <c r="T113" i="4"/>
  <c r="S113" i="4"/>
  <c r="R113" i="4"/>
  <c r="Q113" i="4"/>
  <c r="P113" i="4"/>
  <c r="O113" i="4"/>
  <c r="N113" i="4"/>
  <c r="M113" i="4"/>
  <c r="L113" i="4"/>
  <c r="K113" i="4"/>
  <c r="J113" i="4"/>
  <c r="I113" i="4"/>
  <c r="H113" i="4"/>
  <c r="G113" i="4"/>
  <c r="C113" i="4"/>
  <c r="CP112" i="4"/>
  <c r="CO112" i="4"/>
  <c r="CN112" i="4"/>
  <c r="CM112" i="4"/>
  <c r="CL112" i="4"/>
  <c r="CK112" i="4"/>
  <c r="CJ112" i="4"/>
  <c r="CI112" i="4"/>
  <c r="CH112" i="4"/>
  <c r="CG112" i="4"/>
  <c r="CF112" i="4"/>
  <c r="CE112" i="4"/>
  <c r="CD112" i="4"/>
  <c r="CC112" i="4"/>
  <c r="CB112" i="4"/>
  <c r="CA112" i="4"/>
  <c r="BZ112" i="4"/>
  <c r="BY112" i="4"/>
  <c r="BX112" i="4"/>
  <c r="BW112" i="4"/>
  <c r="BV112" i="4"/>
  <c r="BU112" i="4"/>
  <c r="BT112" i="4"/>
  <c r="BS112" i="4"/>
  <c r="BR112" i="4"/>
  <c r="BQ112" i="4"/>
  <c r="BP112" i="4"/>
  <c r="BO112" i="4"/>
  <c r="BN112" i="4"/>
  <c r="BM112" i="4"/>
  <c r="BL112" i="4"/>
  <c r="BK112" i="4"/>
  <c r="BJ112" i="4"/>
  <c r="BI112" i="4"/>
  <c r="BH112" i="4"/>
  <c r="BG112" i="4"/>
  <c r="BF112" i="4"/>
  <c r="BE112" i="4"/>
  <c r="BD112" i="4"/>
  <c r="BC112" i="4"/>
  <c r="BB112" i="4"/>
  <c r="BA112" i="4"/>
  <c r="AZ112" i="4"/>
  <c r="AY112" i="4"/>
  <c r="AX112" i="4"/>
  <c r="AW112" i="4"/>
  <c r="AV112" i="4"/>
  <c r="AU112" i="4"/>
  <c r="AT112" i="4"/>
  <c r="AS112" i="4"/>
  <c r="AR112" i="4"/>
  <c r="AQ112" i="4"/>
  <c r="AP112" i="4"/>
  <c r="AO112" i="4"/>
  <c r="AN112" i="4"/>
  <c r="AM112" i="4"/>
  <c r="AL112" i="4"/>
  <c r="AK112" i="4"/>
  <c r="AJ112" i="4"/>
  <c r="AI112" i="4"/>
  <c r="AH112" i="4"/>
  <c r="AG112" i="4"/>
  <c r="AF112" i="4"/>
  <c r="AE112" i="4"/>
  <c r="AD112" i="4"/>
  <c r="AC112" i="4"/>
  <c r="AB112" i="4"/>
  <c r="AA112" i="4"/>
  <c r="Z112" i="4"/>
  <c r="Y112" i="4"/>
  <c r="X112" i="4"/>
  <c r="W112" i="4"/>
  <c r="V112" i="4"/>
  <c r="U112" i="4"/>
  <c r="T112" i="4"/>
  <c r="S112" i="4"/>
  <c r="R112" i="4"/>
  <c r="Q112" i="4"/>
  <c r="P112" i="4"/>
  <c r="O112" i="4"/>
  <c r="N112" i="4"/>
  <c r="M112" i="4"/>
  <c r="L112" i="4"/>
  <c r="K112" i="4"/>
  <c r="J112" i="4"/>
  <c r="I112" i="4"/>
  <c r="H112" i="4"/>
  <c r="G112" i="4"/>
  <c r="C112" i="4"/>
  <c r="CP111" i="4"/>
  <c r="CO111" i="4"/>
  <c r="CN111" i="4"/>
  <c r="CM111" i="4"/>
  <c r="CL111" i="4"/>
  <c r="CK111" i="4"/>
  <c r="CJ111" i="4"/>
  <c r="CI111" i="4"/>
  <c r="CH111" i="4"/>
  <c r="CG111" i="4"/>
  <c r="CF111" i="4"/>
  <c r="CE111" i="4"/>
  <c r="CD111" i="4"/>
  <c r="CC111" i="4"/>
  <c r="CB111" i="4"/>
  <c r="CA111" i="4"/>
  <c r="BZ111" i="4"/>
  <c r="BY111" i="4"/>
  <c r="BX111" i="4"/>
  <c r="BW111" i="4"/>
  <c r="BV111" i="4"/>
  <c r="BU111" i="4"/>
  <c r="BT111" i="4"/>
  <c r="BS111" i="4"/>
  <c r="BR111" i="4"/>
  <c r="BQ111" i="4"/>
  <c r="BP111" i="4"/>
  <c r="BO111" i="4"/>
  <c r="BN111" i="4"/>
  <c r="BM111" i="4"/>
  <c r="BL111" i="4"/>
  <c r="BK111" i="4"/>
  <c r="BJ111" i="4"/>
  <c r="BI111" i="4"/>
  <c r="BH111" i="4"/>
  <c r="BG111" i="4"/>
  <c r="BF111" i="4"/>
  <c r="BE111" i="4"/>
  <c r="BD111" i="4"/>
  <c r="BC111" i="4"/>
  <c r="BB111" i="4"/>
  <c r="BA111" i="4"/>
  <c r="AZ111" i="4"/>
  <c r="AY111" i="4"/>
  <c r="AX111" i="4"/>
  <c r="AW111" i="4"/>
  <c r="AV111" i="4"/>
  <c r="AU111" i="4"/>
  <c r="AT111" i="4"/>
  <c r="AS111" i="4"/>
  <c r="AR111" i="4"/>
  <c r="AQ111" i="4"/>
  <c r="AP111" i="4"/>
  <c r="AO111" i="4"/>
  <c r="AN111" i="4"/>
  <c r="AM111" i="4"/>
  <c r="AL111" i="4"/>
  <c r="AK111" i="4"/>
  <c r="AJ111" i="4"/>
  <c r="AI111" i="4"/>
  <c r="AH111" i="4"/>
  <c r="AG111" i="4"/>
  <c r="AF111" i="4"/>
  <c r="AE111" i="4"/>
  <c r="AD111" i="4"/>
  <c r="AC111" i="4"/>
  <c r="AB111" i="4"/>
  <c r="AA111" i="4"/>
  <c r="Z111" i="4"/>
  <c r="Y111" i="4"/>
  <c r="X111" i="4"/>
  <c r="W111" i="4"/>
  <c r="V111" i="4"/>
  <c r="U111" i="4"/>
  <c r="T111" i="4"/>
  <c r="S111" i="4"/>
  <c r="R111" i="4"/>
  <c r="Q111" i="4"/>
  <c r="P111" i="4"/>
  <c r="O111" i="4"/>
  <c r="N111" i="4"/>
  <c r="M111" i="4"/>
  <c r="L111" i="4"/>
  <c r="K111" i="4"/>
  <c r="J111" i="4"/>
  <c r="I111" i="4"/>
  <c r="H111" i="4"/>
  <c r="G111" i="4"/>
  <c r="C111" i="4"/>
  <c r="CP110" i="4"/>
  <c r="CO110" i="4"/>
  <c r="CN110" i="4"/>
  <c r="CM110" i="4"/>
  <c r="CL110" i="4"/>
  <c r="CK110" i="4"/>
  <c r="CJ110" i="4"/>
  <c r="CI110" i="4"/>
  <c r="CH110" i="4"/>
  <c r="CG110" i="4"/>
  <c r="CF110" i="4"/>
  <c r="CE110" i="4"/>
  <c r="CD110" i="4"/>
  <c r="CC110" i="4"/>
  <c r="CB110" i="4"/>
  <c r="CA110" i="4"/>
  <c r="BZ110" i="4"/>
  <c r="BY110" i="4"/>
  <c r="BX110" i="4"/>
  <c r="BW110" i="4"/>
  <c r="BV110" i="4"/>
  <c r="BU110" i="4"/>
  <c r="BT110" i="4"/>
  <c r="BS110" i="4"/>
  <c r="BR110" i="4"/>
  <c r="BQ110" i="4"/>
  <c r="BP110" i="4"/>
  <c r="BO110" i="4"/>
  <c r="BN110" i="4"/>
  <c r="BM110" i="4"/>
  <c r="BL110" i="4"/>
  <c r="BK110" i="4"/>
  <c r="BJ110" i="4"/>
  <c r="BI110" i="4"/>
  <c r="BH110" i="4"/>
  <c r="BG110" i="4"/>
  <c r="BF110" i="4"/>
  <c r="BE110" i="4"/>
  <c r="BD110" i="4"/>
  <c r="BC110" i="4"/>
  <c r="BB110" i="4"/>
  <c r="BA110" i="4"/>
  <c r="AZ110" i="4"/>
  <c r="AY110" i="4"/>
  <c r="AX110" i="4"/>
  <c r="AW110" i="4"/>
  <c r="AV110" i="4"/>
  <c r="AU110" i="4"/>
  <c r="AT110" i="4"/>
  <c r="AS110" i="4"/>
  <c r="AR110" i="4"/>
  <c r="AQ110" i="4"/>
  <c r="AP110" i="4"/>
  <c r="AO110" i="4"/>
  <c r="AN110" i="4"/>
  <c r="AM110" i="4"/>
  <c r="AL110" i="4"/>
  <c r="AK110" i="4"/>
  <c r="AJ110" i="4"/>
  <c r="AI110" i="4"/>
  <c r="AH110" i="4"/>
  <c r="AG110" i="4"/>
  <c r="AF110" i="4"/>
  <c r="AE110" i="4"/>
  <c r="AD110" i="4"/>
  <c r="AC110" i="4"/>
  <c r="AB110" i="4"/>
  <c r="AA110" i="4"/>
  <c r="Z110" i="4"/>
  <c r="Y110" i="4"/>
  <c r="X110" i="4"/>
  <c r="W110" i="4"/>
  <c r="V110" i="4"/>
  <c r="U110" i="4"/>
  <c r="T110" i="4"/>
  <c r="S110" i="4"/>
  <c r="R110" i="4"/>
  <c r="Q110" i="4"/>
  <c r="P110" i="4"/>
  <c r="O110" i="4"/>
  <c r="N110" i="4"/>
  <c r="M110" i="4"/>
  <c r="L110" i="4"/>
  <c r="K110" i="4"/>
  <c r="J110" i="4"/>
  <c r="I110" i="4"/>
  <c r="H110" i="4"/>
  <c r="G110" i="4"/>
  <c r="B110" i="4"/>
  <c r="CP109" i="4"/>
  <c r="CO109" i="4"/>
  <c r="CN109" i="4"/>
  <c r="CM109" i="4"/>
  <c r="CL109" i="4"/>
  <c r="CK109" i="4"/>
  <c r="CJ109" i="4"/>
  <c r="CI109" i="4"/>
  <c r="CH109" i="4"/>
  <c r="CG109" i="4"/>
  <c r="CF109" i="4"/>
  <c r="CE109" i="4"/>
  <c r="CD109" i="4"/>
  <c r="CC109" i="4"/>
  <c r="CB109" i="4"/>
  <c r="CA109" i="4"/>
  <c r="BZ109" i="4"/>
  <c r="BY109" i="4"/>
  <c r="BX109" i="4"/>
  <c r="BW109" i="4"/>
  <c r="BV109" i="4"/>
  <c r="BU109" i="4"/>
  <c r="BT109" i="4"/>
  <c r="BS109" i="4"/>
  <c r="BR109" i="4"/>
  <c r="BQ109" i="4"/>
  <c r="BP109" i="4"/>
  <c r="BO109" i="4"/>
  <c r="BN109" i="4"/>
  <c r="BM109" i="4"/>
  <c r="BL109" i="4"/>
  <c r="BK109" i="4"/>
  <c r="BJ109" i="4"/>
  <c r="BI109" i="4"/>
  <c r="BH109" i="4"/>
  <c r="BG109" i="4"/>
  <c r="BF109" i="4"/>
  <c r="BE109" i="4"/>
  <c r="BD109" i="4"/>
  <c r="BC109" i="4"/>
  <c r="BB109" i="4"/>
  <c r="BA109" i="4"/>
  <c r="AZ109" i="4"/>
  <c r="AY109" i="4"/>
  <c r="AX109" i="4"/>
  <c r="AW109" i="4"/>
  <c r="AV109" i="4"/>
  <c r="AU109" i="4"/>
  <c r="AT109" i="4"/>
  <c r="AS109" i="4"/>
  <c r="AR109" i="4"/>
  <c r="AQ109" i="4"/>
  <c r="AP109" i="4"/>
  <c r="AO109" i="4"/>
  <c r="AN109" i="4"/>
  <c r="AM109" i="4"/>
  <c r="AL109" i="4"/>
  <c r="AK109" i="4"/>
  <c r="AJ109" i="4"/>
  <c r="AI109" i="4"/>
  <c r="AH109" i="4"/>
  <c r="AG109" i="4"/>
  <c r="AF109" i="4"/>
  <c r="AE109" i="4"/>
  <c r="AD109" i="4"/>
  <c r="AC109" i="4"/>
  <c r="AB109" i="4"/>
  <c r="AA109" i="4"/>
  <c r="Z109" i="4"/>
  <c r="Y109" i="4"/>
  <c r="X109" i="4"/>
  <c r="W109" i="4"/>
  <c r="V109" i="4"/>
  <c r="U109" i="4"/>
  <c r="T109" i="4"/>
  <c r="S109" i="4"/>
  <c r="R109" i="4"/>
  <c r="Q109" i="4"/>
  <c r="P109" i="4"/>
  <c r="O109" i="4"/>
  <c r="N109" i="4"/>
  <c r="M109" i="4"/>
  <c r="L109" i="4"/>
  <c r="K109" i="4"/>
  <c r="J109" i="4"/>
  <c r="I109" i="4"/>
  <c r="H109" i="4"/>
  <c r="G109" i="4"/>
  <c r="B109" i="4"/>
  <c r="CP108" i="4"/>
  <c r="CO108" i="4"/>
  <c r="CN108" i="4"/>
  <c r="CM108" i="4"/>
  <c r="CL108" i="4"/>
  <c r="CK108" i="4"/>
  <c r="CJ108" i="4"/>
  <c r="CI108" i="4"/>
  <c r="CH108" i="4"/>
  <c r="CG108" i="4"/>
  <c r="CF108" i="4"/>
  <c r="CE108" i="4"/>
  <c r="CD108" i="4"/>
  <c r="CC108" i="4"/>
  <c r="CB108" i="4"/>
  <c r="CA108" i="4"/>
  <c r="BZ108" i="4"/>
  <c r="BY108" i="4"/>
  <c r="BX108" i="4"/>
  <c r="BW108" i="4"/>
  <c r="BV108" i="4"/>
  <c r="BU108" i="4"/>
  <c r="BT108" i="4"/>
  <c r="BS108" i="4"/>
  <c r="BR108" i="4"/>
  <c r="BQ108" i="4"/>
  <c r="BP108" i="4"/>
  <c r="BO108" i="4"/>
  <c r="BN108" i="4"/>
  <c r="BM108" i="4"/>
  <c r="BL108" i="4"/>
  <c r="BK108" i="4"/>
  <c r="BJ108" i="4"/>
  <c r="BI108" i="4"/>
  <c r="BH108" i="4"/>
  <c r="BG108" i="4"/>
  <c r="BF108" i="4"/>
  <c r="BE108" i="4"/>
  <c r="BD108" i="4"/>
  <c r="BC108" i="4"/>
  <c r="BB108" i="4"/>
  <c r="BA108" i="4"/>
  <c r="AZ108" i="4"/>
  <c r="AY108" i="4"/>
  <c r="AX108" i="4"/>
  <c r="AW108" i="4"/>
  <c r="AV108" i="4"/>
  <c r="AU108" i="4"/>
  <c r="AT108" i="4"/>
  <c r="AS108" i="4"/>
  <c r="AR108" i="4"/>
  <c r="AQ108" i="4"/>
  <c r="AP108" i="4"/>
  <c r="AO108" i="4"/>
  <c r="AN108" i="4"/>
  <c r="AM108" i="4"/>
  <c r="AL108" i="4"/>
  <c r="AK108" i="4"/>
  <c r="AJ108" i="4"/>
  <c r="AI108" i="4"/>
  <c r="AH108" i="4"/>
  <c r="AG108" i="4"/>
  <c r="AF108" i="4"/>
  <c r="AE108" i="4"/>
  <c r="AD108" i="4"/>
  <c r="AC108" i="4"/>
  <c r="AB108" i="4"/>
  <c r="AA108" i="4"/>
  <c r="Z108" i="4"/>
  <c r="Y108" i="4"/>
  <c r="X108" i="4"/>
  <c r="W108" i="4"/>
  <c r="V108" i="4"/>
  <c r="U108" i="4"/>
  <c r="T108" i="4"/>
  <c r="S108" i="4"/>
  <c r="R108" i="4"/>
  <c r="Q108" i="4"/>
  <c r="P108" i="4"/>
  <c r="O108" i="4"/>
  <c r="N108" i="4"/>
  <c r="M108" i="4"/>
  <c r="L108" i="4"/>
  <c r="K108" i="4"/>
  <c r="J108" i="4"/>
  <c r="I108" i="4"/>
  <c r="H108" i="4"/>
  <c r="G108" i="4"/>
  <c r="B108" i="4"/>
  <c r="CP107" i="4"/>
  <c r="CO107" i="4"/>
  <c r="CN107" i="4"/>
  <c r="CM107" i="4"/>
  <c r="CL107" i="4"/>
  <c r="CK107" i="4"/>
  <c r="CJ107" i="4"/>
  <c r="CI107" i="4"/>
  <c r="CH107" i="4"/>
  <c r="CG107" i="4"/>
  <c r="CF107" i="4"/>
  <c r="CE107" i="4"/>
  <c r="CD107" i="4"/>
  <c r="CC107" i="4"/>
  <c r="CB107" i="4"/>
  <c r="CA107" i="4"/>
  <c r="BZ107" i="4"/>
  <c r="BY107" i="4"/>
  <c r="BX107" i="4"/>
  <c r="BW107" i="4"/>
  <c r="BV107" i="4"/>
  <c r="BU107" i="4"/>
  <c r="BT107" i="4"/>
  <c r="BS107" i="4"/>
  <c r="BR107" i="4"/>
  <c r="BQ107" i="4"/>
  <c r="BP107" i="4"/>
  <c r="BO107" i="4"/>
  <c r="BN107" i="4"/>
  <c r="BM107" i="4"/>
  <c r="BL107" i="4"/>
  <c r="BK107" i="4"/>
  <c r="BJ107" i="4"/>
  <c r="BI107" i="4"/>
  <c r="BH107" i="4"/>
  <c r="BG107" i="4"/>
  <c r="BF107" i="4"/>
  <c r="BE107" i="4"/>
  <c r="BD107" i="4"/>
  <c r="BC107" i="4"/>
  <c r="BB107" i="4"/>
  <c r="BA107" i="4"/>
  <c r="AZ107" i="4"/>
  <c r="AY107" i="4"/>
  <c r="AX107" i="4"/>
  <c r="AW107" i="4"/>
  <c r="AV107" i="4"/>
  <c r="AU107" i="4"/>
  <c r="AT107" i="4"/>
  <c r="AS107" i="4"/>
  <c r="AR107" i="4"/>
  <c r="AQ107" i="4"/>
  <c r="AP107" i="4"/>
  <c r="AO107" i="4"/>
  <c r="AN107" i="4"/>
  <c r="AM107" i="4"/>
  <c r="AL107" i="4"/>
  <c r="AK107" i="4"/>
  <c r="AJ107" i="4"/>
  <c r="AI107" i="4"/>
  <c r="AH107" i="4"/>
  <c r="AG107" i="4"/>
  <c r="AF107" i="4"/>
  <c r="AE107" i="4"/>
  <c r="AD107" i="4"/>
  <c r="AC107" i="4"/>
  <c r="AB107" i="4"/>
  <c r="AA107" i="4"/>
  <c r="Z107" i="4"/>
  <c r="Y107" i="4"/>
  <c r="X107" i="4"/>
  <c r="W107" i="4"/>
  <c r="V107" i="4"/>
  <c r="U107" i="4"/>
  <c r="T107" i="4"/>
  <c r="S107" i="4"/>
  <c r="R107" i="4"/>
  <c r="Q107" i="4"/>
  <c r="P107" i="4"/>
  <c r="O107" i="4"/>
  <c r="N107" i="4"/>
  <c r="M107" i="4"/>
  <c r="L107" i="4"/>
  <c r="K107" i="4"/>
  <c r="J107" i="4"/>
  <c r="I107" i="4"/>
  <c r="H107" i="4"/>
  <c r="G107" i="4"/>
  <c r="B107" i="4"/>
  <c r="CP106" i="4"/>
  <c r="CO106" i="4"/>
  <c r="CN106" i="4"/>
  <c r="CM106" i="4"/>
  <c r="CL106" i="4"/>
  <c r="CK106" i="4"/>
  <c r="CJ106" i="4"/>
  <c r="CI106" i="4"/>
  <c r="CH106" i="4"/>
  <c r="CG106" i="4"/>
  <c r="CF106" i="4"/>
  <c r="CE106" i="4"/>
  <c r="CD106" i="4"/>
  <c r="CC106" i="4"/>
  <c r="CB106" i="4"/>
  <c r="CA106" i="4"/>
  <c r="BZ106" i="4"/>
  <c r="BY106" i="4"/>
  <c r="BX106" i="4"/>
  <c r="BW106" i="4"/>
  <c r="BV106" i="4"/>
  <c r="BU106" i="4"/>
  <c r="BT106" i="4"/>
  <c r="BS106" i="4"/>
  <c r="BR106" i="4"/>
  <c r="BQ106" i="4"/>
  <c r="BP106" i="4"/>
  <c r="BO106" i="4"/>
  <c r="BN106" i="4"/>
  <c r="BM106" i="4"/>
  <c r="BL106" i="4"/>
  <c r="BK106" i="4"/>
  <c r="BJ106" i="4"/>
  <c r="BI106" i="4"/>
  <c r="BH106" i="4"/>
  <c r="BG106" i="4"/>
  <c r="BF106" i="4"/>
  <c r="BE106" i="4"/>
  <c r="BD106" i="4"/>
  <c r="BC106" i="4"/>
  <c r="BB106" i="4"/>
  <c r="BA106" i="4"/>
  <c r="AZ106" i="4"/>
  <c r="AY106" i="4"/>
  <c r="AX106" i="4"/>
  <c r="AW106" i="4"/>
  <c r="AV106" i="4"/>
  <c r="AU106" i="4"/>
  <c r="AT106" i="4"/>
  <c r="AS106" i="4"/>
  <c r="AR106" i="4"/>
  <c r="AQ106" i="4"/>
  <c r="AP106" i="4"/>
  <c r="AO106" i="4"/>
  <c r="AN106" i="4"/>
  <c r="AM106" i="4"/>
  <c r="AL106" i="4"/>
  <c r="AK106" i="4"/>
  <c r="AJ106" i="4"/>
  <c r="AI106" i="4"/>
  <c r="AH106" i="4"/>
  <c r="AG106" i="4"/>
  <c r="AF106" i="4"/>
  <c r="AE106" i="4"/>
  <c r="AD106" i="4"/>
  <c r="AC106" i="4"/>
  <c r="AB106" i="4"/>
  <c r="AA106" i="4"/>
  <c r="Z106" i="4"/>
  <c r="Y106" i="4"/>
  <c r="X106" i="4"/>
  <c r="W106" i="4"/>
  <c r="V106" i="4"/>
  <c r="U106" i="4"/>
  <c r="T106" i="4"/>
  <c r="S106" i="4"/>
  <c r="R106" i="4"/>
  <c r="Q106" i="4"/>
  <c r="P106" i="4"/>
  <c r="O106" i="4"/>
  <c r="N106" i="4"/>
  <c r="M106" i="4"/>
  <c r="L106" i="4"/>
  <c r="K106" i="4"/>
  <c r="J106" i="4"/>
  <c r="I106" i="4"/>
  <c r="H106" i="4"/>
  <c r="G106" i="4"/>
  <c r="B106" i="4"/>
  <c r="CP105" i="4"/>
  <c r="CO105" i="4"/>
  <c r="CN105" i="4"/>
  <c r="CM105" i="4"/>
  <c r="CL105" i="4"/>
  <c r="CK105" i="4"/>
  <c r="CJ105" i="4"/>
  <c r="CI105" i="4"/>
  <c r="CH105" i="4"/>
  <c r="CG105" i="4"/>
  <c r="CF105" i="4"/>
  <c r="CE105" i="4"/>
  <c r="CD105" i="4"/>
  <c r="CC105" i="4"/>
  <c r="CB105" i="4"/>
  <c r="CA105" i="4"/>
  <c r="BZ105" i="4"/>
  <c r="BY105" i="4"/>
  <c r="BX105" i="4"/>
  <c r="BW105" i="4"/>
  <c r="BV105" i="4"/>
  <c r="BU105" i="4"/>
  <c r="BT105" i="4"/>
  <c r="BS105" i="4"/>
  <c r="BR105" i="4"/>
  <c r="BQ105" i="4"/>
  <c r="BP105" i="4"/>
  <c r="BO105" i="4"/>
  <c r="BN105" i="4"/>
  <c r="BM105" i="4"/>
  <c r="BL105" i="4"/>
  <c r="BK105" i="4"/>
  <c r="BJ105" i="4"/>
  <c r="BI105" i="4"/>
  <c r="BH105" i="4"/>
  <c r="BG105" i="4"/>
  <c r="BF105" i="4"/>
  <c r="BE105" i="4"/>
  <c r="BD105" i="4"/>
  <c r="BC105" i="4"/>
  <c r="BB105" i="4"/>
  <c r="BA105" i="4"/>
  <c r="AZ105" i="4"/>
  <c r="AY105" i="4"/>
  <c r="AX105" i="4"/>
  <c r="AW105" i="4"/>
  <c r="AV105" i="4"/>
  <c r="AU105" i="4"/>
  <c r="AT105" i="4"/>
  <c r="AS105" i="4"/>
  <c r="AR105" i="4"/>
  <c r="AQ105" i="4"/>
  <c r="AP105" i="4"/>
  <c r="AO105" i="4"/>
  <c r="AN105" i="4"/>
  <c r="AM105" i="4"/>
  <c r="AL105" i="4"/>
  <c r="AK105" i="4"/>
  <c r="AJ105" i="4"/>
  <c r="AI105" i="4"/>
  <c r="AH105" i="4"/>
  <c r="AG105" i="4"/>
  <c r="AF105" i="4"/>
  <c r="AE105" i="4"/>
  <c r="AD105" i="4"/>
  <c r="AC105" i="4"/>
  <c r="AB105" i="4"/>
  <c r="AA105" i="4"/>
  <c r="Z105" i="4"/>
  <c r="Y105" i="4"/>
  <c r="X105" i="4"/>
  <c r="W105" i="4"/>
  <c r="V105" i="4"/>
  <c r="U105" i="4"/>
  <c r="T105" i="4"/>
  <c r="S105" i="4"/>
  <c r="R105" i="4"/>
  <c r="Q105" i="4"/>
  <c r="P105" i="4"/>
  <c r="O105" i="4"/>
  <c r="N105" i="4"/>
  <c r="M105" i="4"/>
  <c r="L105" i="4"/>
  <c r="K105" i="4"/>
  <c r="J105" i="4"/>
  <c r="I105" i="4"/>
  <c r="H105" i="4"/>
  <c r="G105" i="4"/>
  <c r="B105" i="4"/>
  <c r="CP104" i="4"/>
  <c r="CO104" i="4"/>
  <c r="CN104" i="4"/>
  <c r="CM104" i="4"/>
  <c r="CL104" i="4"/>
  <c r="CK104" i="4"/>
  <c r="CJ104" i="4"/>
  <c r="CI104" i="4"/>
  <c r="CH104" i="4"/>
  <c r="CG104" i="4"/>
  <c r="CF104" i="4"/>
  <c r="CE104" i="4"/>
  <c r="CD104" i="4"/>
  <c r="CC104" i="4"/>
  <c r="CB104" i="4"/>
  <c r="CA104" i="4"/>
  <c r="BZ104" i="4"/>
  <c r="BY104" i="4"/>
  <c r="BX104" i="4"/>
  <c r="BW104" i="4"/>
  <c r="BV104" i="4"/>
  <c r="BU104" i="4"/>
  <c r="BT104" i="4"/>
  <c r="BS104" i="4"/>
  <c r="BR104" i="4"/>
  <c r="BQ104" i="4"/>
  <c r="BP104" i="4"/>
  <c r="BO104" i="4"/>
  <c r="BN104" i="4"/>
  <c r="BM104" i="4"/>
  <c r="BL104" i="4"/>
  <c r="BK104" i="4"/>
  <c r="BJ104" i="4"/>
  <c r="BI104" i="4"/>
  <c r="BH104" i="4"/>
  <c r="BG104" i="4"/>
  <c r="BF104" i="4"/>
  <c r="BE104" i="4"/>
  <c r="BD104" i="4"/>
  <c r="BC104" i="4"/>
  <c r="BB104" i="4"/>
  <c r="BA104" i="4"/>
  <c r="AZ104" i="4"/>
  <c r="AY104" i="4"/>
  <c r="AX104" i="4"/>
  <c r="AW104" i="4"/>
  <c r="AV104" i="4"/>
  <c r="AU104" i="4"/>
  <c r="AT104" i="4"/>
  <c r="AS104" i="4"/>
  <c r="AR104" i="4"/>
  <c r="AQ104" i="4"/>
  <c r="AP104" i="4"/>
  <c r="AO104" i="4"/>
  <c r="AN104" i="4"/>
  <c r="AM104" i="4"/>
  <c r="AL104" i="4"/>
  <c r="AK104" i="4"/>
  <c r="AJ104" i="4"/>
  <c r="AI104" i="4"/>
  <c r="AH104" i="4"/>
  <c r="AG104" i="4"/>
  <c r="AF104" i="4"/>
  <c r="AE104" i="4"/>
  <c r="AD104" i="4"/>
  <c r="AC104" i="4"/>
  <c r="AB104" i="4"/>
  <c r="AA104" i="4"/>
  <c r="Z104" i="4"/>
  <c r="Y104" i="4"/>
  <c r="X104" i="4"/>
  <c r="W104" i="4"/>
  <c r="V104" i="4"/>
  <c r="U104" i="4"/>
  <c r="T104" i="4"/>
  <c r="S104" i="4"/>
  <c r="R104" i="4"/>
  <c r="Q104" i="4"/>
  <c r="P104" i="4"/>
  <c r="O104" i="4"/>
  <c r="N104" i="4"/>
  <c r="M104" i="4"/>
  <c r="L104" i="4"/>
  <c r="K104" i="4"/>
  <c r="J104" i="4"/>
  <c r="I104" i="4"/>
  <c r="H104" i="4"/>
  <c r="G104" i="4"/>
  <c r="B104" i="4"/>
  <c r="CP101" i="4"/>
  <c r="CE101" i="4"/>
  <c r="BT101" i="4"/>
  <c r="BI101" i="4"/>
  <c r="AX101" i="4"/>
  <c r="AM101" i="4"/>
  <c r="AB101" i="4"/>
  <c r="Q101" i="4"/>
  <c r="CP100" i="4"/>
  <c r="CE100" i="4"/>
  <c r="BT100" i="4"/>
  <c r="BI100" i="4"/>
  <c r="AX100" i="4"/>
  <c r="AM100" i="4"/>
  <c r="AB100" i="4"/>
  <c r="Q100" i="4"/>
  <c r="CP99" i="4"/>
  <c r="CE99" i="4"/>
  <c r="BT99" i="4"/>
  <c r="BI99" i="4"/>
  <c r="AX99" i="4"/>
  <c r="AM99" i="4"/>
  <c r="AB99" i="4"/>
  <c r="Q99" i="4"/>
  <c r="CP98" i="4"/>
  <c r="CE98" i="4"/>
  <c r="BT98" i="4"/>
  <c r="BI98" i="4"/>
  <c r="AX98" i="4"/>
  <c r="AM98" i="4"/>
  <c r="AB98" i="4"/>
  <c r="Q98" i="4"/>
  <c r="CP97" i="4"/>
  <c r="CE97" i="4"/>
  <c r="BT97" i="4"/>
  <c r="BI97" i="4"/>
  <c r="AX97" i="4"/>
  <c r="AM97" i="4"/>
  <c r="AB97" i="4"/>
  <c r="Q97" i="4"/>
  <c r="CP96" i="4"/>
  <c r="CE96" i="4"/>
  <c r="BT96" i="4"/>
  <c r="BI96" i="4"/>
  <c r="AX96" i="4"/>
  <c r="AM96" i="4"/>
  <c r="AB96" i="4"/>
  <c r="Q96" i="4"/>
  <c r="CP95" i="4"/>
  <c r="CE95" i="4"/>
  <c r="BT95" i="4"/>
  <c r="BI95" i="4"/>
  <c r="AX95" i="4"/>
  <c r="AM95" i="4"/>
  <c r="AB95" i="4"/>
  <c r="Q95" i="4"/>
  <c r="CP94" i="4"/>
  <c r="CE94" i="4"/>
  <c r="BT94" i="4"/>
  <c r="BI94" i="4"/>
  <c r="AX94" i="4"/>
  <c r="AM94" i="4"/>
  <c r="AB94" i="4"/>
  <c r="Q94" i="4"/>
  <c r="CP93" i="4"/>
  <c r="CE93" i="4"/>
  <c r="BT93" i="4"/>
  <c r="BI93" i="4"/>
  <c r="AX93" i="4"/>
  <c r="AM93" i="4"/>
  <c r="AB93" i="4"/>
  <c r="Q93" i="4"/>
  <c r="CP92" i="4"/>
  <c r="CE92" i="4"/>
  <c r="BT92" i="4"/>
  <c r="BI92" i="4"/>
  <c r="AX92" i="4"/>
  <c r="AM92" i="4"/>
  <c r="AB92" i="4"/>
  <c r="Q92" i="4"/>
  <c r="CP91" i="4"/>
  <c r="CE91" i="4"/>
  <c r="BT91" i="4"/>
  <c r="BI91" i="4"/>
  <c r="AX91" i="4"/>
  <c r="AM91" i="4"/>
  <c r="AB91" i="4"/>
  <c r="Q91" i="4"/>
  <c r="CP90" i="4"/>
  <c r="CE90" i="4"/>
  <c r="BT90" i="4"/>
  <c r="BI90" i="4"/>
  <c r="AX90" i="4"/>
  <c r="AM90" i="4"/>
  <c r="AB90" i="4"/>
  <c r="Q90" i="4"/>
  <c r="CP89" i="4"/>
  <c r="CE89" i="4"/>
  <c r="BT89" i="4"/>
  <c r="BI89" i="4"/>
  <c r="AX89" i="4"/>
  <c r="AM89" i="4"/>
  <c r="AB89" i="4"/>
  <c r="Q89" i="4"/>
  <c r="CP88" i="4"/>
  <c r="CE88" i="4"/>
  <c r="BT88" i="4"/>
  <c r="BI88" i="4"/>
  <c r="AX88" i="4"/>
  <c r="AM88" i="4"/>
  <c r="AB88" i="4"/>
  <c r="Q88" i="4"/>
  <c r="CP87" i="4"/>
  <c r="CE87" i="4"/>
  <c r="BT87" i="4"/>
  <c r="BI87" i="4"/>
  <c r="AX87" i="4"/>
  <c r="AM87" i="4"/>
  <c r="AB87" i="4"/>
  <c r="Q87" i="4"/>
  <c r="CP86" i="4"/>
  <c r="CE86" i="4"/>
  <c r="BT86" i="4"/>
  <c r="BI86" i="4"/>
  <c r="AX86" i="4"/>
  <c r="AM86" i="4"/>
  <c r="AB86" i="4"/>
  <c r="Q86" i="4"/>
  <c r="CP85" i="4"/>
  <c r="CE85" i="4"/>
  <c r="BT85" i="4"/>
  <c r="BI85" i="4"/>
  <c r="AX85" i="4"/>
  <c r="AM85" i="4"/>
  <c r="AB85" i="4"/>
  <c r="Q85" i="4"/>
  <c r="CP84" i="4"/>
  <c r="CE84" i="4"/>
  <c r="BT84" i="4"/>
  <c r="BI84" i="4"/>
  <c r="AX84" i="4"/>
  <c r="AM84" i="4"/>
  <c r="AB84" i="4"/>
  <c r="Q84" i="4"/>
  <c r="CP83" i="4"/>
  <c r="CE83" i="4"/>
  <c r="BT83" i="4"/>
  <c r="BI83" i="4"/>
  <c r="AX83" i="4"/>
  <c r="AM83" i="4"/>
  <c r="AB83" i="4"/>
  <c r="Q83" i="4"/>
  <c r="CP82" i="4"/>
  <c r="CE82" i="4"/>
  <c r="BT82" i="4"/>
  <c r="BI82" i="4"/>
  <c r="AX82" i="4"/>
  <c r="AM82" i="4"/>
  <c r="AB82" i="4"/>
  <c r="Q82" i="4"/>
  <c r="CP81" i="4"/>
  <c r="CE81" i="4"/>
  <c r="BT81" i="4"/>
  <c r="BI81" i="4"/>
  <c r="AX81" i="4"/>
  <c r="AM81" i="4"/>
  <c r="AB81" i="4"/>
  <c r="Q81" i="4"/>
  <c r="CP80" i="4"/>
  <c r="CE80" i="4"/>
  <c r="BT80" i="4"/>
  <c r="BI80" i="4"/>
  <c r="AX80" i="4"/>
  <c r="AM80" i="4"/>
  <c r="AB80" i="4"/>
  <c r="Q80" i="4"/>
  <c r="CP79" i="4"/>
  <c r="CE79" i="4"/>
  <c r="BT79" i="4"/>
  <c r="BI79" i="4"/>
  <c r="AX79" i="4"/>
  <c r="AM79" i="4"/>
  <c r="AB79" i="4"/>
  <c r="Q79" i="4"/>
  <c r="CP78" i="4"/>
  <c r="CE78" i="4"/>
  <c r="BT78" i="4"/>
  <c r="BI78" i="4"/>
  <c r="AX78" i="4"/>
  <c r="AM78" i="4"/>
  <c r="AB78" i="4"/>
  <c r="Q78" i="4"/>
  <c r="CP77" i="4"/>
  <c r="CE77" i="4"/>
  <c r="BT77" i="4"/>
  <c r="BI77" i="4"/>
  <c r="AX77" i="4"/>
  <c r="AM77" i="4"/>
  <c r="AB77" i="4"/>
  <c r="Q77" i="4"/>
  <c r="CP76" i="4"/>
  <c r="CE76" i="4"/>
  <c r="BT76" i="4"/>
  <c r="BI76" i="4"/>
  <c r="AX76" i="4"/>
  <c r="AM76" i="4"/>
  <c r="AB76" i="4"/>
  <c r="Q76" i="4"/>
  <c r="CP75" i="4"/>
  <c r="CE75" i="4"/>
  <c r="BT75" i="4"/>
  <c r="BI75" i="4"/>
  <c r="AX75" i="4"/>
  <c r="AM75" i="4"/>
  <c r="AB75" i="4"/>
  <c r="Q75" i="4"/>
  <c r="CP74" i="4"/>
  <c r="CE74" i="4"/>
  <c r="BT74" i="4"/>
  <c r="BI74" i="4"/>
  <c r="AX74" i="4"/>
  <c r="AM74" i="4"/>
  <c r="AB74" i="4"/>
  <c r="Q74" i="4"/>
  <c r="CP73" i="4"/>
  <c r="CE73" i="4"/>
  <c r="BT73" i="4"/>
  <c r="BI73" i="4"/>
  <c r="AX73" i="4"/>
  <c r="AM73" i="4"/>
  <c r="AB73" i="4"/>
  <c r="Q73" i="4"/>
  <c r="CP72" i="4"/>
  <c r="CE72" i="4"/>
  <c r="BT72" i="4"/>
  <c r="BI72" i="4"/>
  <c r="AX72" i="4"/>
  <c r="AM72" i="4"/>
  <c r="AB72" i="4"/>
  <c r="Q72" i="4"/>
  <c r="CP71" i="4"/>
  <c r="CE71" i="4"/>
  <c r="BT71" i="4"/>
  <c r="BI71" i="4"/>
  <c r="AX71" i="4"/>
  <c r="AM71" i="4"/>
  <c r="AB71" i="4"/>
  <c r="Q71" i="4"/>
  <c r="CP70" i="4"/>
  <c r="CE70" i="4"/>
  <c r="BT70" i="4"/>
  <c r="BI70" i="4"/>
  <c r="AX70" i="4"/>
  <c r="AM70" i="4"/>
  <c r="AB70" i="4"/>
  <c r="Q70" i="4"/>
  <c r="CP69" i="4"/>
  <c r="CE69" i="4"/>
  <c r="BT69" i="4"/>
  <c r="BI69" i="4"/>
  <c r="AX69" i="4"/>
  <c r="AM69" i="4"/>
  <c r="AB69" i="4"/>
  <c r="Q69" i="4"/>
  <c r="CP68" i="4"/>
  <c r="CE68" i="4"/>
  <c r="BT68" i="4"/>
  <c r="BI68" i="4"/>
  <c r="AX68" i="4"/>
  <c r="AM68" i="4"/>
  <c r="AB68" i="4"/>
  <c r="Q68" i="4"/>
  <c r="CP67" i="4"/>
  <c r="CE67" i="4"/>
  <c r="BT67" i="4"/>
  <c r="BI67" i="4"/>
  <c r="AX67" i="4"/>
  <c r="AM67" i="4"/>
  <c r="AB67" i="4"/>
  <c r="Q67" i="4"/>
  <c r="CP66" i="4"/>
  <c r="CE66" i="4"/>
  <c r="BT66" i="4"/>
  <c r="BI66" i="4"/>
  <c r="AX66" i="4"/>
  <c r="AM66" i="4"/>
  <c r="AB66" i="4"/>
  <c r="Q66" i="4"/>
  <c r="CP65" i="4"/>
  <c r="CE65" i="4"/>
  <c r="BT65" i="4"/>
  <c r="BI65" i="4"/>
  <c r="AX65" i="4"/>
  <c r="AM65" i="4"/>
  <c r="AB65" i="4"/>
  <c r="Q65" i="4"/>
  <c r="CP64" i="4"/>
  <c r="CE64" i="4"/>
  <c r="BT64" i="4"/>
  <c r="BI64" i="4"/>
  <c r="AX64" i="4"/>
  <c r="AM64" i="4"/>
  <c r="AB64" i="4"/>
  <c r="Q64" i="4"/>
  <c r="CP63" i="4"/>
  <c r="CE63" i="4"/>
  <c r="BT63" i="4"/>
  <c r="BI63" i="4"/>
  <c r="AX63" i="4"/>
  <c r="AM63" i="4"/>
  <c r="AB63" i="4"/>
  <c r="Q63" i="4"/>
  <c r="CP62" i="4"/>
  <c r="CE62" i="4"/>
  <c r="BT62" i="4"/>
  <c r="BI62" i="4"/>
  <c r="AX62" i="4"/>
  <c r="AM62" i="4"/>
  <c r="AB62" i="4"/>
  <c r="Q62" i="4"/>
  <c r="CP61" i="4"/>
  <c r="CE61" i="4"/>
  <c r="BT61" i="4"/>
  <c r="BI61" i="4"/>
  <c r="AX61" i="4"/>
  <c r="AM61" i="4"/>
  <c r="AB61" i="4"/>
  <c r="Q61" i="4"/>
  <c r="CP60" i="4"/>
  <c r="CE60" i="4"/>
  <c r="BT60" i="4"/>
  <c r="BI60" i="4"/>
  <c r="AX60" i="4"/>
  <c r="AM60" i="4"/>
  <c r="AB60" i="4"/>
  <c r="Q60" i="4"/>
  <c r="CP59" i="4"/>
  <c r="CE59" i="4"/>
  <c r="BT59" i="4"/>
  <c r="BI59" i="4"/>
  <c r="AX59" i="4"/>
  <c r="AM59" i="4"/>
  <c r="AB59" i="4"/>
  <c r="Q59" i="4"/>
  <c r="CP58" i="4"/>
  <c r="CE58" i="4"/>
  <c r="BT58" i="4"/>
  <c r="BI58" i="4"/>
  <c r="AX58" i="4"/>
  <c r="AM58" i="4"/>
  <c r="AB58" i="4"/>
  <c r="Q58" i="4"/>
  <c r="CP57" i="4"/>
  <c r="CE57" i="4"/>
  <c r="BT57" i="4"/>
  <c r="BI57" i="4"/>
  <c r="AX57" i="4"/>
  <c r="AM57" i="4"/>
  <c r="AB57" i="4"/>
  <c r="Q57" i="4"/>
  <c r="CP56" i="4"/>
  <c r="CE56" i="4"/>
  <c r="BT56" i="4"/>
  <c r="BI56" i="4"/>
  <c r="AX56" i="4"/>
  <c r="AM56" i="4"/>
  <c r="AB56" i="4"/>
  <c r="Q56" i="4"/>
  <c r="CP55" i="4"/>
  <c r="CE55" i="4"/>
  <c r="BT55" i="4"/>
  <c r="BI55" i="4"/>
  <c r="AX55" i="4"/>
  <c r="AM55" i="4"/>
  <c r="AB55" i="4"/>
  <c r="Q55" i="4"/>
  <c r="CP54" i="4"/>
  <c r="CE54" i="4"/>
  <c r="BT54" i="4"/>
  <c r="BI54" i="4"/>
  <c r="AX54" i="4"/>
  <c r="AM54" i="4"/>
  <c r="AB54" i="4"/>
  <c r="Q54" i="4"/>
  <c r="CP53" i="4"/>
  <c r="CE53" i="4"/>
  <c r="BT53" i="4"/>
  <c r="BI53" i="4"/>
  <c r="AX53" i="4"/>
  <c r="AM53" i="4"/>
  <c r="AB53" i="4"/>
  <c r="Q53" i="4"/>
  <c r="CP52" i="4"/>
  <c r="CE52" i="4"/>
  <c r="BT52" i="4"/>
  <c r="BI52" i="4"/>
  <c r="AX52" i="4"/>
  <c r="AM52" i="4"/>
  <c r="AB52" i="4"/>
  <c r="Q52" i="4"/>
  <c r="CP51" i="4"/>
  <c r="CE51" i="4"/>
  <c r="BT51" i="4"/>
  <c r="BI51" i="4"/>
  <c r="AX51" i="4"/>
  <c r="AM51" i="4"/>
  <c r="AB51" i="4"/>
  <c r="Q51" i="4"/>
  <c r="CP50" i="4"/>
  <c r="CE50" i="4"/>
  <c r="BT50" i="4"/>
  <c r="BI50" i="4"/>
  <c r="AX50" i="4"/>
  <c r="AM50" i="4"/>
  <c r="AB50" i="4"/>
  <c r="Q50" i="4"/>
  <c r="CP49" i="4"/>
  <c r="CE49" i="4"/>
  <c r="BT49" i="4"/>
  <c r="BI49" i="4"/>
  <c r="AX49" i="4"/>
  <c r="AM49" i="4"/>
  <c r="AB49" i="4"/>
  <c r="Q49" i="4"/>
  <c r="CP48" i="4"/>
  <c r="CE48" i="4"/>
  <c r="BT48" i="4"/>
  <c r="BI48" i="4"/>
  <c r="AX48" i="4"/>
  <c r="AM48" i="4"/>
  <c r="AB48" i="4"/>
  <c r="Q48" i="4"/>
  <c r="CP47" i="4"/>
  <c r="CE47" i="4"/>
  <c r="BT47" i="4"/>
  <c r="BI47" i="4"/>
  <c r="AX47" i="4"/>
  <c r="AM47" i="4"/>
  <c r="AB47" i="4"/>
  <c r="Q47" i="4"/>
  <c r="CP46" i="4"/>
  <c r="CE46" i="4"/>
  <c r="BT46" i="4"/>
  <c r="BI46" i="4"/>
  <c r="AX46" i="4"/>
  <c r="AM46" i="4"/>
  <c r="AB46" i="4"/>
  <c r="Q46" i="4"/>
  <c r="CP45" i="4"/>
  <c r="CE45" i="4"/>
  <c r="BT45" i="4"/>
  <c r="BI45" i="4"/>
  <c r="AX45" i="4"/>
  <c r="AM45" i="4"/>
  <c r="AB45" i="4"/>
  <c r="Q45" i="4"/>
  <c r="CP44" i="4"/>
  <c r="CE44" i="4"/>
  <c r="BT44" i="4"/>
  <c r="BI44" i="4"/>
  <c r="AX44" i="4"/>
  <c r="AM44" i="4"/>
  <c r="AB44" i="4"/>
  <c r="Q44" i="4"/>
  <c r="CP43" i="4"/>
  <c r="CE43" i="4"/>
  <c r="BT43" i="4"/>
  <c r="BI43" i="4"/>
  <c r="AX43" i="4"/>
  <c r="AM43" i="4"/>
  <c r="AB43" i="4"/>
  <c r="Q43" i="4"/>
  <c r="CP42" i="4"/>
  <c r="CE42" i="4"/>
  <c r="BT42" i="4"/>
  <c r="BI42" i="4"/>
  <c r="AX42" i="4"/>
  <c r="AM42" i="4"/>
  <c r="AB42" i="4"/>
  <c r="Q42" i="4"/>
  <c r="CP41" i="4"/>
  <c r="CE41" i="4"/>
  <c r="BT41" i="4"/>
  <c r="BI41" i="4"/>
  <c r="AX41" i="4"/>
  <c r="AM41" i="4"/>
  <c r="AB41" i="4"/>
  <c r="Q41" i="4"/>
  <c r="CP40" i="4"/>
  <c r="CE40" i="4"/>
  <c r="BT40" i="4"/>
  <c r="BI40" i="4"/>
  <c r="AX40" i="4"/>
  <c r="AM40" i="4"/>
  <c r="AB40" i="4"/>
  <c r="Q40" i="4"/>
  <c r="CP39" i="4"/>
  <c r="CE39" i="4"/>
  <c r="BT39" i="4"/>
  <c r="BI39" i="4"/>
  <c r="AX39" i="4"/>
  <c r="AM39" i="4"/>
  <c r="AB39" i="4"/>
  <c r="Q39" i="4"/>
  <c r="CP38" i="4"/>
  <c r="CE38" i="4"/>
  <c r="BT38" i="4"/>
  <c r="BI38" i="4"/>
  <c r="AX38" i="4"/>
  <c r="AM38" i="4"/>
  <c r="AB38" i="4"/>
  <c r="Q38" i="4"/>
  <c r="CP37" i="4"/>
  <c r="CE37" i="4"/>
  <c r="BT37" i="4"/>
  <c r="BI37" i="4"/>
  <c r="AX37" i="4"/>
  <c r="AM37" i="4"/>
  <c r="AB37" i="4"/>
  <c r="Q37" i="4"/>
  <c r="CP36" i="4"/>
  <c r="CE36" i="4"/>
  <c r="BT36" i="4"/>
  <c r="BI36" i="4"/>
  <c r="AX36" i="4"/>
  <c r="AM36" i="4"/>
  <c r="AB36" i="4"/>
  <c r="Q36" i="4"/>
  <c r="CP35" i="4"/>
  <c r="CE35" i="4"/>
  <c r="BT35" i="4"/>
  <c r="BI35" i="4"/>
  <c r="AX35" i="4"/>
  <c r="AM35" i="4"/>
  <c r="AB35" i="4"/>
  <c r="Q35" i="4"/>
  <c r="CP34" i="4"/>
  <c r="CE34" i="4"/>
  <c r="BT34" i="4"/>
  <c r="BI34" i="4"/>
  <c r="AX34" i="4"/>
  <c r="AM34" i="4"/>
  <c r="AB34" i="4"/>
  <c r="Q34" i="4"/>
  <c r="CP33" i="4"/>
  <c r="CE33" i="4"/>
  <c r="BT33" i="4"/>
  <c r="BI33" i="4"/>
  <c r="AX33" i="4"/>
  <c r="AM33" i="4"/>
  <c r="AB33" i="4"/>
  <c r="Q33" i="4"/>
  <c r="CP32" i="4"/>
  <c r="CE32" i="4"/>
  <c r="BT32" i="4"/>
  <c r="BI32" i="4"/>
  <c r="AX32" i="4"/>
  <c r="AM32" i="4"/>
  <c r="AB32" i="4"/>
  <c r="Q32" i="4"/>
  <c r="CP31" i="4"/>
  <c r="CE31" i="4"/>
  <c r="BT31" i="4"/>
  <c r="BI31" i="4"/>
  <c r="AX31" i="4"/>
  <c r="AM31" i="4"/>
  <c r="AB31" i="4"/>
  <c r="Q31" i="4"/>
  <c r="CP30" i="4"/>
  <c r="CE30" i="4"/>
  <c r="BT30" i="4"/>
  <c r="BI30" i="4"/>
  <c r="AX30" i="4"/>
  <c r="AM30" i="4"/>
  <c r="AB30" i="4"/>
  <c r="Q30" i="4"/>
  <c r="CP29" i="4"/>
  <c r="CE29" i="4"/>
  <c r="BT29" i="4"/>
  <c r="BI29" i="4"/>
  <c r="AX29" i="4"/>
  <c r="AM29" i="4"/>
  <c r="AB29" i="4"/>
  <c r="Q29" i="4"/>
  <c r="CP28" i="4"/>
  <c r="CE28" i="4"/>
  <c r="BT28" i="4"/>
  <c r="BI28" i="4"/>
  <c r="AX28" i="4"/>
  <c r="AM28" i="4"/>
  <c r="AB28" i="4"/>
  <c r="Q28" i="4"/>
  <c r="CP27" i="4"/>
  <c r="CE27" i="4"/>
  <c r="BT27" i="4"/>
  <c r="BI27" i="4"/>
  <c r="AX27" i="4"/>
  <c r="AM27" i="4"/>
  <c r="AB27" i="4"/>
  <c r="Q27" i="4"/>
  <c r="CP26" i="4"/>
  <c r="CE26" i="4"/>
  <c r="BT26" i="4"/>
  <c r="BI26" i="4"/>
  <c r="AX26" i="4"/>
  <c r="AM26" i="4"/>
  <c r="AB26" i="4"/>
  <c r="Q26" i="4"/>
  <c r="CP25" i="4"/>
  <c r="CE25" i="4"/>
  <c r="BT25" i="4"/>
  <c r="BI25" i="4"/>
  <c r="AX25" i="4"/>
  <c r="AM25" i="4"/>
  <c r="AB25" i="4"/>
  <c r="Q25" i="4"/>
  <c r="CP24" i="4"/>
  <c r="CE24" i="4"/>
  <c r="BT24" i="4"/>
  <c r="BI24" i="4"/>
  <c r="AX24" i="4"/>
  <c r="AM24" i="4"/>
  <c r="AB24" i="4"/>
  <c r="Q24" i="4"/>
  <c r="CP23" i="4"/>
  <c r="CE23" i="4"/>
  <c r="BT23" i="4"/>
  <c r="BI23" i="4"/>
  <c r="AX23" i="4"/>
  <c r="AM23" i="4"/>
  <c r="AB23" i="4"/>
  <c r="Q23" i="4"/>
  <c r="CP22" i="4"/>
  <c r="CE22" i="4"/>
  <c r="BT22" i="4"/>
  <c r="BI22" i="4"/>
  <c r="AX22" i="4"/>
  <c r="AM22" i="4"/>
  <c r="AB22" i="4"/>
  <c r="Q22" i="4"/>
  <c r="CP21" i="4"/>
  <c r="CE21" i="4"/>
  <c r="BT21" i="4"/>
  <c r="BI21" i="4"/>
  <c r="AX21" i="4"/>
  <c r="AM21" i="4"/>
  <c r="AB21" i="4"/>
  <c r="Q21" i="4"/>
  <c r="CP20" i="4"/>
  <c r="CE20" i="4"/>
  <c r="BT20" i="4"/>
  <c r="BI20" i="4"/>
  <c r="AX20" i="4"/>
  <c r="AM20" i="4"/>
  <c r="AB20" i="4"/>
  <c r="Q20" i="4"/>
  <c r="CP19" i="4"/>
  <c r="CE19" i="4"/>
  <c r="BT19" i="4"/>
  <c r="BI19" i="4"/>
  <c r="AX19" i="4"/>
  <c r="AM19" i="4"/>
  <c r="AB19" i="4"/>
  <c r="Q19" i="4"/>
  <c r="CP18" i="4"/>
  <c r="CE18" i="4"/>
  <c r="BT18" i="4"/>
  <c r="BI18" i="4"/>
  <c r="AX18" i="4"/>
  <c r="AM18" i="4"/>
  <c r="AB18" i="4"/>
  <c r="Q18" i="4"/>
  <c r="CP17" i="4"/>
  <c r="CE17" i="4"/>
  <c r="BT17" i="4"/>
  <c r="BI17" i="4"/>
  <c r="AX17" i="4"/>
  <c r="AM17" i="4"/>
  <c r="AB17" i="4"/>
  <c r="Q17" i="4"/>
  <c r="CP16" i="4"/>
  <c r="CE16" i="4"/>
  <c r="BT16" i="4"/>
  <c r="BI16" i="4"/>
  <c r="AX16" i="4"/>
  <c r="AM16" i="4"/>
  <c r="AB16" i="4"/>
  <c r="Q16" i="4"/>
  <c r="CP15" i="4"/>
  <c r="CE15" i="4"/>
  <c r="BT15" i="4"/>
  <c r="BI15" i="4"/>
  <c r="AX15" i="4"/>
  <c r="AM15" i="4"/>
  <c r="AB15" i="4"/>
  <c r="Q15" i="4"/>
  <c r="CP14" i="4"/>
  <c r="CE14" i="4"/>
  <c r="BT14" i="4"/>
  <c r="BI14" i="4"/>
  <c r="AX14" i="4"/>
  <c r="AM14" i="4"/>
  <c r="AB14" i="4"/>
  <c r="Q14" i="4"/>
  <c r="CP13" i="4"/>
  <c r="CE13" i="4"/>
  <c r="BT13" i="4"/>
  <c r="BI13" i="4"/>
  <c r="AX13" i="4"/>
  <c r="AM13" i="4"/>
  <c r="AB13" i="4"/>
  <c r="Q13" i="4"/>
  <c r="CP12" i="4"/>
  <c r="CE12" i="4"/>
  <c r="BT12" i="4"/>
  <c r="BI12" i="4"/>
  <c r="AX12" i="4"/>
  <c r="AM12" i="4"/>
  <c r="AB12" i="4"/>
  <c r="Q12" i="4"/>
  <c r="CP11" i="4"/>
  <c r="CE11" i="4"/>
  <c r="BT11" i="4"/>
  <c r="BI11" i="4"/>
  <c r="AX11" i="4"/>
  <c r="AM11" i="4"/>
  <c r="AB11" i="4"/>
  <c r="Q11" i="4"/>
  <c r="CP10" i="4"/>
  <c r="CE10" i="4"/>
  <c r="BT10" i="4"/>
  <c r="BI10" i="4"/>
  <c r="AX10" i="4"/>
  <c r="AM10" i="4"/>
  <c r="AB10" i="4"/>
  <c r="Q10" i="4"/>
  <c r="CP9" i="4"/>
  <c r="CE9" i="4"/>
  <c r="BT9" i="4"/>
  <c r="BI9" i="4"/>
  <c r="AX9" i="4"/>
  <c r="AM9" i="4"/>
  <c r="AB9" i="4"/>
  <c r="Q9" i="4"/>
  <c r="CP8" i="4"/>
  <c r="CE8" i="4"/>
  <c r="BT8" i="4"/>
  <c r="BI8" i="4"/>
  <c r="AX8" i="4"/>
  <c r="AM8" i="4"/>
  <c r="AB8" i="4"/>
  <c r="Q8" i="4"/>
  <c r="CP7" i="4"/>
  <c r="CE7" i="4"/>
  <c r="BT7" i="4"/>
  <c r="BI7" i="4"/>
  <c r="AX7" i="4"/>
  <c r="AM7" i="4"/>
  <c r="AB7" i="4"/>
  <c r="Q7" i="4"/>
  <c r="CP6" i="4"/>
  <c r="CE6" i="4"/>
  <c r="BT6" i="4"/>
  <c r="BI6" i="4"/>
  <c r="AX6" i="4"/>
  <c r="AM6" i="4"/>
  <c r="AB6" i="4"/>
  <c r="Q6" i="4"/>
  <c r="CP5" i="4"/>
  <c r="CE5" i="4"/>
  <c r="BT5" i="4"/>
  <c r="BI5" i="4"/>
  <c r="AX5" i="4"/>
  <c r="AM5" i="4"/>
  <c r="AB5" i="4"/>
  <c r="Q5" i="4"/>
  <c r="CP4" i="4"/>
  <c r="CE4" i="4"/>
  <c r="BT4" i="4"/>
  <c r="BI4" i="4"/>
  <c r="AX4" i="4"/>
  <c r="AM4" i="4"/>
  <c r="AB4" i="4"/>
  <c r="Q4" i="4"/>
  <c r="CP3" i="4"/>
  <c r="CE3" i="4"/>
  <c r="BT3" i="4"/>
  <c r="BI3" i="4"/>
  <c r="AX3" i="4"/>
  <c r="AM3" i="4"/>
  <c r="AB3" i="4"/>
  <c r="Q3" i="4"/>
  <c r="CP2" i="4"/>
  <c r="CE2" i="4"/>
  <c r="BT2" i="4"/>
  <c r="BI2" i="4"/>
  <c r="AX2" i="4"/>
  <c r="AM2" i="4"/>
  <c r="AB2" i="4"/>
  <c r="Q2" i="4"/>
  <c r="F122" i="4"/>
  <c r="E122" i="4"/>
  <c r="B124" i="4"/>
  <c r="D124" i="4"/>
  <c r="D122" i="4"/>
  <c r="C122" i="4"/>
  <c r="B2" i="22" l="1"/>
  <c r="S3" i="5"/>
  <c r="G4" i="14"/>
  <c r="S3" i="22"/>
  <c r="B14" i="5" l="1"/>
  <c r="C14" i="5" s="1"/>
  <c r="B73" i="5"/>
  <c r="C73" i="5" s="1"/>
  <c r="B86" i="5"/>
  <c r="C86" i="5" s="1"/>
  <c r="B66" i="5"/>
  <c r="C66" i="5" s="1"/>
  <c r="B38" i="5"/>
  <c r="C38" i="5" s="1"/>
  <c r="B88" i="5"/>
  <c r="C88" i="5" s="1"/>
  <c r="B59" i="5"/>
  <c r="C59" i="5" s="1"/>
  <c r="B32" i="5"/>
  <c r="C32" i="5" s="1"/>
  <c r="B69" i="5"/>
  <c r="C69" i="5" s="1"/>
  <c r="B17" i="5"/>
  <c r="C17" i="5" s="1"/>
  <c r="B36" i="5"/>
  <c r="C36" i="5" s="1"/>
  <c r="B34" i="5"/>
  <c r="C34" i="5" s="1"/>
  <c r="B15" i="5"/>
  <c r="C15" i="5" s="1"/>
  <c r="B16" i="5"/>
  <c r="C16" i="5" s="1"/>
  <c r="B19" i="5"/>
  <c r="C19" i="5" s="1"/>
  <c r="B9" i="5"/>
  <c r="C9" i="5" s="1"/>
  <c r="B13" i="5"/>
  <c r="C13" i="5" s="1"/>
  <c r="B76" i="5"/>
  <c r="C76" i="5" s="1"/>
  <c r="B87" i="5"/>
  <c r="C87" i="5" s="1"/>
  <c r="B24" i="5"/>
  <c r="C24" i="5" s="1"/>
  <c r="B78" i="5"/>
  <c r="C78" i="5" s="1"/>
  <c r="B11" i="5"/>
  <c r="C11" i="5" s="1"/>
  <c r="B28" i="5"/>
  <c r="C28" i="5" s="1"/>
  <c r="B52" i="5"/>
  <c r="C52" i="5" s="1"/>
  <c r="B37" i="5"/>
  <c r="C37" i="5" s="1"/>
  <c r="B18" i="5"/>
  <c r="C18" i="5" s="1"/>
  <c r="B71" i="5"/>
  <c r="C71" i="5" s="1"/>
  <c r="B48" i="5"/>
  <c r="C48" i="5" s="1"/>
  <c r="B79" i="5"/>
  <c r="C79" i="5" s="1"/>
  <c r="B5" i="5"/>
  <c r="C5" i="5" s="1"/>
  <c r="B21" i="5"/>
  <c r="C21" i="5" s="1"/>
  <c r="B29" i="5"/>
  <c r="C29" i="5" s="1"/>
  <c r="B10" i="5"/>
  <c r="C10" i="5" s="1"/>
  <c r="B60" i="5"/>
  <c r="C60" i="5" s="1"/>
  <c r="B43" i="5"/>
  <c r="C43" i="5" s="1"/>
  <c r="B63" i="5"/>
  <c r="C63" i="5" s="1"/>
  <c r="B8" i="5"/>
  <c r="C8" i="5" s="1"/>
  <c r="B61" i="5"/>
  <c r="C61" i="5" s="1"/>
  <c r="B4" i="5"/>
  <c r="C4" i="5" s="1"/>
  <c r="B27" i="5"/>
  <c r="C27" i="5" s="1"/>
  <c r="B67" i="5"/>
  <c r="C67" i="5" s="1"/>
  <c r="B44" i="5"/>
  <c r="C44" i="5" s="1"/>
  <c r="B62" i="5"/>
  <c r="C62" i="5" s="1"/>
  <c r="B54" i="5"/>
  <c r="C54" i="5" s="1"/>
  <c r="B50" i="5"/>
  <c r="C50" i="5" s="1"/>
  <c r="B57" i="5"/>
  <c r="C57" i="5" s="1"/>
  <c r="B77" i="5"/>
  <c r="C77" i="5" s="1"/>
  <c r="B85" i="5"/>
  <c r="C85" i="5" s="1"/>
  <c r="B81" i="5"/>
  <c r="C81" i="5" s="1"/>
  <c r="B31" i="5"/>
  <c r="C31" i="5" s="1"/>
  <c r="B70" i="5"/>
  <c r="C70" i="5" s="1"/>
  <c r="B41" i="5"/>
  <c r="C41" i="5" s="1"/>
  <c r="B75" i="5"/>
  <c r="C75" i="5" s="1"/>
  <c r="B25" i="5"/>
  <c r="C25" i="5" s="1"/>
  <c r="B64" i="5"/>
  <c r="C64" i="5" s="1"/>
  <c r="B23" i="5"/>
  <c r="C23" i="5" s="1"/>
  <c r="B53" i="5"/>
  <c r="C53" i="5" s="1"/>
  <c r="B49" i="5"/>
  <c r="C49" i="5" s="1"/>
  <c r="B55" i="5"/>
  <c r="C55" i="5" s="1"/>
  <c r="B40" i="5"/>
  <c r="C40" i="5" s="1"/>
  <c r="B12" i="5"/>
  <c r="C12" i="5" s="1"/>
  <c r="B3" i="5"/>
  <c r="C3" i="5" s="1"/>
  <c r="B56" i="5"/>
  <c r="C56" i="5" s="1"/>
  <c r="B74" i="5"/>
  <c r="C74" i="5" s="1"/>
  <c r="B46" i="5"/>
  <c r="C46" i="5" s="1"/>
  <c r="B6" i="5"/>
  <c r="C6" i="5" s="1"/>
  <c r="B20" i="5"/>
  <c r="C20" i="5" s="1"/>
  <c r="B47" i="5"/>
  <c r="C47" i="5" s="1"/>
  <c r="B22" i="5"/>
  <c r="C22" i="5" s="1"/>
  <c r="B83" i="5"/>
  <c r="C83" i="5" s="1"/>
  <c r="B39" i="5"/>
  <c r="C39" i="5" s="1"/>
  <c r="B65" i="5"/>
  <c r="C65" i="5" s="1"/>
  <c r="B33" i="5"/>
  <c r="C33" i="5" s="1"/>
  <c r="B58" i="5"/>
  <c r="C58" i="5" s="1"/>
  <c r="B89" i="5"/>
  <c r="C89" i="5" s="1"/>
  <c r="B42" i="5"/>
  <c r="C42" i="5" s="1"/>
  <c r="B7" i="5"/>
  <c r="C7" i="5" s="1"/>
  <c r="B80" i="5"/>
  <c r="C80" i="5" s="1"/>
  <c r="B68" i="5"/>
  <c r="C68" i="5" s="1"/>
  <c r="B35" i="5"/>
  <c r="C35" i="5" s="1"/>
  <c r="B84" i="5"/>
  <c r="C84" i="5" s="1"/>
  <c r="B26" i="5"/>
  <c r="C26" i="5" s="1"/>
  <c r="B45" i="5"/>
  <c r="C45" i="5" s="1"/>
  <c r="B82" i="5"/>
  <c r="C82" i="5" s="1"/>
  <c r="B51" i="5"/>
  <c r="C51" i="5" s="1"/>
  <c r="B30" i="5"/>
  <c r="C30" i="5" s="1"/>
  <c r="B90" i="5"/>
  <c r="C90" i="5" s="1"/>
  <c r="B72" i="5"/>
  <c r="C72" i="5" s="1"/>
</calcChain>
</file>

<file path=xl/sharedStrings.xml><?xml version="1.0" encoding="utf-8"?>
<sst xmlns="http://schemas.openxmlformats.org/spreadsheetml/2006/main" count="991" uniqueCount="190">
  <si>
    <t>②  社長など経営者自らによる、長時間労働削減についてのメッセージ発信</t>
  </si>
  <si>
    <t>③  付加価値の高い事業分野への転換・シフト(受託型→プロダクト型等)</t>
  </si>
  <si>
    <t>④  良好な取引関係や円滑な業務遂行が期待できる顧客・ユーザかどうかの見極め、取引先の取捨選択</t>
  </si>
  <si>
    <t>⑤  顧客、SIer、パートナー企業などからなる、相互の利害を調整するための会議体(ステアリングコミッティ)の設置</t>
  </si>
  <si>
    <t>⑥  受注内容に応じた契約形態(請負／準委任／派遣等)の選択</t>
  </si>
  <si>
    <t>⑦  受注内容に応じた価格決定方式（人月単価／定額／成果報酬等）の選択</t>
  </si>
  <si>
    <t>⑧  大規模プロジェクトにおけるリスク軽減のための契約単位の分割(開発フェーズごとの多段階契約等)</t>
  </si>
  <si>
    <t>⑨  大規模プロジェクトにおける管理可能なプロジェクト規模への細分化・階層化</t>
  </si>
  <si>
    <t>⑩  開発するソフトウェアに応じた開発手法（ウォーターフォール／アジャイル等）の選択</t>
  </si>
  <si>
    <t>①  経営方針や戦略としての長時間労働対策の明確な位置付け</t>
    <phoneticPr fontId="1"/>
  </si>
  <si>
    <t>①  システム開発環境を整備することによるプロジェクトのリスクの見える化、共有化</t>
  </si>
  <si>
    <t>②  プロジェクト間の調整・統括を図る専門担当者の配置</t>
  </si>
  <si>
    <t>③  部門長によるプロジェクトの進捗やメンバーの業務内容等の把握</t>
  </si>
  <si>
    <t>④  機能要件、品質要件など基づく生産性の定量的な把握</t>
  </si>
  <si>
    <t>⑤  プロジェクト特性に合わせた開発のための「システム構成に関する情報・品質情報等の収集や活用」の基盤整備</t>
  </si>
  <si>
    <t>⑥  プロジェクトで使用する開発標準、テンプレート、ツール類の整備</t>
  </si>
  <si>
    <t>⑦  顧客・ユーザとリスクや進捗を確認するためのツール類の整備</t>
  </si>
  <si>
    <t>⑧  経験不足のプロジェクトへの類似業務経験のある社員の配置</t>
  </si>
  <si>
    <t>⑨  経験不足のプロジェクトにおける業務知識を獲得するための業務有識者との密接なコミュニケーション</t>
  </si>
  <si>
    <t>⑩  経験不足のプロジェクトにおける見積りや開発に係る専門チーム(あるいは専門メンバー)による支援</t>
  </si>
  <si>
    <t>3.プロジェクト提案・受注・計画時に関する施策</t>
  </si>
  <si>
    <t>①  プロジェクトの見積精度向上のための工数確保</t>
  </si>
  <si>
    <t>②  プロジェクトの見積精度向上のための社外ノウハウの活用</t>
  </si>
  <si>
    <t>③  プロジェクトの見積内容をチェックする社内体制の整備</t>
  </si>
  <si>
    <t>④  開発作業に着手する前の要件の分析・評価</t>
  </si>
  <si>
    <t>⑥  「プロジェクト目標を達成するために必要な成果物とタスクの定義」等、開発スコープの明確化</t>
  </si>
  <si>
    <t>⑦  プロジェクト特性に合った開発標準やルールについてのノウハウの体系化、およびそれらに基づいたテンプレートやツールの活用</t>
  </si>
  <si>
    <t>⑧  契約締結時における開発期間、必要工数、開発環境等に関する顧客との交渉</t>
  </si>
  <si>
    <t>⑨  プロジェクト開始前における発注者の業務理解度の把握と対策(顧客の業務に精通する人材の配置等)</t>
  </si>
  <si>
    <t>⑩  プロジェクトの要件が明確に定義できない場合に、要件定義のフェーズと開発フェーズを分けて契約する対応</t>
  </si>
  <si>
    <t>4.円滑なプロジェクト運営実現のための施策</t>
  </si>
  <si>
    <t>②  特定のエンジニアにプロジェクトや負荷が集中しないようにするためのチェック・調整</t>
  </si>
  <si>
    <t>③  プロジェクトにおける生産性の評価基準の設定および評価実施</t>
  </si>
  <si>
    <t>④  システム管理ツールによる進捗状況の定量的な管理とプロジェクト内での共有化</t>
  </si>
  <si>
    <t>⑤  ビジネスチャット等のツールによるプロジェクト内でコミュニケーションの活性化</t>
  </si>
  <si>
    <t>⑥  プロジェクトマネージャが問題を抱え込まないためのプロジェクト状況の共有化</t>
  </si>
  <si>
    <t>⑦  プロジェクトマネージャによる、配下エンジニアの長時間労働や稼働状況についての人事・本社への定期報告</t>
  </si>
  <si>
    <t>⑧  開発工程の早い段階での、検収要件やチェック項目の発注者との合意</t>
  </si>
  <si>
    <t>⑨  検収要件のチェックリスト化等、社内でノウハウとして共有する社内体制の整備</t>
  </si>
  <si>
    <t>5.プロジェクト実施時のトラブル対応に関する施策</t>
  </si>
  <si>
    <t>①  プロジェクト上で予想されるリスクの事前洗い出しと対応策の検討</t>
  </si>
  <si>
    <t>②  運用開始後に品質等のトラブルが起きないための開発段階でのテスト・検証の工数確保</t>
  </si>
  <si>
    <t>③  トラブルの確認や対応策の調整のための会議体の設置</t>
  </si>
  <si>
    <t>④  メンバーから悪い報告があった場合プロジェクトマネージャが責める、突き放す、無視する等の行動を抑止する施策</t>
  </si>
  <si>
    <t>⑤  トラブル発生時に対応・追加投入するための緊急人員リソース(あるいはチーム)の確保及び支援の実施</t>
  </si>
  <si>
    <t>⑥  追加工数発生時の原因、コスト負担、応援体制の明確化</t>
  </si>
  <si>
    <t>⑦  顧客より仕様変更の要求があった場合の納期や価格等に関する契約内容の見直し</t>
  </si>
  <si>
    <t>⑧  仕様変更を事前に想定した開発体制や開発手法(アジャイル等)の整備</t>
  </si>
  <si>
    <t>⑨  仕様変更のルール(仕様変更への対応に関する顧客との合意プロセス等)の整備</t>
  </si>
  <si>
    <t>⑩  メンテナンス・保守について契約外の対応を要求された場合の追加料金の請求や契約内容の見直し</t>
  </si>
  <si>
    <t>6.労働時間制度に関する制度導入などの施策</t>
  </si>
  <si>
    <t>①  労働時間を正確に把握するための制度の整備</t>
  </si>
  <si>
    <t>②  裁量労働制、フレックスタイム制、テレワーク制度、短時間・短日勤務制度等の弾力的な労働時間制度</t>
  </si>
  <si>
    <t>③  勤務間インターバル制度</t>
  </si>
  <si>
    <t>④  年次有給休暇の計画的な取得の施策制度</t>
  </si>
  <si>
    <t>⑤  連続休暇制度やリフレッシュ休暇制度</t>
  </si>
  <si>
    <t>⑥  記念日休暇、配偶者出産休暇等の従業員が利用しやすい休暇制度</t>
  </si>
  <si>
    <t>⑦  半日休暇・時間単位の有給休暇制度</t>
  </si>
  <si>
    <t>⑧  長時間労働の社員に対する産業医や保健師との面談制度</t>
  </si>
  <si>
    <t>⑨  ノー残業デーの設置</t>
  </si>
  <si>
    <t>⑩  基準を超えて長時間労働した社員に対する残業時間制限や休暇取得の強制化</t>
  </si>
  <si>
    <t>7.その他長時間労働を是正するための現場に対する施策</t>
  </si>
  <si>
    <t>①  帰りやすい・休みやすい雰囲気作り</t>
  </si>
  <si>
    <t>②  チャイムを鳴らす、夕礼の実施など、時間の区切りを付ける工夫</t>
  </si>
  <si>
    <t>③  長時間労働を抑制するための職場の巡回</t>
  </si>
  <si>
    <t>④  時間外労働、年次有給休暇取得状況などの「見える化」</t>
  </si>
  <si>
    <t>⑤  イベントやキャンペーン等による年次有給休暇取得促進</t>
  </si>
  <si>
    <t>⑥  経営会議等での長時間労働抑制策についての検討・議論</t>
  </si>
  <si>
    <t>⑦  長時間労働を行った社員に対する、部門長や人事部等による面談</t>
  </si>
  <si>
    <t>⑧  長時間労働の抑制や年次有給休暇取得促進に関する労使での話し合い</t>
  </si>
  <si>
    <t>⑨  本人や部門長に対するメールや文書での長時間労働の注意喚起（アラート）</t>
  </si>
  <si>
    <t>⑩  顧客・ユーザに対する長時間労働の抑制等に向けた自社の考えの説明</t>
  </si>
  <si>
    <t>8.人材育成や生産性向上についての意識向上のための施策</t>
  </si>
  <si>
    <t>①  社員の労働時間削減や生産性向上の意識向上に関する研修などの実施</t>
  </si>
  <si>
    <t>②  時間外労働削減を達成した社員に対するインセンティブ(特別休暇、一時金など)の付与</t>
  </si>
  <si>
    <t>③  管理職を対象にしたプロジェクト管理に関する研修などの実施</t>
  </si>
  <si>
    <t>④  管理職を対象とした労働時間等の労務管理に関する研修などの実施</t>
  </si>
  <si>
    <t>⑤  ITエンジニアに対する、専門能力・スキル向上のための研修などの実施</t>
  </si>
  <si>
    <t>⑥  ITエンジニアに対する、業務効率化・生産性向上のための手法・テクニックについての研修などの実施</t>
  </si>
  <si>
    <t>⑧  ITエンジニアの「スキルの見える化」</t>
  </si>
  <si>
    <t>⑨  協力会社のITエンジニアを対象にした自社の開発手法などについての研修などの実施</t>
  </si>
  <si>
    <t>1.全社的な経営方針やビジネス実施全体についての施策</t>
  </si>
  <si>
    <t>1.全社的な経営方針やビジネス実施全体についての施策</t>
    <phoneticPr fontId="1"/>
  </si>
  <si>
    <t>⑩  先輩社員が新人社員の相談を受けるメンター制度</t>
    <phoneticPr fontId="1"/>
  </si>
  <si>
    <t>2.プロジェクトの全社的な支援・管理体制に関する施策</t>
  </si>
  <si>
    <t>2.プロジェクトの全社的な支援・管理体制に関する施策</t>
    <phoneticPr fontId="1"/>
  </si>
  <si>
    <t>施策分類</t>
    <rPh sb="0" eb="2">
      <t>シサク</t>
    </rPh>
    <rPh sb="2" eb="4">
      <t>ブンルイ</t>
    </rPh>
    <phoneticPr fontId="1"/>
  </si>
  <si>
    <t>施策</t>
    <rPh sb="0" eb="2">
      <t>シサク</t>
    </rPh>
    <phoneticPr fontId="1"/>
  </si>
  <si>
    <t>受託型平均</t>
    <rPh sb="0" eb="2">
      <t>ジュタク</t>
    </rPh>
    <rPh sb="2" eb="3">
      <t>ガタ</t>
    </rPh>
    <rPh sb="3" eb="5">
      <t>ヘイキン</t>
    </rPh>
    <phoneticPr fontId="1"/>
  </si>
  <si>
    <t>受託型ハイパフォーマー</t>
    <rPh sb="0" eb="2">
      <t>ジュタク</t>
    </rPh>
    <rPh sb="2" eb="3">
      <t>ガタ</t>
    </rPh>
    <phoneticPr fontId="1"/>
  </si>
  <si>
    <t>回答企業</t>
    <rPh sb="0" eb="2">
      <t>カイトウ</t>
    </rPh>
    <rPh sb="2" eb="4">
      <t>キギョウ</t>
    </rPh>
    <phoneticPr fontId="1"/>
  </si>
  <si>
    <t>分類計</t>
    <rPh sb="0" eb="2">
      <t>ブンルイ</t>
    </rPh>
    <rPh sb="2" eb="3">
      <t>ケイ</t>
    </rPh>
    <phoneticPr fontId="1"/>
  </si>
  <si>
    <t>①  部門間やプロジェクト間での仕事の共有化及び平準化</t>
    <phoneticPr fontId="1"/>
  </si>
  <si>
    <t>⑩  過去の実績や体系化された外部情報・ノウハウに基づいた検収項目・テスト項目レビュー等の実施メンバーによるセルフチェック</t>
    <phoneticPr fontId="1"/>
  </si>
  <si>
    <t>⑦  ITエンジニアに対する、コミュニケーション能力向上のための研修などの実施</t>
    <phoneticPr fontId="1"/>
  </si>
  <si>
    <t>⑤  顧客の要求を明確に定義するための社外ノウハウの活用等による要件定義プロセスの体系化</t>
    <phoneticPr fontId="1"/>
  </si>
  <si>
    <t>3.プロジェクト提案・受注・計画時に関する施策</t>
    <phoneticPr fontId="1"/>
  </si>
  <si>
    <t>4.円滑なプロジェクト運営実現のための施策</t>
    <phoneticPr fontId="1"/>
  </si>
  <si>
    <t>5.プロジェクト実施時のトラブル対応に関する施策</t>
    <phoneticPr fontId="1"/>
  </si>
  <si>
    <t>企業ID</t>
    <rPh sb="0" eb="2">
      <t>キギョウ</t>
    </rPh>
    <phoneticPr fontId="1"/>
  </si>
  <si>
    <t>営業利益率</t>
    <rPh sb="0" eb="2">
      <t>エイギョウ</t>
    </rPh>
    <rPh sb="2" eb="4">
      <t>リエキ</t>
    </rPh>
    <rPh sb="4" eb="5">
      <t>リツ</t>
    </rPh>
    <phoneticPr fontId="1"/>
  </si>
  <si>
    <t>所定外労働時間</t>
    <rPh sb="0" eb="7">
      <t>ショテイガイロウドウジカン</t>
    </rPh>
    <phoneticPr fontId="1"/>
  </si>
  <si>
    <t>ビジネスモデル</t>
    <phoneticPr fontId="1"/>
  </si>
  <si>
    <t>企業規模</t>
    <rPh sb="0" eb="2">
      <t>キギョウ</t>
    </rPh>
    <rPh sb="2" eb="4">
      <t>キボ</t>
    </rPh>
    <phoneticPr fontId="1"/>
  </si>
  <si>
    <t>取引関係</t>
    <rPh sb="0" eb="2">
      <t>トリヒキ</t>
    </rPh>
    <rPh sb="2" eb="4">
      <t>カンケイ</t>
    </rPh>
    <phoneticPr fontId="1"/>
  </si>
  <si>
    <t>IT業界平均</t>
    <rPh sb="2" eb="4">
      <t>ギョウカイ</t>
    </rPh>
    <rPh sb="4" eb="6">
      <t>ヘイキン</t>
    </rPh>
    <phoneticPr fontId="1"/>
  </si>
  <si>
    <t>IT業界ハイパフォーマー</t>
    <rPh sb="2" eb="4">
      <t>ギョウカイ</t>
    </rPh>
    <phoneticPr fontId="1"/>
  </si>
  <si>
    <t>組込み型平均</t>
    <rPh sb="0" eb="2">
      <t>クミコ</t>
    </rPh>
    <rPh sb="3" eb="4">
      <t>ガタ</t>
    </rPh>
    <rPh sb="4" eb="6">
      <t>ヘイキン</t>
    </rPh>
    <phoneticPr fontId="1"/>
  </si>
  <si>
    <t>プロダクト型平均</t>
    <rPh sb="5" eb="6">
      <t>ガタ</t>
    </rPh>
    <rPh sb="6" eb="8">
      <t>ヘイキン</t>
    </rPh>
    <phoneticPr fontId="1"/>
  </si>
  <si>
    <t>大企業平均</t>
    <rPh sb="0" eb="3">
      <t>ダイキギョウ</t>
    </rPh>
    <rPh sb="3" eb="5">
      <t>ヘイキン</t>
    </rPh>
    <phoneticPr fontId="1"/>
  </si>
  <si>
    <t>中小企業平均</t>
    <rPh sb="0" eb="2">
      <t>チュウショウ</t>
    </rPh>
    <rPh sb="2" eb="4">
      <t>キギョウ</t>
    </rPh>
    <rPh sb="4" eb="6">
      <t>ヘイキン</t>
    </rPh>
    <phoneticPr fontId="1"/>
  </si>
  <si>
    <t>元請平均</t>
    <rPh sb="0" eb="2">
      <t>モトウケ</t>
    </rPh>
    <rPh sb="2" eb="4">
      <t>ヘイキン</t>
    </rPh>
    <phoneticPr fontId="1"/>
  </si>
  <si>
    <t>下請平均</t>
    <rPh sb="0" eb="2">
      <t>シタウケ</t>
    </rPh>
    <rPh sb="2" eb="4">
      <t>ヘイキン</t>
    </rPh>
    <phoneticPr fontId="1"/>
  </si>
  <si>
    <t>組込み型ハイパフォーマー</t>
    <rPh sb="0" eb="2">
      <t>クミコ</t>
    </rPh>
    <rPh sb="3" eb="4">
      <t>ガタ</t>
    </rPh>
    <phoneticPr fontId="1"/>
  </si>
  <si>
    <t>プロダクト型ハイパフォーマー</t>
    <rPh sb="5" eb="6">
      <t>ガタ</t>
    </rPh>
    <phoneticPr fontId="1"/>
  </si>
  <si>
    <t>大企業ハイパフォーマー</t>
    <rPh sb="0" eb="3">
      <t>ダイキギョウ</t>
    </rPh>
    <phoneticPr fontId="1"/>
  </si>
  <si>
    <t>中小企業ハイパフォーマー</t>
    <rPh sb="0" eb="2">
      <t>チュウショウ</t>
    </rPh>
    <rPh sb="2" eb="4">
      <t>キギョウ</t>
    </rPh>
    <phoneticPr fontId="1"/>
  </si>
  <si>
    <t>元請ハイパフォーマー</t>
    <rPh sb="0" eb="2">
      <t>モトウケ</t>
    </rPh>
    <phoneticPr fontId="1"/>
  </si>
  <si>
    <t>下請ハイパフォーマー</t>
    <rPh sb="0" eb="2">
      <t>シタウケ</t>
    </rPh>
    <phoneticPr fontId="1"/>
  </si>
  <si>
    <t>(非表示) 調査結果マスターデータ</t>
    <phoneticPr fontId="1"/>
  </si>
  <si>
    <t>企業回答欄</t>
    <rPh sb="0" eb="2">
      <t>キギョウ</t>
    </rPh>
    <rPh sb="2" eb="4">
      <t>カイトウ</t>
    </rPh>
    <rPh sb="4" eb="5">
      <t>ラン</t>
    </rPh>
    <phoneticPr fontId="1"/>
  </si>
  <si>
    <t>3. あまり積極的ではない</t>
    <rPh sb="6" eb="9">
      <t>セッキョクテキ</t>
    </rPh>
    <phoneticPr fontId="1"/>
  </si>
  <si>
    <t xml:space="preserve">比較対象: </t>
    <rPh sb="0" eb="2">
      <t>ヒカク</t>
    </rPh>
    <rPh sb="2" eb="4">
      <t>タイショウ</t>
    </rPh>
    <phoneticPr fontId="1"/>
  </si>
  <si>
    <t>IT業界優良企業</t>
    <rPh sb="2" eb="4">
      <t>ギョウカイ</t>
    </rPh>
    <rPh sb="4" eb="6">
      <t>ユウリョウ</t>
    </rPh>
    <rPh sb="6" eb="8">
      <t>キギョウ</t>
    </rPh>
    <phoneticPr fontId="1"/>
  </si>
  <si>
    <t>受託型全体</t>
    <rPh sb="0" eb="2">
      <t>ジュタク</t>
    </rPh>
    <rPh sb="2" eb="3">
      <t>ガタ</t>
    </rPh>
    <rPh sb="3" eb="5">
      <t>ゼンタイ</t>
    </rPh>
    <phoneticPr fontId="1"/>
  </si>
  <si>
    <t>受託型優良企業</t>
    <rPh sb="0" eb="2">
      <t>ジュタク</t>
    </rPh>
    <rPh sb="2" eb="3">
      <t>ガタ</t>
    </rPh>
    <rPh sb="3" eb="5">
      <t>ユウリョウ</t>
    </rPh>
    <rPh sb="5" eb="7">
      <t>キギョウ</t>
    </rPh>
    <phoneticPr fontId="1"/>
  </si>
  <si>
    <t>プロダクト型全体</t>
    <rPh sb="5" eb="6">
      <t>ガタ</t>
    </rPh>
    <rPh sb="6" eb="8">
      <t>ゼンタイ</t>
    </rPh>
    <phoneticPr fontId="1"/>
  </si>
  <si>
    <t>組込み型全体</t>
    <rPh sb="0" eb="2">
      <t>クミコ</t>
    </rPh>
    <rPh sb="3" eb="4">
      <t>ガタ</t>
    </rPh>
    <rPh sb="4" eb="6">
      <t>ゼンタイ</t>
    </rPh>
    <phoneticPr fontId="1"/>
  </si>
  <si>
    <t>大企業全体</t>
    <rPh sb="0" eb="3">
      <t>ダイキギョウ</t>
    </rPh>
    <rPh sb="3" eb="5">
      <t>ゼンタイ</t>
    </rPh>
    <phoneticPr fontId="1"/>
  </si>
  <si>
    <t>中小企業全体</t>
    <rPh sb="0" eb="2">
      <t>チュウショウ</t>
    </rPh>
    <rPh sb="2" eb="4">
      <t>キギョウ</t>
    </rPh>
    <rPh sb="4" eb="6">
      <t>ゼンタイ</t>
    </rPh>
    <phoneticPr fontId="1"/>
  </si>
  <si>
    <t>中小企業優良企業</t>
    <rPh sb="0" eb="2">
      <t>チュウショウ</t>
    </rPh>
    <rPh sb="2" eb="4">
      <t>キギョウ</t>
    </rPh>
    <rPh sb="4" eb="6">
      <t>ユウリョウ</t>
    </rPh>
    <rPh sb="6" eb="8">
      <t>キギョウ</t>
    </rPh>
    <phoneticPr fontId="1"/>
  </si>
  <si>
    <t>元請全体</t>
    <rPh sb="0" eb="2">
      <t>モトウケ</t>
    </rPh>
    <rPh sb="2" eb="4">
      <t>ゼンタイ</t>
    </rPh>
    <phoneticPr fontId="1"/>
  </si>
  <si>
    <t>下請全体</t>
    <rPh sb="0" eb="2">
      <t>シタウケ</t>
    </rPh>
    <rPh sb="2" eb="4">
      <t>ゼンタイ</t>
    </rPh>
    <phoneticPr fontId="1"/>
  </si>
  <si>
    <t>の</t>
    <phoneticPr fontId="1"/>
  </si>
  <si>
    <t>平均</t>
    <rPh sb="0" eb="2">
      <t>ヘイキン</t>
    </rPh>
    <phoneticPr fontId="1"/>
  </si>
  <si>
    <t>優良企業</t>
    <rPh sb="0" eb="2">
      <t>ユウリョウ</t>
    </rPh>
    <rPh sb="2" eb="4">
      <t>キギョウ</t>
    </rPh>
    <phoneticPr fontId="1"/>
  </si>
  <si>
    <t>IT業界全体</t>
    <rPh sb="2" eb="4">
      <t>ギョウカイ</t>
    </rPh>
    <rPh sb="4" eb="6">
      <t>ゼンタイ</t>
    </rPh>
    <phoneticPr fontId="1"/>
  </si>
  <si>
    <t>受託型</t>
    <rPh sb="0" eb="2">
      <t>ジュタク</t>
    </rPh>
    <rPh sb="2" eb="3">
      <t>ガタ</t>
    </rPh>
    <phoneticPr fontId="1"/>
  </si>
  <si>
    <t>組込み型</t>
    <rPh sb="0" eb="2">
      <t>クミコ</t>
    </rPh>
    <rPh sb="3" eb="4">
      <t>ガタ</t>
    </rPh>
    <phoneticPr fontId="1"/>
  </si>
  <si>
    <t>プロダクト型</t>
    <rPh sb="5" eb="6">
      <t>ガタ</t>
    </rPh>
    <phoneticPr fontId="1"/>
  </si>
  <si>
    <t>大企業</t>
    <rPh sb="0" eb="3">
      <t>ダイキギョウ</t>
    </rPh>
    <phoneticPr fontId="1"/>
  </si>
  <si>
    <t>中小企業</t>
    <rPh sb="0" eb="2">
      <t>チュウショウ</t>
    </rPh>
    <rPh sb="2" eb="4">
      <t>キギョウ</t>
    </rPh>
    <phoneticPr fontId="1"/>
  </si>
  <si>
    <t>元請</t>
    <rPh sb="0" eb="2">
      <t>モトウケ</t>
    </rPh>
    <phoneticPr fontId="1"/>
  </si>
  <si>
    <t>下請</t>
    <rPh sb="0" eb="2">
      <t>シタウケ</t>
    </rPh>
    <phoneticPr fontId="1"/>
  </si>
  <si>
    <t>IT業界</t>
    <rPh sb="2" eb="4">
      <t>ギョウカイ</t>
    </rPh>
    <phoneticPr fontId="1"/>
  </si>
  <si>
    <t>全体</t>
    <rPh sb="0" eb="2">
      <t>ゼンタイ</t>
    </rPh>
    <phoneticPr fontId="1"/>
  </si>
  <si>
    <t>①  システム開発環境を整備することによるプロジェクトのリスクの見える化、共有化</t>
    <phoneticPr fontId="1"/>
  </si>
  <si>
    <t>①  プロジェクトの見積精度向上のための工数確保</t>
    <phoneticPr fontId="1"/>
  </si>
  <si>
    <t>①  プロジェクト上で予想されるリスクの事前洗い出しと対応策の検討</t>
    <phoneticPr fontId="1"/>
  </si>
  <si>
    <t>①  労働時間を正確に把握するための制度の整備</t>
    <phoneticPr fontId="1"/>
  </si>
  <si>
    <t>①  帰りやすい・休みやすい雰囲気作り</t>
    <phoneticPr fontId="1"/>
  </si>
  <si>
    <t>①  社員の労働時間削減や生産性向上の意識向上に関する研修などの実施</t>
    <phoneticPr fontId="1"/>
  </si>
  <si>
    <t>5. 積極的である</t>
    <rPh sb="3" eb="6">
      <t>セッキョクテキ</t>
    </rPh>
    <phoneticPr fontId="1"/>
  </si>
  <si>
    <t>4. やや積極的である</t>
    <rPh sb="5" eb="8">
      <t>セッキョクテキ</t>
    </rPh>
    <phoneticPr fontId="1"/>
  </si>
  <si>
    <t>2. 積極的ではない</t>
    <rPh sb="3" eb="6">
      <t>セッキョクテキ</t>
    </rPh>
    <phoneticPr fontId="1"/>
  </si>
  <si>
    <t>1. 取り組んでいない</t>
    <rPh sb="3" eb="4">
      <t>ト</t>
    </rPh>
    <rPh sb="5" eb="6">
      <t>ク</t>
    </rPh>
    <phoneticPr fontId="1"/>
  </si>
  <si>
    <t>0. 業務又はビジネス上該当しない</t>
    <rPh sb="3" eb="5">
      <t>ギョウム</t>
    </rPh>
    <rPh sb="5" eb="6">
      <t>マタ</t>
    </rPh>
    <rPh sb="11" eb="12">
      <t>ジョウ</t>
    </rPh>
    <rPh sb="12" eb="14">
      <t>ガイトウ</t>
    </rPh>
    <phoneticPr fontId="1"/>
  </si>
  <si>
    <t>差</t>
    <rPh sb="0" eb="1">
      <t>サ</t>
    </rPh>
    <phoneticPr fontId="1"/>
  </si>
  <si>
    <t>全体</t>
    <rPh sb="0" eb="2">
      <t>ゼンタイ</t>
    </rPh>
    <phoneticPr fontId="1"/>
  </si>
  <si>
    <t>赤字</t>
    <rPh sb="0" eb="2">
      <t>アカジ</t>
    </rPh>
    <phoneticPr fontId="1"/>
  </si>
  <si>
    <t>青字</t>
    <rPh sb="0" eb="1">
      <t>アオ</t>
    </rPh>
    <rPh sb="1" eb="2">
      <t>ジ</t>
    </rPh>
    <phoneticPr fontId="1"/>
  </si>
  <si>
    <t>以上</t>
    <rPh sb="0" eb="2">
      <t>イジョウ</t>
    </rPh>
    <phoneticPr fontId="1"/>
  </si>
  <si>
    <t>以下</t>
    <rPh sb="0" eb="2">
      <t>イカ</t>
    </rPh>
    <phoneticPr fontId="1"/>
  </si>
  <si>
    <t>部署1</t>
    <rPh sb="0" eb="2">
      <t>ブショ</t>
    </rPh>
    <phoneticPr fontId="1"/>
  </si>
  <si>
    <t>部署2</t>
    <rPh sb="0" eb="2">
      <t>ブショ</t>
    </rPh>
    <phoneticPr fontId="1"/>
  </si>
  <si>
    <t>全社</t>
    <rPh sb="0" eb="2">
      <t>ゼンシャ</t>
    </rPh>
    <phoneticPr fontId="1"/>
  </si>
  <si>
    <t>部署3</t>
    <rPh sb="0" eb="2">
      <t>ブショ</t>
    </rPh>
    <phoneticPr fontId="1"/>
  </si>
  <si>
    <t>部署4</t>
    <rPh sb="0" eb="2">
      <t>ブショ</t>
    </rPh>
    <phoneticPr fontId="1"/>
  </si>
  <si>
    <t>部署5</t>
    <rPh sb="0" eb="2">
      <t>ブショ</t>
    </rPh>
    <phoneticPr fontId="1"/>
  </si>
  <si>
    <t>最大-最小</t>
    <rPh sb="0" eb="2">
      <t>サイダイ</t>
    </rPh>
    <rPh sb="3" eb="5">
      <t>サイショウ</t>
    </rPh>
    <phoneticPr fontId="1"/>
  </si>
  <si>
    <t>（書式設定先は回答のみ）</t>
    <rPh sb="1" eb="3">
      <t>ショシキ</t>
    </rPh>
    <rPh sb="3" eb="5">
      <t>セッテイ</t>
    </rPh>
    <rPh sb="5" eb="6">
      <t>サキ</t>
    </rPh>
    <rPh sb="7" eb="9">
      <t>カイトウ</t>
    </rPh>
    <phoneticPr fontId="1"/>
  </si>
  <si>
    <t>（書式設定先は選択肢のみ）</t>
    <rPh sb="1" eb="3">
      <t>ショシキ</t>
    </rPh>
    <rPh sb="3" eb="5">
      <t>セッテイ</t>
    </rPh>
    <rPh sb="5" eb="6">
      <t>サキ</t>
    </rPh>
    <rPh sb="7" eb="10">
      <t>センタクシ</t>
    </rPh>
    <phoneticPr fontId="1"/>
  </si>
  <si>
    <t>差(部署1)</t>
    <rPh sb="0" eb="1">
      <t>サ</t>
    </rPh>
    <rPh sb="2" eb="4">
      <t>ブショ</t>
    </rPh>
    <phoneticPr fontId="1"/>
  </si>
  <si>
    <t>差(部署2)</t>
    <rPh sb="0" eb="1">
      <t>サ</t>
    </rPh>
    <rPh sb="2" eb="4">
      <t>ブショ</t>
    </rPh>
    <phoneticPr fontId="1"/>
  </si>
  <si>
    <t>差(部署3)</t>
    <rPh sb="0" eb="1">
      <t>サ</t>
    </rPh>
    <rPh sb="2" eb="4">
      <t>ブショ</t>
    </rPh>
    <phoneticPr fontId="1"/>
  </si>
  <si>
    <t>差(部署4)</t>
    <rPh sb="0" eb="1">
      <t>サ</t>
    </rPh>
    <rPh sb="2" eb="4">
      <t>ブショ</t>
    </rPh>
    <phoneticPr fontId="1"/>
  </si>
  <si>
    <t>差(部署5)</t>
    <rPh sb="0" eb="1">
      <t>サ</t>
    </rPh>
    <rPh sb="2" eb="4">
      <t>ブショ</t>
    </rPh>
    <phoneticPr fontId="1"/>
  </si>
  <si>
    <t>①</t>
    <phoneticPr fontId="1"/>
  </si>
  <si>
    <t>②</t>
    <phoneticPr fontId="1"/>
  </si>
  <si>
    <t>5. 積極的である</t>
  </si>
  <si>
    <t>4. やや積極的である</t>
  </si>
  <si>
    <t>2. 積極的ではない</t>
  </si>
  <si>
    <t>1. 取り組んでいない</t>
  </si>
  <si>
    <t>3. あまり積極的ではない</t>
  </si>
  <si>
    <t>部署別説明用</t>
    <rPh sb="0" eb="2">
      <t>ブショ</t>
    </rPh>
    <rPh sb="2" eb="3">
      <t>ベツ</t>
    </rPh>
    <rPh sb="3" eb="5">
      <t>セツメイ</t>
    </rPh>
    <rPh sb="5" eb="6">
      <t>ヨウ</t>
    </rPh>
    <phoneticPr fontId="1"/>
  </si>
  <si>
    <t>最大-最小</t>
    <rPh sb="0" eb="2">
      <t>サイダイ</t>
    </rPh>
    <rPh sb="3" eb="5">
      <t>サイショウ</t>
    </rPh>
    <phoneticPr fontId="1"/>
  </si>
  <si>
    <t>①  経営方針や戦略としての長時間労働対策の明確な位置付け</t>
    <phoneticPr fontId="1"/>
  </si>
  <si>
    <t>①</t>
    <phoneticPr fontId="1"/>
  </si>
  <si>
    <t>②</t>
    <phoneticPr fontId="1"/>
  </si>
  <si>
    <t>【厚生労働省　平成30年度業界団体と連携したIT業界における長時間労働対策事業】自社診断ツール_Ver.1.0　2019.03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</si>
</sst>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0_);[Red]\(0.0\)"/>
    <numFmt numFmtId="178" formatCode="0_ "/>
  </numFmts>
  <fonts count="24" x14ac:knownFonts="1">
    <font>
      <sz val="11"/>
      <color theme="1"/>
      <name val="Arial"/>
      <family val="2"/>
      <scheme val="minor"/>
    </font>
    <font>
      <sz val="6"/>
      <name val="ＭＳ Ｐゴシック"/>
      <family val="3"/>
      <charset val="128"/>
      <scheme val="minor"/>
    </font>
    <font>
      <sz val="10"/>
      <color theme="1"/>
      <name val="Meiryo UI"/>
      <family val="3"/>
      <charset val="128"/>
    </font>
    <font>
      <sz val="10"/>
      <color rgb="FF000000"/>
      <name val="Meiryo UI"/>
      <family val="3"/>
      <charset val="128"/>
    </font>
    <font>
      <b/>
      <sz val="10"/>
      <color theme="1"/>
      <name val="Meiryo UI"/>
      <family val="3"/>
      <charset val="128"/>
    </font>
    <font>
      <sz val="8"/>
      <color rgb="FF000000"/>
      <name val="Meiryo UI"/>
      <family val="3"/>
      <charset val="128"/>
    </font>
    <font>
      <sz val="8"/>
      <color theme="1"/>
      <name val="Meiryo UI"/>
      <family val="3"/>
      <charset val="128"/>
    </font>
    <font>
      <b/>
      <sz val="14"/>
      <color theme="7" tint="-0.249977111117893"/>
      <name val="Meiryo UI"/>
      <family val="3"/>
      <charset val="128"/>
    </font>
    <font>
      <b/>
      <sz val="14"/>
      <color theme="7" tint="-0.249977111117893"/>
      <name val="Arial"/>
      <family val="2"/>
      <scheme val="minor"/>
    </font>
    <font>
      <sz val="11"/>
      <color rgb="FF000000"/>
      <name val="Meiryo UI"/>
      <family val="3"/>
      <charset val="128"/>
    </font>
    <font>
      <b/>
      <sz val="14"/>
      <name val="Meiryo UI"/>
      <family val="3"/>
      <charset val="128"/>
    </font>
    <font>
      <b/>
      <sz val="14"/>
      <color theme="8"/>
      <name val="Meiryo UI"/>
      <family val="3"/>
      <charset val="128"/>
    </font>
    <font>
      <sz val="11"/>
      <color theme="1"/>
      <name val="Meiryo UI"/>
      <family val="3"/>
      <charset val="128"/>
    </font>
    <font>
      <b/>
      <sz val="11"/>
      <color theme="1"/>
      <name val="Meiryo UI"/>
      <family val="3"/>
      <charset val="128"/>
    </font>
    <font>
      <b/>
      <sz val="11"/>
      <color theme="0"/>
      <name val="Meiryo UI"/>
      <family val="3"/>
      <charset val="128"/>
    </font>
    <font>
      <b/>
      <sz val="11"/>
      <color rgb="FFC00000"/>
      <name val="Meiryo UI"/>
      <family val="3"/>
      <charset val="128"/>
    </font>
    <font>
      <b/>
      <sz val="11"/>
      <color theme="7" tint="-0.249977111117893"/>
      <name val="Meiryo UI"/>
      <family val="3"/>
      <charset val="128"/>
    </font>
    <font>
      <b/>
      <sz val="11"/>
      <color rgb="FF000000"/>
      <name val="Meiryo UI"/>
      <family val="3"/>
      <charset val="128"/>
    </font>
    <font>
      <sz val="11"/>
      <color theme="5" tint="0.79998168889431442"/>
      <name val="Meiryo UI"/>
      <family val="3"/>
      <charset val="128"/>
    </font>
    <font>
      <b/>
      <sz val="10"/>
      <color rgb="FFFF0000"/>
      <name val="Meiryo UI"/>
      <family val="3"/>
      <charset val="128"/>
    </font>
    <font>
      <b/>
      <sz val="10"/>
      <color rgb="FF0070C0"/>
      <name val="Meiryo UI"/>
      <family val="3"/>
      <charset val="128"/>
    </font>
    <font>
      <sz val="11"/>
      <color theme="2"/>
      <name val="Meiryo UI"/>
      <family val="3"/>
      <charset val="128"/>
    </font>
    <font>
      <u/>
      <sz val="11"/>
      <color rgb="FFFF0000"/>
      <name val="Meiryo UI"/>
      <family val="3"/>
      <charset val="128"/>
    </font>
    <font>
      <b/>
      <sz val="10"/>
      <color theme="7" tint="-0.249977111117893"/>
      <name val="Meiryo UI"/>
      <family val="3"/>
      <charset val="128"/>
    </font>
  </fonts>
  <fills count="19">
    <fill>
      <patternFill patternType="none"/>
    </fill>
    <fill>
      <patternFill patternType="gray125"/>
    </fill>
    <fill>
      <patternFill patternType="solid">
        <fgColor theme="4"/>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rgb="FFCCECFF"/>
        <bgColor indexed="64"/>
      </patternFill>
    </fill>
    <fill>
      <patternFill patternType="solid">
        <fgColor rgb="FF92D050"/>
        <bgColor indexed="64"/>
      </patternFill>
    </fill>
    <fill>
      <patternFill patternType="solid">
        <fgColor rgb="FF00B050"/>
        <bgColor indexed="64"/>
      </patternFill>
    </fill>
    <fill>
      <patternFill patternType="solid">
        <fgColor rgb="FFF0EA00"/>
        <bgColor indexed="64"/>
      </patternFill>
    </fill>
    <fill>
      <patternFill patternType="solid">
        <fgColor rgb="FFFF0000"/>
        <bgColor indexed="64"/>
      </patternFill>
    </fill>
    <fill>
      <patternFill patternType="solid">
        <fgColor rgb="FF7030A0"/>
        <bgColor indexed="64"/>
      </patternFill>
    </fill>
    <fill>
      <patternFill patternType="solid">
        <fgColor rgb="FF008FFA"/>
        <bgColor indexed="64"/>
      </patternFill>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medium">
        <color indexed="64"/>
      </bottom>
      <diagonal/>
    </border>
    <border>
      <left style="medium">
        <color rgb="FFC00000"/>
      </left>
      <right style="medium">
        <color rgb="FFC00000"/>
      </right>
      <top style="thin">
        <color indexed="64"/>
      </top>
      <bottom style="thin">
        <color indexed="64"/>
      </bottom>
      <diagonal/>
    </border>
    <border>
      <left style="medium">
        <color rgb="FFC00000"/>
      </left>
      <right style="medium">
        <color rgb="FFC00000"/>
      </right>
      <top style="thin">
        <color indexed="64"/>
      </top>
      <bottom/>
      <diagonal/>
    </border>
    <border>
      <left style="medium">
        <color rgb="FFC00000"/>
      </left>
      <right style="medium">
        <color rgb="FFC00000"/>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rgb="FFC00000"/>
      </right>
      <top style="medium">
        <color indexed="64"/>
      </top>
      <bottom style="medium">
        <color indexed="64"/>
      </bottom>
      <diagonal/>
    </border>
    <border>
      <left/>
      <right style="medium">
        <color rgb="FFC00000"/>
      </right>
      <top style="thin">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rgb="FFC00000"/>
      </right>
      <top style="medium">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rgb="FFC00000"/>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rgb="FFC00000"/>
      </right>
      <top style="hair">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ashDot">
        <color indexed="64"/>
      </right>
      <top style="thin">
        <color indexed="64"/>
      </top>
      <bottom style="medium">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dashDot">
        <color indexed="64"/>
      </right>
      <top style="thin">
        <color indexed="64"/>
      </top>
      <bottom style="double">
        <color indexed="64"/>
      </bottom>
      <diagonal/>
    </border>
    <border>
      <left style="thin">
        <color indexed="64"/>
      </left>
      <right style="dashDot">
        <color indexed="64"/>
      </right>
      <top/>
      <bottom style="thin">
        <color indexed="64"/>
      </bottom>
      <diagonal/>
    </border>
    <border>
      <left style="thin">
        <color indexed="64"/>
      </left>
      <right style="dashDot">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rgb="FFC00000"/>
      </right>
      <top style="hair">
        <color indexed="64"/>
      </top>
      <bottom/>
      <diagonal/>
    </border>
    <border>
      <left style="medium">
        <color auto="1"/>
      </left>
      <right style="medium">
        <color rgb="FFC00000"/>
      </right>
      <top style="medium">
        <color auto="1"/>
      </top>
      <bottom style="medium">
        <color indexed="64"/>
      </bottom>
      <diagonal/>
    </border>
    <border>
      <left style="medium">
        <color auto="1"/>
      </left>
      <right style="medium">
        <color rgb="FFC00000"/>
      </right>
      <top style="thin">
        <color indexed="64"/>
      </top>
      <bottom style="thin">
        <color indexed="64"/>
      </bottom>
      <diagonal/>
    </border>
    <border>
      <left style="medium">
        <color auto="1"/>
      </left>
      <right style="medium">
        <color rgb="FFC00000"/>
      </right>
      <top style="thin">
        <color indexed="64"/>
      </top>
      <bottom style="medium">
        <color indexed="64"/>
      </bottom>
      <diagonal/>
    </border>
    <border>
      <left style="medium">
        <color rgb="FFC00000"/>
      </left>
      <right style="medium">
        <color rgb="FFC00000"/>
      </right>
      <top/>
      <bottom style="thin">
        <color indexed="64"/>
      </bottom>
      <diagonal/>
    </border>
    <border>
      <left/>
      <right style="medium">
        <color rgb="FFC00000"/>
      </right>
      <top/>
      <bottom/>
      <diagonal/>
    </border>
    <border>
      <left/>
      <right style="medium">
        <color rgb="FFC00000"/>
      </right>
      <top/>
      <bottom style="thin">
        <color indexed="64"/>
      </bottom>
      <diagonal/>
    </border>
    <border>
      <left style="medium">
        <color rgb="FFC00000"/>
      </left>
      <right style="medium">
        <color rgb="FFC00000"/>
      </right>
      <top style="medium">
        <color indexed="64"/>
      </top>
      <bottom style="thin">
        <color indexed="64"/>
      </bottom>
      <diagonal/>
    </border>
    <border>
      <left/>
      <right style="medium">
        <color rgb="FFC00000"/>
      </right>
      <top style="medium">
        <color indexed="64"/>
      </top>
      <bottom style="thin">
        <color indexed="64"/>
      </bottom>
      <diagonal/>
    </border>
    <border>
      <left/>
      <right style="medium">
        <color rgb="FFC00000"/>
      </right>
      <top style="thin">
        <color indexed="64"/>
      </top>
      <bottom style="thin">
        <color indexed="64"/>
      </bottom>
      <diagonal/>
    </border>
    <border>
      <left/>
      <right style="medium">
        <color rgb="FFC00000"/>
      </right>
      <top style="thin">
        <color indexed="64"/>
      </top>
      <bottom/>
      <diagonal/>
    </border>
    <border>
      <left/>
      <right style="thin">
        <color indexed="64"/>
      </right>
      <top style="thin">
        <color indexed="64"/>
      </top>
      <bottom/>
      <diagonal/>
    </border>
    <border>
      <left/>
      <right style="medium">
        <color rgb="FFC00000"/>
      </right>
      <top style="medium">
        <color rgb="FFC00000"/>
      </top>
      <bottom style="medium">
        <color indexed="64"/>
      </bottom>
      <diagonal/>
    </border>
    <border>
      <left style="medium">
        <color rgb="FFC00000"/>
      </left>
      <right style="medium">
        <color rgb="FFC00000"/>
      </right>
      <top/>
      <bottom/>
      <diagonal/>
    </border>
    <border>
      <left style="medium">
        <color rgb="FFC00000"/>
      </left>
      <right style="medium">
        <color rgb="FFC00000"/>
      </right>
      <top style="medium">
        <color theme="1"/>
      </top>
      <bottom style="thin">
        <color indexed="64"/>
      </bottom>
      <diagonal/>
    </border>
    <border>
      <left style="medium">
        <color rgb="FFC00000"/>
      </left>
      <right style="medium">
        <color rgb="FFC00000"/>
      </right>
      <top style="thin">
        <color indexed="64"/>
      </top>
      <bottom style="medium">
        <color theme="1"/>
      </bottom>
      <diagonal/>
    </border>
    <border>
      <left/>
      <right/>
      <top style="medium">
        <color theme="1"/>
      </top>
      <bottom/>
      <diagonal/>
    </border>
    <border>
      <left style="medium">
        <color rgb="FFC00000"/>
      </left>
      <right style="medium">
        <color rgb="FFC00000"/>
      </right>
      <top style="thin">
        <color theme="1"/>
      </top>
      <bottom style="medium">
        <color theme="1"/>
      </bottom>
      <diagonal/>
    </border>
  </borders>
  <cellStyleXfs count="1">
    <xf numFmtId="0" fontId="0" fillId="0" borderId="0"/>
  </cellStyleXfs>
  <cellXfs count="204">
    <xf numFmtId="0" fontId="0" fillId="0" borderId="0" xfId="0"/>
    <xf numFmtId="0" fontId="2" fillId="0" borderId="0" xfId="0" applyFont="1" applyBorder="1" applyAlignment="1">
      <alignment vertical="center"/>
    </xf>
    <xf numFmtId="0" fontId="3" fillId="3" borderId="10" xfId="0" applyFont="1" applyFill="1" applyBorder="1" applyAlignment="1">
      <alignment horizontal="right" vertical="center" wrapText="1"/>
    </xf>
    <xf numFmtId="0" fontId="6" fillId="0" borderId="0" xfId="0" applyFont="1" applyAlignment="1"/>
    <xf numFmtId="0" fontId="6" fillId="0" borderId="0" xfId="0" applyFont="1"/>
    <xf numFmtId="0" fontId="6" fillId="0" borderId="1" xfId="0" applyFont="1" applyBorder="1" applyAlignment="1"/>
    <xf numFmtId="0" fontId="5" fillId="0" borderId="1" xfId="0" applyFont="1" applyBorder="1" applyAlignment="1">
      <alignment horizontal="left" vertical="top" wrapText="1"/>
    </xf>
    <xf numFmtId="0" fontId="5" fillId="0" borderId="1" xfId="0" applyFont="1" applyBorder="1" applyAlignment="1">
      <alignment vertical="top" wrapText="1"/>
    </xf>
    <xf numFmtId="176" fontId="5" fillId="3" borderId="1" xfId="0" applyNumberFormat="1" applyFont="1" applyFill="1" applyBorder="1" applyAlignment="1">
      <alignment horizontal="right" vertical="top" wrapText="1"/>
    </xf>
    <xf numFmtId="176" fontId="6" fillId="0" borderId="0" xfId="0" applyNumberFormat="1" applyFont="1"/>
    <xf numFmtId="0" fontId="6" fillId="5" borderId="0" xfId="0" applyFont="1" applyFill="1"/>
    <xf numFmtId="177" fontId="6" fillId="0" borderId="0" xfId="0" applyNumberFormat="1" applyFont="1"/>
    <xf numFmtId="0" fontId="4" fillId="4" borderId="12" xfId="0" applyFont="1" applyFill="1" applyBorder="1" applyAlignment="1">
      <alignment horizontal="center"/>
    </xf>
    <xf numFmtId="177" fontId="2" fillId="0" borderId="7" xfId="0" applyNumberFormat="1" applyFont="1" applyBorder="1"/>
    <xf numFmtId="177" fontId="2" fillId="0" borderId="8" xfId="0" applyNumberFormat="1" applyFont="1" applyBorder="1"/>
    <xf numFmtId="177" fontId="2" fillId="0" borderId="9" xfId="0" applyNumberFormat="1" applyFont="1" applyBorder="1"/>
    <xf numFmtId="177" fontId="2" fillId="0" borderId="1" xfId="0" applyNumberFormat="1" applyFont="1" applyBorder="1"/>
    <xf numFmtId="177" fontId="2" fillId="3" borderId="9" xfId="0" applyNumberFormat="1" applyFont="1" applyFill="1" applyBorder="1"/>
    <xf numFmtId="177" fontId="2" fillId="3" borderId="1" xfId="0" applyNumberFormat="1" applyFont="1" applyFill="1" applyBorder="1"/>
    <xf numFmtId="177" fontId="2" fillId="3" borderId="2" xfId="0" applyNumberFormat="1" applyFont="1" applyFill="1" applyBorder="1"/>
    <xf numFmtId="177" fontId="2" fillId="3" borderId="4" xfId="0" applyNumberFormat="1" applyFont="1" applyFill="1" applyBorder="1"/>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7" fillId="7" borderId="0" xfId="0" applyFont="1" applyFill="1" applyBorder="1" applyAlignment="1">
      <alignment horizontal="center" vertical="center"/>
    </xf>
    <xf numFmtId="0" fontId="8" fillId="7" borderId="0" xfId="0" applyFont="1" applyFill="1" applyBorder="1" applyAlignment="1">
      <alignment horizontal="center" vertical="center"/>
    </xf>
    <xf numFmtId="0" fontId="10" fillId="7" borderId="0" xfId="0" applyFont="1" applyFill="1" applyBorder="1" applyAlignment="1">
      <alignment horizontal="right" vertical="center"/>
    </xf>
    <xf numFmtId="0" fontId="10" fillId="7" borderId="0" xfId="0" applyFont="1" applyFill="1" applyBorder="1" applyAlignment="1">
      <alignment horizontal="left" vertical="center"/>
    </xf>
    <xf numFmtId="0" fontId="4" fillId="0" borderId="0" xfId="0" applyFont="1" applyFill="1" applyBorder="1" applyAlignment="1">
      <alignment horizontal="center"/>
    </xf>
    <xf numFmtId="0" fontId="13" fillId="0" borderId="0" xfId="0" applyFont="1" applyFill="1" applyBorder="1" applyAlignment="1">
      <alignment horizontal="center"/>
    </xf>
    <xf numFmtId="0" fontId="12" fillId="0" borderId="0" xfId="0" applyFont="1" applyBorder="1" applyAlignment="1">
      <alignment vertical="center"/>
    </xf>
    <xf numFmtId="0" fontId="18" fillId="3" borderId="3" xfId="0" applyFont="1" applyFill="1" applyBorder="1" applyAlignment="1">
      <alignment vertical="center"/>
    </xf>
    <xf numFmtId="0" fontId="18" fillId="3" borderId="3" xfId="0" applyFont="1" applyFill="1" applyBorder="1" applyAlignment="1">
      <alignment horizontal="center" vertical="center" wrapText="1"/>
    </xf>
    <xf numFmtId="0" fontId="17" fillId="0" borderId="19" xfId="0" applyFont="1" applyBorder="1" applyAlignment="1" applyProtection="1">
      <alignment vertical="center" wrapText="1"/>
      <protection locked="0"/>
    </xf>
    <xf numFmtId="0" fontId="17" fillId="0" borderId="19" xfId="0" applyFont="1" applyBorder="1" applyAlignment="1" applyProtection="1">
      <alignment horizontal="left" vertical="center" wrapText="1"/>
      <protection locked="0"/>
    </xf>
    <xf numFmtId="0" fontId="17" fillId="0" borderId="20" xfId="0" applyFont="1" applyBorder="1" applyAlignment="1" applyProtection="1">
      <alignment horizontal="left" vertical="center" wrapText="1"/>
      <protection locked="0"/>
    </xf>
    <xf numFmtId="0" fontId="13" fillId="6" borderId="5" xfId="0" applyFont="1" applyFill="1" applyBorder="1" applyAlignment="1">
      <alignment horizontal="center" vertical="center"/>
    </xf>
    <xf numFmtId="0" fontId="15" fillId="6" borderId="18" xfId="0" applyFont="1" applyFill="1" applyBorder="1" applyAlignment="1">
      <alignment horizontal="center" vertical="center"/>
    </xf>
    <xf numFmtId="0" fontId="11" fillId="9" borderId="1" xfId="0" applyFont="1" applyFill="1" applyBorder="1" applyAlignment="1" applyProtection="1">
      <alignment horizontal="center" vertical="center"/>
      <protection locked="0"/>
    </xf>
    <xf numFmtId="176" fontId="17" fillId="3" borderId="21" xfId="0" applyNumberFormat="1" applyFont="1" applyFill="1" applyBorder="1" applyAlignment="1">
      <alignment horizontal="right" vertical="center" wrapText="1"/>
    </xf>
    <xf numFmtId="0" fontId="12" fillId="0" borderId="0" xfId="0" applyFont="1"/>
    <xf numFmtId="176" fontId="12" fillId="0" borderId="0" xfId="0" applyNumberFormat="1" applyFont="1"/>
    <xf numFmtId="0" fontId="4" fillId="5" borderId="23" xfId="0" applyFont="1" applyFill="1" applyBorder="1" applyAlignment="1">
      <alignment horizontal="center" vertical="center"/>
    </xf>
    <xf numFmtId="0" fontId="13" fillId="6" borderId="22" xfId="0" applyFont="1" applyFill="1" applyBorder="1" applyAlignment="1">
      <alignment horizontal="center" vertical="center"/>
    </xf>
    <xf numFmtId="176" fontId="13" fillId="6" borderId="16" xfId="0" applyNumberFormat="1" applyFont="1" applyFill="1" applyBorder="1" applyAlignment="1">
      <alignment horizontal="center"/>
    </xf>
    <xf numFmtId="0" fontId="13" fillId="6" borderId="37" xfId="0" applyFont="1" applyFill="1" applyBorder="1" applyAlignment="1">
      <alignment horizontal="center"/>
    </xf>
    <xf numFmtId="0" fontId="3" fillId="0" borderId="13" xfId="0" applyFont="1" applyBorder="1" applyAlignment="1">
      <alignment vertical="center" wrapText="1"/>
    </xf>
    <xf numFmtId="178" fontId="12" fillId="0" borderId="1" xfId="0" applyNumberFormat="1" applyFont="1" applyBorder="1" applyAlignment="1">
      <alignment vertical="center"/>
    </xf>
    <xf numFmtId="0" fontId="12" fillId="0" borderId="1" xfId="0" applyFont="1" applyBorder="1"/>
    <xf numFmtId="176" fontId="12" fillId="0" borderId="1" xfId="0" applyNumberFormat="1" applyFont="1" applyBorder="1"/>
    <xf numFmtId="178" fontId="12" fillId="0" borderId="38" xfId="0" applyNumberFormat="1" applyFont="1" applyBorder="1" applyAlignment="1">
      <alignment vertical="center"/>
    </xf>
    <xf numFmtId="0" fontId="12" fillId="0" borderId="38" xfId="0" applyFont="1" applyBorder="1"/>
    <xf numFmtId="176" fontId="12" fillId="0" borderId="38" xfId="0" applyNumberFormat="1" applyFont="1" applyBorder="1"/>
    <xf numFmtId="176" fontId="12" fillId="3" borderId="4" xfId="0" applyNumberFormat="1" applyFont="1" applyFill="1" applyBorder="1" applyAlignment="1">
      <alignment horizontal="center" vertical="center"/>
    </xf>
    <xf numFmtId="0" fontId="12" fillId="3" borderId="4" xfId="0" applyFont="1" applyFill="1" applyBorder="1"/>
    <xf numFmtId="176" fontId="12" fillId="3" borderId="4" xfId="0" applyNumberFormat="1" applyFont="1" applyFill="1" applyBorder="1"/>
    <xf numFmtId="0" fontId="3" fillId="0" borderId="1" xfId="0" applyFont="1" applyBorder="1" applyAlignment="1">
      <alignment horizontal="left" vertical="center" wrapText="1"/>
    </xf>
    <xf numFmtId="0" fontId="3" fillId="0" borderId="38" xfId="0" applyFont="1" applyBorder="1" applyAlignment="1">
      <alignment horizontal="left" vertical="center" wrapText="1"/>
    </xf>
    <xf numFmtId="0" fontId="12" fillId="0" borderId="42" xfId="0" applyFont="1" applyBorder="1"/>
    <xf numFmtId="0" fontId="12" fillId="0" borderId="43" xfId="0" applyFont="1" applyBorder="1"/>
    <xf numFmtId="0" fontId="12" fillId="3" borderId="44" xfId="0" applyFont="1" applyFill="1" applyBorder="1"/>
    <xf numFmtId="178" fontId="12" fillId="0" borderId="46" xfId="0" applyNumberFormat="1" applyFont="1" applyBorder="1" applyAlignment="1">
      <alignment vertical="center"/>
    </xf>
    <xf numFmtId="178" fontId="12" fillId="0" borderId="47" xfId="0" applyNumberFormat="1" applyFont="1" applyBorder="1" applyAlignment="1">
      <alignment vertical="center"/>
    </xf>
    <xf numFmtId="176" fontId="12" fillId="3" borderId="40" xfId="0" applyNumberFormat="1" applyFont="1" applyFill="1" applyBorder="1" applyAlignment="1">
      <alignment horizontal="center" vertical="center"/>
    </xf>
    <xf numFmtId="0" fontId="12" fillId="0" borderId="46" xfId="0" applyFont="1" applyBorder="1"/>
    <xf numFmtId="0" fontId="12" fillId="0" borderId="47" xfId="0" applyFont="1" applyBorder="1"/>
    <xf numFmtId="0" fontId="12" fillId="3" borderId="40" xfId="0" applyFont="1" applyFill="1" applyBorder="1"/>
    <xf numFmtId="0" fontId="12" fillId="0" borderId="45" xfId="0" applyFont="1" applyBorder="1" applyAlignment="1">
      <alignment horizontal="center" vertical="center"/>
    </xf>
    <xf numFmtId="0" fontId="12" fillId="5" borderId="41" xfId="0" applyFont="1" applyFill="1" applyBorder="1" applyAlignment="1">
      <alignment horizontal="center" vertical="center"/>
    </xf>
    <xf numFmtId="0" fontId="12" fillId="5" borderId="39" xfId="0" applyFont="1" applyFill="1" applyBorder="1" applyAlignment="1">
      <alignment horizontal="center" vertical="center"/>
    </xf>
    <xf numFmtId="0" fontId="12" fillId="5" borderId="45" xfId="0" applyFont="1" applyFill="1" applyBorder="1" applyAlignment="1">
      <alignment horizontal="center" vertical="center"/>
    </xf>
    <xf numFmtId="0" fontId="12" fillId="10" borderId="41" xfId="0" applyFont="1" applyFill="1" applyBorder="1" applyAlignment="1">
      <alignment horizontal="center" vertical="center"/>
    </xf>
    <xf numFmtId="0" fontId="12" fillId="10" borderId="39" xfId="0" applyFont="1" applyFill="1" applyBorder="1" applyAlignment="1">
      <alignment horizontal="center" vertical="center"/>
    </xf>
    <xf numFmtId="0" fontId="12" fillId="10" borderId="45" xfId="0" applyFont="1" applyFill="1" applyBorder="1" applyAlignment="1">
      <alignment horizontal="center" vertical="center"/>
    </xf>
    <xf numFmtId="0" fontId="12" fillId="11" borderId="41" xfId="0" applyFont="1" applyFill="1" applyBorder="1" applyAlignment="1">
      <alignment horizontal="center" vertical="center"/>
    </xf>
    <xf numFmtId="0" fontId="12" fillId="0" borderId="0" xfId="0" applyFont="1" applyAlignment="1">
      <alignment horizontal="center" vertical="center"/>
    </xf>
    <xf numFmtId="0" fontId="10" fillId="0" borderId="0" xfId="0" applyFont="1" applyFill="1" applyBorder="1" applyAlignment="1">
      <alignment horizontal="right" vertical="center"/>
    </xf>
    <xf numFmtId="0" fontId="10" fillId="0" borderId="0" xfId="0" applyFont="1" applyFill="1" applyBorder="1" applyAlignment="1">
      <alignment horizontal="left" vertical="center"/>
    </xf>
    <xf numFmtId="0" fontId="11" fillId="0" borderId="0" xfId="0" applyFont="1" applyFill="1" applyBorder="1" applyAlignment="1" applyProtection="1">
      <alignment horizontal="center" vertical="center"/>
      <protection locked="0"/>
    </xf>
    <xf numFmtId="0" fontId="16" fillId="0" borderId="0" xfId="0" applyFont="1" applyFill="1" applyBorder="1" applyAlignment="1">
      <alignment horizontal="center" vertical="center"/>
    </xf>
    <xf numFmtId="0" fontId="19" fillId="0" borderId="0" xfId="0" applyFont="1" applyBorder="1" applyAlignment="1">
      <alignment vertical="center"/>
    </xf>
    <xf numFmtId="0" fontId="20" fillId="0" borderId="0" xfId="0" applyFont="1" applyBorder="1" applyAlignment="1">
      <alignment vertical="center"/>
    </xf>
    <xf numFmtId="0" fontId="12" fillId="12" borderId="0" xfId="0" applyFont="1" applyFill="1"/>
    <xf numFmtId="0" fontId="14" fillId="13" borderId="18" xfId="0" applyFont="1" applyFill="1" applyBorder="1" applyAlignment="1">
      <alignment horizontal="center" vertical="center"/>
    </xf>
    <xf numFmtId="0" fontId="13" fillId="14" borderId="18" xfId="0" applyFont="1" applyFill="1" applyBorder="1" applyAlignment="1">
      <alignment horizontal="center" vertical="center"/>
    </xf>
    <xf numFmtId="0" fontId="14" fillId="2" borderId="18" xfId="0" applyFont="1" applyFill="1" applyBorder="1" applyAlignment="1">
      <alignment horizontal="center" vertical="center"/>
    </xf>
    <xf numFmtId="0" fontId="14" fillId="16" borderId="18" xfId="0" applyFont="1" applyFill="1" applyBorder="1" applyAlignment="1">
      <alignment horizontal="center" vertical="center"/>
    </xf>
    <xf numFmtId="0" fontId="14" fillId="17" borderId="18" xfId="0" applyFont="1" applyFill="1" applyBorder="1" applyAlignment="1">
      <alignment horizontal="center" vertical="center"/>
    </xf>
    <xf numFmtId="0" fontId="20" fillId="11" borderId="0" xfId="0" applyFont="1" applyFill="1" applyBorder="1" applyAlignment="1">
      <alignment vertical="center"/>
    </xf>
    <xf numFmtId="0" fontId="12" fillId="3" borderId="1" xfId="0" applyFont="1" applyFill="1" applyBorder="1"/>
    <xf numFmtId="0" fontId="21" fillId="16" borderId="1" xfId="0" applyFont="1" applyFill="1" applyBorder="1"/>
    <xf numFmtId="0" fontId="16" fillId="9" borderId="17" xfId="0" applyFont="1" applyFill="1" applyBorder="1" applyAlignment="1">
      <alignment horizontal="center" vertical="center"/>
    </xf>
    <xf numFmtId="178" fontId="12" fillId="0" borderId="42" xfId="0" applyNumberFormat="1" applyFont="1" applyBorder="1"/>
    <xf numFmtId="0" fontId="14" fillId="2" borderId="1" xfId="0" applyFont="1" applyFill="1" applyBorder="1" applyAlignment="1">
      <alignment horizontal="center" vertical="center"/>
    </xf>
    <xf numFmtId="0" fontId="13" fillId="14" borderId="1" xfId="0" applyFont="1" applyFill="1" applyBorder="1" applyAlignment="1">
      <alignment horizontal="center" vertical="center"/>
    </xf>
    <xf numFmtId="0" fontId="14" fillId="13" borderId="1" xfId="0" applyFont="1" applyFill="1" applyBorder="1" applyAlignment="1">
      <alignment horizontal="center" vertical="center"/>
    </xf>
    <xf numFmtId="0" fontId="14" fillId="17" borderId="1" xfId="0" applyFont="1" applyFill="1" applyBorder="1" applyAlignment="1">
      <alignment horizontal="center" vertical="center"/>
    </xf>
    <xf numFmtId="0" fontId="17" fillId="0" borderId="19" xfId="0" applyFont="1" applyFill="1" applyBorder="1" applyAlignment="1" applyProtection="1">
      <alignment vertical="center" wrapText="1"/>
      <protection locked="0"/>
    </xf>
    <xf numFmtId="0" fontId="7" fillId="7" borderId="0" xfId="0" applyFont="1" applyFill="1" applyBorder="1" applyAlignment="1">
      <alignment vertical="center"/>
    </xf>
    <xf numFmtId="0" fontId="14" fillId="15" borderId="51" xfId="0" applyFont="1" applyFill="1" applyBorder="1" applyAlignment="1">
      <alignment horizontal="center" vertical="center"/>
    </xf>
    <xf numFmtId="0" fontId="17" fillId="18" borderId="52" xfId="0" applyFont="1" applyFill="1" applyBorder="1" applyAlignment="1" applyProtection="1">
      <alignment vertical="center" wrapText="1"/>
      <protection locked="0"/>
    </xf>
    <xf numFmtId="176" fontId="17" fillId="3" borderId="53" xfId="0" applyNumberFormat="1" applyFont="1" applyFill="1" applyBorder="1" applyAlignment="1">
      <alignment horizontal="right" vertical="center" wrapText="1"/>
    </xf>
    <xf numFmtId="0" fontId="17" fillId="18" borderId="52" xfId="0" applyFont="1" applyFill="1" applyBorder="1" applyAlignment="1" applyProtection="1">
      <alignment vertical="center" wrapText="1"/>
    </xf>
    <xf numFmtId="176" fontId="17" fillId="3" borderId="53" xfId="0" applyNumberFormat="1" applyFont="1" applyFill="1" applyBorder="1" applyAlignment="1" applyProtection="1">
      <alignment horizontal="right" vertical="center" wrapText="1"/>
    </xf>
    <xf numFmtId="0" fontId="23" fillId="7" borderId="0" xfId="0" applyFont="1" applyFill="1" applyBorder="1" applyAlignment="1">
      <alignment horizontal="center" vertical="center" wrapText="1"/>
    </xf>
    <xf numFmtId="0" fontId="14" fillId="2" borderId="62" xfId="0" applyFont="1" applyFill="1" applyBorder="1" applyAlignment="1">
      <alignment horizontal="center" vertical="center"/>
    </xf>
    <xf numFmtId="0" fontId="2" fillId="0" borderId="66" xfId="0" applyFont="1" applyBorder="1" applyAlignment="1">
      <alignment vertical="center"/>
    </xf>
    <xf numFmtId="0" fontId="17" fillId="3" borderId="21" xfId="0" applyNumberFormat="1" applyFont="1" applyFill="1" applyBorder="1" applyAlignment="1">
      <alignment horizontal="right" vertical="center" wrapText="1"/>
    </xf>
    <xf numFmtId="0" fontId="17" fillId="0" borderId="19" xfId="0" applyFont="1" applyBorder="1" applyAlignment="1" applyProtection="1">
      <alignment horizontal="right" vertical="center" wrapText="1"/>
      <protection locked="0"/>
    </xf>
    <xf numFmtId="0" fontId="17" fillId="0" borderId="20" xfId="0" applyFont="1" applyBorder="1" applyAlignment="1" applyProtection="1">
      <alignment horizontal="right" vertical="center" wrapText="1"/>
      <protection locked="0"/>
    </xf>
    <xf numFmtId="0" fontId="12" fillId="0" borderId="57" xfId="0" applyFont="1" applyBorder="1" applyAlignment="1">
      <alignment horizontal="right"/>
    </xf>
    <xf numFmtId="0" fontId="12" fillId="0" borderId="58" xfId="0" applyFont="1" applyBorder="1" applyAlignment="1">
      <alignment horizontal="right"/>
    </xf>
    <xf numFmtId="0" fontId="9" fillId="0" borderId="19" xfId="0" applyNumberFormat="1" applyFont="1" applyBorder="1" applyAlignment="1" applyProtection="1">
      <alignment horizontal="right" vertical="center" wrapText="1"/>
      <protection locked="0"/>
    </xf>
    <xf numFmtId="0" fontId="12" fillId="0" borderId="19" xfId="0" applyFont="1" applyBorder="1" applyAlignment="1">
      <alignment horizontal="right"/>
    </xf>
    <xf numFmtId="0" fontId="12" fillId="0" borderId="59" xfId="0" applyFont="1" applyBorder="1" applyAlignment="1">
      <alignment horizontal="right"/>
    </xf>
    <xf numFmtId="0" fontId="12" fillId="0" borderId="63" xfId="0" applyFont="1" applyBorder="1" applyAlignment="1">
      <alignment horizontal="right"/>
    </xf>
    <xf numFmtId="0" fontId="12" fillId="0" borderId="55" xfId="0" applyFont="1" applyBorder="1" applyAlignment="1">
      <alignment horizontal="right"/>
    </xf>
    <xf numFmtId="0" fontId="12" fillId="0" borderId="60" xfId="0" applyFont="1" applyBorder="1" applyAlignment="1">
      <alignment horizontal="right"/>
    </xf>
    <xf numFmtId="0" fontId="12" fillId="0" borderId="54" xfId="0" applyFont="1" applyBorder="1" applyAlignment="1">
      <alignment horizontal="right"/>
    </xf>
    <xf numFmtId="0" fontId="9" fillId="0" borderId="20" xfId="0" applyNumberFormat="1" applyFont="1" applyBorder="1" applyAlignment="1" applyProtection="1">
      <alignment horizontal="right" vertical="center" wrapText="1"/>
      <protection locked="0"/>
    </xf>
    <xf numFmtId="0" fontId="13" fillId="3" borderId="63" xfId="0" applyFont="1" applyFill="1" applyBorder="1" applyAlignment="1">
      <alignment horizontal="right"/>
    </xf>
    <xf numFmtId="0" fontId="13" fillId="3" borderId="0" xfId="0" applyFont="1" applyFill="1" applyAlignment="1">
      <alignment horizontal="right"/>
    </xf>
    <xf numFmtId="0" fontId="12" fillId="0" borderId="64" xfId="0" applyFont="1" applyBorder="1" applyAlignment="1">
      <alignment horizontal="right"/>
    </xf>
    <xf numFmtId="0" fontId="17" fillId="0" borderId="19" xfId="0" applyNumberFormat="1" applyFont="1" applyBorder="1" applyAlignment="1" applyProtection="1">
      <alignment horizontal="right" vertical="center" wrapText="1"/>
      <protection locked="0"/>
    </xf>
    <xf numFmtId="0" fontId="12" fillId="0" borderId="20" xfId="0" applyFont="1" applyBorder="1" applyAlignment="1">
      <alignment horizontal="right"/>
    </xf>
    <xf numFmtId="0" fontId="12" fillId="0" borderId="0" xfId="0" applyFont="1" applyAlignment="1">
      <alignment horizontal="right"/>
    </xf>
    <xf numFmtId="0" fontId="17" fillId="0" borderId="20" xfId="0" applyNumberFormat="1" applyFont="1" applyBorder="1" applyAlignment="1" applyProtection="1">
      <alignment horizontal="right" vertical="center" wrapText="1"/>
      <protection locked="0"/>
    </xf>
    <xf numFmtId="0" fontId="13" fillId="3" borderId="65" xfId="0" applyFont="1" applyFill="1" applyBorder="1" applyAlignment="1">
      <alignment horizontal="right"/>
    </xf>
    <xf numFmtId="0" fontId="13" fillId="3" borderId="67" xfId="0" applyFont="1" applyFill="1" applyBorder="1" applyAlignment="1">
      <alignment horizontal="right"/>
    </xf>
    <xf numFmtId="0" fontId="12" fillId="0" borderId="61" xfId="0" applyFont="1" applyBorder="1" applyAlignment="1">
      <alignment horizontal="right"/>
    </xf>
    <xf numFmtId="0" fontId="17" fillId="0" borderId="59" xfId="0" applyNumberFormat="1" applyFont="1" applyBorder="1" applyAlignment="1" applyProtection="1">
      <alignment horizontal="right" vertical="center" wrapText="1"/>
      <protection locked="0"/>
    </xf>
    <xf numFmtId="0" fontId="12" fillId="0" borderId="56" xfId="0" applyFont="1" applyBorder="1" applyAlignment="1">
      <alignment horizontal="right"/>
    </xf>
    <xf numFmtId="0" fontId="13" fillId="3" borderId="60" xfId="0" applyFont="1" applyFill="1" applyBorder="1" applyAlignment="1">
      <alignment horizontal="right"/>
    </xf>
    <xf numFmtId="0" fontId="13" fillId="3" borderId="20" xfId="0" applyFont="1" applyFill="1" applyBorder="1" applyAlignment="1">
      <alignment horizontal="right"/>
    </xf>
    <xf numFmtId="0" fontId="2" fillId="0" borderId="0" xfId="0" applyFont="1" applyBorder="1" applyAlignment="1" applyProtection="1">
      <alignment vertical="center"/>
    </xf>
    <xf numFmtId="0" fontId="7" fillId="7" borderId="0" xfId="0" applyFont="1" applyFill="1" applyBorder="1" applyAlignment="1" applyProtection="1">
      <alignment vertical="center"/>
    </xf>
    <xf numFmtId="0" fontId="7" fillId="7" borderId="0" xfId="0" applyFont="1" applyFill="1" applyBorder="1" applyAlignment="1" applyProtection="1">
      <alignment horizontal="center" vertical="center"/>
    </xf>
    <xf numFmtId="0" fontId="8" fillId="7" borderId="0" xfId="0" applyFont="1" applyFill="1" applyBorder="1" applyAlignment="1" applyProtection="1">
      <alignment horizontal="center" vertical="center"/>
    </xf>
    <xf numFmtId="0" fontId="10" fillId="7" borderId="0" xfId="0" applyFont="1" applyFill="1" applyBorder="1" applyAlignment="1" applyProtection="1">
      <alignment horizontal="right" vertical="center"/>
    </xf>
    <xf numFmtId="0" fontId="10" fillId="7" borderId="0" xfId="0" applyFont="1" applyFill="1" applyBorder="1" applyAlignment="1" applyProtection="1">
      <alignment horizontal="left" vertical="center"/>
    </xf>
    <xf numFmtId="0" fontId="16" fillId="9" borderId="17" xfId="0" applyFont="1" applyFill="1" applyBorder="1" applyAlignment="1" applyProtection="1">
      <alignment horizontal="center" vertical="center"/>
    </xf>
    <xf numFmtId="0" fontId="12" fillId="0" borderId="0" xfId="0" applyFont="1" applyBorder="1" applyAlignment="1" applyProtection="1">
      <alignment vertical="center"/>
    </xf>
    <xf numFmtId="0" fontId="22" fillId="0" borderId="0" xfId="0" applyFont="1" applyBorder="1" applyAlignment="1" applyProtection="1">
      <alignment vertical="center"/>
    </xf>
    <xf numFmtId="0" fontId="13" fillId="6" borderId="5" xfId="0" applyFont="1" applyFill="1" applyBorder="1" applyAlignment="1" applyProtection="1">
      <alignment horizontal="center" vertical="center"/>
    </xf>
    <xf numFmtId="0" fontId="15" fillId="6" borderId="18" xfId="0" applyFont="1" applyFill="1" applyBorder="1" applyAlignment="1" applyProtection="1">
      <alignment horizontal="center" vertical="center"/>
    </xf>
    <xf numFmtId="0" fontId="18" fillId="3" borderId="3" xfId="0" applyFont="1" applyFill="1" applyBorder="1" applyAlignment="1" applyProtection="1">
      <alignment vertical="center"/>
    </xf>
    <xf numFmtId="176" fontId="17" fillId="3" borderId="21" xfId="0" applyNumberFormat="1" applyFont="1" applyFill="1" applyBorder="1" applyAlignment="1" applyProtection="1">
      <alignment horizontal="right" vertical="center" wrapText="1"/>
    </xf>
    <xf numFmtId="0" fontId="18" fillId="3" borderId="3" xfId="0" applyFont="1" applyFill="1" applyBorder="1" applyAlignment="1" applyProtection="1">
      <alignment horizontal="center" vertical="center" wrapText="1"/>
    </xf>
    <xf numFmtId="0" fontId="2" fillId="0" borderId="0" xfId="0" applyFont="1" applyBorder="1" applyAlignment="1" applyProtection="1">
      <alignment horizontal="right" vertical="center"/>
      <protection locked="0"/>
    </xf>
    <xf numFmtId="0" fontId="9" fillId="3" borderId="10" xfId="0" applyFont="1" applyFill="1" applyBorder="1" applyAlignment="1" applyProtection="1">
      <alignment horizontal="right" vertical="center" wrapText="1"/>
    </xf>
    <xf numFmtId="0" fontId="9" fillId="3" borderId="27" xfId="0" applyFont="1" applyFill="1" applyBorder="1" applyAlignment="1" applyProtection="1">
      <alignment horizontal="right" vertical="center" wrapText="1"/>
    </xf>
    <xf numFmtId="0" fontId="9" fillId="0" borderId="31" xfId="0" applyFont="1" applyBorder="1" applyAlignment="1" applyProtection="1">
      <alignment horizontal="left" vertical="center" wrapText="1"/>
    </xf>
    <xf numFmtId="0" fontId="9" fillId="0" borderId="32" xfId="0" applyFont="1" applyBorder="1" applyAlignment="1" applyProtection="1">
      <alignment horizontal="left" vertical="center" wrapText="1"/>
    </xf>
    <xf numFmtId="0" fontId="9" fillId="0" borderId="33" xfId="0" applyFont="1" applyBorder="1" applyAlignment="1" applyProtection="1">
      <alignment horizontal="left" vertical="center" wrapText="1"/>
    </xf>
    <xf numFmtId="0" fontId="9" fillId="0" borderId="34" xfId="0" applyFont="1" applyBorder="1" applyAlignment="1" applyProtection="1">
      <alignment horizontal="left" vertical="center" wrapText="1"/>
    </xf>
    <xf numFmtId="0" fontId="9" fillId="0" borderId="35" xfId="0" applyFont="1" applyBorder="1" applyAlignment="1" applyProtection="1">
      <alignment horizontal="left" vertical="center" wrapText="1"/>
    </xf>
    <xf numFmtId="0" fontId="9" fillId="0" borderId="36" xfId="0" applyFont="1" applyBorder="1" applyAlignment="1" applyProtection="1">
      <alignment horizontal="left" vertical="center" wrapText="1"/>
    </xf>
    <xf numFmtId="0" fontId="13" fillId="0" borderId="24" xfId="0" applyFont="1" applyBorder="1" applyAlignment="1" applyProtection="1">
      <alignment horizontal="center" vertical="center" wrapText="1"/>
    </xf>
    <xf numFmtId="0" fontId="13" fillId="0" borderId="25"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9" fillId="0" borderId="28" xfId="0" applyFont="1" applyBorder="1" applyAlignment="1" applyProtection="1">
      <alignment horizontal="left" vertical="center" wrapText="1"/>
    </xf>
    <xf numFmtId="0" fontId="9" fillId="0" borderId="29" xfId="0" applyFont="1" applyBorder="1" applyAlignment="1" applyProtection="1">
      <alignment horizontal="left" vertical="center" wrapText="1"/>
    </xf>
    <xf numFmtId="0" fontId="9" fillId="0" borderId="30" xfId="0" applyFont="1" applyBorder="1" applyAlignment="1" applyProtection="1">
      <alignment horizontal="left" vertical="center" wrapText="1"/>
    </xf>
    <xf numFmtId="0" fontId="0" fillId="0" borderId="25" xfId="0" applyFont="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9" fillId="0" borderId="48" xfId="0" applyFont="1" applyBorder="1" applyAlignment="1" applyProtection="1">
      <alignment horizontal="left" vertical="center" wrapText="1"/>
    </xf>
    <xf numFmtId="0" fontId="9" fillId="0" borderId="49" xfId="0" applyFont="1" applyBorder="1" applyAlignment="1" applyProtection="1">
      <alignment horizontal="left" vertical="center" wrapText="1"/>
    </xf>
    <xf numFmtId="0" fontId="9" fillId="0" borderId="50" xfId="0" applyFont="1" applyBorder="1" applyAlignment="1" applyProtection="1">
      <alignment horizontal="left" vertical="center" wrapText="1"/>
    </xf>
    <xf numFmtId="0" fontId="7" fillId="8" borderId="22" xfId="0" applyFont="1" applyFill="1" applyBorder="1" applyAlignment="1" applyProtection="1">
      <alignment horizontal="center" vertical="center"/>
    </xf>
    <xf numFmtId="0" fontId="7" fillId="8" borderId="23" xfId="0" applyFont="1" applyFill="1" applyBorder="1" applyAlignment="1" applyProtection="1">
      <alignment horizontal="center" vertical="center"/>
    </xf>
    <xf numFmtId="0" fontId="7" fillId="8" borderId="16" xfId="0" applyFont="1" applyFill="1" applyBorder="1" applyAlignment="1" applyProtection="1">
      <alignment horizontal="center" vertical="center"/>
    </xf>
    <xf numFmtId="0" fontId="13" fillId="6" borderId="6" xfId="0" applyFont="1" applyFill="1" applyBorder="1" applyAlignment="1" applyProtection="1">
      <alignment horizontal="center" vertical="center"/>
    </xf>
    <xf numFmtId="0" fontId="13" fillId="6" borderId="23" xfId="0" applyFont="1" applyFill="1" applyBorder="1" applyAlignment="1" applyProtection="1">
      <alignment horizontal="center" vertical="center"/>
    </xf>
    <xf numFmtId="0" fontId="13" fillId="6" borderId="26" xfId="0" applyFont="1" applyFill="1" applyBorder="1" applyAlignment="1" applyProtection="1">
      <alignment horizontal="center" vertical="center"/>
    </xf>
    <xf numFmtId="0" fontId="9" fillId="3" borderId="10" xfId="0" applyFont="1" applyFill="1" applyBorder="1" applyAlignment="1">
      <alignment horizontal="right" vertical="center" wrapText="1"/>
    </xf>
    <xf numFmtId="0" fontId="9" fillId="3" borderId="27" xfId="0" applyFont="1" applyFill="1" applyBorder="1" applyAlignment="1">
      <alignment horizontal="right" vertical="center" wrapText="1"/>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wrapText="1"/>
    </xf>
    <xf numFmtId="0" fontId="9" fillId="0" borderId="36" xfId="0" applyFont="1" applyBorder="1" applyAlignment="1">
      <alignment horizontal="left"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11" xfId="0" applyFont="1" applyBorder="1" applyAlignment="1">
      <alignment horizontal="center"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0" fillId="0" borderId="25" xfId="0" applyFont="1" applyBorder="1" applyAlignment="1">
      <alignment horizontal="center" vertical="center" wrapText="1"/>
    </xf>
    <xf numFmtId="0" fontId="0" fillId="0" borderId="11" xfId="0" applyFont="1" applyBorder="1" applyAlignment="1">
      <alignment horizontal="center" vertical="center" wrapText="1"/>
    </xf>
    <xf numFmtId="0" fontId="7" fillId="8" borderId="22" xfId="0" applyFont="1" applyFill="1" applyBorder="1" applyAlignment="1">
      <alignment horizontal="center" vertical="center"/>
    </xf>
    <xf numFmtId="0" fontId="7" fillId="8" borderId="23" xfId="0" applyFont="1" applyFill="1" applyBorder="1" applyAlignment="1">
      <alignment horizontal="center" vertical="center"/>
    </xf>
    <xf numFmtId="0" fontId="7" fillId="8" borderId="16" xfId="0" applyFont="1" applyFill="1" applyBorder="1" applyAlignment="1">
      <alignment horizontal="center" vertical="center"/>
    </xf>
    <xf numFmtId="0" fontId="13" fillId="6" borderId="6" xfId="0" applyFont="1" applyFill="1" applyBorder="1" applyAlignment="1">
      <alignment horizontal="center" vertical="center"/>
    </xf>
    <xf numFmtId="0" fontId="13" fillId="6" borderId="23" xfId="0" applyFont="1" applyFill="1" applyBorder="1" applyAlignment="1">
      <alignment horizontal="center" vertical="center"/>
    </xf>
    <xf numFmtId="0" fontId="13" fillId="6" borderId="26" xfId="0" applyFont="1" applyFill="1" applyBorder="1" applyAlignment="1">
      <alignment horizontal="center" vertical="center"/>
    </xf>
    <xf numFmtId="0" fontId="9" fillId="12" borderId="31" xfId="0" applyFont="1" applyFill="1" applyBorder="1" applyAlignment="1">
      <alignment horizontal="left" vertical="center" wrapText="1"/>
    </xf>
    <xf numFmtId="0" fontId="9" fillId="12" borderId="32" xfId="0" applyFont="1" applyFill="1" applyBorder="1" applyAlignment="1">
      <alignment horizontal="left" vertical="center" wrapText="1"/>
    </xf>
    <xf numFmtId="0" fontId="9" fillId="12" borderId="33" xfId="0" applyFont="1" applyFill="1" applyBorder="1" applyAlignment="1">
      <alignment horizontal="left" vertical="center" wrapText="1"/>
    </xf>
    <xf numFmtId="0" fontId="9" fillId="12" borderId="34" xfId="0" applyFont="1" applyFill="1" applyBorder="1" applyAlignment="1">
      <alignment horizontal="left" vertical="center" wrapText="1"/>
    </xf>
    <xf numFmtId="0" fontId="9" fillId="12" borderId="35" xfId="0" applyFont="1" applyFill="1" applyBorder="1" applyAlignment="1">
      <alignment horizontal="left" vertical="center" wrapText="1"/>
    </xf>
    <xf numFmtId="0" fontId="9" fillId="12" borderId="36" xfId="0" applyFont="1" applyFill="1" applyBorder="1" applyAlignment="1">
      <alignment horizontal="left" vertical="center" wrapText="1"/>
    </xf>
  </cellXfs>
  <cellStyles count="1">
    <cellStyle name="標準" xfId="0" builtinId="0"/>
  </cellStyles>
  <dxfs count="10">
    <dxf>
      <font>
        <b/>
        <i val="0"/>
        <color rgb="FF0070C0"/>
      </font>
      <fill>
        <patternFill>
          <bgColor rgb="FFCCECFF"/>
        </patternFill>
      </fill>
    </dxf>
    <dxf>
      <font>
        <b/>
        <i val="0"/>
        <color rgb="FFFF0000"/>
      </font>
      <fill>
        <patternFill>
          <bgColor theme="9" tint="0.79998168889431442"/>
        </patternFill>
      </fill>
    </dxf>
    <dxf>
      <fill>
        <patternFill>
          <bgColor rgb="FF92D050"/>
        </patternFill>
      </fill>
    </dxf>
    <dxf>
      <font>
        <b/>
        <i val="0"/>
        <color rgb="FF0070C0"/>
      </font>
      <fill>
        <patternFill>
          <bgColor rgb="FFCCECFF"/>
        </patternFill>
      </fill>
    </dxf>
    <dxf>
      <font>
        <b/>
        <i val="0"/>
        <color rgb="FFFF0000"/>
      </font>
      <fill>
        <patternFill>
          <bgColor theme="9" tint="0.79998168889431442"/>
        </patternFill>
      </fill>
    </dxf>
    <dxf>
      <fill>
        <patternFill>
          <bgColor rgb="FF92D050"/>
        </patternFill>
      </fill>
    </dxf>
    <dxf>
      <font>
        <b/>
        <i val="0"/>
        <color theme="9"/>
      </font>
      <fill>
        <patternFill>
          <bgColor theme="9" tint="0.79998168889431442"/>
        </patternFill>
      </fill>
    </dxf>
    <dxf>
      <font>
        <b/>
        <i val="0"/>
        <color rgb="FF0070C0"/>
      </font>
      <fill>
        <patternFill>
          <bgColor rgb="FFCCECFF"/>
        </patternFill>
      </fill>
    </dxf>
    <dxf>
      <font>
        <b/>
        <i val="0"/>
        <color rgb="FFFF0000"/>
      </font>
      <fill>
        <patternFill>
          <bgColor theme="9" tint="0.79998168889431442"/>
        </patternFill>
      </fill>
    </dxf>
    <dxf>
      <font>
        <b/>
        <i val="0"/>
        <color rgb="FF0070C0"/>
      </font>
      <fill>
        <patternFill>
          <bgColor rgb="FFCCECFF"/>
        </patternFill>
      </fill>
    </dxf>
  </dxfs>
  <tableStyles count="0" defaultTableStyle="TableStyleMedium2" defaultPivotStyle="PivotStyleLight16"/>
  <colors>
    <mruColors>
      <color rgb="FFCCECFF"/>
      <color rgb="FFFFFF99"/>
      <color rgb="FF008FFA"/>
      <color rgb="FFFF6699"/>
      <color rgb="FFF0EA00"/>
      <color rgb="FF99CCFF"/>
      <color rgb="FF00A1F2"/>
      <color rgb="FFFFFFFF"/>
      <color rgb="FF66CC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9805509327107"/>
          <c:y val="0.1666338817970287"/>
          <c:w val="0.48821094908173568"/>
          <c:h val="0.74334444207527595"/>
        </c:manualLayout>
      </c:layout>
      <c:radarChart>
        <c:radarStyle val="marker"/>
        <c:varyColors val="0"/>
        <c:ser>
          <c:idx val="0"/>
          <c:order val="0"/>
          <c:tx>
            <c:strRef>
              <c:f>'(非表示)インデックス用_各社・全データ'!$B$2</c:f>
              <c:strCache>
                <c:ptCount val="1"/>
              </c:strCache>
            </c:strRef>
          </c:tx>
          <c:spPr>
            <a:ln w="28575" cap="rnd">
              <a:solidFill>
                <a:schemeClr val="accent2">
                  <a:lumMod val="60000"/>
                  <a:lumOff val="40000"/>
                </a:schemeClr>
              </a:solidFill>
              <a:round/>
            </a:ln>
            <a:effectLst/>
          </c:spPr>
          <c:marker>
            <c:symbol val="none"/>
          </c:marker>
          <c:cat>
            <c:strRef>
              <c:f>('自社診断ツール(他社比較用)'!$B$17,'自社診断ツール(他社比較用)'!$B$28,'自社診断ツール(他社比較用)'!$B$39,'自社診断ツール(他社比較用)'!$B$50,'自社診断ツール(他社比較用)'!$B$61,'自社診断ツール(他社比較用)'!$B$72,'自社診断ツール(他社比較用)'!$B$83,'自社診断ツール(他社比較用)'!$B$94)</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インデックス用_各社・全データ'!$B$13,'(非表示)インデックス用_各社・全データ'!$B$24,'(非表示)インデックス用_各社・全データ'!$B$35,'(非表示)インデックス用_各社・全データ'!$B$46,'(非表示)インデックス用_各社・全データ'!$B$57,'(非表示)インデックス用_各社・全データ'!$B$68,'(非表示)インデックス用_各社・全データ'!$B$79,'(非表示)インデックス用_各社・全データ'!$B$90)</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0-9FB5-43B0-9CC6-FE97D70D7C43}"/>
            </c:ext>
          </c:extLst>
        </c:ser>
        <c:ser>
          <c:idx val="2"/>
          <c:order val="1"/>
          <c:tx>
            <c:v>回答企業</c:v>
          </c:tx>
          <c:spPr>
            <a:ln w="28575" cap="rnd">
              <a:solidFill>
                <a:schemeClr val="accent6"/>
              </a:solidFill>
              <a:round/>
            </a:ln>
            <a:effectLst/>
          </c:spPr>
          <c:marker>
            <c:symbol val="none"/>
          </c:marker>
          <c:cat>
            <c:strRef>
              <c:f>('自社診断ツール(他社比較用)'!$B$17,'自社診断ツール(他社比較用)'!$B$28,'自社診断ツール(他社比較用)'!$B$39,'自社診断ツール(他社比較用)'!$B$50,'自社診断ツール(他社比較用)'!$B$61,'自社診断ツール(他社比較用)'!$B$72,'自社診断ツール(他社比較用)'!$B$83,'自社診断ツール(他社比較用)'!$B$94)</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他社比較用)'!$G$17,'自社診断ツール(他社比較用)'!$G$28,'自社診断ツール(他社比較用)'!$G$39,'自社診断ツール(他社比較用)'!$G$50,'自社診断ツール(他社比較用)'!$G$61,'自社診断ツール(他社比較用)'!$G$72,'自社診断ツール(他社比較用)'!$G$83,'自社診断ツール(他社比較用)'!$G$94)</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9FB5-43B0-9CC6-FE97D70D7C43}"/>
            </c:ext>
          </c:extLst>
        </c:ser>
        <c:dLbls>
          <c:showLegendKey val="0"/>
          <c:showVal val="0"/>
          <c:showCatName val="0"/>
          <c:showSerName val="0"/>
          <c:showPercent val="0"/>
          <c:showBubbleSize val="0"/>
        </c:dLbls>
        <c:axId val="505178504"/>
        <c:axId val="505188672"/>
      </c:radarChart>
      <c:catAx>
        <c:axId val="505178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505188672"/>
        <c:crosses val="autoZero"/>
        <c:auto val="1"/>
        <c:lblAlgn val="ctr"/>
        <c:lblOffset val="100"/>
        <c:noMultiLvlLbl val="0"/>
      </c:catAx>
      <c:valAx>
        <c:axId val="5051886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5178504"/>
        <c:crosses val="autoZero"/>
        <c:crossBetween val="between"/>
      </c:valAx>
      <c:spPr>
        <a:noFill/>
        <a:ln>
          <a:noFill/>
        </a:ln>
        <a:effectLst/>
      </c:spPr>
    </c:plotArea>
    <c:legend>
      <c:legendPos val="t"/>
      <c:layout>
        <c:manualLayout>
          <c:xMode val="edge"/>
          <c:yMode val="edge"/>
          <c:x val="0.60670343639333024"/>
          <c:y val="2.6464359488525199E-3"/>
          <c:w val="0.38897206685264663"/>
          <c:h val="4.48745405322347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28575" cap="flat" cmpd="sng" algn="ctr">
      <a:solidFill>
        <a:schemeClr val="accent5"/>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9805509327107"/>
          <c:y val="0.1666338817970287"/>
          <c:w val="0.48821094908173568"/>
          <c:h val="0.74334444207527595"/>
        </c:manualLayout>
      </c:layout>
      <c:radarChart>
        <c:radarStyle val="marker"/>
        <c:varyColors val="0"/>
        <c:ser>
          <c:idx val="0"/>
          <c:order val="0"/>
          <c:tx>
            <c:strRef>
              <c:f>'(非表示)説明用データ'!$B$2</c:f>
              <c:strCache>
                <c:ptCount val="1"/>
              </c:strCache>
            </c:strRef>
          </c:tx>
          <c:spPr>
            <a:ln w="28575" cap="rnd">
              <a:solidFill>
                <a:schemeClr val="accent2">
                  <a:lumMod val="60000"/>
                  <a:lumOff val="40000"/>
                </a:schemeClr>
              </a:solidFill>
              <a:round/>
            </a:ln>
            <a:effectLst/>
          </c:spPr>
          <c:marker>
            <c:symbol val="none"/>
          </c:marker>
          <c:cat>
            <c:strRef>
              <c:f>('(記入例)自社診断ツール(他社比較用)'!$B$17,'(記入例)自社診断ツール(他社比較用)'!$B$28,'(記入例)自社診断ツール(他社比較用)'!$B$39,'(記入例)自社診断ツール(他社比較用)'!$B$50,'(記入例)自社診断ツール(他社比較用)'!$B$61,'(記入例)自社診断ツール(他社比較用)'!$B$72,'(記入例)自社診断ツール(他社比較用)'!$B$83,'(記入例)自社診断ツール(他社比較用)'!$B$94)</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説明用データ'!$B$13,'(非表示)説明用データ'!$B$24,'(非表示)説明用データ'!$B$35,'(非表示)説明用データ'!$B$46,'(非表示)説明用データ'!$B$57,'(非表示)説明用データ'!$B$68,'(非表示)説明用データ'!$B$79,'(非表示)説明用データ'!$B$90)</c:f>
              <c:numCache>
                <c:formatCode>General</c:formatCode>
                <c:ptCount val="8"/>
                <c:pt idx="0">
                  <c:v>3.6730769230769225</c:v>
                </c:pt>
                <c:pt idx="1">
                  <c:v>3.6235384615384616</c:v>
                </c:pt>
                <c:pt idx="2">
                  <c:v>3.7296296296296299</c:v>
                </c:pt>
                <c:pt idx="3">
                  <c:v>3.5148148148148151</c:v>
                </c:pt>
                <c:pt idx="4">
                  <c:v>3.7017777777777781</c:v>
                </c:pt>
                <c:pt idx="5">
                  <c:v>3.5388888888888888</c:v>
                </c:pt>
                <c:pt idx="6">
                  <c:v>3.2777777777777777</c:v>
                </c:pt>
                <c:pt idx="7">
                  <c:v>2.9296296296296296</c:v>
                </c:pt>
              </c:numCache>
            </c:numRef>
          </c:val>
          <c:extLst>
            <c:ext xmlns:c16="http://schemas.microsoft.com/office/drawing/2014/chart" uri="{C3380CC4-5D6E-409C-BE32-E72D297353CC}">
              <c16:uniqueId val="{00000000-C44D-4C15-A980-CE93444F8791}"/>
            </c:ext>
          </c:extLst>
        </c:ser>
        <c:ser>
          <c:idx val="2"/>
          <c:order val="1"/>
          <c:tx>
            <c:v>回答企業</c:v>
          </c:tx>
          <c:spPr>
            <a:ln w="28575" cap="rnd">
              <a:solidFill>
                <a:schemeClr val="accent6"/>
              </a:solidFill>
              <a:round/>
            </a:ln>
            <a:effectLst/>
          </c:spPr>
          <c:marker>
            <c:symbol val="none"/>
          </c:marker>
          <c:cat>
            <c:strRef>
              <c:f>('(記入例)自社診断ツール(他社比較用)'!$B$17,'(記入例)自社診断ツール(他社比較用)'!$B$28,'(記入例)自社診断ツール(他社比較用)'!$B$39,'(記入例)自社診断ツール(他社比較用)'!$B$50,'(記入例)自社診断ツール(他社比較用)'!$B$61,'(記入例)自社診断ツール(他社比較用)'!$B$72,'(記入例)自社診断ツール(他社比較用)'!$B$83,'(記入例)自社診断ツール(他社比較用)'!$B$94)</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説明用データ'!$A$13,'(非表示)説明用データ'!$A$24,'(非表示)説明用データ'!$A$35,'(非表示)説明用データ'!$A$46,'(非表示)説明用データ'!$A$57,'(非表示)説明用データ'!$A$68,'(非表示)説明用データ'!$A$79,'(非表示)説明用データ'!$A$90)</c:f>
              <c:numCache>
                <c:formatCode>0.0_ </c:formatCode>
                <c:ptCount val="8"/>
                <c:pt idx="0">
                  <c:v>3.2</c:v>
                </c:pt>
                <c:pt idx="1">
                  <c:v>3.2</c:v>
                </c:pt>
                <c:pt idx="2">
                  <c:v>3.2</c:v>
                </c:pt>
                <c:pt idx="3">
                  <c:v>3.2</c:v>
                </c:pt>
                <c:pt idx="4">
                  <c:v>3.2</c:v>
                </c:pt>
                <c:pt idx="5">
                  <c:v>3.2</c:v>
                </c:pt>
                <c:pt idx="6">
                  <c:v>3.2</c:v>
                </c:pt>
                <c:pt idx="7">
                  <c:v>3.2</c:v>
                </c:pt>
              </c:numCache>
            </c:numRef>
          </c:val>
          <c:extLst>
            <c:ext xmlns:c16="http://schemas.microsoft.com/office/drawing/2014/chart" uri="{C3380CC4-5D6E-409C-BE32-E72D297353CC}">
              <c16:uniqueId val="{00000001-C44D-4C15-A980-CE93444F8791}"/>
            </c:ext>
          </c:extLst>
        </c:ser>
        <c:dLbls>
          <c:showLegendKey val="0"/>
          <c:showVal val="0"/>
          <c:showCatName val="0"/>
          <c:showSerName val="0"/>
          <c:showPercent val="0"/>
          <c:showBubbleSize val="0"/>
        </c:dLbls>
        <c:axId val="505178504"/>
        <c:axId val="505188672"/>
      </c:radarChart>
      <c:catAx>
        <c:axId val="505178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505188672"/>
        <c:crosses val="autoZero"/>
        <c:auto val="1"/>
        <c:lblAlgn val="ctr"/>
        <c:lblOffset val="100"/>
        <c:noMultiLvlLbl val="0"/>
      </c:catAx>
      <c:valAx>
        <c:axId val="5051886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5178504"/>
        <c:crosses val="autoZero"/>
        <c:crossBetween val="between"/>
      </c:valAx>
      <c:spPr>
        <a:noFill/>
        <a:ln>
          <a:noFill/>
        </a:ln>
        <a:effectLst/>
      </c:spPr>
    </c:plotArea>
    <c:legend>
      <c:legendPos val="t"/>
      <c:layout>
        <c:manualLayout>
          <c:xMode val="edge"/>
          <c:yMode val="edge"/>
          <c:x val="0.60670343639333024"/>
          <c:y val="2.6464359488525199E-3"/>
          <c:w val="0.38897206685264663"/>
          <c:h val="4.48745405322347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28575" cap="flat" cmpd="sng" algn="ctr">
      <a:solidFill>
        <a:schemeClr val="accent5"/>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9805509327107"/>
          <c:y val="0.1666338817970287"/>
          <c:w val="0.48821094908173568"/>
          <c:h val="0.74334444207527595"/>
        </c:manualLayout>
      </c:layout>
      <c:radarChart>
        <c:radarStyle val="marker"/>
        <c:varyColors val="0"/>
        <c:ser>
          <c:idx val="2"/>
          <c:order val="0"/>
          <c:tx>
            <c:strRef>
              <c:f>'自社診断ツール(社内比較用)'!$G$4</c:f>
              <c:strCache>
                <c:ptCount val="1"/>
                <c:pt idx="0">
                  <c:v>全社</c:v>
                </c:pt>
              </c:strCache>
            </c:strRef>
          </c:tx>
          <c:spPr>
            <a:ln w="47625" cap="rnd">
              <a:solidFill>
                <a:schemeClr val="accent6"/>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G$15,'自社診断ツール(社内比較用)'!$G$26,'自社診断ツール(社内比較用)'!$G$37,'自社診断ツール(社内比較用)'!$G$48,'自社診断ツール(社内比較用)'!$G$59,'自社診断ツール(社内比較用)'!$G$70,'自社診断ツール(社内比較用)'!$G$81,'自社診断ツール(社内比較用)'!$G$92)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12C1-4DC8-94B2-150B268A4D90}"/>
            </c:ext>
          </c:extLst>
        </c:ser>
        <c:ser>
          <c:idx val="0"/>
          <c:order val="1"/>
          <c:tx>
            <c:strRef>
              <c:f>'自社診断ツール(社内比較用)'!$H$4</c:f>
              <c:strCache>
                <c:ptCount val="1"/>
                <c:pt idx="0">
                  <c:v>1</c:v>
                </c:pt>
              </c:strCache>
            </c:strRef>
          </c:tx>
          <c:spPr>
            <a:ln w="28575" cap="rnd">
              <a:solidFill>
                <a:srgbClr val="7030A0"/>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H$15,'自社診断ツール(社内比較用)'!$H$26,'自社診断ツール(社内比較用)'!$H$37,'自社診断ツール(社内比較用)'!$H$48,'自社診断ツール(社内比較用)'!$H$59,'自社診断ツール(社内比較用)'!$H$70,'自社診断ツール(社内比較用)'!$H$81,'自社診断ツール(社内比較用)'!$H$92)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BCC-4F79-9EFC-F618377ACBDE}"/>
            </c:ext>
          </c:extLst>
        </c:ser>
        <c:ser>
          <c:idx val="1"/>
          <c:order val="2"/>
          <c:tx>
            <c:strRef>
              <c:f>'自社診断ツール(社内比較用)'!$I$4</c:f>
              <c:strCache>
                <c:ptCount val="1"/>
                <c:pt idx="0">
                  <c:v>2</c:v>
                </c:pt>
              </c:strCache>
            </c:strRef>
          </c:tx>
          <c:spPr>
            <a:ln w="28575" cap="rnd">
              <a:solidFill>
                <a:schemeClr val="accent1"/>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I$15,'自社診断ツール(社内比較用)'!$I$26,'自社診断ツール(社内比較用)'!$I$37,'自社診断ツール(社内比較用)'!$I$48,'自社診断ツール(社内比較用)'!$I$59,'自社診断ツール(社内比較用)'!$I$70,'自社診断ツール(社内比較用)'!$I$81,'自社診断ツール(社内比較用)'!$I$92)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BCC-4F79-9EFC-F618377ACBDE}"/>
            </c:ext>
          </c:extLst>
        </c:ser>
        <c:ser>
          <c:idx val="3"/>
          <c:order val="3"/>
          <c:tx>
            <c:strRef>
              <c:f>'自社診断ツール(社内比較用)'!$J$4</c:f>
              <c:strCache>
                <c:ptCount val="1"/>
                <c:pt idx="0">
                  <c:v>3</c:v>
                </c:pt>
              </c:strCache>
            </c:strRef>
          </c:tx>
          <c:spPr>
            <a:ln w="28575" cap="rnd">
              <a:solidFill>
                <a:srgbClr val="F0EA00"/>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J$15,'自社診断ツール(社内比較用)'!$J$26,'自社診断ツール(社内比較用)'!$J$37,'自社診断ツール(社内比較用)'!$J$48,'自社診断ツール(社内比較用)'!$J$59,'自社診断ツール(社内比較用)'!$J$70,'自社診断ツール(社内比較用)'!$J$81,'自社診断ツール(社内比較用)'!$J$92)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BCC-4F79-9EFC-F618377ACBDE}"/>
            </c:ext>
          </c:extLst>
        </c:ser>
        <c:ser>
          <c:idx val="4"/>
          <c:order val="4"/>
          <c:tx>
            <c:strRef>
              <c:f>'自社診断ツール(社内比較用)'!$K$4</c:f>
              <c:strCache>
                <c:ptCount val="1"/>
                <c:pt idx="0">
                  <c:v>4</c:v>
                </c:pt>
              </c:strCache>
            </c:strRef>
          </c:tx>
          <c:spPr>
            <a:ln w="28575" cap="rnd">
              <a:solidFill>
                <a:srgbClr val="00B050"/>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K$15,'自社診断ツール(社内比較用)'!$K$26,'自社診断ツール(社内比較用)'!$K$37,'自社診断ツール(社内比較用)'!$K$48,'自社診断ツール(社内比較用)'!$K$59,'自社診断ツール(社内比較用)'!$K$70,'自社診断ツール(社内比較用)'!$K$81,'自社診断ツール(社内比較用)'!$K$92)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ABCC-4F79-9EFC-F618377ACBDE}"/>
            </c:ext>
          </c:extLst>
        </c:ser>
        <c:ser>
          <c:idx val="5"/>
          <c:order val="5"/>
          <c:tx>
            <c:strRef>
              <c:f>'自社診断ツール(社内比較用)'!$L$4</c:f>
              <c:strCache>
                <c:ptCount val="1"/>
                <c:pt idx="0">
                  <c:v>5</c:v>
                </c:pt>
              </c:strCache>
            </c:strRef>
          </c:tx>
          <c:spPr>
            <a:ln w="28575" cap="rnd">
              <a:solidFill>
                <a:srgbClr val="008FFA"/>
              </a:solidFill>
              <a:round/>
            </a:ln>
            <a:effectLst/>
          </c:spPr>
          <c:marker>
            <c:symbol val="none"/>
          </c:marker>
          <c:cat>
            <c:strRef>
              <c:f>('自社診断ツール(社内比較用)'!$B$15,'自社診断ツール(社内比較用)'!$B$26,'自社診断ツール(社内比較用)'!$B$37,'自社診断ツール(社内比較用)'!$B$48,'自社診断ツール(社内比較用)'!$B$59,'自社診断ツール(社内比較用)'!$B$70,'自社診断ツール(社内比較用)'!$B$81,'自社診断ツール(社内比較用)'!$B$92)</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自社診断ツール(社内比較用)'!$L$15,'自社診断ツール(社内比較用)'!$L$26,'自社診断ツール(社内比較用)'!$L$37,'自社診断ツール(社内比較用)'!$L$48,'自社診断ツール(社内比較用)'!$L$59,'自社診断ツール(社内比較用)'!$L$70,'自社診断ツール(社内比較用)'!$L$81,'自社診断ツール(社内比較用)'!$L$92)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ABCC-4F79-9EFC-F618377ACBDE}"/>
            </c:ext>
          </c:extLst>
        </c:ser>
        <c:dLbls>
          <c:showLegendKey val="0"/>
          <c:showVal val="0"/>
          <c:showCatName val="0"/>
          <c:showSerName val="0"/>
          <c:showPercent val="0"/>
          <c:showBubbleSize val="0"/>
        </c:dLbls>
        <c:axId val="505178504"/>
        <c:axId val="505188672"/>
      </c:radarChart>
      <c:catAx>
        <c:axId val="505178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505188672"/>
        <c:crosses val="autoZero"/>
        <c:auto val="1"/>
        <c:lblAlgn val="ctr"/>
        <c:lblOffset val="100"/>
        <c:noMultiLvlLbl val="0"/>
      </c:catAx>
      <c:valAx>
        <c:axId val="5051886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5178504"/>
        <c:crosses val="autoZero"/>
        <c:crossBetween val="between"/>
      </c:valAx>
      <c:spPr>
        <a:noFill/>
        <a:ln>
          <a:noFill/>
        </a:ln>
        <a:effectLst/>
      </c:spPr>
    </c:plotArea>
    <c:legend>
      <c:legendPos val="t"/>
      <c:layout>
        <c:manualLayout>
          <c:xMode val="edge"/>
          <c:yMode val="edge"/>
          <c:x val="0.15535566201169027"/>
          <c:y val="1.6503167412256887E-2"/>
          <c:w val="0.84322553523216803"/>
          <c:h val="3.935381912325600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28575" cap="flat" cmpd="sng" algn="ctr">
      <a:solidFill>
        <a:schemeClr val="accent5"/>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9805509327107"/>
          <c:y val="0.1666338817970287"/>
          <c:w val="0.48821094908173568"/>
          <c:h val="0.74334444207527595"/>
        </c:manualLayout>
      </c:layout>
      <c:radarChart>
        <c:radarStyle val="marker"/>
        <c:varyColors val="0"/>
        <c:ser>
          <c:idx val="2"/>
          <c:order val="0"/>
          <c:tx>
            <c:strRef>
              <c:f>'(記入例)自社診断ツール(社内比較用)'!$G$5</c:f>
              <c:strCache>
                <c:ptCount val="1"/>
                <c:pt idx="0">
                  <c:v>全社</c:v>
                </c:pt>
              </c:strCache>
            </c:strRef>
          </c:tx>
          <c:spPr>
            <a:ln w="47625" cap="rnd">
              <a:solidFill>
                <a:schemeClr val="accent6"/>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記入例)自社診断ツール(社内比較用)'!$G$16,'(記入例)自社診断ツール(社内比較用)'!$G$27,'(記入例)自社診断ツール(社内比較用)'!$G$38,'(記入例)自社診断ツール(社内比較用)'!$G$49,'(記入例)自社診断ツール(社内比較用)'!$G$60,'(記入例)自社診断ツール(社内比較用)'!$G$71,'(記入例)自社診断ツール(社内比較用)'!$G$82,'(記入例)自社診断ツール(社内比較用)'!$G$93)</c:f>
              <c:numCache>
                <c:formatCode>0.0_ </c:formatCode>
                <c:ptCount val="8"/>
                <c:pt idx="0">
                  <c:v>3.2</c:v>
                </c:pt>
                <c:pt idx="1">
                  <c:v>3.2</c:v>
                </c:pt>
                <c:pt idx="2">
                  <c:v>3.2</c:v>
                </c:pt>
                <c:pt idx="3">
                  <c:v>3.2</c:v>
                </c:pt>
                <c:pt idx="4">
                  <c:v>3.2</c:v>
                </c:pt>
                <c:pt idx="5">
                  <c:v>3.2</c:v>
                </c:pt>
                <c:pt idx="6">
                  <c:v>3.2</c:v>
                </c:pt>
                <c:pt idx="7">
                  <c:v>3.2</c:v>
                </c:pt>
              </c:numCache>
            </c:numRef>
          </c:val>
          <c:extLst>
            <c:ext xmlns:c16="http://schemas.microsoft.com/office/drawing/2014/chart" uri="{C3380CC4-5D6E-409C-BE32-E72D297353CC}">
              <c16:uniqueId val="{00000000-5B78-40B4-A919-994E4C53BEBC}"/>
            </c:ext>
          </c:extLst>
        </c:ser>
        <c:ser>
          <c:idx val="0"/>
          <c:order val="1"/>
          <c:tx>
            <c:strRef>
              <c:f>'(記入例)自社診断ツール(社内比較用)'!$H$5</c:f>
              <c:strCache>
                <c:ptCount val="1"/>
                <c:pt idx="0">
                  <c:v>1</c:v>
                </c:pt>
              </c:strCache>
            </c:strRef>
          </c:tx>
          <c:spPr>
            <a:ln w="28575" cap="rnd">
              <a:solidFill>
                <a:srgbClr val="7030A0"/>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説明用データ'!$V$13,'(非表示)説明用データ'!$V$24,'(非表示)説明用データ'!$V$35,'(非表示)説明用データ'!$V$46,'(非表示)説明用データ'!$V$57,'(非表示)説明用データ'!$V$68,'(非表示)説明用データ'!$V$79,'(非表示)説明用データ'!$V$90)</c:f>
              <c:numCache>
                <c:formatCode>General</c:formatCode>
                <c:ptCount val="8"/>
                <c:pt idx="0">
                  <c:v>2.7</c:v>
                </c:pt>
                <c:pt idx="1">
                  <c:v>3.1</c:v>
                </c:pt>
                <c:pt idx="2">
                  <c:v>2.9</c:v>
                </c:pt>
                <c:pt idx="3">
                  <c:v>2.7</c:v>
                </c:pt>
                <c:pt idx="4">
                  <c:v>3.1</c:v>
                </c:pt>
                <c:pt idx="5">
                  <c:v>3.5</c:v>
                </c:pt>
                <c:pt idx="6">
                  <c:v>2.9</c:v>
                </c:pt>
                <c:pt idx="7">
                  <c:v>2.9</c:v>
                </c:pt>
              </c:numCache>
            </c:numRef>
          </c:val>
          <c:extLst>
            <c:ext xmlns:c16="http://schemas.microsoft.com/office/drawing/2014/chart" uri="{C3380CC4-5D6E-409C-BE32-E72D297353CC}">
              <c16:uniqueId val="{00000001-5B78-40B4-A919-994E4C53BEBC}"/>
            </c:ext>
          </c:extLst>
        </c:ser>
        <c:ser>
          <c:idx val="1"/>
          <c:order val="2"/>
          <c:tx>
            <c:strRef>
              <c:f>'(記入例)自社診断ツール(社内比較用)'!$I$5</c:f>
              <c:strCache>
                <c:ptCount val="1"/>
                <c:pt idx="0">
                  <c:v>2</c:v>
                </c:pt>
              </c:strCache>
            </c:strRef>
          </c:tx>
          <c:spPr>
            <a:ln w="28575" cap="rnd">
              <a:solidFill>
                <a:schemeClr val="accent1"/>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説明用データ'!$W$13,'(非表示)説明用データ'!$W$24,'(非表示)説明用データ'!$W$35,'(非表示)説明用データ'!$W$46,'(非表示)説明用データ'!$W$57,'(非表示)説明用データ'!$W$68,'(非表示)説明用データ'!$W$79,'(非表示)説明用データ'!$W$90)</c:f>
              <c:numCache>
                <c:formatCode>General</c:formatCode>
                <c:ptCount val="8"/>
                <c:pt idx="0">
                  <c:v>2.6</c:v>
                </c:pt>
                <c:pt idx="1">
                  <c:v>2.2999999999999998</c:v>
                </c:pt>
                <c:pt idx="2">
                  <c:v>2.7</c:v>
                </c:pt>
                <c:pt idx="3">
                  <c:v>2.2999999999999998</c:v>
                </c:pt>
                <c:pt idx="4">
                  <c:v>2.7</c:v>
                </c:pt>
                <c:pt idx="5">
                  <c:v>2.9</c:v>
                </c:pt>
                <c:pt idx="6">
                  <c:v>2.4</c:v>
                </c:pt>
                <c:pt idx="7">
                  <c:v>2.4</c:v>
                </c:pt>
              </c:numCache>
            </c:numRef>
          </c:val>
          <c:extLst>
            <c:ext xmlns:c16="http://schemas.microsoft.com/office/drawing/2014/chart" uri="{C3380CC4-5D6E-409C-BE32-E72D297353CC}">
              <c16:uniqueId val="{00000002-5B78-40B4-A919-994E4C53BEBC}"/>
            </c:ext>
          </c:extLst>
        </c:ser>
        <c:ser>
          <c:idx val="3"/>
          <c:order val="3"/>
          <c:tx>
            <c:strRef>
              <c:f>'(記入例)自社診断ツール(社内比較用)'!$J$5</c:f>
              <c:strCache>
                <c:ptCount val="1"/>
                <c:pt idx="0">
                  <c:v>3</c:v>
                </c:pt>
              </c:strCache>
            </c:strRef>
          </c:tx>
          <c:spPr>
            <a:ln w="28575" cap="rnd">
              <a:solidFill>
                <a:srgbClr val="F0EA00"/>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非表示)説明用データ'!$X$13,'(非表示)説明用データ'!$X$24,'(非表示)説明用データ'!$X$35,'(非表示)説明用データ'!$X$46,'(非表示)説明用データ'!$X$57,'(非表示)説明用データ'!$X$68,'(非表示)説明用データ'!$X$79,'(非表示)説明用データ'!$X$90)</c:f>
              <c:numCache>
                <c:formatCode>General</c:formatCode>
                <c:ptCount val="8"/>
                <c:pt idx="0">
                  <c:v>2.9</c:v>
                </c:pt>
                <c:pt idx="1">
                  <c:v>0.9</c:v>
                </c:pt>
                <c:pt idx="2">
                  <c:v>0</c:v>
                </c:pt>
                <c:pt idx="3">
                  <c:v>0</c:v>
                </c:pt>
                <c:pt idx="4">
                  <c:v>0</c:v>
                </c:pt>
                <c:pt idx="5">
                  <c:v>0</c:v>
                </c:pt>
                <c:pt idx="6">
                  <c:v>0</c:v>
                </c:pt>
                <c:pt idx="7">
                  <c:v>0</c:v>
                </c:pt>
              </c:numCache>
            </c:numRef>
          </c:val>
          <c:extLst>
            <c:ext xmlns:c16="http://schemas.microsoft.com/office/drawing/2014/chart" uri="{C3380CC4-5D6E-409C-BE32-E72D297353CC}">
              <c16:uniqueId val="{00000003-5B78-40B4-A919-994E4C53BEBC}"/>
            </c:ext>
          </c:extLst>
        </c:ser>
        <c:ser>
          <c:idx val="4"/>
          <c:order val="4"/>
          <c:tx>
            <c:strRef>
              <c:f>'(記入例)自社診断ツール(社内比較用)'!$K$5</c:f>
              <c:strCache>
                <c:ptCount val="1"/>
                <c:pt idx="0">
                  <c:v>4</c:v>
                </c:pt>
              </c:strCache>
            </c:strRef>
          </c:tx>
          <c:spPr>
            <a:ln w="28575" cap="rnd">
              <a:solidFill>
                <a:srgbClr val="00B050"/>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記入例)自社診断ツール(社内比較用)'!$K$16,'(記入例)自社診断ツール(社内比較用)'!$K$27,'(記入例)自社診断ツール(社内比較用)'!$K$38,'(記入例)自社診断ツール(社内比較用)'!$K$49,'(記入例)自社診断ツール(社内比較用)'!$K$60,'(記入例)自社診断ツール(社内比較用)'!$K$71,'(記入例)自社診断ツール(社内比較用)'!$K$82,'(記入例)自社診断ツール(社内比較用)'!$K$93)</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5B78-40B4-A919-994E4C53BEBC}"/>
            </c:ext>
          </c:extLst>
        </c:ser>
        <c:ser>
          <c:idx val="5"/>
          <c:order val="5"/>
          <c:tx>
            <c:strRef>
              <c:f>'(記入例)自社診断ツール(社内比較用)'!$L$5</c:f>
              <c:strCache>
                <c:ptCount val="1"/>
                <c:pt idx="0">
                  <c:v>5</c:v>
                </c:pt>
              </c:strCache>
            </c:strRef>
          </c:tx>
          <c:spPr>
            <a:ln w="28575" cap="rnd">
              <a:solidFill>
                <a:srgbClr val="008FFA"/>
              </a:solidFill>
              <a:round/>
            </a:ln>
            <a:effectLst/>
          </c:spPr>
          <c:marker>
            <c:symbol val="none"/>
          </c:marker>
          <c:cat>
            <c:strRef>
              <c:f>('(記入例)自社診断ツール(社内比較用)'!$B$16,'(記入例)自社診断ツール(社内比較用)'!$B$27,'(記入例)自社診断ツール(社内比較用)'!$B$38,'(記入例)自社診断ツール(社内比較用)'!$B$49,'(記入例)自社診断ツール(社内比較用)'!$B$60,'(記入例)自社診断ツール(社内比較用)'!$B$71,'(記入例)自社診断ツール(社内比較用)'!$B$82,'(記入例)自社診断ツール(社内比較用)'!$B$93)</c:f>
              <c:strCache>
                <c:ptCount val="8"/>
                <c:pt idx="0">
                  <c:v>1.全社的な経営方針やビジネス実施全体についての施策</c:v>
                </c:pt>
                <c:pt idx="1">
                  <c:v>2.プロジェクトの全社的な支援・管理体制に関する施策</c:v>
                </c:pt>
                <c:pt idx="2">
                  <c:v>3.プロジェクト提案・受注・計画時に関する施策</c:v>
                </c:pt>
                <c:pt idx="3">
                  <c:v>4.円滑なプロジェクト運営実現のための施策</c:v>
                </c:pt>
                <c:pt idx="4">
                  <c:v>5.プロジェクト実施時のトラブル対応に関する施策</c:v>
                </c:pt>
                <c:pt idx="5">
                  <c:v>6.労働時間制度に関する制度導入などの施策</c:v>
                </c:pt>
                <c:pt idx="6">
                  <c:v>7.その他長時間労働を是正するための現場に対する施策</c:v>
                </c:pt>
                <c:pt idx="7">
                  <c:v>8.人材育成や生産性向上についての意識向上のための施策</c:v>
                </c:pt>
              </c:strCache>
            </c:strRef>
          </c:cat>
          <c:val>
            <c:numRef>
              <c:f>('(記入例)自社診断ツール(社内比較用)'!$L$16,'(記入例)自社診断ツール(社内比較用)'!$L$27,'(記入例)自社診断ツール(社内比較用)'!$L$38,'(記入例)自社診断ツール(社内比較用)'!$L$49,'(記入例)自社診断ツール(社内比較用)'!$L$60,'(記入例)自社診断ツール(社内比較用)'!$L$71,'(記入例)自社診断ツール(社内比較用)'!$L$82,'(記入例)自社診断ツール(社内比較用)'!$L$93)</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5B78-40B4-A919-994E4C53BEBC}"/>
            </c:ext>
          </c:extLst>
        </c:ser>
        <c:dLbls>
          <c:showLegendKey val="0"/>
          <c:showVal val="0"/>
          <c:showCatName val="0"/>
          <c:showSerName val="0"/>
          <c:showPercent val="0"/>
          <c:showBubbleSize val="0"/>
        </c:dLbls>
        <c:axId val="505178504"/>
        <c:axId val="505188672"/>
      </c:radarChart>
      <c:catAx>
        <c:axId val="505178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505188672"/>
        <c:crosses val="autoZero"/>
        <c:auto val="1"/>
        <c:lblAlgn val="ctr"/>
        <c:lblOffset val="100"/>
        <c:noMultiLvlLbl val="0"/>
      </c:catAx>
      <c:valAx>
        <c:axId val="5051886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5178504"/>
        <c:crosses val="autoZero"/>
        <c:crossBetween val="between"/>
      </c:valAx>
      <c:spPr>
        <a:noFill/>
        <a:ln>
          <a:noFill/>
        </a:ln>
        <a:effectLst/>
      </c:spPr>
    </c:plotArea>
    <c:legend>
      <c:legendPos val="t"/>
      <c:layout>
        <c:manualLayout>
          <c:xMode val="edge"/>
          <c:yMode val="edge"/>
          <c:x val="0.12130439941905247"/>
          <c:y val="1.6503204735036737E-2"/>
          <c:w val="0.87869562742435203"/>
          <c:h val="3.935381912325600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28575" cap="flat" cmpd="sng" algn="ctr">
      <a:solidFill>
        <a:schemeClr val="accent5"/>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189774</xdr:colOff>
      <xdr:row>6</xdr:row>
      <xdr:rowOff>6047</xdr:rowOff>
    </xdr:from>
    <xdr:to>
      <xdr:col>17</xdr:col>
      <xdr:colOff>649514</xdr:colOff>
      <xdr:row>32</xdr:row>
      <xdr:rowOff>80554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250825</xdr:colOff>
      <xdr:row>6</xdr:row>
      <xdr:rowOff>25400</xdr:rowOff>
    </xdr:from>
    <xdr:to>
      <xdr:col>11</xdr:col>
      <xdr:colOff>174625</xdr:colOff>
      <xdr:row>7</xdr:row>
      <xdr:rowOff>139700</xdr:rowOff>
    </xdr:to>
    <xdr:sp macro="" textlink="">
      <xdr:nvSpPr>
        <xdr:cNvPr id="3" name="テキスト ボックス 2"/>
        <xdr:cNvSpPr txBox="1"/>
      </xdr:nvSpPr>
      <xdr:spPr>
        <a:xfrm>
          <a:off x="14736445" y="1214120"/>
          <a:ext cx="2606040" cy="304800"/>
        </a:xfrm>
        <a:prstGeom prst="rect">
          <a:avLst/>
        </a:prstGeom>
        <a:noFill/>
      </xdr:spPr>
      <xdr:txBody>
        <a:bodyPr vertOverflow="clip" horzOverflow="clip" wrap="none" lIns="0" tIns="0" rIns="0" bIns="0" rtlCol="0" anchor="t">
          <a:noAutofit/>
        </a:bodyPr>
        <a:lstStyle/>
        <a:p>
          <a:pPr indent="-274320">
            <a:spcAft>
              <a:spcPts val="900"/>
            </a:spcAft>
          </a:pPr>
          <a:r>
            <a:rPr kumimoji="1" lang="ja-JP" altLang="en-US" sz="1400" b="1" dirty="0" err="1" smtClean="0">
              <a:latin typeface="Meiryo UI" panose="020B0604030504040204" pitchFamily="50" charset="-128"/>
              <a:ea typeface="Meiryo UI" panose="020B0604030504040204" pitchFamily="50" charset="-128"/>
            </a:rPr>
            <a:t>施策実施状況サマリ</a:t>
          </a:r>
          <a:endParaRPr kumimoji="1" lang="en-US" altLang="ja-JP" sz="1400" b="1" dirty="0" err="1" smtClean="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170581</xdr:colOff>
      <xdr:row>6</xdr:row>
      <xdr:rowOff>16933</xdr:rowOff>
    </xdr:from>
    <xdr:to>
      <xdr:col>17</xdr:col>
      <xdr:colOff>630321</xdr:colOff>
      <xdr:row>32</xdr:row>
      <xdr:rowOff>91440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250825</xdr:colOff>
      <xdr:row>6</xdr:row>
      <xdr:rowOff>25400</xdr:rowOff>
    </xdr:from>
    <xdr:to>
      <xdr:col>11</xdr:col>
      <xdr:colOff>174625</xdr:colOff>
      <xdr:row>7</xdr:row>
      <xdr:rowOff>139700</xdr:rowOff>
    </xdr:to>
    <xdr:sp macro="" textlink="">
      <xdr:nvSpPr>
        <xdr:cNvPr id="3" name="テキスト ボックス 2"/>
        <xdr:cNvSpPr txBox="1"/>
      </xdr:nvSpPr>
      <xdr:spPr>
        <a:xfrm>
          <a:off x="11071225" y="1198880"/>
          <a:ext cx="2606040" cy="304800"/>
        </a:xfrm>
        <a:prstGeom prst="rect">
          <a:avLst/>
        </a:prstGeom>
        <a:noFill/>
      </xdr:spPr>
      <xdr:txBody>
        <a:bodyPr vertOverflow="clip" horzOverflow="clip" wrap="none" lIns="0" tIns="0" rIns="0" bIns="0" rtlCol="0" anchor="t">
          <a:noAutofit/>
        </a:bodyPr>
        <a:lstStyle/>
        <a:p>
          <a:pPr indent="-274320">
            <a:spcAft>
              <a:spcPts val="900"/>
            </a:spcAft>
          </a:pPr>
          <a:r>
            <a:rPr kumimoji="1" lang="ja-JP" altLang="en-US" sz="1400" b="1" dirty="0" err="1" smtClean="0">
              <a:latin typeface="Meiryo UI" panose="020B0604030504040204" pitchFamily="50" charset="-128"/>
              <a:ea typeface="Meiryo UI" panose="020B0604030504040204" pitchFamily="50" charset="-128"/>
            </a:rPr>
            <a:t>施策実施状況サマリ</a:t>
          </a:r>
          <a:endParaRPr kumimoji="1" lang="en-US" altLang="ja-JP" sz="1400" b="1" dirty="0" err="1" smtClean="0">
            <a:latin typeface="Meiryo UI" panose="020B0604030504040204" pitchFamily="50" charset="-128"/>
            <a:ea typeface="Meiryo UI" panose="020B0604030504040204" pitchFamily="50" charset="-128"/>
          </a:endParaRPr>
        </a:p>
      </xdr:txBody>
    </xdr:sp>
    <xdr:clientData/>
  </xdr:twoCellAnchor>
  <xdr:twoCellAnchor>
    <xdr:from>
      <xdr:col>4</xdr:col>
      <xdr:colOff>480061</xdr:colOff>
      <xdr:row>5</xdr:row>
      <xdr:rowOff>30480</xdr:rowOff>
    </xdr:from>
    <xdr:to>
      <xdr:col>5</xdr:col>
      <xdr:colOff>1920241</xdr:colOff>
      <xdr:row>8</xdr:row>
      <xdr:rowOff>106680</xdr:rowOff>
    </xdr:to>
    <xdr:sp macro="" textlink="">
      <xdr:nvSpPr>
        <xdr:cNvPr id="4" name="線吹き出し 1 (枠付き) 3"/>
        <xdr:cNvSpPr/>
      </xdr:nvSpPr>
      <xdr:spPr bwMode="ltGray">
        <a:xfrm>
          <a:off x="3768693" y="1053164"/>
          <a:ext cx="2322495" cy="647700"/>
        </a:xfrm>
        <a:prstGeom prst="borderCallout1">
          <a:avLst>
            <a:gd name="adj1" fmla="val 21846"/>
            <a:gd name="adj2" fmla="val -2721"/>
            <a:gd name="adj3" fmla="val -35746"/>
            <a:gd name="adj4" fmla="val -3299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比較対象を①→②の順でプルダウンからお選びください。</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5</xdr:col>
      <xdr:colOff>1423737</xdr:colOff>
      <xdr:row>9</xdr:row>
      <xdr:rowOff>83820</xdr:rowOff>
    </xdr:from>
    <xdr:to>
      <xdr:col>5</xdr:col>
      <xdr:colOff>4114801</xdr:colOff>
      <xdr:row>15</xdr:row>
      <xdr:rowOff>137160</xdr:rowOff>
    </xdr:to>
    <xdr:sp macro="" textlink="">
      <xdr:nvSpPr>
        <xdr:cNvPr id="5" name="線吹き出し 1 (枠付き) 4"/>
        <xdr:cNvSpPr/>
      </xdr:nvSpPr>
      <xdr:spPr bwMode="ltGray">
        <a:xfrm>
          <a:off x="5594684" y="1868504"/>
          <a:ext cx="2691064" cy="1196340"/>
        </a:xfrm>
        <a:prstGeom prst="borderCallout1">
          <a:avLst>
            <a:gd name="adj1" fmla="val -1509"/>
            <a:gd name="adj2" fmla="val 100773"/>
            <a:gd name="adj3" fmla="val -44559"/>
            <a:gd name="adj4" fmla="val 120225"/>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回答をプルダウンから選択してください。</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比較対象企業群と比べ、優れている部分は赤字、取組が必要な部分は最大青字で表示されます。</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5</xdr:col>
      <xdr:colOff>4384710</xdr:colOff>
      <xdr:row>11</xdr:row>
      <xdr:rowOff>164833</xdr:rowOff>
    </xdr:from>
    <xdr:to>
      <xdr:col>7</xdr:col>
      <xdr:colOff>401052</xdr:colOff>
      <xdr:row>18</xdr:row>
      <xdr:rowOff>27673</xdr:rowOff>
    </xdr:to>
    <xdr:sp macro="" textlink="">
      <xdr:nvSpPr>
        <xdr:cNvPr id="6" name="線吹き出し 1 (枠付き) 5"/>
        <xdr:cNvSpPr/>
      </xdr:nvSpPr>
      <xdr:spPr bwMode="ltGray">
        <a:xfrm>
          <a:off x="8555657" y="2330517"/>
          <a:ext cx="2663790" cy="1196340"/>
        </a:xfrm>
        <a:prstGeom prst="borderCallout1">
          <a:avLst>
            <a:gd name="adj1" fmla="val -1509"/>
            <a:gd name="adj2" fmla="val 100362"/>
            <a:gd name="adj3" fmla="val -61321"/>
            <a:gd name="adj4" fmla="val 148168"/>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ご回答と比較対象企業群のデータがレーダーチャート上に表示されます。</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項目名は「施策分類」</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a:p>
          <a:pPr algn="l"/>
          <a:r>
            <a:rPr kumimoji="1" lang="ja-JP" altLang="en-US" sz="1100" dirty="0" err="1" smtClean="0">
              <a:solidFill>
                <a:srgbClr val="FF0000"/>
              </a:solidFill>
              <a:latin typeface="Meiryo UI" panose="020B0604030504040204" pitchFamily="50" charset="-128"/>
              <a:ea typeface="Meiryo UI" panose="020B0604030504040204" pitchFamily="50" charset="-128"/>
            </a:rPr>
            <a:t>に対応しています。</a:t>
          </a:r>
          <a:endParaRPr kumimoji="1" lang="en-US" altLang="ja-JP" sz="1100" dirty="0" err="1" smtClean="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262758</xdr:colOff>
      <xdr:row>3</xdr:row>
      <xdr:rowOff>100751</xdr:rowOff>
    </xdr:from>
    <xdr:to>
      <xdr:col>25</xdr:col>
      <xdr:colOff>459827</xdr:colOff>
      <xdr:row>36</xdr:row>
      <xdr:rowOff>13138</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370906</xdr:colOff>
      <xdr:row>3</xdr:row>
      <xdr:rowOff>160195</xdr:rowOff>
    </xdr:from>
    <xdr:to>
      <xdr:col>15</xdr:col>
      <xdr:colOff>144517</xdr:colOff>
      <xdr:row>5</xdr:row>
      <xdr:rowOff>78828</xdr:rowOff>
    </xdr:to>
    <xdr:sp macro="" textlink="">
      <xdr:nvSpPr>
        <xdr:cNvPr id="3" name="テキスト ボックス 2"/>
        <xdr:cNvSpPr txBox="1"/>
      </xdr:nvSpPr>
      <xdr:spPr>
        <a:xfrm>
          <a:off x="17489630" y="1132402"/>
          <a:ext cx="1783715" cy="312771"/>
        </a:xfrm>
        <a:prstGeom prst="rect">
          <a:avLst/>
        </a:prstGeom>
        <a:noFill/>
      </xdr:spPr>
      <xdr:txBody>
        <a:bodyPr vertOverflow="clip" horzOverflow="clip" wrap="none" lIns="0" tIns="0" rIns="0" bIns="0" rtlCol="0" anchor="t">
          <a:noAutofit/>
        </a:bodyPr>
        <a:lstStyle/>
        <a:p>
          <a:pPr indent="-274320">
            <a:spcAft>
              <a:spcPts val="900"/>
            </a:spcAft>
          </a:pPr>
          <a:r>
            <a:rPr kumimoji="1" lang="ja-JP" altLang="en-US" sz="1400" b="1" dirty="0" err="1" smtClean="0">
              <a:latin typeface="Meiryo UI" panose="020B0604030504040204" pitchFamily="50" charset="-128"/>
              <a:ea typeface="Meiryo UI" panose="020B0604030504040204" pitchFamily="50" charset="-128"/>
            </a:rPr>
            <a:t>施策実施状況サマリ</a:t>
          </a:r>
          <a:endParaRPr kumimoji="1" lang="en-US" altLang="ja-JP" sz="1400" b="1" dirty="0" err="1" smtClean="0">
            <a:latin typeface="Meiryo UI" panose="020B0604030504040204" pitchFamily="50" charset="-128"/>
            <a:ea typeface="Meiryo UI" panose="020B0604030504040204" pitchFamily="50" charset="-128"/>
          </a:endParaRPr>
        </a:p>
      </xdr:txBody>
    </xdr:sp>
    <xdr:clientData/>
  </xdr:twoCellAnchor>
  <xdr:twoCellAnchor>
    <xdr:from>
      <xdr:col>5</xdr:col>
      <xdr:colOff>4103914</xdr:colOff>
      <xdr:row>2</xdr:row>
      <xdr:rowOff>69811</xdr:rowOff>
    </xdr:from>
    <xdr:to>
      <xdr:col>12</xdr:col>
      <xdr:colOff>10885</xdr:colOff>
      <xdr:row>2</xdr:row>
      <xdr:rowOff>794657</xdr:rowOff>
    </xdr:to>
    <xdr:grpSp>
      <xdr:nvGrpSpPr>
        <xdr:cNvPr id="5" name="グループ化 4"/>
        <xdr:cNvGrpSpPr/>
      </xdr:nvGrpSpPr>
      <xdr:grpSpPr>
        <a:xfrm>
          <a:off x="7740732" y="517197"/>
          <a:ext cx="4277426" cy="724846"/>
          <a:chOff x="4569107" y="769510"/>
          <a:chExt cx="4240663" cy="724846"/>
        </a:xfrm>
      </xdr:grpSpPr>
      <xdr:sp macro="" textlink="">
        <xdr:nvSpPr>
          <xdr:cNvPr id="8" name="テキスト ボックス 7"/>
          <xdr:cNvSpPr txBox="1"/>
        </xdr:nvSpPr>
        <xdr:spPr>
          <a:xfrm>
            <a:off x="4722122" y="769510"/>
            <a:ext cx="4087648" cy="724846"/>
          </a:xfrm>
          <a:prstGeom prst="rect">
            <a:avLst/>
          </a:prstGeom>
          <a:solidFill>
            <a:schemeClr val="accent2">
              <a:lumMod val="20000"/>
              <a:lumOff val="80000"/>
            </a:schemeClr>
          </a:solidFill>
        </xdr:spPr>
        <xdr:txBody>
          <a:bodyPr vertOverflow="clip" horzOverflow="clip" wrap="square" lIns="0" tIns="0" rIns="0" bIns="0" numCol="2" rtlCol="0" anchor="t">
            <a:noAutofit/>
          </a:bodyPr>
          <a:lstStyle/>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5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積極的である</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4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やや積極的である</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3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あまり積極的ではない</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rPr>
              <a:t>2 : </a:t>
            </a:r>
            <a:r>
              <a:rPr kumimoji="1" lang="ja-JP" altLang="en-US"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rPr>
              <a:t>積極的ではない</a:t>
            </a:r>
            <a:endParaRPr kumimoji="1" lang="en-US" altLang="ja-JP"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rPr>
              <a:t>1 : </a:t>
            </a:r>
            <a:r>
              <a:rPr kumimoji="1" lang="ja-JP" altLang="en-US"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rPr>
              <a:t>取り組んでいない</a:t>
            </a:r>
            <a:endParaRPr kumimoji="1" lang="en-US" altLang="ja-JP"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en-US" altLang="ja-JP" sz="1100" b="1" i="0" u="none" strike="noStrike" kern="0" cap="none" spc="0" normalizeH="0" baseline="0" noProof="0">
                <a:ln>
                  <a:noFill/>
                </a:ln>
                <a:solidFill>
                  <a:srgbClr val="C00000"/>
                </a:solidFill>
                <a:effectLst/>
                <a:uLnTx/>
                <a:uFillTx/>
                <a:latin typeface="+mn-lt"/>
                <a:ea typeface="+mn-ea"/>
                <a:cs typeface="+mn-cs"/>
              </a:rPr>
              <a:t>0 : </a:t>
            </a:r>
            <a:r>
              <a:rPr kumimoji="1" lang="ja-JP" altLang="en-US" sz="1050" b="1"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業務又はビジネス上該当しない</a:t>
            </a:r>
            <a:endPar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7" name="正方形/長方形 6"/>
          <xdr:cNvSpPr/>
        </xdr:nvSpPr>
        <xdr:spPr bwMode="ltGray">
          <a:xfrm>
            <a:off x="4569107" y="778142"/>
            <a:ext cx="4236493" cy="716214"/>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dirty="0" err="1" smtClean="0">
              <a:solidFill>
                <a:schemeClr val="bg1"/>
              </a:solidFill>
              <a:latin typeface="Georgia" pitchFamily="18" charset="0"/>
            </a:endParaRPr>
          </a:p>
        </xdr:txBody>
      </xdr:sp>
    </xdr:grpSp>
    <xdr:clientData/>
  </xdr:twoCellAnchor>
  <xdr:twoCellAnchor>
    <xdr:from>
      <xdr:col>5</xdr:col>
      <xdr:colOff>4107873</xdr:colOff>
      <xdr:row>2</xdr:row>
      <xdr:rowOff>84667</xdr:rowOff>
    </xdr:from>
    <xdr:to>
      <xdr:col>6</xdr:col>
      <xdr:colOff>76893</xdr:colOff>
      <xdr:row>2</xdr:row>
      <xdr:rowOff>796713</xdr:rowOff>
    </xdr:to>
    <xdr:sp macro="" textlink="">
      <xdr:nvSpPr>
        <xdr:cNvPr id="11" name="正方形/長方形 10"/>
        <xdr:cNvSpPr/>
      </xdr:nvSpPr>
      <xdr:spPr bwMode="ltGray">
        <a:xfrm>
          <a:off x="7731606" y="520700"/>
          <a:ext cx="176954" cy="712046"/>
        </a:xfrm>
        <a:prstGeom prst="rect">
          <a:avLst/>
        </a:prstGeom>
        <a:solidFill>
          <a:schemeClr val="tx2"/>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dirty="0" err="1" smtClean="0">
              <a:solidFill>
                <a:schemeClr val="bg1"/>
              </a:solidFill>
              <a:latin typeface="Meiryo UI" panose="020B0604030504040204" pitchFamily="50" charset="-128"/>
              <a:ea typeface="Meiryo UI" panose="020B0604030504040204" pitchFamily="50" charset="-128"/>
            </a:rPr>
            <a:t>凡例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249620</xdr:colOff>
      <xdr:row>4</xdr:row>
      <xdr:rowOff>127028</xdr:rowOff>
    </xdr:from>
    <xdr:to>
      <xdr:col>25</xdr:col>
      <xdr:colOff>446689</xdr:colOff>
      <xdr:row>37</xdr:row>
      <xdr:rowOff>39414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357768</xdr:colOff>
      <xdr:row>4</xdr:row>
      <xdr:rowOff>186471</xdr:rowOff>
    </xdr:from>
    <xdr:to>
      <xdr:col>22</xdr:col>
      <xdr:colOff>296807</xdr:colOff>
      <xdr:row>6</xdr:row>
      <xdr:rowOff>89776</xdr:rowOff>
    </xdr:to>
    <xdr:sp macro="" textlink="">
      <xdr:nvSpPr>
        <xdr:cNvPr id="3" name="テキスト ボックス 2"/>
        <xdr:cNvSpPr txBox="1"/>
      </xdr:nvSpPr>
      <xdr:spPr>
        <a:xfrm>
          <a:off x="17476492" y="1158678"/>
          <a:ext cx="6639384" cy="297443"/>
        </a:xfrm>
        <a:prstGeom prst="rect">
          <a:avLst/>
        </a:prstGeom>
        <a:noFill/>
      </xdr:spPr>
      <xdr:txBody>
        <a:bodyPr vertOverflow="clip" horzOverflow="clip" wrap="none" lIns="0" tIns="0" rIns="0" bIns="0" rtlCol="0" anchor="t">
          <a:noAutofit/>
        </a:bodyPr>
        <a:lstStyle/>
        <a:p>
          <a:pPr indent="-274320">
            <a:spcAft>
              <a:spcPts val="900"/>
            </a:spcAft>
          </a:pPr>
          <a:r>
            <a:rPr kumimoji="1" lang="ja-JP" altLang="en-US" sz="1400" b="1" dirty="0" err="1" smtClean="0">
              <a:latin typeface="Meiryo UI" panose="020B0604030504040204" pitchFamily="50" charset="-128"/>
              <a:ea typeface="Meiryo UI" panose="020B0604030504040204" pitchFamily="50" charset="-128"/>
            </a:rPr>
            <a:t>施策実施状況サマリ</a:t>
          </a:r>
          <a:endParaRPr kumimoji="1" lang="en-US" altLang="ja-JP" sz="1400" b="1" dirty="0" err="1" smtClean="0">
            <a:latin typeface="Meiryo UI" panose="020B0604030504040204" pitchFamily="50" charset="-128"/>
            <a:ea typeface="Meiryo UI" panose="020B0604030504040204" pitchFamily="50" charset="-128"/>
          </a:endParaRPr>
        </a:p>
      </xdr:txBody>
    </xdr:sp>
    <xdr:clientData/>
  </xdr:twoCellAnchor>
  <xdr:twoCellAnchor>
    <xdr:from>
      <xdr:col>4</xdr:col>
      <xdr:colOff>486104</xdr:colOff>
      <xdr:row>17</xdr:row>
      <xdr:rowOff>1</xdr:rowOff>
    </xdr:from>
    <xdr:to>
      <xdr:col>5</xdr:col>
      <xdr:colOff>2377966</xdr:colOff>
      <xdr:row>22</xdr:row>
      <xdr:rowOff>183932</xdr:rowOff>
    </xdr:to>
    <xdr:sp macro="" textlink="">
      <xdr:nvSpPr>
        <xdr:cNvPr id="4" name="線吹き出し 1 (枠付き) 3"/>
        <xdr:cNvSpPr/>
      </xdr:nvSpPr>
      <xdr:spPr bwMode="ltGray">
        <a:xfrm>
          <a:off x="3218794" y="3560380"/>
          <a:ext cx="2772103" cy="1169276"/>
        </a:xfrm>
        <a:prstGeom prst="borderCallout1">
          <a:avLst>
            <a:gd name="adj1" fmla="val 47963"/>
            <a:gd name="adj2" fmla="val -2172"/>
            <a:gd name="adj3" fmla="val 112500"/>
            <a:gd name="adj4" fmla="val -3833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部署単位で比べた際に、ポイントの開きが大きい項目に緑色のハイライトがつきます。</a:t>
          </a:r>
        </a:p>
      </xdr:txBody>
    </xdr:sp>
    <xdr:clientData/>
  </xdr:twoCellAnchor>
  <xdr:twoCellAnchor>
    <xdr:from>
      <xdr:col>16</xdr:col>
      <xdr:colOff>144518</xdr:colOff>
      <xdr:row>0</xdr:row>
      <xdr:rowOff>170795</xdr:rowOff>
    </xdr:from>
    <xdr:to>
      <xdr:col>18</xdr:col>
      <xdr:colOff>617483</xdr:colOff>
      <xdr:row>4</xdr:row>
      <xdr:rowOff>0</xdr:rowOff>
    </xdr:to>
    <xdr:sp macro="" textlink="">
      <xdr:nvSpPr>
        <xdr:cNvPr id="6" name="線吹き出し 1 (枠付き) 5"/>
        <xdr:cNvSpPr/>
      </xdr:nvSpPr>
      <xdr:spPr bwMode="ltGray">
        <a:xfrm>
          <a:off x="14753897" y="170795"/>
          <a:ext cx="1813034" cy="1706619"/>
        </a:xfrm>
        <a:prstGeom prst="borderCallout1">
          <a:avLst>
            <a:gd name="adj1" fmla="val 52369"/>
            <a:gd name="adj2" fmla="val -1640"/>
            <a:gd name="adj3" fmla="val 117515"/>
            <a:gd name="adj4" fmla="val -78464"/>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各部署のデータをレーダーチャートで比較できます。項目名は施策分類に対応しています。</a:t>
          </a:r>
        </a:p>
      </xdr:txBody>
    </xdr:sp>
    <xdr:clientData/>
  </xdr:twoCellAnchor>
  <xdr:twoCellAnchor>
    <xdr:from>
      <xdr:col>5</xdr:col>
      <xdr:colOff>3003330</xdr:colOff>
      <xdr:row>20</xdr:row>
      <xdr:rowOff>47299</xdr:rowOff>
    </xdr:from>
    <xdr:to>
      <xdr:col>7</xdr:col>
      <xdr:colOff>19268</xdr:colOff>
      <xdr:row>29</xdr:row>
      <xdr:rowOff>31533</xdr:rowOff>
    </xdr:to>
    <xdr:sp macro="" textlink="">
      <xdr:nvSpPr>
        <xdr:cNvPr id="7" name="線吹き出し 1 (枠付き) 6"/>
        <xdr:cNvSpPr/>
      </xdr:nvSpPr>
      <xdr:spPr bwMode="ltGray">
        <a:xfrm>
          <a:off x="6616261" y="4172609"/>
          <a:ext cx="2770352" cy="1757855"/>
        </a:xfrm>
        <a:prstGeom prst="borderCallout1">
          <a:avLst>
            <a:gd name="adj1" fmla="val -12640"/>
            <a:gd name="adj2" fmla="val 94101"/>
            <a:gd name="adj3" fmla="val -52472"/>
            <a:gd name="adj4" fmla="val 135616"/>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分類計のセルには計算式が入っています。</a:t>
          </a:r>
          <a:endParaRPr kumimoji="1" lang="en-US" altLang="ja-JP" sz="1200" dirty="0" err="1" smtClean="0">
            <a:solidFill>
              <a:srgbClr val="FF0000"/>
            </a:solidFill>
            <a:latin typeface="Meiryo UI" panose="020B0604030504040204" pitchFamily="50" charset="-128"/>
            <a:ea typeface="Meiryo UI" panose="020B0604030504040204" pitchFamily="50" charset="-128"/>
          </a:endParaRPr>
        </a:p>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記入済みの内容を削除する際、分類計セルの数式を同時に削除しないよう、お気をつけください。</a:t>
          </a:r>
        </a:p>
      </xdr:txBody>
    </xdr:sp>
    <xdr:clientData/>
  </xdr:twoCellAnchor>
  <xdr:twoCellAnchor>
    <xdr:from>
      <xdr:col>5</xdr:col>
      <xdr:colOff>882868</xdr:colOff>
      <xdr:row>8</xdr:row>
      <xdr:rowOff>42043</xdr:rowOff>
    </xdr:from>
    <xdr:to>
      <xdr:col>5</xdr:col>
      <xdr:colOff>3849413</xdr:colOff>
      <xdr:row>14</xdr:row>
      <xdr:rowOff>26276</xdr:rowOff>
    </xdr:to>
    <xdr:sp macro="" textlink="">
      <xdr:nvSpPr>
        <xdr:cNvPr id="8" name="線吹き出し 1 (枠付き) 7"/>
        <xdr:cNvSpPr/>
      </xdr:nvSpPr>
      <xdr:spPr bwMode="ltGray">
        <a:xfrm>
          <a:off x="4495799" y="1828802"/>
          <a:ext cx="2966545" cy="1166646"/>
        </a:xfrm>
        <a:prstGeom prst="borderCallout1">
          <a:avLst>
            <a:gd name="adj1" fmla="val -5883"/>
            <a:gd name="adj2" fmla="val 85686"/>
            <a:gd name="adj3" fmla="val -60355"/>
            <a:gd name="adj4" fmla="val 112144"/>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全社のデータは各社と全データ比較のシートから自動的に取得する設定になっています。</a:t>
          </a:r>
        </a:p>
      </xdr:txBody>
    </xdr:sp>
    <xdr:clientData/>
  </xdr:twoCellAnchor>
  <xdr:twoCellAnchor>
    <xdr:from>
      <xdr:col>9</xdr:col>
      <xdr:colOff>13136</xdr:colOff>
      <xdr:row>4</xdr:row>
      <xdr:rowOff>190503</xdr:rowOff>
    </xdr:from>
    <xdr:to>
      <xdr:col>11</xdr:col>
      <xdr:colOff>407275</xdr:colOff>
      <xdr:row>16</xdr:row>
      <xdr:rowOff>0</xdr:rowOff>
    </xdr:to>
    <xdr:sp macro="" textlink="">
      <xdr:nvSpPr>
        <xdr:cNvPr id="5" name="線吹き出し 1 (枠付き) 4"/>
        <xdr:cNvSpPr/>
      </xdr:nvSpPr>
      <xdr:spPr bwMode="ltGray">
        <a:xfrm>
          <a:off x="10405239" y="1780193"/>
          <a:ext cx="1418898" cy="2174324"/>
        </a:xfrm>
        <a:prstGeom prst="borderCallout1">
          <a:avLst>
            <a:gd name="adj1" fmla="val 18750"/>
            <a:gd name="adj2" fmla="val -8333"/>
            <a:gd name="adj3" fmla="val 41698"/>
            <a:gd name="adj4" fmla="val -49335"/>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プルダウンから当てはまる選択肢をお選びください。</a:t>
          </a:r>
          <a:endParaRPr kumimoji="1" lang="en-US" altLang="ja-JP" sz="1200" dirty="0" err="1" smtClean="0">
            <a:solidFill>
              <a:srgbClr val="FF0000"/>
            </a:solidFill>
            <a:latin typeface="Meiryo UI" panose="020B0604030504040204" pitchFamily="50" charset="-128"/>
            <a:ea typeface="Meiryo UI" panose="020B0604030504040204" pitchFamily="50" charset="-128"/>
          </a:endParaRPr>
        </a:p>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全社平均に比べて優れている項目は赤字、取組が必要な部分は青字で表示されます。</a:t>
          </a:r>
        </a:p>
      </xdr:txBody>
    </xdr:sp>
    <xdr:clientData/>
  </xdr:twoCellAnchor>
  <xdr:twoCellAnchor>
    <xdr:from>
      <xdr:col>2</xdr:col>
      <xdr:colOff>840828</xdr:colOff>
      <xdr:row>27</xdr:row>
      <xdr:rowOff>157655</xdr:rowOff>
    </xdr:from>
    <xdr:to>
      <xdr:col>5</xdr:col>
      <xdr:colOff>1418897</xdr:colOff>
      <xdr:row>33</xdr:row>
      <xdr:rowOff>144517</xdr:rowOff>
    </xdr:to>
    <xdr:sp macro="" textlink="">
      <xdr:nvSpPr>
        <xdr:cNvPr id="16" name="線吹き出し 1 (枠付き) 15"/>
        <xdr:cNvSpPr/>
      </xdr:nvSpPr>
      <xdr:spPr bwMode="ltGray">
        <a:xfrm>
          <a:off x="2259725" y="6279931"/>
          <a:ext cx="2772103" cy="1169276"/>
        </a:xfrm>
        <a:prstGeom prst="borderCallout1">
          <a:avLst>
            <a:gd name="adj1" fmla="val 47963"/>
            <a:gd name="adj2" fmla="val -2172"/>
            <a:gd name="adj3" fmla="val 112500"/>
            <a:gd name="adj4" fmla="val -3833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dirty="0" err="1" smtClean="0">
              <a:solidFill>
                <a:srgbClr val="FF0000"/>
              </a:solidFill>
              <a:latin typeface="Meiryo UI" panose="020B0604030504040204" pitchFamily="50" charset="-128"/>
              <a:ea typeface="Meiryo UI" panose="020B0604030504040204" pitchFamily="50" charset="-128"/>
            </a:rPr>
            <a:t>プロジェクトマネージャーであれば施策分類</a:t>
          </a:r>
          <a:r>
            <a:rPr kumimoji="1" lang="en-US" altLang="ja-JP" sz="1200" dirty="0" err="1" smtClean="0">
              <a:solidFill>
                <a:srgbClr val="FF0000"/>
              </a:solidFill>
              <a:latin typeface="Meiryo UI" panose="020B0604030504040204" pitchFamily="50" charset="-128"/>
              <a:ea typeface="Meiryo UI" panose="020B0604030504040204" pitchFamily="50" charset="-128"/>
            </a:rPr>
            <a:t>2</a:t>
          </a:r>
          <a:r>
            <a:rPr kumimoji="1" lang="ja-JP" altLang="en-US" sz="1200" dirty="0" err="1" smtClean="0">
              <a:solidFill>
                <a:srgbClr val="FF0000"/>
              </a:solidFill>
              <a:latin typeface="Meiryo UI" panose="020B0604030504040204" pitchFamily="50" charset="-128"/>
              <a:ea typeface="Meiryo UI" panose="020B0604030504040204" pitchFamily="50" charset="-128"/>
            </a:rPr>
            <a:t>～</a:t>
          </a:r>
          <a:r>
            <a:rPr kumimoji="1" lang="en-US" altLang="ja-JP" sz="1200" dirty="0" err="1" smtClean="0">
              <a:solidFill>
                <a:srgbClr val="FF0000"/>
              </a:solidFill>
              <a:latin typeface="Meiryo UI" panose="020B0604030504040204" pitchFamily="50" charset="-128"/>
              <a:ea typeface="Meiryo UI" panose="020B0604030504040204" pitchFamily="50" charset="-128"/>
            </a:rPr>
            <a:t>5</a:t>
          </a:r>
          <a:r>
            <a:rPr kumimoji="1" lang="ja-JP" altLang="en-US" sz="1200" dirty="0" err="1" smtClean="0">
              <a:solidFill>
                <a:srgbClr val="FF0000"/>
              </a:solidFill>
              <a:latin typeface="Meiryo UI" panose="020B0604030504040204" pitchFamily="50" charset="-128"/>
              <a:ea typeface="Meiryo UI" panose="020B0604030504040204" pitchFamily="50" charset="-128"/>
            </a:rPr>
            <a:t>のみ、人事部であれば施策分類</a:t>
          </a:r>
          <a:r>
            <a:rPr kumimoji="1" lang="en-US" altLang="ja-JP" sz="1200" dirty="0" err="1" smtClean="0">
              <a:solidFill>
                <a:srgbClr val="FF0000"/>
              </a:solidFill>
              <a:latin typeface="Meiryo UI" panose="020B0604030504040204" pitchFamily="50" charset="-128"/>
              <a:ea typeface="Meiryo UI" panose="020B0604030504040204" pitchFamily="50" charset="-128"/>
            </a:rPr>
            <a:t>6</a:t>
          </a:r>
          <a:r>
            <a:rPr kumimoji="1" lang="ja-JP" altLang="en-US" sz="1200" dirty="0" err="1" smtClean="0">
              <a:solidFill>
                <a:srgbClr val="FF0000"/>
              </a:solidFill>
              <a:latin typeface="Meiryo UI" panose="020B0604030504040204" pitchFamily="50" charset="-128"/>
              <a:ea typeface="Meiryo UI" panose="020B0604030504040204" pitchFamily="50" charset="-128"/>
            </a:rPr>
            <a:t>～</a:t>
          </a:r>
          <a:r>
            <a:rPr kumimoji="1" lang="en-US" altLang="ja-JP" sz="1200" dirty="0" err="1" smtClean="0">
              <a:solidFill>
                <a:srgbClr val="FF0000"/>
              </a:solidFill>
              <a:latin typeface="Meiryo UI" panose="020B0604030504040204" pitchFamily="50" charset="-128"/>
              <a:ea typeface="Meiryo UI" panose="020B0604030504040204" pitchFamily="50" charset="-128"/>
            </a:rPr>
            <a:t>8</a:t>
          </a:r>
          <a:r>
            <a:rPr kumimoji="1" lang="ja-JP" altLang="en-US" sz="1200" dirty="0" err="1" smtClean="0">
              <a:solidFill>
                <a:srgbClr val="FF0000"/>
              </a:solidFill>
              <a:latin typeface="Meiryo UI" panose="020B0604030504040204" pitchFamily="50" charset="-128"/>
              <a:ea typeface="Meiryo UI" panose="020B0604030504040204" pitchFamily="50" charset="-128"/>
            </a:rPr>
            <a:t>など、ご自身の業務に応じて一部分にのみ回答し、比較することも可能です。</a:t>
          </a:r>
        </a:p>
      </xdr:txBody>
    </xdr:sp>
    <xdr:clientData/>
  </xdr:twoCellAnchor>
  <xdr:twoCellAnchor>
    <xdr:from>
      <xdr:col>5</xdr:col>
      <xdr:colOff>4059621</xdr:colOff>
      <xdr:row>2</xdr:row>
      <xdr:rowOff>65690</xdr:rowOff>
    </xdr:from>
    <xdr:to>
      <xdr:col>12</xdr:col>
      <xdr:colOff>1802</xdr:colOff>
      <xdr:row>3</xdr:row>
      <xdr:rowOff>672295</xdr:rowOff>
    </xdr:to>
    <xdr:grpSp>
      <xdr:nvGrpSpPr>
        <xdr:cNvPr id="15" name="グループ化 14"/>
        <xdr:cNvGrpSpPr/>
      </xdr:nvGrpSpPr>
      <xdr:grpSpPr>
        <a:xfrm>
          <a:off x="7694996" y="510190"/>
          <a:ext cx="4244806" cy="717730"/>
          <a:chOff x="4569107" y="769510"/>
          <a:chExt cx="4240663" cy="724846"/>
        </a:xfrm>
      </xdr:grpSpPr>
      <xdr:sp macro="" textlink="">
        <xdr:nvSpPr>
          <xdr:cNvPr id="17" name="テキスト ボックス 16"/>
          <xdr:cNvSpPr txBox="1"/>
        </xdr:nvSpPr>
        <xdr:spPr>
          <a:xfrm>
            <a:off x="4722122" y="769510"/>
            <a:ext cx="4087648" cy="724846"/>
          </a:xfrm>
          <a:prstGeom prst="rect">
            <a:avLst/>
          </a:prstGeom>
          <a:solidFill>
            <a:schemeClr val="accent2">
              <a:lumMod val="20000"/>
              <a:lumOff val="80000"/>
            </a:schemeClr>
          </a:solidFill>
        </xdr:spPr>
        <xdr:txBody>
          <a:bodyPr vertOverflow="clip" horzOverflow="clip" wrap="square" lIns="0" tIns="0" rIns="0" bIns="0" numCol="2" rtlCol="0" anchor="t">
            <a:noAutofit/>
          </a:bodyPr>
          <a:lstStyle/>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5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積極的である</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4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やや積極的である</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lvl="0" indent="-274320">
              <a:spcAft>
                <a:spcPts val="0"/>
              </a:spcAft>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spc="0" baseline="0" dirty="0" err="1" smtClean="0">
                <a:solidFill>
                  <a:srgbClr val="C00000"/>
                </a:solidFill>
                <a:latin typeface="Meiryo UI" panose="020B0604030504040204" pitchFamily="50" charset="-128"/>
                <a:ea typeface="Meiryo UI" panose="020B0604030504040204" pitchFamily="50" charset="-128"/>
              </a:rPr>
              <a:t>3 : </a:t>
            </a:r>
            <a:r>
              <a:rPr kumimoji="1" lang="ja-JP" altLang="en-US" sz="1050" b="1" spc="0" baseline="0" dirty="0" err="1" smtClean="0">
                <a:solidFill>
                  <a:schemeClr val="tx1"/>
                </a:solidFill>
                <a:latin typeface="Meiryo UI" panose="020B0604030504040204" pitchFamily="50" charset="-128"/>
                <a:ea typeface="Meiryo UI" panose="020B0604030504040204" pitchFamily="50" charset="-128"/>
              </a:rPr>
              <a:t>あまり積極的ではない</a:t>
            </a:r>
            <a:endParaRPr kumimoji="1" lang="en-US" altLang="ja-JP" sz="1050" b="1" spc="0" baseline="0" dirty="0" err="1" smtClean="0">
              <a:solidFill>
                <a:schemeClr val="tx1"/>
              </a:solidFill>
              <a:latin typeface="Meiryo UI" panose="020B0604030504040204" pitchFamily="50" charset="-128"/>
              <a:ea typeface="Meiryo UI" panose="020B0604030504040204" pitchFamily="50" charset="-128"/>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spc="0" baseline="0" dirty="0" err="1" smtClean="0">
                <a:latin typeface="Meiryo UI" panose="020B0604030504040204" pitchFamily="50" charset="-128"/>
                <a:ea typeface="Meiryo UI" panose="020B0604030504040204" pitchFamily="50" charset="-128"/>
              </a:rPr>
              <a:t>　</a:t>
            </a:r>
            <a:r>
              <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rPr>
              <a:t>2 : </a:t>
            </a:r>
            <a:r>
              <a:rPr kumimoji="1" lang="ja-JP" altLang="en-US"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rPr>
              <a:t>積極的ではない</a:t>
            </a:r>
            <a:endParaRPr kumimoji="1" lang="en-US" altLang="ja-JP"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rPr>
              <a:t>1 : </a:t>
            </a:r>
            <a:r>
              <a:rPr kumimoji="1" lang="ja-JP" altLang="en-US"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rPr>
              <a:t>取り組んでいない</a:t>
            </a:r>
            <a:endParaRPr kumimoji="1" lang="en-US" altLang="ja-JP" sz="1050" b="1" i="0" u="none" strike="noStrike" kern="0" cap="none" spc="0" normalizeH="0" baseline="0" noProof="0" dirty="0" err="1" smtClean="0">
              <a:ln>
                <a:noFill/>
              </a:ln>
              <a:solidFill>
                <a:srgbClr val="000000"/>
              </a:solidFill>
              <a:effectLst/>
              <a:uLnTx/>
              <a:uFillTx/>
              <a:latin typeface="Meiryo UI" panose="020B0604030504040204" pitchFamily="50" charset="-128"/>
              <a:ea typeface="Meiryo UI" panose="020B0604030504040204" pitchFamily="50" charset="-128"/>
              <a:cs typeface="+mn-cs"/>
            </a:endParaRPr>
          </a:p>
          <a:p>
            <a:pPr marL="0" marR="0" lvl="0" indent="-27432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en-US" altLang="ja-JP" sz="1100" b="1" i="0" u="none" strike="noStrike" kern="0" cap="none" spc="0" normalizeH="0" baseline="0" noProof="0">
                <a:ln>
                  <a:noFill/>
                </a:ln>
                <a:solidFill>
                  <a:srgbClr val="C00000"/>
                </a:solidFill>
                <a:effectLst/>
                <a:uLnTx/>
                <a:uFillTx/>
                <a:latin typeface="+mn-lt"/>
                <a:ea typeface="+mn-ea"/>
                <a:cs typeface="+mn-cs"/>
              </a:rPr>
              <a:t>0 : </a:t>
            </a:r>
            <a:r>
              <a:rPr kumimoji="1" lang="ja-JP" altLang="en-US" sz="1050" b="1" i="0" u="none" strike="noStrike" kern="0" cap="none" spc="0" normalizeH="0" baseline="0" noProof="0" dirty="0" err="1" smtClean="0">
                <a:ln>
                  <a:noFill/>
                </a:ln>
                <a:solidFill>
                  <a:sysClr val="windowText" lastClr="000000"/>
                </a:solidFill>
                <a:effectLst/>
                <a:uLnTx/>
                <a:uFillTx/>
                <a:latin typeface="Meiryo UI" panose="020B0604030504040204" pitchFamily="50" charset="-128"/>
                <a:ea typeface="Meiryo UI" panose="020B0604030504040204" pitchFamily="50" charset="-128"/>
                <a:cs typeface="+mn-cs"/>
              </a:rPr>
              <a:t>業務又はビジネス上該当しない</a:t>
            </a:r>
            <a:endParaRPr kumimoji="1" lang="en-US" altLang="ja-JP" sz="1050" b="1" i="0" u="none" strike="noStrike" kern="0" cap="none" spc="0" normalizeH="0" baseline="0" noProof="0" dirty="0" err="1" smtClean="0">
              <a:ln>
                <a:noFill/>
              </a:ln>
              <a:solidFill>
                <a:srgbClr val="C0000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18" name="正方形/長方形 17"/>
          <xdr:cNvSpPr/>
        </xdr:nvSpPr>
        <xdr:spPr bwMode="ltGray">
          <a:xfrm>
            <a:off x="4569107" y="778142"/>
            <a:ext cx="4236493" cy="716214"/>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dirty="0" err="1" smtClean="0">
              <a:solidFill>
                <a:schemeClr val="bg1"/>
              </a:solidFill>
              <a:latin typeface="Georgia" pitchFamily="18" charset="0"/>
            </a:endParaRPr>
          </a:p>
        </xdr:txBody>
      </xdr:sp>
    </xdr:grpSp>
    <xdr:clientData/>
  </xdr:twoCellAnchor>
  <xdr:twoCellAnchor>
    <xdr:from>
      <xdr:col>5</xdr:col>
      <xdr:colOff>4065064</xdr:colOff>
      <xdr:row>2</xdr:row>
      <xdr:rowOff>76201</xdr:rowOff>
    </xdr:from>
    <xdr:to>
      <xdr:col>6</xdr:col>
      <xdr:colOff>36186</xdr:colOff>
      <xdr:row>3</xdr:row>
      <xdr:rowOff>677739</xdr:rowOff>
    </xdr:to>
    <xdr:sp macro="" textlink="">
      <xdr:nvSpPr>
        <xdr:cNvPr id="19" name="正方形/長方形 18"/>
        <xdr:cNvSpPr/>
      </xdr:nvSpPr>
      <xdr:spPr bwMode="ltGray">
        <a:xfrm>
          <a:off x="7673678" y="511630"/>
          <a:ext cx="178451" cy="721280"/>
        </a:xfrm>
        <a:prstGeom prst="rect">
          <a:avLst/>
        </a:prstGeom>
        <a:solidFill>
          <a:schemeClr val="tx2"/>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dirty="0" err="1" smtClean="0">
              <a:solidFill>
                <a:schemeClr val="bg1"/>
              </a:solidFill>
              <a:latin typeface="Meiryo UI" panose="020B0604030504040204" pitchFamily="50" charset="-128"/>
              <a:ea typeface="Meiryo UI" panose="020B0604030504040204" pitchFamily="50" charset="-128"/>
            </a:rPr>
            <a:t>凡例</a:t>
          </a:r>
        </a:p>
      </xdr:txBody>
    </xdr:sp>
    <xdr:clientData/>
  </xdr:two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B1:J94"/>
  <sheetViews>
    <sheetView showGridLines="0" tabSelected="1" zoomScale="65" zoomScaleNormal="65" zoomScaleSheetLayoutView="75" workbookViewId="0">
      <selection activeCell="C4" sqref="C4"/>
    </sheetView>
  </sheetViews>
  <sheetFormatPr defaultColWidth="8.75" defaultRowHeight="14.25" x14ac:dyDescent="0.2"/>
  <cols>
    <col min="1" max="1" width="2.625" style="136" customWidth="1"/>
    <col min="2" max="2" width="23.25" style="136" customWidth="1"/>
    <col min="3" max="3" width="14.125" style="136" bestFit="1" customWidth="1"/>
    <col min="4" max="4" width="3.125" style="136" customWidth="1"/>
    <col min="5" max="5" width="11.625" style="136" bestFit="1" customWidth="1"/>
    <col min="6" max="6" width="60.75" style="136" customWidth="1"/>
    <col min="7" max="7" width="26.625" style="136" bestFit="1" customWidth="1"/>
    <col min="8" max="16384" width="8.75" style="136"/>
  </cols>
  <sheetData>
    <row r="1" spans="2:10" ht="15" thickBot="1" x14ac:dyDescent="0.25"/>
    <row r="2" spans="2:10" ht="20.25" thickBot="1" x14ac:dyDescent="0.25">
      <c r="B2" s="170" t="s">
        <v>189</v>
      </c>
      <c r="C2" s="171"/>
      <c r="D2" s="171"/>
      <c r="E2" s="171"/>
      <c r="F2" s="171"/>
      <c r="G2" s="172"/>
      <c r="H2" s="137"/>
      <c r="I2" s="137"/>
      <c r="J2" s="137"/>
    </row>
    <row r="3" spans="2:10" ht="15" customHeight="1" thickBot="1" x14ac:dyDescent="0.25">
      <c r="B3" s="138"/>
      <c r="C3" s="138" t="s">
        <v>187</v>
      </c>
      <c r="D3" s="138"/>
      <c r="E3" s="138" t="s">
        <v>188</v>
      </c>
      <c r="F3" s="139"/>
      <c r="G3" s="139"/>
    </row>
    <row r="4" spans="2:10" ht="20.25" thickBot="1" x14ac:dyDescent="0.25">
      <c r="B4" s="140" t="s">
        <v>122</v>
      </c>
      <c r="C4" s="40"/>
      <c r="D4" s="140" t="s">
        <v>133</v>
      </c>
      <c r="E4" s="40"/>
      <c r="F4" s="141" t="s">
        <v>134</v>
      </c>
      <c r="G4" s="142" t="str">
        <f>IF(OR(C4="",E4=""),"比較対象を選択してください",IF(COUNTIF('(非表示)インデックス用_各社・全データ'!$E$2:$O$2,C4&amp;E4),"","比較対象がありません"))</f>
        <v>比較対象を選択してください</v>
      </c>
    </row>
    <row r="5" spans="2:10" ht="16.5" thickBot="1" x14ac:dyDescent="0.25">
      <c r="B5" s="143"/>
      <c r="C5" s="144" t="str">
        <f>IF(OR(C4="IT業界",C4="受託型",C4="中小企業",C4=""),"","※②は「全体」のみ選択することが可能です")</f>
        <v/>
      </c>
      <c r="D5" s="143"/>
      <c r="E5" s="143"/>
      <c r="F5" s="143"/>
      <c r="G5" s="143"/>
    </row>
    <row r="6" spans="2:10" ht="15" customHeight="1" thickBot="1" x14ac:dyDescent="0.25">
      <c r="B6" s="145" t="s">
        <v>86</v>
      </c>
      <c r="C6" s="173" t="s">
        <v>87</v>
      </c>
      <c r="D6" s="174"/>
      <c r="E6" s="174"/>
      <c r="F6" s="175"/>
      <c r="G6" s="146" t="s">
        <v>120</v>
      </c>
    </row>
    <row r="7" spans="2:10" ht="15" customHeight="1" x14ac:dyDescent="0.2">
      <c r="B7" s="159" t="s">
        <v>82</v>
      </c>
      <c r="C7" s="162" t="s">
        <v>186</v>
      </c>
      <c r="D7" s="163"/>
      <c r="E7" s="163"/>
      <c r="F7" s="164"/>
      <c r="G7" s="99"/>
    </row>
    <row r="8" spans="2:10" ht="15" customHeight="1" x14ac:dyDescent="0.2">
      <c r="B8" s="160"/>
      <c r="C8" s="153" t="s">
        <v>0</v>
      </c>
      <c r="D8" s="154"/>
      <c r="E8" s="154"/>
      <c r="F8" s="155"/>
      <c r="G8" s="36"/>
    </row>
    <row r="9" spans="2:10" ht="15" customHeight="1" x14ac:dyDescent="0.2">
      <c r="B9" s="160"/>
      <c r="C9" s="153" t="s">
        <v>1</v>
      </c>
      <c r="D9" s="154"/>
      <c r="E9" s="154"/>
      <c r="F9" s="155"/>
      <c r="G9" s="36"/>
    </row>
    <row r="10" spans="2:10" ht="15" customHeight="1" x14ac:dyDescent="0.2">
      <c r="B10" s="160"/>
      <c r="C10" s="153" t="s">
        <v>2</v>
      </c>
      <c r="D10" s="154"/>
      <c r="E10" s="154"/>
      <c r="F10" s="155"/>
      <c r="G10" s="36"/>
    </row>
    <row r="11" spans="2:10" ht="15" customHeight="1" x14ac:dyDescent="0.2">
      <c r="B11" s="160"/>
      <c r="C11" s="153" t="s">
        <v>3</v>
      </c>
      <c r="D11" s="154"/>
      <c r="E11" s="154"/>
      <c r="F11" s="155"/>
      <c r="G11" s="36"/>
    </row>
    <row r="12" spans="2:10" ht="15" customHeight="1" x14ac:dyDescent="0.2">
      <c r="B12" s="160"/>
      <c r="C12" s="153" t="s">
        <v>4</v>
      </c>
      <c r="D12" s="154"/>
      <c r="E12" s="154"/>
      <c r="F12" s="155"/>
      <c r="G12" s="36"/>
    </row>
    <row r="13" spans="2:10" ht="15" customHeight="1" x14ac:dyDescent="0.2">
      <c r="B13" s="160"/>
      <c r="C13" s="153" t="s">
        <v>5</v>
      </c>
      <c r="D13" s="154"/>
      <c r="E13" s="154"/>
      <c r="F13" s="155"/>
      <c r="G13" s="36"/>
    </row>
    <row r="14" spans="2:10" ht="15" customHeight="1" x14ac:dyDescent="0.2">
      <c r="B14" s="160"/>
      <c r="C14" s="153" t="s">
        <v>6</v>
      </c>
      <c r="D14" s="154"/>
      <c r="E14" s="154"/>
      <c r="F14" s="155"/>
      <c r="G14" s="36"/>
    </row>
    <row r="15" spans="2:10" ht="15" customHeight="1" x14ac:dyDescent="0.2">
      <c r="B15" s="160"/>
      <c r="C15" s="153" t="s">
        <v>7</v>
      </c>
      <c r="D15" s="154"/>
      <c r="E15" s="154"/>
      <c r="F15" s="155"/>
      <c r="G15" s="36"/>
    </row>
    <row r="16" spans="2:10" ht="15" customHeight="1" x14ac:dyDescent="0.2">
      <c r="B16" s="161"/>
      <c r="C16" s="156" t="s">
        <v>8</v>
      </c>
      <c r="D16" s="157"/>
      <c r="E16" s="157"/>
      <c r="F16" s="158"/>
      <c r="G16" s="36"/>
    </row>
    <row r="17" spans="2:7" ht="15" customHeight="1" thickBot="1" x14ac:dyDescent="0.25">
      <c r="B17" s="147" t="s">
        <v>81</v>
      </c>
      <c r="C17" s="151" t="s">
        <v>91</v>
      </c>
      <c r="D17" s="151"/>
      <c r="E17" s="151"/>
      <c r="F17" s="152"/>
      <c r="G17" s="148" t="str">
        <f>'(非表示)インデックス用_各社・全データ'!A13</f>
        <v>(企業回答要入力)</v>
      </c>
    </row>
    <row r="18" spans="2:7" ht="15" customHeight="1" x14ac:dyDescent="0.2">
      <c r="B18" s="159" t="s">
        <v>85</v>
      </c>
      <c r="C18" s="162" t="s">
        <v>146</v>
      </c>
      <c r="D18" s="163"/>
      <c r="E18" s="163"/>
      <c r="F18" s="164"/>
      <c r="G18" s="99"/>
    </row>
    <row r="19" spans="2:7" ht="15" customHeight="1" x14ac:dyDescent="0.2">
      <c r="B19" s="160"/>
      <c r="C19" s="153" t="s">
        <v>11</v>
      </c>
      <c r="D19" s="154"/>
      <c r="E19" s="154"/>
      <c r="F19" s="155"/>
      <c r="G19" s="36"/>
    </row>
    <row r="20" spans="2:7" ht="15" customHeight="1" x14ac:dyDescent="0.2">
      <c r="B20" s="160"/>
      <c r="C20" s="167" t="s">
        <v>12</v>
      </c>
      <c r="D20" s="168"/>
      <c r="E20" s="168"/>
      <c r="F20" s="169"/>
      <c r="G20" s="36"/>
    </row>
    <row r="21" spans="2:7" ht="15" customHeight="1" x14ac:dyDescent="0.2">
      <c r="B21" s="160"/>
      <c r="C21" s="153" t="s">
        <v>13</v>
      </c>
      <c r="D21" s="154"/>
      <c r="E21" s="154"/>
      <c r="F21" s="155"/>
      <c r="G21" s="36"/>
    </row>
    <row r="22" spans="2:7" ht="15" customHeight="1" x14ac:dyDescent="0.2">
      <c r="B22" s="160"/>
      <c r="C22" s="153" t="s">
        <v>14</v>
      </c>
      <c r="D22" s="154"/>
      <c r="E22" s="154"/>
      <c r="F22" s="155"/>
      <c r="G22" s="36"/>
    </row>
    <row r="23" spans="2:7" ht="15" customHeight="1" x14ac:dyDescent="0.2">
      <c r="B23" s="160"/>
      <c r="C23" s="153" t="s">
        <v>15</v>
      </c>
      <c r="D23" s="154"/>
      <c r="E23" s="154"/>
      <c r="F23" s="155"/>
      <c r="G23" s="36"/>
    </row>
    <row r="24" spans="2:7" ht="15" customHeight="1" x14ac:dyDescent="0.2">
      <c r="B24" s="160"/>
      <c r="C24" s="153" t="s">
        <v>16</v>
      </c>
      <c r="D24" s="154"/>
      <c r="E24" s="154"/>
      <c r="F24" s="155"/>
      <c r="G24" s="36"/>
    </row>
    <row r="25" spans="2:7" ht="15" customHeight="1" x14ac:dyDescent="0.2">
      <c r="B25" s="160"/>
      <c r="C25" s="153" t="s">
        <v>17</v>
      </c>
      <c r="D25" s="154"/>
      <c r="E25" s="154"/>
      <c r="F25" s="155"/>
      <c r="G25" s="36"/>
    </row>
    <row r="26" spans="2:7" ht="15" customHeight="1" x14ac:dyDescent="0.2">
      <c r="B26" s="160"/>
      <c r="C26" s="153" t="s">
        <v>18</v>
      </c>
      <c r="D26" s="154"/>
      <c r="E26" s="154"/>
      <c r="F26" s="155"/>
      <c r="G26" s="36"/>
    </row>
    <row r="27" spans="2:7" ht="15" customHeight="1" x14ac:dyDescent="0.2">
      <c r="B27" s="161"/>
      <c r="C27" s="156" t="s">
        <v>19</v>
      </c>
      <c r="D27" s="157"/>
      <c r="E27" s="157"/>
      <c r="F27" s="158"/>
      <c r="G27" s="36"/>
    </row>
    <row r="28" spans="2:7" ht="15" customHeight="1" thickBot="1" x14ac:dyDescent="0.25">
      <c r="B28" s="149" t="s">
        <v>84</v>
      </c>
      <c r="C28" s="151" t="s">
        <v>91</v>
      </c>
      <c r="D28" s="151"/>
      <c r="E28" s="151"/>
      <c r="F28" s="152"/>
      <c r="G28" s="148" t="str">
        <f>'(非表示)インデックス用_各社・全データ'!A24</f>
        <v>(企業回答要入力)</v>
      </c>
    </row>
    <row r="29" spans="2:7" ht="15" customHeight="1" x14ac:dyDescent="0.2">
      <c r="B29" s="159" t="s">
        <v>96</v>
      </c>
      <c r="C29" s="162" t="s">
        <v>147</v>
      </c>
      <c r="D29" s="163"/>
      <c r="E29" s="163"/>
      <c r="F29" s="164"/>
      <c r="G29" s="99"/>
    </row>
    <row r="30" spans="2:7" ht="15" customHeight="1" x14ac:dyDescent="0.2">
      <c r="B30" s="160"/>
      <c r="C30" s="153" t="s">
        <v>22</v>
      </c>
      <c r="D30" s="154"/>
      <c r="E30" s="154"/>
      <c r="F30" s="155"/>
      <c r="G30" s="36"/>
    </row>
    <row r="31" spans="2:7" ht="15" customHeight="1" x14ac:dyDescent="0.2">
      <c r="B31" s="160"/>
      <c r="C31" s="153" t="s">
        <v>23</v>
      </c>
      <c r="D31" s="154"/>
      <c r="E31" s="154"/>
      <c r="F31" s="155"/>
      <c r="G31" s="36"/>
    </row>
    <row r="32" spans="2:7" ht="15" customHeight="1" x14ac:dyDescent="0.2">
      <c r="B32" s="160"/>
      <c r="C32" s="153" t="s">
        <v>24</v>
      </c>
      <c r="D32" s="154"/>
      <c r="E32" s="154"/>
      <c r="F32" s="155"/>
      <c r="G32" s="36"/>
    </row>
    <row r="33" spans="2:7" ht="15" customHeight="1" x14ac:dyDescent="0.2">
      <c r="B33" s="160"/>
      <c r="C33" s="153" t="s">
        <v>95</v>
      </c>
      <c r="D33" s="154"/>
      <c r="E33" s="154"/>
      <c r="F33" s="155"/>
      <c r="G33" s="36"/>
    </row>
    <row r="34" spans="2:7" ht="15" customHeight="1" x14ac:dyDescent="0.2">
      <c r="B34" s="160"/>
      <c r="C34" s="153" t="s">
        <v>25</v>
      </c>
      <c r="D34" s="154"/>
      <c r="E34" s="154"/>
      <c r="F34" s="155"/>
      <c r="G34" s="36"/>
    </row>
    <row r="35" spans="2:7" ht="15" customHeight="1" x14ac:dyDescent="0.2">
      <c r="B35" s="160"/>
      <c r="C35" s="153" t="s">
        <v>26</v>
      </c>
      <c r="D35" s="154"/>
      <c r="E35" s="154"/>
      <c r="F35" s="155"/>
      <c r="G35" s="36"/>
    </row>
    <row r="36" spans="2:7" ht="15" customHeight="1" x14ac:dyDescent="0.2">
      <c r="B36" s="160"/>
      <c r="C36" s="153" t="s">
        <v>27</v>
      </c>
      <c r="D36" s="154"/>
      <c r="E36" s="154"/>
      <c r="F36" s="155"/>
      <c r="G36" s="36"/>
    </row>
    <row r="37" spans="2:7" ht="15" customHeight="1" x14ac:dyDescent="0.2">
      <c r="B37" s="160"/>
      <c r="C37" s="153" t="s">
        <v>28</v>
      </c>
      <c r="D37" s="154"/>
      <c r="E37" s="154"/>
      <c r="F37" s="155"/>
      <c r="G37" s="36"/>
    </row>
    <row r="38" spans="2:7" ht="15" customHeight="1" x14ac:dyDescent="0.2">
      <c r="B38" s="161"/>
      <c r="C38" s="156" t="s">
        <v>29</v>
      </c>
      <c r="D38" s="157"/>
      <c r="E38" s="157"/>
      <c r="F38" s="158"/>
      <c r="G38" s="36"/>
    </row>
    <row r="39" spans="2:7" ht="15" customHeight="1" thickBot="1" x14ac:dyDescent="0.25">
      <c r="B39" s="147" t="s">
        <v>20</v>
      </c>
      <c r="C39" s="151" t="s">
        <v>91</v>
      </c>
      <c r="D39" s="151"/>
      <c r="E39" s="151"/>
      <c r="F39" s="152"/>
      <c r="G39" s="148" t="str">
        <f>'(非表示)インデックス用_各社・全データ'!A35</f>
        <v>(企業回答要入力)</v>
      </c>
    </row>
    <row r="40" spans="2:7" ht="15" customHeight="1" x14ac:dyDescent="0.2">
      <c r="B40" s="159" t="s">
        <v>97</v>
      </c>
      <c r="C40" s="162" t="s">
        <v>92</v>
      </c>
      <c r="D40" s="163"/>
      <c r="E40" s="163"/>
      <c r="F40" s="164"/>
      <c r="G40" s="99"/>
    </row>
    <row r="41" spans="2:7" ht="15" customHeight="1" x14ac:dyDescent="0.2">
      <c r="B41" s="165"/>
      <c r="C41" s="153" t="s">
        <v>31</v>
      </c>
      <c r="D41" s="154"/>
      <c r="E41" s="154"/>
      <c r="F41" s="155"/>
      <c r="G41" s="36"/>
    </row>
    <row r="42" spans="2:7" ht="15" customHeight="1" x14ac:dyDescent="0.2">
      <c r="B42" s="165"/>
      <c r="C42" s="153" t="s">
        <v>32</v>
      </c>
      <c r="D42" s="154"/>
      <c r="E42" s="154"/>
      <c r="F42" s="155"/>
      <c r="G42" s="36"/>
    </row>
    <row r="43" spans="2:7" ht="15" customHeight="1" x14ac:dyDescent="0.2">
      <c r="B43" s="165"/>
      <c r="C43" s="153" t="s">
        <v>33</v>
      </c>
      <c r="D43" s="154"/>
      <c r="E43" s="154"/>
      <c r="F43" s="155"/>
      <c r="G43" s="36"/>
    </row>
    <row r="44" spans="2:7" ht="15" customHeight="1" x14ac:dyDescent="0.2">
      <c r="B44" s="165"/>
      <c r="C44" s="153" t="s">
        <v>34</v>
      </c>
      <c r="D44" s="154"/>
      <c r="E44" s="154"/>
      <c r="F44" s="155"/>
      <c r="G44" s="36"/>
    </row>
    <row r="45" spans="2:7" ht="15" customHeight="1" x14ac:dyDescent="0.2">
      <c r="B45" s="165"/>
      <c r="C45" s="153" t="s">
        <v>35</v>
      </c>
      <c r="D45" s="154"/>
      <c r="E45" s="154"/>
      <c r="F45" s="155"/>
      <c r="G45" s="36"/>
    </row>
    <row r="46" spans="2:7" ht="15" customHeight="1" x14ac:dyDescent="0.2">
      <c r="B46" s="165"/>
      <c r="C46" s="153" t="s">
        <v>36</v>
      </c>
      <c r="D46" s="154"/>
      <c r="E46" s="154"/>
      <c r="F46" s="155"/>
      <c r="G46" s="36"/>
    </row>
    <row r="47" spans="2:7" ht="15" customHeight="1" x14ac:dyDescent="0.2">
      <c r="B47" s="165"/>
      <c r="C47" s="153" t="s">
        <v>37</v>
      </c>
      <c r="D47" s="154"/>
      <c r="E47" s="154"/>
      <c r="F47" s="155"/>
      <c r="G47" s="36"/>
    </row>
    <row r="48" spans="2:7" ht="15" customHeight="1" x14ac:dyDescent="0.2">
      <c r="B48" s="165"/>
      <c r="C48" s="153" t="s">
        <v>38</v>
      </c>
      <c r="D48" s="154"/>
      <c r="E48" s="154"/>
      <c r="F48" s="155"/>
      <c r="G48" s="36"/>
    </row>
    <row r="49" spans="2:7" ht="15" customHeight="1" x14ac:dyDescent="0.2">
      <c r="B49" s="166"/>
      <c r="C49" s="156" t="s">
        <v>93</v>
      </c>
      <c r="D49" s="157"/>
      <c r="E49" s="157"/>
      <c r="F49" s="158"/>
      <c r="G49" s="36"/>
    </row>
    <row r="50" spans="2:7" ht="15" customHeight="1" thickBot="1" x14ac:dyDescent="0.25">
      <c r="B50" s="147" t="s">
        <v>30</v>
      </c>
      <c r="C50" s="151" t="s">
        <v>91</v>
      </c>
      <c r="D50" s="151"/>
      <c r="E50" s="151"/>
      <c r="F50" s="152"/>
      <c r="G50" s="148" t="str">
        <f>'(非表示)インデックス用_各社・全データ'!A46</f>
        <v>(企業回答要入力)</v>
      </c>
    </row>
    <row r="51" spans="2:7" ht="15" customHeight="1" x14ac:dyDescent="0.2">
      <c r="B51" s="159" t="s">
        <v>98</v>
      </c>
      <c r="C51" s="162" t="s">
        <v>148</v>
      </c>
      <c r="D51" s="163"/>
      <c r="E51" s="163"/>
      <c r="F51" s="164"/>
      <c r="G51" s="99"/>
    </row>
    <row r="52" spans="2:7" ht="15" customHeight="1" x14ac:dyDescent="0.2">
      <c r="B52" s="160"/>
      <c r="C52" s="153" t="s">
        <v>41</v>
      </c>
      <c r="D52" s="154"/>
      <c r="E52" s="154"/>
      <c r="F52" s="155"/>
      <c r="G52" s="36"/>
    </row>
    <row r="53" spans="2:7" ht="15" customHeight="1" x14ac:dyDescent="0.2">
      <c r="B53" s="160"/>
      <c r="C53" s="153" t="s">
        <v>42</v>
      </c>
      <c r="D53" s="154"/>
      <c r="E53" s="154"/>
      <c r="F53" s="155"/>
      <c r="G53" s="36"/>
    </row>
    <row r="54" spans="2:7" ht="15" customHeight="1" x14ac:dyDescent="0.2">
      <c r="B54" s="160"/>
      <c r="C54" s="153" t="s">
        <v>43</v>
      </c>
      <c r="D54" s="154"/>
      <c r="E54" s="154"/>
      <c r="F54" s="155"/>
      <c r="G54" s="36"/>
    </row>
    <row r="55" spans="2:7" ht="15" customHeight="1" x14ac:dyDescent="0.2">
      <c r="B55" s="160"/>
      <c r="C55" s="153" t="s">
        <v>44</v>
      </c>
      <c r="D55" s="154"/>
      <c r="E55" s="154"/>
      <c r="F55" s="155"/>
      <c r="G55" s="36"/>
    </row>
    <row r="56" spans="2:7" ht="15" customHeight="1" x14ac:dyDescent="0.2">
      <c r="B56" s="160"/>
      <c r="C56" s="153" t="s">
        <v>45</v>
      </c>
      <c r="D56" s="154"/>
      <c r="E56" s="154"/>
      <c r="F56" s="155"/>
      <c r="G56" s="36"/>
    </row>
    <row r="57" spans="2:7" ht="15" customHeight="1" x14ac:dyDescent="0.2">
      <c r="B57" s="160"/>
      <c r="C57" s="153" t="s">
        <v>46</v>
      </c>
      <c r="D57" s="154"/>
      <c r="E57" s="154"/>
      <c r="F57" s="155"/>
      <c r="G57" s="36"/>
    </row>
    <row r="58" spans="2:7" ht="15" customHeight="1" x14ac:dyDescent="0.2">
      <c r="B58" s="160"/>
      <c r="C58" s="153" t="s">
        <v>47</v>
      </c>
      <c r="D58" s="154"/>
      <c r="E58" s="154"/>
      <c r="F58" s="155"/>
      <c r="G58" s="36"/>
    </row>
    <row r="59" spans="2:7" ht="15" customHeight="1" x14ac:dyDescent="0.2">
      <c r="B59" s="160"/>
      <c r="C59" s="153" t="s">
        <v>48</v>
      </c>
      <c r="D59" s="154"/>
      <c r="E59" s="154"/>
      <c r="F59" s="155"/>
      <c r="G59" s="36"/>
    </row>
    <row r="60" spans="2:7" ht="15" customHeight="1" x14ac:dyDescent="0.2">
      <c r="B60" s="161"/>
      <c r="C60" s="156" t="s">
        <v>49</v>
      </c>
      <c r="D60" s="157"/>
      <c r="E60" s="157"/>
      <c r="F60" s="158"/>
      <c r="G60" s="36"/>
    </row>
    <row r="61" spans="2:7" ht="15" customHeight="1" thickBot="1" x14ac:dyDescent="0.25">
      <c r="B61" s="147" t="s">
        <v>39</v>
      </c>
      <c r="C61" s="151" t="s">
        <v>91</v>
      </c>
      <c r="D61" s="151"/>
      <c r="E61" s="151"/>
      <c r="F61" s="152"/>
      <c r="G61" s="148" t="str">
        <f>'(非表示)インデックス用_各社・全データ'!A57</f>
        <v>(企業回答要入力)</v>
      </c>
    </row>
    <row r="62" spans="2:7" ht="15" customHeight="1" x14ac:dyDescent="0.2">
      <c r="B62" s="159" t="s">
        <v>50</v>
      </c>
      <c r="C62" s="162" t="s">
        <v>149</v>
      </c>
      <c r="D62" s="163"/>
      <c r="E62" s="163"/>
      <c r="F62" s="164"/>
      <c r="G62" s="99"/>
    </row>
    <row r="63" spans="2:7" ht="15" customHeight="1" x14ac:dyDescent="0.2">
      <c r="B63" s="160"/>
      <c r="C63" s="153" t="s">
        <v>52</v>
      </c>
      <c r="D63" s="154"/>
      <c r="E63" s="154"/>
      <c r="F63" s="155"/>
      <c r="G63" s="36"/>
    </row>
    <row r="64" spans="2:7" ht="15" customHeight="1" x14ac:dyDescent="0.2">
      <c r="B64" s="160"/>
      <c r="C64" s="153" t="s">
        <v>53</v>
      </c>
      <c r="D64" s="154"/>
      <c r="E64" s="154"/>
      <c r="F64" s="155"/>
      <c r="G64" s="36"/>
    </row>
    <row r="65" spans="2:7" ht="15" customHeight="1" x14ac:dyDescent="0.2">
      <c r="B65" s="160"/>
      <c r="C65" s="153" t="s">
        <v>54</v>
      </c>
      <c r="D65" s="154"/>
      <c r="E65" s="154"/>
      <c r="F65" s="155"/>
      <c r="G65" s="36"/>
    </row>
    <row r="66" spans="2:7" ht="15" customHeight="1" x14ac:dyDescent="0.2">
      <c r="B66" s="160"/>
      <c r="C66" s="153" t="s">
        <v>55</v>
      </c>
      <c r="D66" s="154"/>
      <c r="E66" s="154"/>
      <c r="F66" s="155"/>
      <c r="G66" s="36"/>
    </row>
    <row r="67" spans="2:7" ht="15" customHeight="1" x14ac:dyDescent="0.2">
      <c r="B67" s="160"/>
      <c r="C67" s="153" t="s">
        <v>56</v>
      </c>
      <c r="D67" s="154"/>
      <c r="E67" s="154"/>
      <c r="F67" s="155"/>
      <c r="G67" s="36"/>
    </row>
    <row r="68" spans="2:7" ht="15" customHeight="1" x14ac:dyDescent="0.2">
      <c r="B68" s="160"/>
      <c r="C68" s="153" t="s">
        <v>57</v>
      </c>
      <c r="D68" s="154"/>
      <c r="E68" s="154"/>
      <c r="F68" s="155"/>
      <c r="G68" s="36"/>
    </row>
    <row r="69" spans="2:7" ht="15" customHeight="1" x14ac:dyDescent="0.2">
      <c r="B69" s="160"/>
      <c r="C69" s="153" t="s">
        <v>58</v>
      </c>
      <c r="D69" s="154"/>
      <c r="E69" s="154"/>
      <c r="F69" s="155"/>
      <c r="G69" s="36"/>
    </row>
    <row r="70" spans="2:7" ht="15" customHeight="1" x14ac:dyDescent="0.2">
      <c r="B70" s="160"/>
      <c r="C70" s="153" t="s">
        <v>59</v>
      </c>
      <c r="D70" s="154"/>
      <c r="E70" s="154"/>
      <c r="F70" s="155"/>
      <c r="G70" s="36"/>
    </row>
    <row r="71" spans="2:7" ht="15" customHeight="1" x14ac:dyDescent="0.2">
      <c r="B71" s="161"/>
      <c r="C71" s="156" t="s">
        <v>60</v>
      </c>
      <c r="D71" s="157"/>
      <c r="E71" s="157"/>
      <c r="F71" s="158"/>
      <c r="G71" s="36"/>
    </row>
    <row r="72" spans="2:7" ht="15" customHeight="1" thickBot="1" x14ac:dyDescent="0.25">
      <c r="B72" s="147" t="s">
        <v>50</v>
      </c>
      <c r="C72" s="151" t="s">
        <v>91</v>
      </c>
      <c r="D72" s="151"/>
      <c r="E72" s="151"/>
      <c r="F72" s="152"/>
      <c r="G72" s="148" t="str">
        <f>'(非表示)インデックス用_各社・全データ'!A68</f>
        <v>(企業回答要入力)</v>
      </c>
    </row>
    <row r="73" spans="2:7" ht="15" customHeight="1" x14ac:dyDescent="0.2">
      <c r="B73" s="159" t="s">
        <v>61</v>
      </c>
      <c r="C73" s="162" t="s">
        <v>150</v>
      </c>
      <c r="D73" s="163"/>
      <c r="E73" s="163"/>
      <c r="F73" s="164"/>
      <c r="G73" s="99"/>
    </row>
    <row r="74" spans="2:7" ht="15" customHeight="1" x14ac:dyDescent="0.2">
      <c r="B74" s="160"/>
      <c r="C74" s="153" t="s">
        <v>63</v>
      </c>
      <c r="D74" s="154"/>
      <c r="E74" s="154"/>
      <c r="F74" s="155"/>
      <c r="G74" s="36"/>
    </row>
    <row r="75" spans="2:7" ht="15" customHeight="1" x14ac:dyDescent="0.2">
      <c r="B75" s="160"/>
      <c r="C75" s="153" t="s">
        <v>64</v>
      </c>
      <c r="D75" s="154"/>
      <c r="E75" s="154"/>
      <c r="F75" s="155"/>
      <c r="G75" s="36"/>
    </row>
    <row r="76" spans="2:7" ht="15" customHeight="1" x14ac:dyDescent="0.2">
      <c r="B76" s="160"/>
      <c r="C76" s="153" t="s">
        <v>65</v>
      </c>
      <c r="D76" s="154"/>
      <c r="E76" s="154"/>
      <c r="F76" s="155"/>
      <c r="G76" s="36"/>
    </row>
    <row r="77" spans="2:7" ht="15" customHeight="1" x14ac:dyDescent="0.2">
      <c r="B77" s="160"/>
      <c r="C77" s="153" t="s">
        <v>66</v>
      </c>
      <c r="D77" s="154"/>
      <c r="E77" s="154"/>
      <c r="F77" s="155"/>
      <c r="G77" s="36"/>
    </row>
    <row r="78" spans="2:7" ht="15" customHeight="1" x14ac:dyDescent="0.2">
      <c r="B78" s="160"/>
      <c r="C78" s="153" t="s">
        <v>67</v>
      </c>
      <c r="D78" s="154"/>
      <c r="E78" s="154"/>
      <c r="F78" s="155"/>
      <c r="G78" s="36"/>
    </row>
    <row r="79" spans="2:7" ht="15" customHeight="1" x14ac:dyDescent="0.2">
      <c r="B79" s="160"/>
      <c r="C79" s="153" t="s">
        <v>68</v>
      </c>
      <c r="D79" s="154"/>
      <c r="E79" s="154"/>
      <c r="F79" s="155"/>
      <c r="G79" s="36"/>
    </row>
    <row r="80" spans="2:7" ht="15" customHeight="1" x14ac:dyDescent="0.2">
      <c r="B80" s="160"/>
      <c r="C80" s="153" t="s">
        <v>69</v>
      </c>
      <c r="D80" s="154"/>
      <c r="E80" s="154"/>
      <c r="F80" s="155"/>
      <c r="G80" s="36"/>
    </row>
    <row r="81" spans="2:7" ht="15" customHeight="1" x14ac:dyDescent="0.2">
      <c r="B81" s="160"/>
      <c r="C81" s="153" t="s">
        <v>70</v>
      </c>
      <c r="D81" s="154"/>
      <c r="E81" s="154"/>
      <c r="F81" s="155"/>
      <c r="G81" s="36"/>
    </row>
    <row r="82" spans="2:7" ht="15" customHeight="1" x14ac:dyDescent="0.2">
      <c r="B82" s="161"/>
      <c r="C82" s="156" t="s">
        <v>71</v>
      </c>
      <c r="D82" s="157"/>
      <c r="E82" s="157"/>
      <c r="F82" s="158"/>
      <c r="G82" s="36"/>
    </row>
    <row r="83" spans="2:7" ht="15" customHeight="1" thickBot="1" x14ac:dyDescent="0.25">
      <c r="B83" s="147" t="s">
        <v>61</v>
      </c>
      <c r="C83" s="151" t="s">
        <v>91</v>
      </c>
      <c r="D83" s="151"/>
      <c r="E83" s="151"/>
      <c r="F83" s="152"/>
      <c r="G83" s="148" t="str">
        <f>'(非表示)インデックス用_各社・全データ'!A79</f>
        <v>(企業回答要入力)</v>
      </c>
    </row>
    <row r="84" spans="2:7" ht="15" customHeight="1" x14ac:dyDescent="0.2">
      <c r="B84" s="159" t="s">
        <v>72</v>
      </c>
      <c r="C84" s="162" t="s">
        <v>151</v>
      </c>
      <c r="D84" s="163"/>
      <c r="E84" s="163"/>
      <c r="F84" s="164"/>
      <c r="G84" s="99"/>
    </row>
    <row r="85" spans="2:7" ht="15" customHeight="1" x14ac:dyDescent="0.2">
      <c r="B85" s="160"/>
      <c r="C85" s="153" t="s">
        <v>74</v>
      </c>
      <c r="D85" s="154"/>
      <c r="E85" s="154"/>
      <c r="F85" s="155"/>
      <c r="G85" s="36"/>
    </row>
    <row r="86" spans="2:7" ht="15" customHeight="1" x14ac:dyDescent="0.2">
      <c r="B86" s="160"/>
      <c r="C86" s="153" t="s">
        <v>75</v>
      </c>
      <c r="D86" s="154"/>
      <c r="E86" s="154"/>
      <c r="F86" s="155"/>
      <c r="G86" s="36"/>
    </row>
    <row r="87" spans="2:7" ht="15" customHeight="1" x14ac:dyDescent="0.2">
      <c r="B87" s="160"/>
      <c r="C87" s="153" t="s">
        <v>76</v>
      </c>
      <c r="D87" s="154"/>
      <c r="E87" s="154"/>
      <c r="F87" s="155"/>
      <c r="G87" s="36"/>
    </row>
    <row r="88" spans="2:7" ht="15" customHeight="1" x14ac:dyDescent="0.2">
      <c r="B88" s="160"/>
      <c r="C88" s="153" t="s">
        <v>77</v>
      </c>
      <c r="D88" s="154"/>
      <c r="E88" s="154"/>
      <c r="F88" s="155"/>
      <c r="G88" s="36"/>
    </row>
    <row r="89" spans="2:7" ht="15" customHeight="1" x14ac:dyDescent="0.2">
      <c r="B89" s="160"/>
      <c r="C89" s="153" t="s">
        <v>78</v>
      </c>
      <c r="D89" s="154"/>
      <c r="E89" s="154"/>
      <c r="F89" s="155"/>
      <c r="G89" s="36"/>
    </row>
    <row r="90" spans="2:7" ht="15" customHeight="1" x14ac:dyDescent="0.2">
      <c r="B90" s="160"/>
      <c r="C90" s="153" t="s">
        <v>94</v>
      </c>
      <c r="D90" s="154"/>
      <c r="E90" s="154"/>
      <c r="F90" s="155"/>
      <c r="G90" s="36"/>
    </row>
    <row r="91" spans="2:7" ht="15" customHeight="1" x14ac:dyDescent="0.2">
      <c r="B91" s="160"/>
      <c r="C91" s="153" t="s">
        <v>79</v>
      </c>
      <c r="D91" s="154"/>
      <c r="E91" s="154"/>
      <c r="F91" s="155"/>
      <c r="G91" s="36"/>
    </row>
    <row r="92" spans="2:7" ht="15" customHeight="1" x14ac:dyDescent="0.2">
      <c r="B92" s="160"/>
      <c r="C92" s="153" t="s">
        <v>80</v>
      </c>
      <c r="D92" s="154"/>
      <c r="E92" s="154"/>
      <c r="F92" s="155"/>
      <c r="G92" s="36"/>
    </row>
    <row r="93" spans="2:7" ht="15" customHeight="1" x14ac:dyDescent="0.2">
      <c r="B93" s="161"/>
      <c r="C93" s="156" t="s">
        <v>83</v>
      </c>
      <c r="D93" s="157"/>
      <c r="E93" s="157"/>
      <c r="F93" s="158"/>
      <c r="G93" s="36"/>
    </row>
    <row r="94" spans="2:7" ht="15" customHeight="1" thickBot="1" x14ac:dyDescent="0.25">
      <c r="B94" s="147" t="s">
        <v>72</v>
      </c>
      <c r="C94" s="151" t="s">
        <v>91</v>
      </c>
      <c r="D94" s="151"/>
      <c r="E94" s="151"/>
      <c r="F94" s="152"/>
      <c r="G94" s="148" t="str">
        <f>'(非表示)インデックス用_各社・全データ'!A90</f>
        <v>(企業回答要入力)</v>
      </c>
    </row>
  </sheetData>
  <sheetProtection algorithmName="SHA-1" hashValue="uIF1rynxr0HnjOFc+v0q/dyu5Gg=" saltValue="SO6eRTCnssyIL5dG61ZXTA==" spinCount="100000" sheet="1" objects="1" scenarios="1" selectLockedCells="1"/>
  <mergeCells count="98">
    <mergeCell ref="B2:G2"/>
    <mergeCell ref="C6:F6"/>
    <mergeCell ref="B7:B16"/>
    <mergeCell ref="C7:F7"/>
    <mergeCell ref="C8:F8"/>
    <mergeCell ref="C9:F9"/>
    <mergeCell ref="C10:F10"/>
    <mergeCell ref="C11:F11"/>
    <mergeCell ref="C12:F12"/>
    <mergeCell ref="C13:F13"/>
    <mergeCell ref="C14:F14"/>
    <mergeCell ref="C15:F15"/>
    <mergeCell ref="C16:F16"/>
    <mergeCell ref="B18:B27"/>
    <mergeCell ref="C18:F18"/>
    <mergeCell ref="C19:F19"/>
    <mergeCell ref="C20:F20"/>
    <mergeCell ref="C21:F21"/>
    <mergeCell ref="C27:F27"/>
    <mergeCell ref="C26:F26"/>
    <mergeCell ref="C17:F17"/>
    <mergeCell ref="C22:F22"/>
    <mergeCell ref="C23:F23"/>
    <mergeCell ref="C24:F24"/>
    <mergeCell ref="C25:F25"/>
    <mergeCell ref="C28:F28"/>
    <mergeCell ref="B29:B38"/>
    <mergeCell ref="C29:F29"/>
    <mergeCell ref="C30:F30"/>
    <mergeCell ref="C31:F31"/>
    <mergeCell ref="C32:F32"/>
    <mergeCell ref="C33:F33"/>
    <mergeCell ref="C34:F34"/>
    <mergeCell ref="C35:F35"/>
    <mergeCell ref="C36:F36"/>
    <mergeCell ref="C37:F37"/>
    <mergeCell ref="C38:F38"/>
    <mergeCell ref="C39:F39"/>
    <mergeCell ref="B40:B49"/>
    <mergeCell ref="C40:F40"/>
    <mergeCell ref="C41:F41"/>
    <mergeCell ref="C42:F42"/>
    <mergeCell ref="C43:F43"/>
    <mergeCell ref="C44:F44"/>
    <mergeCell ref="C45:F45"/>
    <mergeCell ref="C46:F46"/>
    <mergeCell ref="C47:F47"/>
    <mergeCell ref="C48:F48"/>
    <mergeCell ref="C49:F49"/>
    <mergeCell ref="B51:B60"/>
    <mergeCell ref="C51:F51"/>
    <mergeCell ref="C52:F52"/>
    <mergeCell ref="C53:F53"/>
    <mergeCell ref="C54:F54"/>
    <mergeCell ref="C60:F60"/>
    <mergeCell ref="C59:F59"/>
    <mergeCell ref="C50:F50"/>
    <mergeCell ref="C55:F55"/>
    <mergeCell ref="C56:F56"/>
    <mergeCell ref="C57:F57"/>
    <mergeCell ref="C58:F58"/>
    <mergeCell ref="C78:F78"/>
    <mergeCell ref="C61:F61"/>
    <mergeCell ref="B62:B71"/>
    <mergeCell ref="C62:F62"/>
    <mergeCell ref="C63:F63"/>
    <mergeCell ref="C64:F64"/>
    <mergeCell ref="C65:F65"/>
    <mergeCell ref="C66:F66"/>
    <mergeCell ref="C67:F67"/>
    <mergeCell ref="C68:F68"/>
    <mergeCell ref="C69:F69"/>
    <mergeCell ref="C70:F70"/>
    <mergeCell ref="C71:F71"/>
    <mergeCell ref="C72:F72"/>
    <mergeCell ref="C79:F79"/>
    <mergeCell ref="C80:F80"/>
    <mergeCell ref="B84:B93"/>
    <mergeCell ref="C84:F84"/>
    <mergeCell ref="C85:F85"/>
    <mergeCell ref="C86:F86"/>
    <mergeCell ref="C87:F87"/>
    <mergeCell ref="C81:F81"/>
    <mergeCell ref="C82:F82"/>
    <mergeCell ref="C83:F83"/>
    <mergeCell ref="B73:B82"/>
    <mergeCell ref="C73:F73"/>
    <mergeCell ref="C74:F74"/>
    <mergeCell ref="C75:F75"/>
    <mergeCell ref="C76:F76"/>
    <mergeCell ref="C77:F77"/>
    <mergeCell ref="C94:F94"/>
    <mergeCell ref="C88:F88"/>
    <mergeCell ref="C89:F89"/>
    <mergeCell ref="C90:F90"/>
    <mergeCell ref="C91:F91"/>
    <mergeCell ref="C92:F92"/>
    <mergeCell ref="C93:F93"/>
  </mergeCells>
  <phoneticPr fontId="1"/>
  <pageMargins left="0.7" right="0.7" top="0.75" bottom="0.75" header="0.3" footer="0.3"/>
  <pageSetup paperSize="9" scale="2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0F35013-019A-4CCA-B36F-3595DA41E517}">
            <xm:f>'(非表示)インデックス用_各社・全データ'!$C3&lt;='(非表示)インデックス用_各社・全データ'!$B$93</xm:f>
            <x14:dxf>
              <font>
                <b/>
                <i val="0"/>
                <color rgb="FF0070C0"/>
              </font>
              <fill>
                <patternFill>
                  <bgColor rgb="FFCCECFF"/>
                </patternFill>
              </fill>
            </x14:dxf>
          </x14:cfRule>
          <x14:cfRule type="expression" priority="2" id="{CD6F2498-7D3F-40DE-984E-49B5D8986813}">
            <xm:f>'(非表示)インデックス用_各社・全データ'!$C3&gt;='(非表示)インデックス用_各社・全データ'!$B$92</xm:f>
            <x14:dxf>
              <font>
                <b/>
                <i val="0"/>
                <color rgb="FFFF0000"/>
              </font>
              <fill>
                <patternFill>
                  <bgColor theme="9" tint="0.79998168889431442"/>
                </patternFill>
              </fill>
            </x14:dxf>
          </x14:cfRule>
          <xm:sqref>C7:G16 C18:G27 C29:G38 C40:G49 C51:G60 C62:G71 C73:G82 C84:G93</xm:sqref>
        </x14:conditionalFormatting>
      </x14:conditionalFormattings>
    </ext>
    <ext xmlns:x14="http://schemas.microsoft.com/office/spreadsheetml/2009/9/main" uri="{CCE6A557-97BC-4b89-ADB6-D9C93CAAB3DF}">
      <x14:dataValidations xmlns:xm="http://schemas.microsoft.com/office/excel/2006/main" count="7">
        <x14:dataValidation type="list" errorStyle="information" allowBlank="1" showInputMessage="1">
          <x14:formula1>
            <xm:f>'(非表示)インデックス用_各社・全データ'!$Q$2:$Q$9</xm:f>
          </x14:formula1>
          <xm:sqref>C4</xm:sqref>
        </x14:dataValidation>
        <x14:dataValidation type="list" allowBlank="1" showInputMessage="1" showErrorMessage="1">
          <x14:formula1>
            <xm:f>'(非表示)インデックス用_各社・全データ'!$S$2:$S$3</xm:f>
          </x14:formula1>
          <xm:sqref>E4</xm:sqref>
        </x14:dataValidation>
        <x14:dataValidation type="list" allowBlank="1" showInputMessage="1" showErrorMessage="1">
          <x14:formula1>
            <xm:f>'(非表示)インデックス用_各社・全データ'!$A$96:$A$101</xm:f>
          </x14:formula1>
          <xm:sqref>G7:G16 G18:G27 G29:G38 G40:G49</xm:sqref>
        </x14:dataValidation>
        <x14:dataValidation type="list" allowBlank="1" showInputMessage="1" showErrorMessage="1">
          <x14:formula1>
            <xm:f>'(非表示)インデックス用_各社・全データ'!$A$96:$A$101</xm:f>
          </x14:formula1>
          <xm:sqref>G73:G82</xm:sqref>
        </x14:dataValidation>
        <x14:dataValidation type="list" allowBlank="1" showInputMessage="1" showErrorMessage="1">
          <x14:formula1>
            <xm:f>'(非表示)インデックス用_各社・全データ'!$A$96:$A$101</xm:f>
          </x14:formula1>
          <xm:sqref>G51:G60</xm:sqref>
        </x14:dataValidation>
        <x14:dataValidation type="list" allowBlank="1" showInputMessage="1" showErrorMessage="1">
          <x14:formula1>
            <xm:f>'(非表示)インデックス用_各社・全データ'!$A$96:$A$101</xm:f>
          </x14:formula1>
          <xm:sqref>G62:G71</xm:sqref>
        </x14:dataValidation>
        <x14:dataValidation type="list" allowBlank="1" showInputMessage="1" showErrorMessage="1">
          <x14:formula1>
            <xm:f>'(非表示)インデックス用_各社・全データ'!$A$96:$A$101</xm:f>
          </x14:formula1>
          <xm:sqref>G84:G93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J94"/>
  <sheetViews>
    <sheetView showGridLines="0" view="pageBreakPreview" zoomScale="76" zoomScaleNormal="70" zoomScaleSheetLayoutView="76" workbookViewId="0">
      <selection activeCell="C24" sqref="C24:F24"/>
    </sheetView>
  </sheetViews>
  <sheetFormatPr defaultColWidth="8.75" defaultRowHeight="14.25" x14ac:dyDescent="0.2"/>
  <cols>
    <col min="1" max="1" width="2.625" style="1" customWidth="1"/>
    <col min="2" max="2" width="23.25" style="1" customWidth="1"/>
    <col min="3" max="3" width="14.125" style="1" bestFit="1" customWidth="1"/>
    <col min="4" max="4" width="3.125" style="1" customWidth="1"/>
    <col min="5" max="5" width="11.625" style="1" bestFit="1" customWidth="1"/>
    <col min="6" max="6" width="60.75" style="1" customWidth="1"/>
    <col min="7" max="7" width="26.625" style="1" bestFit="1" customWidth="1"/>
    <col min="8" max="16384" width="8.75" style="1"/>
  </cols>
  <sheetData>
    <row r="1" spans="2:10" ht="15" thickBot="1" x14ac:dyDescent="0.25"/>
    <row r="2" spans="2:10" ht="20.25" thickBot="1" x14ac:dyDescent="0.25">
      <c r="B2" s="192" t="str">
        <f>'自社診断ツール(他社比較用)'!B2:G2</f>
        <v>【厚生労働省　平成30年度業界団体と連携したIT業界における長時間労働対策事業】自社診断ツール_Ver.1.0　2019.03</v>
      </c>
      <c r="C2" s="193"/>
      <c r="D2" s="193"/>
      <c r="E2" s="193"/>
      <c r="F2" s="193"/>
      <c r="G2" s="194"/>
      <c r="H2" s="100"/>
      <c r="I2" s="100"/>
      <c r="J2" s="100"/>
    </row>
    <row r="3" spans="2:10" ht="15" customHeight="1" thickBot="1" x14ac:dyDescent="0.25">
      <c r="B3" s="26"/>
      <c r="C3" s="26" t="s">
        <v>177</v>
      </c>
      <c r="D3" s="26"/>
      <c r="E3" s="26" t="s">
        <v>178</v>
      </c>
      <c r="F3" s="27"/>
      <c r="G3" s="27"/>
    </row>
    <row r="4" spans="2:10" ht="20.25" thickBot="1" x14ac:dyDescent="0.25">
      <c r="B4" s="28" t="s">
        <v>122</v>
      </c>
      <c r="C4" s="40" t="s">
        <v>138</v>
      </c>
      <c r="D4" s="28" t="s">
        <v>133</v>
      </c>
      <c r="E4" s="40" t="s">
        <v>145</v>
      </c>
      <c r="F4" s="29" t="s">
        <v>134</v>
      </c>
      <c r="G4" s="93" t="str">
        <f>IF(OR(C4="",E4=""),"比較対象を選択してください",IF(COUNTIF('(非表示)インデックス用_各社・全データ'!$E$2:$O$2,C4&amp;E4),"","比較対象がありません"))</f>
        <v/>
      </c>
    </row>
    <row r="5" spans="2:10" ht="16.5" thickBot="1" x14ac:dyDescent="0.25">
      <c r="B5" s="32"/>
      <c r="C5" s="32"/>
      <c r="D5" s="32"/>
      <c r="E5" s="32"/>
      <c r="F5" s="32"/>
      <c r="G5" s="32"/>
    </row>
    <row r="6" spans="2:10" ht="15" customHeight="1" thickBot="1" x14ac:dyDescent="0.25">
      <c r="B6" s="38" t="s">
        <v>86</v>
      </c>
      <c r="C6" s="195" t="s">
        <v>87</v>
      </c>
      <c r="D6" s="196"/>
      <c r="E6" s="196"/>
      <c r="F6" s="197"/>
      <c r="G6" s="39" t="s">
        <v>120</v>
      </c>
    </row>
    <row r="7" spans="2:10" ht="15" customHeight="1" x14ac:dyDescent="0.2">
      <c r="B7" s="184" t="s">
        <v>82</v>
      </c>
      <c r="C7" s="187" t="s">
        <v>9</v>
      </c>
      <c r="D7" s="188"/>
      <c r="E7" s="188"/>
      <c r="F7" s="189"/>
      <c r="G7" s="35" t="s">
        <v>152</v>
      </c>
    </row>
    <row r="8" spans="2:10" ht="15" customHeight="1" x14ac:dyDescent="0.2">
      <c r="B8" s="185"/>
      <c r="C8" s="178" t="s">
        <v>0</v>
      </c>
      <c r="D8" s="179"/>
      <c r="E8" s="179"/>
      <c r="F8" s="180"/>
      <c r="G8" s="36" t="s">
        <v>153</v>
      </c>
    </row>
    <row r="9" spans="2:10" ht="15" customHeight="1" x14ac:dyDescent="0.2">
      <c r="B9" s="185"/>
      <c r="C9" s="178" t="s">
        <v>1</v>
      </c>
      <c r="D9" s="179"/>
      <c r="E9" s="179"/>
      <c r="F9" s="180"/>
      <c r="G9" s="35" t="s">
        <v>154</v>
      </c>
    </row>
    <row r="10" spans="2:10" ht="15" customHeight="1" x14ac:dyDescent="0.2">
      <c r="B10" s="185"/>
      <c r="C10" s="178" t="s">
        <v>2</v>
      </c>
      <c r="D10" s="179"/>
      <c r="E10" s="179"/>
      <c r="F10" s="180"/>
      <c r="G10" s="35" t="s">
        <v>154</v>
      </c>
    </row>
    <row r="11" spans="2:10" ht="15" customHeight="1" x14ac:dyDescent="0.2">
      <c r="B11" s="185"/>
      <c r="C11" s="178" t="s">
        <v>3</v>
      </c>
      <c r="D11" s="179"/>
      <c r="E11" s="179"/>
      <c r="F11" s="180"/>
      <c r="G11" s="35" t="s">
        <v>155</v>
      </c>
    </row>
    <row r="12" spans="2:10" ht="15" customHeight="1" x14ac:dyDescent="0.2">
      <c r="B12" s="185"/>
      <c r="C12" s="178" t="s">
        <v>4</v>
      </c>
      <c r="D12" s="179"/>
      <c r="E12" s="179"/>
      <c r="F12" s="180"/>
      <c r="G12" s="36" t="s">
        <v>121</v>
      </c>
    </row>
    <row r="13" spans="2:10" ht="15" customHeight="1" x14ac:dyDescent="0.2">
      <c r="B13" s="185"/>
      <c r="C13" s="178" t="s">
        <v>5</v>
      </c>
      <c r="D13" s="179"/>
      <c r="E13" s="179"/>
      <c r="F13" s="180"/>
      <c r="G13" s="35" t="s">
        <v>153</v>
      </c>
    </row>
    <row r="14" spans="2:10" ht="15" customHeight="1" x14ac:dyDescent="0.2">
      <c r="B14" s="185"/>
      <c r="C14" s="178" t="s">
        <v>6</v>
      </c>
      <c r="D14" s="179"/>
      <c r="E14" s="179"/>
      <c r="F14" s="180"/>
      <c r="G14" s="36" t="s">
        <v>154</v>
      </c>
    </row>
    <row r="15" spans="2:10" ht="15" customHeight="1" x14ac:dyDescent="0.2">
      <c r="B15" s="185"/>
      <c r="C15" s="178" t="s">
        <v>7</v>
      </c>
      <c r="D15" s="179"/>
      <c r="E15" s="179"/>
      <c r="F15" s="180"/>
      <c r="G15" s="36" t="s">
        <v>152</v>
      </c>
    </row>
    <row r="16" spans="2:10" ht="15" customHeight="1" x14ac:dyDescent="0.2">
      <c r="B16" s="186"/>
      <c r="C16" s="181" t="s">
        <v>8</v>
      </c>
      <c r="D16" s="182"/>
      <c r="E16" s="182"/>
      <c r="F16" s="183"/>
      <c r="G16" s="37" t="s">
        <v>153</v>
      </c>
    </row>
    <row r="17" spans="2:7" ht="15" customHeight="1" thickBot="1" x14ac:dyDescent="0.25">
      <c r="B17" s="33" t="s">
        <v>81</v>
      </c>
      <c r="C17" s="176" t="s">
        <v>91</v>
      </c>
      <c r="D17" s="176"/>
      <c r="E17" s="176"/>
      <c r="F17" s="177"/>
      <c r="G17" s="41" t="str">
        <f>'(非表示)インデックス用_各社・全データ'!A13</f>
        <v>(企業回答要入力)</v>
      </c>
    </row>
    <row r="18" spans="2:7" ht="15" customHeight="1" x14ac:dyDescent="0.2">
      <c r="B18" s="184" t="s">
        <v>85</v>
      </c>
      <c r="C18" s="187" t="s">
        <v>146</v>
      </c>
      <c r="D18" s="188"/>
      <c r="E18" s="188"/>
      <c r="F18" s="189"/>
      <c r="G18" s="35" t="s">
        <v>152</v>
      </c>
    </row>
    <row r="19" spans="2:7" ht="15" customHeight="1" x14ac:dyDescent="0.2">
      <c r="B19" s="185"/>
      <c r="C19" s="178" t="s">
        <v>11</v>
      </c>
      <c r="D19" s="179"/>
      <c r="E19" s="179"/>
      <c r="F19" s="180"/>
      <c r="G19" s="36" t="s">
        <v>153</v>
      </c>
    </row>
    <row r="20" spans="2:7" ht="15" customHeight="1" x14ac:dyDescent="0.2">
      <c r="B20" s="185"/>
      <c r="C20" s="178" t="s">
        <v>12</v>
      </c>
      <c r="D20" s="179"/>
      <c r="E20" s="179"/>
      <c r="F20" s="180"/>
      <c r="G20" s="35" t="s">
        <v>154</v>
      </c>
    </row>
    <row r="21" spans="2:7" ht="15" customHeight="1" x14ac:dyDescent="0.2">
      <c r="B21" s="185"/>
      <c r="C21" s="178" t="s">
        <v>13</v>
      </c>
      <c r="D21" s="179"/>
      <c r="E21" s="179"/>
      <c r="F21" s="180"/>
      <c r="G21" s="35" t="s">
        <v>154</v>
      </c>
    </row>
    <row r="22" spans="2:7" ht="15" customHeight="1" x14ac:dyDescent="0.2">
      <c r="B22" s="185"/>
      <c r="C22" s="178" t="s">
        <v>14</v>
      </c>
      <c r="D22" s="179"/>
      <c r="E22" s="179"/>
      <c r="F22" s="180"/>
      <c r="G22" s="35" t="s">
        <v>155</v>
      </c>
    </row>
    <row r="23" spans="2:7" ht="15" customHeight="1" x14ac:dyDescent="0.2">
      <c r="B23" s="185"/>
      <c r="C23" s="178" t="s">
        <v>15</v>
      </c>
      <c r="D23" s="179"/>
      <c r="E23" s="179"/>
      <c r="F23" s="180"/>
      <c r="G23" s="36" t="s">
        <v>121</v>
      </c>
    </row>
    <row r="24" spans="2:7" ht="15" customHeight="1" x14ac:dyDescent="0.2">
      <c r="B24" s="185"/>
      <c r="C24" s="178" t="s">
        <v>16</v>
      </c>
      <c r="D24" s="179"/>
      <c r="E24" s="179"/>
      <c r="F24" s="180"/>
      <c r="G24" s="35" t="s">
        <v>153</v>
      </c>
    </row>
    <row r="25" spans="2:7" ht="15" customHeight="1" x14ac:dyDescent="0.2">
      <c r="B25" s="185"/>
      <c r="C25" s="178" t="s">
        <v>17</v>
      </c>
      <c r="D25" s="179"/>
      <c r="E25" s="179"/>
      <c r="F25" s="180"/>
      <c r="G25" s="36" t="s">
        <v>154</v>
      </c>
    </row>
    <row r="26" spans="2:7" ht="15" customHeight="1" x14ac:dyDescent="0.2">
      <c r="B26" s="185"/>
      <c r="C26" s="178" t="s">
        <v>18</v>
      </c>
      <c r="D26" s="179"/>
      <c r="E26" s="179"/>
      <c r="F26" s="180"/>
      <c r="G26" s="36" t="s">
        <v>152</v>
      </c>
    </row>
    <row r="27" spans="2:7" ht="15" customHeight="1" x14ac:dyDescent="0.2">
      <c r="B27" s="186"/>
      <c r="C27" s="181" t="s">
        <v>19</v>
      </c>
      <c r="D27" s="182"/>
      <c r="E27" s="182"/>
      <c r="F27" s="183"/>
      <c r="G27" s="37" t="s">
        <v>153</v>
      </c>
    </row>
    <row r="28" spans="2:7" ht="15" customHeight="1" thickBot="1" x14ac:dyDescent="0.25">
      <c r="B28" s="34" t="s">
        <v>84</v>
      </c>
      <c r="C28" s="176" t="s">
        <v>91</v>
      </c>
      <c r="D28" s="176"/>
      <c r="E28" s="176"/>
      <c r="F28" s="177"/>
      <c r="G28" s="41" t="str">
        <f>'(非表示)インデックス用_各社・全データ'!A24</f>
        <v>(企業回答要入力)</v>
      </c>
    </row>
    <row r="29" spans="2:7" ht="15" customHeight="1" x14ac:dyDescent="0.2">
      <c r="B29" s="184" t="s">
        <v>96</v>
      </c>
      <c r="C29" s="187" t="s">
        <v>147</v>
      </c>
      <c r="D29" s="188"/>
      <c r="E29" s="188"/>
      <c r="F29" s="189"/>
      <c r="G29" s="35" t="s">
        <v>152</v>
      </c>
    </row>
    <row r="30" spans="2:7" ht="15" customHeight="1" x14ac:dyDescent="0.2">
      <c r="B30" s="185"/>
      <c r="C30" s="178" t="s">
        <v>22</v>
      </c>
      <c r="D30" s="179"/>
      <c r="E30" s="179"/>
      <c r="F30" s="180"/>
      <c r="G30" s="36" t="s">
        <v>153</v>
      </c>
    </row>
    <row r="31" spans="2:7" ht="15" customHeight="1" x14ac:dyDescent="0.2">
      <c r="B31" s="185"/>
      <c r="C31" s="178" t="s">
        <v>23</v>
      </c>
      <c r="D31" s="179"/>
      <c r="E31" s="179"/>
      <c r="F31" s="180"/>
      <c r="G31" s="35" t="s">
        <v>154</v>
      </c>
    </row>
    <row r="32" spans="2:7" ht="15" customHeight="1" x14ac:dyDescent="0.2">
      <c r="B32" s="185"/>
      <c r="C32" s="178" t="s">
        <v>24</v>
      </c>
      <c r="D32" s="179"/>
      <c r="E32" s="179"/>
      <c r="F32" s="180"/>
      <c r="G32" s="35" t="s">
        <v>154</v>
      </c>
    </row>
    <row r="33" spans="2:7" ht="15" customHeight="1" x14ac:dyDescent="0.2">
      <c r="B33" s="185"/>
      <c r="C33" s="178" t="s">
        <v>95</v>
      </c>
      <c r="D33" s="179"/>
      <c r="E33" s="179"/>
      <c r="F33" s="180"/>
      <c r="G33" s="35" t="s">
        <v>155</v>
      </c>
    </row>
    <row r="34" spans="2:7" ht="15" customHeight="1" x14ac:dyDescent="0.2">
      <c r="B34" s="185"/>
      <c r="C34" s="178" t="s">
        <v>25</v>
      </c>
      <c r="D34" s="179"/>
      <c r="E34" s="179"/>
      <c r="F34" s="180"/>
      <c r="G34" s="36" t="s">
        <v>121</v>
      </c>
    </row>
    <row r="35" spans="2:7" ht="15" customHeight="1" x14ac:dyDescent="0.2">
      <c r="B35" s="185"/>
      <c r="C35" s="178" t="s">
        <v>26</v>
      </c>
      <c r="D35" s="179"/>
      <c r="E35" s="179"/>
      <c r="F35" s="180"/>
      <c r="G35" s="35" t="s">
        <v>153</v>
      </c>
    </row>
    <row r="36" spans="2:7" ht="15" customHeight="1" x14ac:dyDescent="0.2">
      <c r="B36" s="185"/>
      <c r="C36" s="178" t="s">
        <v>27</v>
      </c>
      <c r="D36" s="179"/>
      <c r="E36" s="179"/>
      <c r="F36" s="180"/>
      <c r="G36" s="36" t="s">
        <v>154</v>
      </c>
    </row>
    <row r="37" spans="2:7" ht="15" customHeight="1" x14ac:dyDescent="0.2">
      <c r="B37" s="185"/>
      <c r="C37" s="178" t="s">
        <v>28</v>
      </c>
      <c r="D37" s="179"/>
      <c r="E37" s="179"/>
      <c r="F37" s="180"/>
      <c r="G37" s="36" t="s">
        <v>152</v>
      </c>
    </row>
    <row r="38" spans="2:7" ht="15" customHeight="1" x14ac:dyDescent="0.2">
      <c r="B38" s="186"/>
      <c r="C38" s="181" t="s">
        <v>29</v>
      </c>
      <c r="D38" s="182"/>
      <c r="E38" s="182"/>
      <c r="F38" s="183"/>
      <c r="G38" s="37" t="s">
        <v>153</v>
      </c>
    </row>
    <row r="39" spans="2:7" ht="15" customHeight="1" thickBot="1" x14ac:dyDescent="0.25">
      <c r="B39" s="33" t="s">
        <v>20</v>
      </c>
      <c r="C39" s="176" t="s">
        <v>91</v>
      </c>
      <c r="D39" s="176"/>
      <c r="E39" s="176"/>
      <c r="F39" s="177"/>
      <c r="G39" s="41" t="str">
        <f>'(非表示)インデックス用_各社・全データ'!A35</f>
        <v>(企業回答要入力)</v>
      </c>
    </row>
    <row r="40" spans="2:7" ht="15" customHeight="1" x14ac:dyDescent="0.2">
      <c r="B40" s="184" t="s">
        <v>97</v>
      </c>
      <c r="C40" s="187" t="s">
        <v>92</v>
      </c>
      <c r="D40" s="188"/>
      <c r="E40" s="188"/>
      <c r="F40" s="189"/>
      <c r="G40" s="35" t="s">
        <v>152</v>
      </c>
    </row>
    <row r="41" spans="2:7" ht="15" customHeight="1" x14ac:dyDescent="0.2">
      <c r="B41" s="190"/>
      <c r="C41" s="178" t="s">
        <v>31</v>
      </c>
      <c r="D41" s="179"/>
      <c r="E41" s="179"/>
      <c r="F41" s="180"/>
      <c r="G41" s="36" t="s">
        <v>153</v>
      </c>
    </row>
    <row r="42" spans="2:7" ht="15" customHeight="1" x14ac:dyDescent="0.2">
      <c r="B42" s="190"/>
      <c r="C42" s="178" t="s">
        <v>32</v>
      </c>
      <c r="D42" s="179"/>
      <c r="E42" s="179"/>
      <c r="F42" s="180"/>
      <c r="G42" s="35" t="s">
        <v>154</v>
      </c>
    </row>
    <row r="43" spans="2:7" ht="15" customHeight="1" x14ac:dyDescent="0.2">
      <c r="B43" s="190"/>
      <c r="C43" s="178" t="s">
        <v>33</v>
      </c>
      <c r="D43" s="179"/>
      <c r="E43" s="179"/>
      <c r="F43" s="180"/>
      <c r="G43" s="35" t="s">
        <v>154</v>
      </c>
    </row>
    <row r="44" spans="2:7" ht="15" customHeight="1" x14ac:dyDescent="0.2">
      <c r="B44" s="190"/>
      <c r="C44" s="178" t="s">
        <v>34</v>
      </c>
      <c r="D44" s="179"/>
      <c r="E44" s="179"/>
      <c r="F44" s="180"/>
      <c r="G44" s="35" t="s">
        <v>155</v>
      </c>
    </row>
    <row r="45" spans="2:7" ht="15" customHeight="1" x14ac:dyDescent="0.2">
      <c r="B45" s="190"/>
      <c r="C45" s="178" t="s">
        <v>35</v>
      </c>
      <c r="D45" s="179"/>
      <c r="E45" s="179"/>
      <c r="F45" s="180"/>
      <c r="G45" s="36" t="s">
        <v>121</v>
      </c>
    </row>
    <row r="46" spans="2:7" ht="15" customHeight="1" x14ac:dyDescent="0.2">
      <c r="B46" s="190"/>
      <c r="C46" s="178" t="s">
        <v>36</v>
      </c>
      <c r="D46" s="179"/>
      <c r="E46" s="179"/>
      <c r="F46" s="180"/>
      <c r="G46" s="35" t="s">
        <v>153</v>
      </c>
    </row>
    <row r="47" spans="2:7" ht="15" customHeight="1" x14ac:dyDescent="0.2">
      <c r="B47" s="190"/>
      <c r="C47" s="178" t="s">
        <v>37</v>
      </c>
      <c r="D47" s="179"/>
      <c r="E47" s="179"/>
      <c r="F47" s="180"/>
      <c r="G47" s="36" t="s">
        <v>154</v>
      </c>
    </row>
    <row r="48" spans="2:7" ht="15" customHeight="1" x14ac:dyDescent="0.2">
      <c r="B48" s="190"/>
      <c r="C48" s="178" t="s">
        <v>38</v>
      </c>
      <c r="D48" s="179"/>
      <c r="E48" s="179"/>
      <c r="F48" s="180"/>
      <c r="G48" s="36" t="s">
        <v>152</v>
      </c>
    </row>
    <row r="49" spans="2:7" ht="15" customHeight="1" x14ac:dyDescent="0.2">
      <c r="B49" s="191"/>
      <c r="C49" s="181" t="s">
        <v>93</v>
      </c>
      <c r="D49" s="182"/>
      <c r="E49" s="182"/>
      <c r="F49" s="183"/>
      <c r="G49" s="37" t="s">
        <v>153</v>
      </c>
    </row>
    <row r="50" spans="2:7" ht="15" customHeight="1" thickBot="1" x14ac:dyDescent="0.25">
      <c r="B50" s="33" t="s">
        <v>30</v>
      </c>
      <c r="C50" s="176" t="s">
        <v>91</v>
      </c>
      <c r="D50" s="176"/>
      <c r="E50" s="176"/>
      <c r="F50" s="177"/>
      <c r="G50" s="41" t="str">
        <f>'(非表示)インデックス用_各社・全データ'!A46</f>
        <v>(企業回答要入力)</v>
      </c>
    </row>
    <row r="51" spans="2:7" ht="15" customHeight="1" x14ac:dyDescent="0.2">
      <c r="B51" s="184" t="s">
        <v>98</v>
      </c>
      <c r="C51" s="187" t="s">
        <v>148</v>
      </c>
      <c r="D51" s="188"/>
      <c r="E51" s="188"/>
      <c r="F51" s="189"/>
      <c r="G51" s="35" t="s">
        <v>152</v>
      </c>
    </row>
    <row r="52" spans="2:7" ht="15" customHeight="1" x14ac:dyDescent="0.2">
      <c r="B52" s="185"/>
      <c r="C52" s="178" t="s">
        <v>41</v>
      </c>
      <c r="D52" s="179"/>
      <c r="E52" s="179"/>
      <c r="F52" s="180"/>
      <c r="G52" s="36" t="s">
        <v>153</v>
      </c>
    </row>
    <row r="53" spans="2:7" ht="15" customHeight="1" x14ac:dyDescent="0.2">
      <c r="B53" s="185"/>
      <c r="C53" s="178" t="s">
        <v>42</v>
      </c>
      <c r="D53" s="179"/>
      <c r="E53" s="179"/>
      <c r="F53" s="180"/>
      <c r="G53" s="35" t="s">
        <v>154</v>
      </c>
    </row>
    <row r="54" spans="2:7" ht="15" customHeight="1" x14ac:dyDescent="0.2">
      <c r="B54" s="185"/>
      <c r="C54" s="178" t="s">
        <v>43</v>
      </c>
      <c r="D54" s="179"/>
      <c r="E54" s="179"/>
      <c r="F54" s="180"/>
      <c r="G54" s="35" t="s">
        <v>154</v>
      </c>
    </row>
    <row r="55" spans="2:7" ht="15" customHeight="1" x14ac:dyDescent="0.2">
      <c r="B55" s="185"/>
      <c r="C55" s="178" t="s">
        <v>44</v>
      </c>
      <c r="D55" s="179"/>
      <c r="E55" s="179"/>
      <c r="F55" s="180"/>
      <c r="G55" s="35" t="s">
        <v>155</v>
      </c>
    </row>
    <row r="56" spans="2:7" ht="15" customHeight="1" x14ac:dyDescent="0.2">
      <c r="B56" s="185"/>
      <c r="C56" s="178" t="s">
        <v>45</v>
      </c>
      <c r="D56" s="179"/>
      <c r="E56" s="179"/>
      <c r="F56" s="180"/>
      <c r="G56" s="36" t="s">
        <v>121</v>
      </c>
    </row>
    <row r="57" spans="2:7" ht="15" customHeight="1" x14ac:dyDescent="0.2">
      <c r="B57" s="185"/>
      <c r="C57" s="178" t="s">
        <v>46</v>
      </c>
      <c r="D57" s="179"/>
      <c r="E57" s="179"/>
      <c r="F57" s="180"/>
      <c r="G57" s="35" t="s">
        <v>153</v>
      </c>
    </row>
    <row r="58" spans="2:7" ht="15" customHeight="1" x14ac:dyDescent="0.2">
      <c r="B58" s="185"/>
      <c r="C58" s="178" t="s">
        <v>47</v>
      </c>
      <c r="D58" s="179"/>
      <c r="E58" s="179"/>
      <c r="F58" s="180"/>
      <c r="G58" s="36" t="s">
        <v>154</v>
      </c>
    </row>
    <row r="59" spans="2:7" ht="15" customHeight="1" x14ac:dyDescent="0.2">
      <c r="B59" s="185"/>
      <c r="C59" s="178" t="s">
        <v>48</v>
      </c>
      <c r="D59" s="179"/>
      <c r="E59" s="179"/>
      <c r="F59" s="180"/>
      <c r="G59" s="36" t="s">
        <v>152</v>
      </c>
    </row>
    <row r="60" spans="2:7" ht="15" customHeight="1" x14ac:dyDescent="0.2">
      <c r="B60" s="186"/>
      <c r="C60" s="181" t="s">
        <v>49</v>
      </c>
      <c r="D60" s="182"/>
      <c r="E60" s="182"/>
      <c r="F60" s="183"/>
      <c r="G60" s="37" t="s">
        <v>153</v>
      </c>
    </row>
    <row r="61" spans="2:7" ht="15" customHeight="1" thickBot="1" x14ac:dyDescent="0.25">
      <c r="B61" s="33" t="s">
        <v>39</v>
      </c>
      <c r="C61" s="176" t="s">
        <v>91</v>
      </c>
      <c r="D61" s="176"/>
      <c r="E61" s="176"/>
      <c r="F61" s="177"/>
      <c r="G61" s="41" t="str">
        <f>'(非表示)インデックス用_各社・全データ'!A57</f>
        <v>(企業回答要入力)</v>
      </c>
    </row>
    <row r="62" spans="2:7" ht="15" customHeight="1" x14ac:dyDescent="0.2">
      <c r="B62" s="184" t="s">
        <v>50</v>
      </c>
      <c r="C62" s="187" t="s">
        <v>149</v>
      </c>
      <c r="D62" s="188"/>
      <c r="E62" s="188"/>
      <c r="F62" s="189"/>
      <c r="G62" s="35" t="s">
        <v>152</v>
      </c>
    </row>
    <row r="63" spans="2:7" ht="15" customHeight="1" x14ac:dyDescent="0.2">
      <c r="B63" s="185"/>
      <c r="C63" s="178" t="s">
        <v>52</v>
      </c>
      <c r="D63" s="179"/>
      <c r="E63" s="179"/>
      <c r="F63" s="180"/>
      <c r="G63" s="36" t="s">
        <v>153</v>
      </c>
    </row>
    <row r="64" spans="2:7" ht="15" customHeight="1" x14ac:dyDescent="0.2">
      <c r="B64" s="185"/>
      <c r="C64" s="178" t="s">
        <v>53</v>
      </c>
      <c r="D64" s="179"/>
      <c r="E64" s="179"/>
      <c r="F64" s="180"/>
      <c r="G64" s="35" t="s">
        <v>154</v>
      </c>
    </row>
    <row r="65" spans="2:7" ht="15" customHeight="1" x14ac:dyDescent="0.2">
      <c r="B65" s="185"/>
      <c r="C65" s="178" t="s">
        <v>54</v>
      </c>
      <c r="D65" s="179"/>
      <c r="E65" s="179"/>
      <c r="F65" s="180"/>
      <c r="G65" s="35" t="s">
        <v>154</v>
      </c>
    </row>
    <row r="66" spans="2:7" ht="15" customHeight="1" x14ac:dyDescent="0.2">
      <c r="B66" s="185"/>
      <c r="C66" s="178" t="s">
        <v>55</v>
      </c>
      <c r="D66" s="179"/>
      <c r="E66" s="179"/>
      <c r="F66" s="180"/>
      <c r="G66" s="35" t="s">
        <v>155</v>
      </c>
    </row>
    <row r="67" spans="2:7" ht="15" customHeight="1" x14ac:dyDescent="0.2">
      <c r="B67" s="185"/>
      <c r="C67" s="178" t="s">
        <v>56</v>
      </c>
      <c r="D67" s="179"/>
      <c r="E67" s="179"/>
      <c r="F67" s="180"/>
      <c r="G67" s="36" t="s">
        <v>121</v>
      </c>
    </row>
    <row r="68" spans="2:7" ht="15" customHeight="1" x14ac:dyDescent="0.2">
      <c r="B68" s="185"/>
      <c r="C68" s="178" t="s">
        <v>57</v>
      </c>
      <c r="D68" s="179"/>
      <c r="E68" s="179"/>
      <c r="F68" s="180"/>
      <c r="G68" s="35" t="s">
        <v>153</v>
      </c>
    </row>
    <row r="69" spans="2:7" ht="15" customHeight="1" x14ac:dyDescent="0.2">
      <c r="B69" s="185"/>
      <c r="C69" s="178" t="s">
        <v>58</v>
      </c>
      <c r="D69" s="179"/>
      <c r="E69" s="179"/>
      <c r="F69" s="180"/>
      <c r="G69" s="36" t="s">
        <v>154</v>
      </c>
    </row>
    <row r="70" spans="2:7" ht="15" customHeight="1" x14ac:dyDescent="0.2">
      <c r="B70" s="185"/>
      <c r="C70" s="178" t="s">
        <v>59</v>
      </c>
      <c r="D70" s="179"/>
      <c r="E70" s="179"/>
      <c r="F70" s="180"/>
      <c r="G70" s="36" t="s">
        <v>152</v>
      </c>
    </row>
    <row r="71" spans="2:7" ht="15" customHeight="1" x14ac:dyDescent="0.2">
      <c r="B71" s="186"/>
      <c r="C71" s="181" t="s">
        <v>60</v>
      </c>
      <c r="D71" s="182"/>
      <c r="E71" s="182"/>
      <c r="F71" s="183"/>
      <c r="G71" s="37" t="s">
        <v>153</v>
      </c>
    </row>
    <row r="72" spans="2:7" ht="15" customHeight="1" thickBot="1" x14ac:dyDescent="0.25">
      <c r="B72" s="33" t="s">
        <v>50</v>
      </c>
      <c r="C72" s="176" t="s">
        <v>91</v>
      </c>
      <c r="D72" s="176"/>
      <c r="E72" s="176"/>
      <c r="F72" s="177"/>
      <c r="G72" s="41" t="str">
        <f>'(非表示)インデックス用_各社・全データ'!A68</f>
        <v>(企業回答要入力)</v>
      </c>
    </row>
    <row r="73" spans="2:7" ht="15" customHeight="1" x14ac:dyDescent="0.2">
      <c r="B73" s="184" t="s">
        <v>61</v>
      </c>
      <c r="C73" s="187" t="s">
        <v>150</v>
      </c>
      <c r="D73" s="188"/>
      <c r="E73" s="188"/>
      <c r="F73" s="189"/>
      <c r="G73" s="35" t="s">
        <v>152</v>
      </c>
    </row>
    <row r="74" spans="2:7" ht="15" customHeight="1" x14ac:dyDescent="0.2">
      <c r="B74" s="185"/>
      <c r="C74" s="178" t="s">
        <v>63</v>
      </c>
      <c r="D74" s="179"/>
      <c r="E74" s="179"/>
      <c r="F74" s="180"/>
      <c r="G74" s="36" t="s">
        <v>153</v>
      </c>
    </row>
    <row r="75" spans="2:7" ht="15" customHeight="1" x14ac:dyDescent="0.2">
      <c r="B75" s="185"/>
      <c r="C75" s="178" t="s">
        <v>64</v>
      </c>
      <c r="D75" s="179"/>
      <c r="E75" s="179"/>
      <c r="F75" s="180"/>
      <c r="G75" s="35" t="s">
        <v>154</v>
      </c>
    </row>
    <row r="76" spans="2:7" ht="15" customHeight="1" x14ac:dyDescent="0.2">
      <c r="B76" s="185"/>
      <c r="C76" s="178" t="s">
        <v>65</v>
      </c>
      <c r="D76" s="179"/>
      <c r="E76" s="179"/>
      <c r="F76" s="180"/>
      <c r="G76" s="35" t="s">
        <v>154</v>
      </c>
    </row>
    <row r="77" spans="2:7" ht="15" customHeight="1" x14ac:dyDescent="0.2">
      <c r="B77" s="185"/>
      <c r="C77" s="178" t="s">
        <v>66</v>
      </c>
      <c r="D77" s="179"/>
      <c r="E77" s="179"/>
      <c r="F77" s="180"/>
      <c r="G77" s="35" t="s">
        <v>155</v>
      </c>
    </row>
    <row r="78" spans="2:7" ht="15" customHeight="1" x14ac:dyDescent="0.2">
      <c r="B78" s="185"/>
      <c r="C78" s="178" t="s">
        <v>67</v>
      </c>
      <c r="D78" s="179"/>
      <c r="E78" s="179"/>
      <c r="F78" s="180"/>
      <c r="G78" s="36" t="s">
        <v>121</v>
      </c>
    </row>
    <row r="79" spans="2:7" ht="15" customHeight="1" x14ac:dyDescent="0.2">
      <c r="B79" s="185"/>
      <c r="C79" s="178" t="s">
        <v>68</v>
      </c>
      <c r="D79" s="179"/>
      <c r="E79" s="179"/>
      <c r="F79" s="180"/>
      <c r="G79" s="35" t="s">
        <v>153</v>
      </c>
    </row>
    <row r="80" spans="2:7" ht="15" customHeight="1" x14ac:dyDescent="0.2">
      <c r="B80" s="185"/>
      <c r="C80" s="178" t="s">
        <v>69</v>
      </c>
      <c r="D80" s="179"/>
      <c r="E80" s="179"/>
      <c r="F80" s="180"/>
      <c r="G80" s="36" t="s">
        <v>154</v>
      </c>
    </row>
    <row r="81" spans="2:7" ht="15" customHeight="1" x14ac:dyDescent="0.2">
      <c r="B81" s="185"/>
      <c r="C81" s="178" t="s">
        <v>70</v>
      </c>
      <c r="D81" s="179"/>
      <c r="E81" s="179"/>
      <c r="F81" s="180"/>
      <c r="G81" s="36" t="s">
        <v>152</v>
      </c>
    </row>
    <row r="82" spans="2:7" ht="15" customHeight="1" x14ac:dyDescent="0.2">
      <c r="B82" s="186"/>
      <c r="C82" s="181" t="s">
        <v>71</v>
      </c>
      <c r="D82" s="182"/>
      <c r="E82" s="182"/>
      <c r="F82" s="183"/>
      <c r="G82" s="37" t="s">
        <v>153</v>
      </c>
    </row>
    <row r="83" spans="2:7" ht="15" customHeight="1" thickBot="1" x14ac:dyDescent="0.25">
      <c r="B83" s="33" t="s">
        <v>61</v>
      </c>
      <c r="C83" s="176" t="s">
        <v>91</v>
      </c>
      <c r="D83" s="176"/>
      <c r="E83" s="176"/>
      <c r="F83" s="177"/>
      <c r="G83" s="41" t="str">
        <f>'(非表示)インデックス用_各社・全データ'!A79</f>
        <v>(企業回答要入力)</v>
      </c>
    </row>
    <row r="84" spans="2:7" ht="15" customHeight="1" x14ac:dyDescent="0.2">
      <c r="B84" s="184" t="s">
        <v>72</v>
      </c>
      <c r="C84" s="187" t="s">
        <v>151</v>
      </c>
      <c r="D84" s="188"/>
      <c r="E84" s="188"/>
      <c r="F84" s="189"/>
      <c r="G84" s="35" t="s">
        <v>152</v>
      </c>
    </row>
    <row r="85" spans="2:7" ht="15" customHeight="1" x14ac:dyDescent="0.2">
      <c r="B85" s="185"/>
      <c r="C85" s="178" t="s">
        <v>74</v>
      </c>
      <c r="D85" s="179"/>
      <c r="E85" s="179"/>
      <c r="F85" s="180"/>
      <c r="G85" s="36" t="s">
        <v>153</v>
      </c>
    </row>
    <row r="86" spans="2:7" ht="15" customHeight="1" x14ac:dyDescent="0.2">
      <c r="B86" s="185"/>
      <c r="C86" s="178" t="s">
        <v>75</v>
      </c>
      <c r="D86" s="179"/>
      <c r="E86" s="179"/>
      <c r="F86" s="180"/>
      <c r="G86" s="35" t="s">
        <v>154</v>
      </c>
    </row>
    <row r="87" spans="2:7" ht="15" customHeight="1" x14ac:dyDescent="0.2">
      <c r="B87" s="185"/>
      <c r="C87" s="178" t="s">
        <v>76</v>
      </c>
      <c r="D87" s="179"/>
      <c r="E87" s="179"/>
      <c r="F87" s="180"/>
      <c r="G87" s="35" t="s">
        <v>154</v>
      </c>
    </row>
    <row r="88" spans="2:7" ht="15" customHeight="1" x14ac:dyDescent="0.2">
      <c r="B88" s="185"/>
      <c r="C88" s="178" t="s">
        <v>77</v>
      </c>
      <c r="D88" s="179"/>
      <c r="E88" s="179"/>
      <c r="F88" s="180"/>
      <c r="G88" s="35" t="s">
        <v>155</v>
      </c>
    </row>
    <row r="89" spans="2:7" ht="15" customHeight="1" x14ac:dyDescent="0.2">
      <c r="B89" s="185"/>
      <c r="C89" s="178" t="s">
        <v>78</v>
      </c>
      <c r="D89" s="179"/>
      <c r="E89" s="179"/>
      <c r="F89" s="180"/>
      <c r="G89" s="36" t="s">
        <v>121</v>
      </c>
    </row>
    <row r="90" spans="2:7" ht="15" customHeight="1" x14ac:dyDescent="0.2">
      <c r="B90" s="185"/>
      <c r="C90" s="178" t="s">
        <v>94</v>
      </c>
      <c r="D90" s="179"/>
      <c r="E90" s="179"/>
      <c r="F90" s="180"/>
      <c r="G90" s="35" t="s">
        <v>153</v>
      </c>
    </row>
    <row r="91" spans="2:7" ht="15" customHeight="1" x14ac:dyDescent="0.2">
      <c r="B91" s="185"/>
      <c r="C91" s="178" t="s">
        <v>79</v>
      </c>
      <c r="D91" s="179"/>
      <c r="E91" s="179"/>
      <c r="F91" s="180"/>
      <c r="G91" s="36" t="s">
        <v>154</v>
      </c>
    </row>
    <row r="92" spans="2:7" ht="15" customHeight="1" x14ac:dyDescent="0.2">
      <c r="B92" s="185"/>
      <c r="C92" s="178" t="s">
        <v>80</v>
      </c>
      <c r="D92" s="179"/>
      <c r="E92" s="179"/>
      <c r="F92" s="180"/>
      <c r="G92" s="36" t="s">
        <v>152</v>
      </c>
    </row>
    <row r="93" spans="2:7" ht="15" customHeight="1" x14ac:dyDescent="0.2">
      <c r="B93" s="186"/>
      <c r="C93" s="181" t="s">
        <v>83</v>
      </c>
      <c r="D93" s="182"/>
      <c r="E93" s="182"/>
      <c r="F93" s="183"/>
      <c r="G93" s="37" t="s">
        <v>153</v>
      </c>
    </row>
    <row r="94" spans="2:7" ht="15" customHeight="1" thickBot="1" x14ac:dyDescent="0.25">
      <c r="B94" s="33" t="s">
        <v>72</v>
      </c>
      <c r="C94" s="176" t="s">
        <v>91</v>
      </c>
      <c r="D94" s="176"/>
      <c r="E94" s="176"/>
      <c r="F94" s="177"/>
      <c r="G94" s="41" t="str">
        <f>'(非表示)インデックス用_各社・全データ'!A90</f>
        <v>(企業回答要入力)</v>
      </c>
    </row>
  </sheetData>
  <sheetProtection password="F7B3" sheet="1" selectLockedCells="1" selectUnlockedCells="1"/>
  <mergeCells count="98">
    <mergeCell ref="C13:F13"/>
    <mergeCell ref="C14:F14"/>
    <mergeCell ref="C15:F15"/>
    <mergeCell ref="C16:F16"/>
    <mergeCell ref="B2:G2"/>
    <mergeCell ref="C6:F6"/>
    <mergeCell ref="B7:B16"/>
    <mergeCell ref="C7:F7"/>
    <mergeCell ref="C8:F8"/>
    <mergeCell ref="C9:F9"/>
    <mergeCell ref="C10:F10"/>
    <mergeCell ref="C11:F11"/>
    <mergeCell ref="C12:F12"/>
    <mergeCell ref="C17:F17"/>
    <mergeCell ref="B18:B27"/>
    <mergeCell ref="C18:F18"/>
    <mergeCell ref="C19:F19"/>
    <mergeCell ref="C20:F20"/>
    <mergeCell ref="C21:F21"/>
    <mergeCell ref="C22:F22"/>
    <mergeCell ref="C34:F34"/>
    <mergeCell ref="C35:F35"/>
    <mergeCell ref="C36:F36"/>
    <mergeCell ref="C37:F37"/>
    <mergeCell ref="C23:F23"/>
    <mergeCell ref="C24:F24"/>
    <mergeCell ref="C25:F25"/>
    <mergeCell ref="C26:F26"/>
    <mergeCell ref="C27:F27"/>
    <mergeCell ref="C28:F28"/>
    <mergeCell ref="C38:F38"/>
    <mergeCell ref="C39:F39"/>
    <mergeCell ref="B40:B49"/>
    <mergeCell ref="C40:F40"/>
    <mergeCell ref="C41:F41"/>
    <mergeCell ref="C42:F42"/>
    <mergeCell ref="C43:F43"/>
    <mergeCell ref="C44:F44"/>
    <mergeCell ref="C45:F45"/>
    <mergeCell ref="C46:F46"/>
    <mergeCell ref="B29:B38"/>
    <mergeCell ref="C29:F29"/>
    <mergeCell ref="C30:F30"/>
    <mergeCell ref="C31:F31"/>
    <mergeCell ref="C32:F32"/>
    <mergeCell ref="C33:F33"/>
    <mergeCell ref="C47:F47"/>
    <mergeCell ref="C48:F48"/>
    <mergeCell ref="C49:F49"/>
    <mergeCell ref="C50:F50"/>
    <mergeCell ref="B51:B60"/>
    <mergeCell ref="C51:F51"/>
    <mergeCell ref="C52:F52"/>
    <mergeCell ref="C53:F53"/>
    <mergeCell ref="C54:F54"/>
    <mergeCell ref="C55:F55"/>
    <mergeCell ref="C67:F67"/>
    <mergeCell ref="C68:F68"/>
    <mergeCell ref="C69:F69"/>
    <mergeCell ref="C70:F70"/>
    <mergeCell ref="C56:F56"/>
    <mergeCell ref="C57:F57"/>
    <mergeCell ref="C58:F58"/>
    <mergeCell ref="C59:F59"/>
    <mergeCell ref="C60:F60"/>
    <mergeCell ref="C61:F61"/>
    <mergeCell ref="C71:F71"/>
    <mergeCell ref="C72:F72"/>
    <mergeCell ref="B73:B82"/>
    <mergeCell ref="C73:F73"/>
    <mergeCell ref="C74:F74"/>
    <mergeCell ref="C75:F75"/>
    <mergeCell ref="C76:F76"/>
    <mergeCell ref="C77:F77"/>
    <mergeCell ref="C78:F78"/>
    <mergeCell ref="C79:F79"/>
    <mergeCell ref="B62:B71"/>
    <mergeCell ref="C62:F62"/>
    <mergeCell ref="C63:F63"/>
    <mergeCell ref="C64:F64"/>
    <mergeCell ref="C65:F65"/>
    <mergeCell ref="C66:F66"/>
    <mergeCell ref="B84:B93"/>
    <mergeCell ref="C84:F84"/>
    <mergeCell ref="C85:F85"/>
    <mergeCell ref="C86:F86"/>
    <mergeCell ref="C87:F87"/>
    <mergeCell ref="C88:F88"/>
    <mergeCell ref="C94:F94"/>
    <mergeCell ref="C80:F80"/>
    <mergeCell ref="C81:F81"/>
    <mergeCell ref="C82:F82"/>
    <mergeCell ref="C83:F83"/>
    <mergeCell ref="C89:F89"/>
    <mergeCell ref="C90:F90"/>
    <mergeCell ref="C91:F91"/>
    <mergeCell ref="C92:F92"/>
    <mergeCell ref="C93:F93"/>
  </mergeCells>
  <phoneticPr fontId="1"/>
  <pageMargins left="0.7" right="0.7" top="0.75" bottom="0.75" header="0.3" footer="0.3"/>
  <pageSetup paperSize="9" scale="2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D7142F8-2583-42B1-A2F6-64CDAEF97FA7}">
            <xm:f>'(非表示)説明用データ'!$C3&lt;='(非表示)説明用データ'!$B$93</xm:f>
            <x14:dxf>
              <font>
                <b/>
                <i val="0"/>
                <color rgb="FF0070C0"/>
              </font>
              <fill>
                <patternFill>
                  <bgColor rgb="FFCCECFF"/>
                </patternFill>
              </fill>
            </x14:dxf>
          </x14:cfRule>
          <x14:cfRule type="expression" priority="2" id="{9BF4BDF5-B07E-409E-B577-4AE83C6E2731}">
            <xm:f>'(非表示)説明用データ'!$C3&gt;='(非表示)説明用データ'!$B$92</xm:f>
            <x14:dxf>
              <font>
                <b/>
                <i val="0"/>
                <color theme="9"/>
              </font>
              <fill>
                <patternFill>
                  <bgColor theme="9" tint="0.79998168889431442"/>
                </patternFill>
              </fill>
            </x14:dxf>
          </x14:cfRule>
          <xm:sqref>C7:G16 C18:G27 C29:G38 C40:G49 C51:G60 C62:G71 C73:G82 C84:G93</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14:formula1>
            <xm:f>'(非表示)インデックス用_各社・全データ'!$S$2:$S$3</xm:f>
          </x14:formula1>
          <xm:sqref>E4</xm:sqref>
        </x14:dataValidation>
        <x14:dataValidation type="list" allowBlank="1" showInputMessage="1" showErrorMessage="1">
          <x14:formula1>
            <xm:f>'(非表示)インデックス用_各社・全データ'!$Q$2:$Q$9</xm:f>
          </x14:formula1>
          <xm:sqref>C4</xm:sqref>
        </x14:dataValidation>
        <x14:dataValidation type="list" allowBlank="1" showInputMessage="1" showErrorMessage="1">
          <x14:formula1>
            <xm:f>'(非表示)インデックス用_各社・全データ'!$A$96:$A$101</xm:f>
          </x14:formula1>
          <xm:sqref>G7:G16</xm:sqref>
        </x14:dataValidation>
        <x14:dataValidation type="list" allowBlank="1" showInputMessage="1" showErrorMessage="1">
          <x14:formula1>
            <xm:f>'(非表示)インデックス用_各社・全データ'!$A$96:$A$101</xm:f>
          </x14:formula1>
          <xm:sqref>G18:G27</xm:sqref>
        </x14:dataValidation>
        <x14:dataValidation type="list" allowBlank="1" showInputMessage="1" showErrorMessage="1">
          <x14:formula1>
            <xm:f>'(非表示)インデックス用_各社・全データ'!$A$96:$A$101</xm:f>
          </x14:formula1>
          <xm:sqref>G29:G38</xm:sqref>
        </x14:dataValidation>
        <x14:dataValidation type="list" allowBlank="1" showInputMessage="1" showErrorMessage="1">
          <x14:formula1>
            <xm:f>'(非表示)インデックス用_各社・全データ'!$A$96:$A$101</xm:f>
          </x14:formula1>
          <xm:sqref>G40:G49</xm:sqref>
        </x14:dataValidation>
        <x14:dataValidation type="list" allowBlank="1" showInputMessage="1" showErrorMessage="1">
          <x14:formula1>
            <xm:f>'(非表示)インデックス用_各社・全データ'!$A$96:$A$101</xm:f>
          </x14:formula1>
          <xm:sqref>G51:G60</xm:sqref>
        </x14:dataValidation>
        <x14:dataValidation type="list" allowBlank="1" showInputMessage="1" showErrorMessage="1">
          <x14:formula1>
            <xm:f>'(非表示)インデックス用_各社・全データ'!$A$96:$A$101</xm:f>
          </x14:formula1>
          <xm:sqref>G62:G71</xm:sqref>
        </x14:dataValidation>
        <x14:dataValidation type="list" allowBlank="1" showInputMessage="1" showErrorMessage="1">
          <x14:formula1>
            <xm:f>'(非表示)インデックス用_各社・全データ'!$A$96:$A$101</xm:f>
          </x14:formula1>
          <xm:sqref>G73:G82</xm:sqref>
        </x14:dataValidation>
        <x14:dataValidation type="list" allowBlank="1" showInputMessage="1" showErrorMessage="1">
          <x14:formula1>
            <xm:f>'(非表示)インデックス用_各社・全データ'!$A$96:$A$101</xm:f>
          </x14:formula1>
          <xm:sqref>G84:G93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M92"/>
  <sheetViews>
    <sheetView showGridLines="0" zoomScale="66" zoomScaleNormal="66" zoomScaleSheetLayoutView="40" workbookViewId="0">
      <pane ySplit="3" topLeftCell="A4" activePane="bottomLeft" state="frozen"/>
      <selection pane="bottomLeft" activeCell="J5" sqref="J5"/>
    </sheetView>
  </sheetViews>
  <sheetFormatPr defaultColWidth="8.75" defaultRowHeight="14.25" x14ac:dyDescent="0.2"/>
  <cols>
    <col min="1" max="1" width="2.625" style="1" customWidth="1"/>
    <col min="2" max="2" width="16.125" style="1" customWidth="1"/>
    <col min="3" max="3" width="14.125" style="1" bestFit="1" customWidth="1"/>
    <col min="4" max="4" width="3.125" style="1" customWidth="1"/>
    <col min="5" max="5" width="11.625" style="1" bestFit="1" customWidth="1"/>
    <col min="6" max="6" width="55.25" style="1" customWidth="1"/>
    <col min="7" max="7" width="20.375" style="1" customWidth="1"/>
    <col min="8" max="12" width="6.75" style="1" customWidth="1"/>
    <col min="13" max="16384" width="8.75" style="1"/>
  </cols>
  <sheetData>
    <row r="1" spans="2:13" ht="15" thickBot="1" x14ac:dyDescent="0.25"/>
    <row r="2" spans="2:13" ht="20.25" thickBot="1" x14ac:dyDescent="0.25">
      <c r="B2" s="192" t="str">
        <f>'自社診断ツール(他社比較用)'!B2:G2</f>
        <v>【厚生労働省　平成30年度業界団体と連携したIT業界における長時間労働対策事業】自社診断ツール_Ver.1.0　2019.03</v>
      </c>
      <c r="C2" s="193"/>
      <c r="D2" s="193"/>
      <c r="E2" s="193"/>
      <c r="F2" s="193"/>
      <c r="G2" s="193"/>
      <c r="H2" s="193"/>
      <c r="I2" s="193"/>
      <c r="J2" s="193"/>
      <c r="K2" s="193"/>
      <c r="L2" s="194"/>
      <c r="M2" s="100"/>
    </row>
    <row r="3" spans="2:13" ht="69" customHeight="1" thickBot="1" x14ac:dyDescent="0.25">
      <c r="B3" s="26"/>
      <c r="C3" s="26"/>
      <c r="D3" s="26"/>
      <c r="E3" s="26"/>
      <c r="F3" s="27"/>
      <c r="G3" s="106"/>
    </row>
    <row r="4" spans="2:13" ht="15" customHeight="1" thickBot="1" x14ac:dyDescent="0.25">
      <c r="B4" s="38" t="s">
        <v>86</v>
      </c>
      <c r="C4" s="195" t="s">
        <v>87</v>
      </c>
      <c r="D4" s="196"/>
      <c r="E4" s="196"/>
      <c r="F4" s="196"/>
      <c r="G4" s="101" t="s">
        <v>165</v>
      </c>
      <c r="H4" s="88">
        <v>1</v>
      </c>
      <c r="I4" s="87">
        <v>2</v>
      </c>
      <c r="J4" s="86">
        <v>3</v>
      </c>
      <c r="K4" s="85">
        <v>4</v>
      </c>
      <c r="L4" s="89">
        <v>5</v>
      </c>
    </row>
    <row r="5" spans="2:13" ht="15" customHeight="1" x14ac:dyDescent="0.2">
      <c r="B5" s="184" t="s">
        <v>82</v>
      </c>
      <c r="C5" s="187" t="s">
        <v>9</v>
      </c>
      <c r="D5" s="188"/>
      <c r="E5" s="188"/>
      <c r="F5" s="188"/>
      <c r="G5" s="104" t="str">
        <f>IF('自社診断ツール(他社比較用)'!G7="","",'自社診断ツール(他社比較用)'!G7)</f>
        <v/>
      </c>
      <c r="H5" s="110"/>
      <c r="I5" s="110"/>
      <c r="J5" s="110"/>
      <c r="K5" s="110"/>
      <c r="L5" s="110"/>
    </row>
    <row r="6" spans="2:13" ht="15" customHeight="1" x14ac:dyDescent="0.2">
      <c r="B6" s="185"/>
      <c r="C6" s="178" t="s">
        <v>0</v>
      </c>
      <c r="D6" s="179"/>
      <c r="E6" s="179"/>
      <c r="F6" s="179"/>
      <c r="G6" s="104" t="str">
        <f>IF('自社診断ツール(他社比較用)'!G8="","",'自社診断ツール(他社比較用)'!G8)</f>
        <v/>
      </c>
      <c r="H6" s="110"/>
      <c r="I6" s="110"/>
      <c r="J6" s="110"/>
      <c r="K6" s="110"/>
      <c r="L6" s="110"/>
    </row>
    <row r="7" spans="2:13" ht="15" customHeight="1" x14ac:dyDescent="0.2">
      <c r="B7" s="185"/>
      <c r="C7" s="178" t="s">
        <v>1</v>
      </c>
      <c r="D7" s="179"/>
      <c r="E7" s="179"/>
      <c r="F7" s="179"/>
      <c r="G7" s="104" t="str">
        <f>IF('自社診断ツール(他社比較用)'!G9="","",'自社診断ツール(他社比較用)'!G9)</f>
        <v/>
      </c>
      <c r="H7" s="110"/>
      <c r="I7" s="110"/>
      <c r="J7" s="110"/>
      <c r="K7" s="110"/>
      <c r="L7" s="110"/>
    </row>
    <row r="8" spans="2:13" ht="15" customHeight="1" x14ac:dyDescent="0.2">
      <c r="B8" s="185"/>
      <c r="C8" s="178" t="s">
        <v>2</v>
      </c>
      <c r="D8" s="179"/>
      <c r="E8" s="179"/>
      <c r="F8" s="179"/>
      <c r="G8" s="104" t="str">
        <f>IF('自社診断ツール(他社比較用)'!G10="","",'自社診断ツール(他社比較用)'!G10)</f>
        <v/>
      </c>
      <c r="H8" s="110"/>
      <c r="I8" s="110"/>
      <c r="J8" s="110"/>
      <c r="K8" s="110"/>
      <c r="L8" s="110"/>
    </row>
    <row r="9" spans="2:13" ht="15" customHeight="1" x14ac:dyDescent="0.2">
      <c r="B9" s="185"/>
      <c r="C9" s="178" t="s">
        <v>3</v>
      </c>
      <c r="D9" s="179"/>
      <c r="E9" s="179"/>
      <c r="F9" s="179"/>
      <c r="G9" s="104" t="str">
        <f>IF('自社診断ツール(他社比較用)'!G11="","",'自社診断ツール(他社比較用)'!G11)</f>
        <v/>
      </c>
      <c r="H9" s="110"/>
      <c r="I9" s="110"/>
      <c r="J9" s="110"/>
      <c r="K9" s="110"/>
      <c r="L9" s="110"/>
    </row>
    <row r="10" spans="2:13" ht="15" customHeight="1" x14ac:dyDescent="0.2">
      <c r="B10" s="185"/>
      <c r="C10" s="178" t="s">
        <v>4</v>
      </c>
      <c r="D10" s="179"/>
      <c r="E10" s="179"/>
      <c r="F10" s="179"/>
      <c r="G10" s="104" t="str">
        <f>IF('自社診断ツール(他社比較用)'!G12="","",'自社診断ツール(他社比較用)'!G12)</f>
        <v/>
      </c>
      <c r="H10" s="110"/>
      <c r="I10" s="110"/>
      <c r="J10" s="110"/>
      <c r="K10" s="110"/>
      <c r="L10" s="110"/>
    </row>
    <row r="11" spans="2:13" ht="15" customHeight="1" x14ac:dyDescent="0.2">
      <c r="B11" s="185"/>
      <c r="C11" s="178" t="s">
        <v>5</v>
      </c>
      <c r="D11" s="179"/>
      <c r="E11" s="179"/>
      <c r="F11" s="179"/>
      <c r="G11" s="104" t="str">
        <f>IF('自社診断ツール(他社比較用)'!G13="","",'自社診断ツール(他社比較用)'!G13)</f>
        <v/>
      </c>
      <c r="H11" s="110"/>
      <c r="I11" s="110"/>
      <c r="J11" s="110"/>
      <c r="K11" s="110"/>
      <c r="L11" s="110"/>
    </row>
    <row r="12" spans="2:13" ht="15" customHeight="1" x14ac:dyDescent="0.2">
      <c r="B12" s="185"/>
      <c r="C12" s="178" t="s">
        <v>6</v>
      </c>
      <c r="D12" s="179"/>
      <c r="E12" s="179"/>
      <c r="F12" s="179"/>
      <c r="G12" s="104" t="str">
        <f>IF('自社診断ツール(他社比較用)'!G14="","",'自社診断ツール(他社比較用)'!G14)</f>
        <v/>
      </c>
      <c r="H12" s="110"/>
      <c r="I12" s="110"/>
      <c r="J12" s="110"/>
      <c r="K12" s="110"/>
      <c r="L12" s="110"/>
    </row>
    <row r="13" spans="2:13" ht="15" customHeight="1" x14ac:dyDescent="0.2">
      <c r="B13" s="185"/>
      <c r="C13" s="178" t="s">
        <v>7</v>
      </c>
      <c r="D13" s="179"/>
      <c r="E13" s="179"/>
      <c r="F13" s="179"/>
      <c r="G13" s="104" t="str">
        <f>IF('自社診断ツール(他社比較用)'!G15="","",'自社診断ツール(他社比較用)'!G15)</f>
        <v/>
      </c>
      <c r="H13" s="110"/>
      <c r="I13" s="110"/>
      <c r="J13" s="110"/>
      <c r="K13" s="110"/>
      <c r="L13" s="110"/>
    </row>
    <row r="14" spans="2:13" ht="15" customHeight="1" x14ac:dyDescent="0.2">
      <c r="B14" s="186"/>
      <c r="C14" s="181" t="s">
        <v>8</v>
      </c>
      <c r="D14" s="182"/>
      <c r="E14" s="182"/>
      <c r="F14" s="182"/>
      <c r="G14" s="104" t="str">
        <f>IF('自社診断ツール(他社比較用)'!G16="","",'自社診断ツール(他社比較用)'!G16)</f>
        <v/>
      </c>
      <c r="H14" s="110"/>
      <c r="I14" s="111"/>
      <c r="J14" s="111"/>
      <c r="K14" s="111"/>
      <c r="L14" s="111"/>
    </row>
    <row r="15" spans="2:13" ht="15" customHeight="1" thickBot="1" x14ac:dyDescent="0.25">
      <c r="B15" s="33" t="s">
        <v>81</v>
      </c>
      <c r="C15" s="176" t="s">
        <v>91</v>
      </c>
      <c r="D15" s="176"/>
      <c r="E15" s="176"/>
      <c r="F15" s="176"/>
      <c r="G15" s="105" t="str">
        <f>IFERROR('自社診断ツール(他社比較用)'!G17,"")</f>
        <v>(企業回答要入力)</v>
      </c>
      <c r="H15" s="41">
        <f>IFERROR('(非表示)インデックス用_部署間比較'!B12,NA())</f>
        <v>0</v>
      </c>
      <c r="I15" s="41">
        <f>IFERROR('(非表示)インデックス用_部署間比較'!C12,NA())</f>
        <v>0</v>
      </c>
      <c r="J15" s="41">
        <f>IFERROR('(非表示)インデックス用_部署間比較'!D12,NA())</f>
        <v>0</v>
      </c>
      <c r="K15" s="41">
        <f>IFERROR('(非表示)インデックス用_部署間比較'!E12,NA())</f>
        <v>0</v>
      </c>
      <c r="L15" s="41">
        <f>IFERROR('(非表示)インデックス用_部署間比較'!F12,NA())</f>
        <v>0</v>
      </c>
    </row>
    <row r="16" spans="2:13" ht="15" customHeight="1" x14ac:dyDescent="0.2">
      <c r="B16" s="184" t="s">
        <v>85</v>
      </c>
      <c r="C16" s="187" t="s">
        <v>146</v>
      </c>
      <c r="D16" s="188"/>
      <c r="E16" s="188"/>
      <c r="F16" s="188"/>
      <c r="G16" s="104" t="str">
        <f>IF('自社診断ツール(他社比較用)'!G18="","",'自社診断ツール(他社比較用)'!G18)</f>
        <v/>
      </c>
      <c r="H16" s="110"/>
      <c r="I16" s="110"/>
      <c r="J16" s="110"/>
      <c r="K16" s="110"/>
      <c r="L16" s="110"/>
    </row>
    <row r="17" spans="2:12" ht="15" customHeight="1" x14ac:dyDescent="0.2">
      <c r="B17" s="185"/>
      <c r="C17" s="178" t="s">
        <v>11</v>
      </c>
      <c r="D17" s="179"/>
      <c r="E17" s="179"/>
      <c r="F17" s="179"/>
      <c r="G17" s="104" t="str">
        <f>IF('自社診断ツール(他社比較用)'!G19="","",'自社診断ツール(他社比較用)'!G19)</f>
        <v/>
      </c>
      <c r="H17" s="110"/>
      <c r="I17" s="110"/>
      <c r="J17" s="110"/>
      <c r="K17" s="110"/>
      <c r="L17" s="110"/>
    </row>
    <row r="18" spans="2:12" ht="15" customHeight="1" x14ac:dyDescent="0.2">
      <c r="B18" s="185"/>
      <c r="C18" s="178" t="s">
        <v>12</v>
      </c>
      <c r="D18" s="179"/>
      <c r="E18" s="179"/>
      <c r="F18" s="179"/>
      <c r="G18" s="104" t="str">
        <f>IF('自社診断ツール(他社比較用)'!G20="","",'自社診断ツール(他社比較用)'!G20)</f>
        <v/>
      </c>
      <c r="H18" s="110"/>
      <c r="I18" s="110"/>
      <c r="J18" s="110"/>
      <c r="K18" s="110"/>
      <c r="L18" s="110"/>
    </row>
    <row r="19" spans="2:12" ht="15" customHeight="1" x14ac:dyDescent="0.2">
      <c r="B19" s="185"/>
      <c r="C19" s="178" t="s">
        <v>13</v>
      </c>
      <c r="D19" s="179"/>
      <c r="E19" s="179"/>
      <c r="F19" s="179"/>
      <c r="G19" s="104" t="str">
        <f>IF('自社診断ツール(他社比較用)'!G21="","",'自社診断ツール(他社比較用)'!G21)</f>
        <v/>
      </c>
      <c r="H19" s="110"/>
      <c r="I19" s="110"/>
      <c r="J19" s="110"/>
      <c r="K19" s="110"/>
      <c r="L19" s="110"/>
    </row>
    <row r="20" spans="2:12" ht="15" customHeight="1" x14ac:dyDescent="0.2">
      <c r="B20" s="185"/>
      <c r="C20" s="178" t="s">
        <v>14</v>
      </c>
      <c r="D20" s="179"/>
      <c r="E20" s="179"/>
      <c r="F20" s="179"/>
      <c r="G20" s="104" t="str">
        <f>IF('自社診断ツール(他社比較用)'!G22="","",'自社診断ツール(他社比較用)'!G22)</f>
        <v/>
      </c>
      <c r="H20" s="110"/>
      <c r="I20" s="110"/>
      <c r="J20" s="110"/>
      <c r="K20" s="110"/>
      <c r="L20" s="110"/>
    </row>
    <row r="21" spans="2:12" ht="15" customHeight="1" x14ac:dyDescent="0.2">
      <c r="B21" s="185"/>
      <c r="C21" s="178" t="s">
        <v>15</v>
      </c>
      <c r="D21" s="179"/>
      <c r="E21" s="179"/>
      <c r="F21" s="179"/>
      <c r="G21" s="104" t="str">
        <f>IF('自社診断ツール(他社比較用)'!G23="","",'自社診断ツール(他社比較用)'!G23)</f>
        <v/>
      </c>
      <c r="H21" s="110"/>
      <c r="I21" s="110"/>
      <c r="J21" s="110"/>
      <c r="K21" s="110"/>
      <c r="L21" s="110"/>
    </row>
    <row r="22" spans="2:12" ht="15" customHeight="1" x14ac:dyDescent="0.2">
      <c r="B22" s="185"/>
      <c r="C22" s="178" t="s">
        <v>16</v>
      </c>
      <c r="D22" s="179"/>
      <c r="E22" s="179"/>
      <c r="F22" s="179"/>
      <c r="G22" s="104" t="str">
        <f>IF('自社診断ツール(他社比較用)'!G24="","",'自社診断ツール(他社比較用)'!G24)</f>
        <v/>
      </c>
      <c r="H22" s="110"/>
      <c r="I22" s="110"/>
      <c r="J22" s="110"/>
      <c r="K22" s="110"/>
      <c r="L22" s="110"/>
    </row>
    <row r="23" spans="2:12" ht="15" customHeight="1" x14ac:dyDescent="0.2">
      <c r="B23" s="185"/>
      <c r="C23" s="178" t="s">
        <v>17</v>
      </c>
      <c r="D23" s="179"/>
      <c r="E23" s="179"/>
      <c r="F23" s="179"/>
      <c r="G23" s="104" t="str">
        <f>IF('自社診断ツール(他社比較用)'!G25="","",'自社診断ツール(他社比較用)'!G25)</f>
        <v/>
      </c>
      <c r="H23" s="110"/>
      <c r="I23" s="110"/>
      <c r="J23" s="110"/>
      <c r="K23" s="110"/>
      <c r="L23" s="110"/>
    </row>
    <row r="24" spans="2:12" ht="15" customHeight="1" x14ac:dyDescent="0.2">
      <c r="B24" s="185"/>
      <c r="C24" s="178" t="s">
        <v>18</v>
      </c>
      <c r="D24" s="179"/>
      <c r="E24" s="179"/>
      <c r="F24" s="179"/>
      <c r="G24" s="104" t="str">
        <f>IF('自社診断ツール(他社比較用)'!G26="","",'自社診断ツール(他社比較用)'!G26)</f>
        <v/>
      </c>
      <c r="H24" s="110"/>
      <c r="I24" s="110"/>
      <c r="J24" s="110"/>
      <c r="K24" s="110"/>
      <c r="L24" s="110"/>
    </row>
    <row r="25" spans="2:12" ht="15" customHeight="1" x14ac:dyDescent="0.2">
      <c r="B25" s="186"/>
      <c r="C25" s="181" t="s">
        <v>19</v>
      </c>
      <c r="D25" s="182"/>
      <c r="E25" s="182"/>
      <c r="F25" s="182"/>
      <c r="G25" s="104" t="str">
        <f>IF('自社診断ツール(他社比較用)'!G27="","",'自社診断ツール(他社比較用)'!G27)</f>
        <v/>
      </c>
      <c r="H25" s="110"/>
      <c r="I25" s="111"/>
      <c r="J25" s="110"/>
      <c r="K25" s="111"/>
      <c r="L25" s="111"/>
    </row>
    <row r="26" spans="2:12" ht="15" customHeight="1" thickBot="1" x14ac:dyDescent="0.25">
      <c r="B26" s="34" t="s">
        <v>84</v>
      </c>
      <c r="C26" s="176" t="s">
        <v>91</v>
      </c>
      <c r="D26" s="176"/>
      <c r="E26" s="176"/>
      <c r="F26" s="176"/>
      <c r="G26" s="105" t="str">
        <f>'自社診断ツール(他社比較用)'!G28</f>
        <v>(企業回答要入力)</v>
      </c>
      <c r="H26" s="41">
        <f>IFERROR('(非表示)インデックス用_部署間比較'!B23,NA())</f>
        <v>0</v>
      </c>
      <c r="I26" s="41">
        <f>IFERROR('(非表示)インデックス用_部署間比較'!C23,NA())</f>
        <v>0</v>
      </c>
      <c r="J26" s="41">
        <f>IFERROR('(非表示)インデックス用_部署間比較'!D23,NA())</f>
        <v>0</v>
      </c>
      <c r="K26" s="41">
        <f>IFERROR('(非表示)インデックス用_部署間比較'!E23,NA())</f>
        <v>0</v>
      </c>
      <c r="L26" s="41">
        <f>IFERROR('(非表示)インデックス用_部署間比較'!F23,NA())</f>
        <v>0</v>
      </c>
    </row>
    <row r="27" spans="2:12" ht="15" customHeight="1" x14ac:dyDescent="0.2">
      <c r="B27" s="184" t="s">
        <v>96</v>
      </c>
      <c r="C27" s="187" t="s">
        <v>147</v>
      </c>
      <c r="D27" s="188"/>
      <c r="E27" s="188"/>
      <c r="F27" s="188"/>
      <c r="G27" s="104" t="str">
        <f>IF('自社診断ツール(他社比較用)'!G29="","",'自社診断ツール(他社比較用)'!G29)</f>
        <v/>
      </c>
      <c r="H27" s="110"/>
      <c r="I27" s="110"/>
      <c r="J27" s="110"/>
      <c r="K27" s="110"/>
      <c r="L27" s="110"/>
    </row>
    <row r="28" spans="2:12" ht="15" customHeight="1" x14ac:dyDescent="0.2">
      <c r="B28" s="185"/>
      <c r="C28" s="178" t="s">
        <v>22</v>
      </c>
      <c r="D28" s="179"/>
      <c r="E28" s="179"/>
      <c r="F28" s="179"/>
      <c r="G28" s="104" t="str">
        <f>IF('自社診断ツール(他社比較用)'!G30="","",'自社診断ツール(他社比較用)'!G30)</f>
        <v/>
      </c>
      <c r="H28" s="110"/>
      <c r="I28" s="110"/>
      <c r="J28" s="110"/>
      <c r="K28" s="110"/>
      <c r="L28" s="110"/>
    </row>
    <row r="29" spans="2:12" ht="15" customHeight="1" x14ac:dyDescent="0.2">
      <c r="B29" s="185"/>
      <c r="C29" s="178" t="s">
        <v>23</v>
      </c>
      <c r="D29" s="179"/>
      <c r="E29" s="179"/>
      <c r="F29" s="179"/>
      <c r="G29" s="104" t="str">
        <f>IF('自社診断ツール(他社比較用)'!G31="","",'自社診断ツール(他社比較用)'!G31)</f>
        <v/>
      </c>
      <c r="H29" s="110"/>
      <c r="I29" s="110"/>
      <c r="J29" s="110"/>
      <c r="K29" s="110"/>
      <c r="L29" s="110"/>
    </row>
    <row r="30" spans="2:12" ht="15" customHeight="1" x14ac:dyDescent="0.2">
      <c r="B30" s="185"/>
      <c r="C30" s="178" t="s">
        <v>24</v>
      </c>
      <c r="D30" s="179"/>
      <c r="E30" s="179"/>
      <c r="F30" s="179"/>
      <c r="G30" s="104" t="str">
        <f>IF('自社診断ツール(他社比較用)'!G32="","",'自社診断ツール(他社比較用)'!G32)</f>
        <v/>
      </c>
      <c r="H30" s="110"/>
      <c r="I30" s="110"/>
      <c r="J30" s="110"/>
      <c r="K30" s="110"/>
      <c r="L30" s="110"/>
    </row>
    <row r="31" spans="2:12" ht="15" customHeight="1" x14ac:dyDescent="0.2">
      <c r="B31" s="185"/>
      <c r="C31" s="178" t="s">
        <v>95</v>
      </c>
      <c r="D31" s="179"/>
      <c r="E31" s="179"/>
      <c r="F31" s="179"/>
      <c r="G31" s="104" t="str">
        <f>IF('自社診断ツール(他社比較用)'!G33="","",'自社診断ツール(他社比較用)'!G33)</f>
        <v/>
      </c>
      <c r="H31" s="110"/>
      <c r="I31" s="110"/>
      <c r="J31" s="110"/>
      <c r="K31" s="110"/>
      <c r="L31" s="110"/>
    </row>
    <row r="32" spans="2:12" ht="15" customHeight="1" x14ac:dyDescent="0.2">
      <c r="B32" s="185"/>
      <c r="C32" s="178" t="s">
        <v>25</v>
      </c>
      <c r="D32" s="179"/>
      <c r="E32" s="179"/>
      <c r="F32" s="179"/>
      <c r="G32" s="104" t="str">
        <f>IF('自社診断ツール(他社比較用)'!G34="","",'自社診断ツール(他社比較用)'!G34)</f>
        <v/>
      </c>
      <c r="H32" s="110"/>
      <c r="I32" s="110"/>
      <c r="J32" s="110"/>
      <c r="K32" s="110"/>
      <c r="L32" s="110"/>
    </row>
    <row r="33" spans="2:12" ht="15" customHeight="1" x14ac:dyDescent="0.2">
      <c r="B33" s="185"/>
      <c r="C33" s="178" t="s">
        <v>26</v>
      </c>
      <c r="D33" s="179"/>
      <c r="E33" s="179"/>
      <c r="F33" s="179"/>
      <c r="G33" s="104" t="str">
        <f>IF('自社診断ツール(他社比較用)'!G35="","",'自社診断ツール(他社比較用)'!G35)</f>
        <v/>
      </c>
      <c r="H33" s="110"/>
      <c r="I33" s="110"/>
      <c r="J33" s="110"/>
      <c r="K33" s="110"/>
      <c r="L33" s="110"/>
    </row>
    <row r="34" spans="2:12" ht="15" customHeight="1" x14ac:dyDescent="0.2">
      <c r="B34" s="185"/>
      <c r="C34" s="178" t="s">
        <v>27</v>
      </c>
      <c r="D34" s="179"/>
      <c r="E34" s="179"/>
      <c r="F34" s="179"/>
      <c r="G34" s="104" t="str">
        <f>IF('自社診断ツール(他社比較用)'!G36="","",'自社診断ツール(他社比較用)'!G36)</f>
        <v/>
      </c>
      <c r="H34" s="110"/>
      <c r="I34" s="110"/>
      <c r="J34" s="110"/>
      <c r="K34" s="110"/>
      <c r="L34" s="110"/>
    </row>
    <row r="35" spans="2:12" ht="15" customHeight="1" x14ac:dyDescent="0.2">
      <c r="B35" s="185"/>
      <c r="C35" s="178" t="s">
        <v>28</v>
      </c>
      <c r="D35" s="179"/>
      <c r="E35" s="179"/>
      <c r="F35" s="179"/>
      <c r="G35" s="104" t="str">
        <f>IF('自社診断ツール(他社比較用)'!G37="","",'自社診断ツール(他社比較用)'!G37)</f>
        <v/>
      </c>
      <c r="H35" s="110"/>
      <c r="I35" s="110"/>
      <c r="J35" s="110"/>
      <c r="K35" s="110"/>
      <c r="L35" s="110"/>
    </row>
    <row r="36" spans="2:12" ht="15" customHeight="1" x14ac:dyDescent="0.2">
      <c r="B36" s="186"/>
      <c r="C36" s="181" t="s">
        <v>29</v>
      </c>
      <c r="D36" s="182"/>
      <c r="E36" s="182"/>
      <c r="F36" s="182"/>
      <c r="G36" s="104" t="str">
        <f>IF('自社診断ツール(他社比較用)'!G38="","",'自社診断ツール(他社比較用)'!G38)</f>
        <v/>
      </c>
      <c r="H36" s="110"/>
      <c r="I36" s="111"/>
      <c r="J36" s="110"/>
      <c r="K36" s="110"/>
      <c r="L36" s="111"/>
    </row>
    <row r="37" spans="2:12" ht="15" customHeight="1" thickBot="1" x14ac:dyDescent="0.25">
      <c r="B37" s="33" t="s">
        <v>20</v>
      </c>
      <c r="C37" s="176" t="s">
        <v>91</v>
      </c>
      <c r="D37" s="176"/>
      <c r="E37" s="176"/>
      <c r="F37" s="176"/>
      <c r="G37" s="105" t="str">
        <f>'自社診断ツール(他社比較用)'!G39</f>
        <v>(企業回答要入力)</v>
      </c>
      <c r="H37" s="41">
        <f>IFERROR('(非表示)インデックス用_部署間比較'!B34,NA())</f>
        <v>0</v>
      </c>
      <c r="I37" s="41">
        <f>IFERROR('(非表示)インデックス用_部署間比較'!C34,NA())</f>
        <v>0</v>
      </c>
      <c r="J37" s="41">
        <f>IFERROR('(非表示)インデックス用_部署間比較'!D34,NA())</f>
        <v>0</v>
      </c>
      <c r="K37" s="41">
        <f>IFERROR('(非表示)インデックス用_部署間比較'!E34,NA())</f>
        <v>0</v>
      </c>
      <c r="L37" s="41">
        <f>IFERROR('(非表示)インデックス用_部署間比較'!F34,NA())</f>
        <v>0</v>
      </c>
    </row>
    <row r="38" spans="2:12" ht="15" customHeight="1" x14ac:dyDescent="0.2">
      <c r="B38" s="184" t="s">
        <v>97</v>
      </c>
      <c r="C38" s="187" t="s">
        <v>92</v>
      </c>
      <c r="D38" s="188"/>
      <c r="E38" s="188"/>
      <c r="F38" s="188"/>
      <c r="G38" s="104" t="str">
        <f>IF('自社診断ツール(他社比較用)'!G40="","",'自社診断ツール(他社比較用)'!G40)</f>
        <v/>
      </c>
      <c r="H38" s="110"/>
      <c r="I38" s="110"/>
      <c r="J38" s="110"/>
      <c r="K38" s="110"/>
      <c r="L38" s="110"/>
    </row>
    <row r="39" spans="2:12" ht="15" customHeight="1" x14ac:dyDescent="0.2">
      <c r="B39" s="190"/>
      <c r="C39" s="178" t="s">
        <v>31</v>
      </c>
      <c r="D39" s="179"/>
      <c r="E39" s="179"/>
      <c r="F39" s="179"/>
      <c r="G39" s="104" t="str">
        <f>IF('自社診断ツール(他社比較用)'!G41="","",'自社診断ツール(他社比較用)'!G41)</f>
        <v/>
      </c>
      <c r="H39" s="110"/>
      <c r="I39" s="110"/>
      <c r="J39" s="110"/>
      <c r="K39" s="110"/>
      <c r="L39" s="110"/>
    </row>
    <row r="40" spans="2:12" ht="15" customHeight="1" x14ac:dyDescent="0.2">
      <c r="B40" s="190"/>
      <c r="C40" s="178" t="s">
        <v>32</v>
      </c>
      <c r="D40" s="179"/>
      <c r="E40" s="179"/>
      <c r="F40" s="179"/>
      <c r="G40" s="104" t="str">
        <f>IF('自社診断ツール(他社比較用)'!G42="","",'自社診断ツール(他社比較用)'!G42)</f>
        <v/>
      </c>
      <c r="H40" s="110"/>
      <c r="I40" s="110"/>
      <c r="J40" s="110"/>
      <c r="K40" s="110"/>
      <c r="L40" s="110"/>
    </row>
    <row r="41" spans="2:12" ht="15" customHeight="1" x14ac:dyDescent="0.2">
      <c r="B41" s="190"/>
      <c r="C41" s="178" t="s">
        <v>33</v>
      </c>
      <c r="D41" s="179"/>
      <c r="E41" s="179"/>
      <c r="F41" s="179"/>
      <c r="G41" s="104" t="str">
        <f>IF('自社診断ツール(他社比較用)'!G43="","",'自社診断ツール(他社比較用)'!G43)</f>
        <v/>
      </c>
      <c r="H41" s="110"/>
      <c r="I41" s="110"/>
      <c r="J41" s="110"/>
      <c r="K41" s="110"/>
      <c r="L41" s="110"/>
    </row>
    <row r="42" spans="2:12" ht="15" customHeight="1" x14ac:dyDescent="0.2">
      <c r="B42" s="190"/>
      <c r="C42" s="178" t="s">
        <v>34</v>
      </c>
      <c r="D42" s="179"/>
      <c r="E42" s="179"/>
      <c r="F42" s="179"/>
      <c r="G42" s="104" t="str">
        <f>IF('自社診断ツール(他社比較用)'!G44="","",'自社診断ツール(他社比較用)'!G44)</f>
        <v/>
      </c>
      <c r="H42" s="110"/>
      <c r="I42" s="110"/>
      <c r="J42" s="110"/>
      <c r="K42" s="110"/>
      <c r="L42" s="110"/>
    </row>
    <row r="43" spans="2:12" ht="15" customHeight="1" x14ac:dyDescent="0.2">
      <c r="B43" s="190"/>
      <c r="C43" s="178" t="s">
        <v>35</v>
      </c>
      <c r="D43" s="179"/>
      <c r="E43" s="179"/>
      <c r="F43" s="179"/>
      <c r="G43" s="104" t="str">
        <f>IF('自社診断ツール(他社比較用)'!G45="","",'自社診断ツール(他社比較用)'!G45)</f>
        <v/>
      </c>
      <c r="H43" s="110"/>
      <c r="I43" s="110"/>
      <c r="J43" s="110"/>
      <c r="K43" s="110"/>
      <c r="L43" s="110"/>
    </row>
    <row r="44" spans="2:12" ht="15" customHeight="1" x14ac:dyDescent="0.2">
      <c r="B44" s="190"/>
      <c r="C44" s="178" t="s">
        <v>36</v>
      </c>
      <c r="D44" s="179"/>
      <c r="E44" s="179"/>
      <c r="F44" s="179"/>
      <c r="G44" s="104" t="str">
        <f>IF('自社診断ツール(他社比較用)'!G46="","",'自社診断ツール(他社比較用)'!G46)</f>
        <v/>
      </c>
      <c r="H44" s="110"/>
      <c r="I44" s="110"/>
      <c r="J44" s="110"/>
      <c r="K44" s="110"/>
      <c r="L44" s="110"/>
    </row>
    <row r="45" spans="2:12" ht="15" customHeight="1" x14ac:dyDescent="0.2">
      <c r="B45" s="190"/>
      <c r="C45" s="178" t="s">
        <v>37</v>
      </c>
      <c r="D45" s="179"/>
      <c r="E45" s="179"/>
      <c r="F45" s="179"/>
      <c r="G45" s="104" t="str">
        <f>IF('自社診断ツール(他社比較用)'!G47="","",'自社診断ツール(他社比較用)'!G47)</f>
        <v/>
      </c>
      <c r="H45" s="110"/>
      <c r="I45" s="110"/>
      <c r="J45" s="110"/>
      <c r="K45" s="110"/>
      <c r="L45" s="110"/>
    </row>
    <row r="46" spans="2:12" ht="15" customHeight="1" x14ac:dyDescent="0.2">
      <c r="B46" s="190"/>
      <c r="C46" s="178" t="s">
        <v>38</v>
      </c>
      <c r="D46" s="179"/>
      <c r="E46" s="179"/>
      <c r="F46" s="179"/>
      <c r="G46" s="104" t="str">
        <f>IF('自社診断ツール(他社比較用)'!G48="","",'自社診断ツール(他社比較用)'!G48)</f>
        <v/>
      </c>
      <c r="H46" s="110"/>
      <c r="I46" s="110"/>
      <c r="J46" s="110"/>
      <c r="K46" s="110"/>
      <c r="L46" s="110"/>
    </row>
    <row r="47" spans="2:12" ht="15" customHeight="1" x14ac:dyDescent="0.2">
      <c r="B47" s="191"/>
      <c r="C47" s="181" t="s">
        <v>93</v>
      </c>
      <c r="D47" s="182"/>
      <c r="E47" s="182"/>
      <c r="F47" s="182"/>
      <c r="G47" s="104" t="str">
        <f>IF('自社診断ツール(他社比較用)'!G49="","",'自社診断ツール(他社比較用)'!G49)</f>
        <v/>
      </c>
      <c r="H47" s="111"/>
      <c r="I47" s="111"/>
      <c r="J47" s="111"/>
      <c r="K47" s="111"/>
      <c r="L47" s="111"/>
    </row>
    <row r="48" spans="2:12" ht="15" customHeight="1" thickBot="1" x14ac:dyDescent="0.25">
      <c r="B48" s="33" t="s">
        <v>30</v>
      </c>
      <c r="C48" s="176" t="s">
        <v>91</v>
      </c>
      <c r="D48" s="176"/>
      <c r="E48" s="176"/>
      <c r="F48" s="176"/>
      <c r="G48" s="105" t="str">
        <f>'自社診断ツール(他社比較用)'!G50</f>
        <v>(企業回答要入力)</v>
      </c>
      <c r="H48" s="41">
        <f>IFERROR('(非表示)インデックス用_部署間比較'!B45,NA())</f>
        <v>0</v>
      </c>
      <c r="I48" s="41">
        <f>IFERROR('(非表示)インデックス用_部署間比較'!C45,NA())</f>
        <v>0</v>
      </c>
      <c r="J48" s="41">
        <f>IFERROR('(非表示)インデックス用_部署間比較'!D45,NA())</f>
        <v>0</v>
      </c>
      <c r="K48" s="41">
        <f>IFERROR('(非表示)インデックス用_部署間比較'!E45,NA())</f>
        <v>0</v>
      </c>
      <c r="L48" s="41">
        <f>IFERROR('(非表示)インデックス用_部署間比較'!F45,NA())</f>
        <v>0</v>
      </c>
    </row>
    <row r="49" spans="2:12" ht="15" customHeight="1" x14ac:dyDescent="0.2">
      <c r="B49" s="184" t="s">
        <v>98</v>
      </c>
      <c r="C49" s="187" t="s">
        <v>148</v>
      </c>
      <c r="D49" s="188"/>
      <c r="E49" s="188"/>
      <c r="F49" s="188"/>
      <c r="G49" s="104" t="str">
        <f>IF('自社診断ツール(他社比較用)'!G51="","",'自社診断ツール(他社比較用)'!G51)</f>
        <v/>
      </c>
      <c r="H49" s="110"/>
      <c r="I49" s="110"/>
      <c r="J49" s="110"/>
      <c r="K49" s="110"/>
      <c r="L49" s="110"/>
    </row>
    <row r="50" spans="2:12" ht="15" customHeight="1" x14ac:dyDescent="0.2">
      <c r="B50" s="185"/>
      <c r="C50" s="178" t="s">
        <v>41</v>
      </c>
      <c r="D50" s="179"/>
      <c r="E50" s="179"/>
      <c r="F50" s="179"/>
      <c r="G50" s="104" t="str">
        <f>IF('自社診断ツール(他社比較用)'!G52="","",'自社診断ツール(他社比較用)'!G52)</f>
        <v/>
      </c>
      <c r="H50" s="110"/>
      <c r="I50" s="110"/>
      <c r="J50" s="110"/>
      <c r="K50" s="110"/>
      <c r="L50" s="110"/>
    </row>
    <row r="51" spans="2:12" ht="15" customHeight="1" x14ac:dyDescent="0.2">
      <c r="B51" s="185"/>
      <c r="C51" s="178" t="s">
        <v>42</v>
      </c>
      <c r="D51" s="179"/>
      <c r="E51" s="179"/>
      <c r="F51" s="179"/>
      <c r="G51" s="104" t="str">
        <f>IF('自社診断ツール(他社比較用)'!G53="","",'自社診断ツール(他社比較用)'!G53)</f>
        <v/>
      </c>
      <c r="H51" s="110"/>
      <c r="I51" s="110"/>
      <c r="J51" s="110"/>
      <c r="K51" s="110"/>
      <c r="L51" s="110"/>
    </row>
    <row r="52" spans="2:12" ht="15" customHeight="1" x14ac:dyDescent="0.2">
      <c r="B52" s="185"/>
      <c r="C52" s="178" t="s">
        <v>43</v>
      </c>
      <c r="D52" s="179"/>
      <c r="E52" s="179"/>
      <c r="F52" s="179"/>
      <c r="G52" s="104" t="str">
        <f>IF('自社診断ツール(他社比較用)'!G54="","",'自社診断ツール(他社比較用)'!G54)</f>
        <v/>
      </c>
      <c r="H52" s="110"/>
      <c r="I52" s="110"/>
      <c r="J52" s="110"/>
      <c r="K52" s="110"/>
      <c r="L52" s="110"/>
    </row>
    <row r="53" spans="2:12" ht="15" customHeight="1" x14ac:dyDescent="0.2">
      <c r="B53" s="185"/>
      <c r="C53" s="178" t="s">
        <v>44</v>
      </c>
      <c r="D53" s="179"/>
      <c r="E53" s="179"/>
      <c r="F53" s="179"/>
      <c r="G53" s="104" t="str">
        <f>IF('自社診断ツール(他社比較用)'!G55="","",'自社診断ツール(他社比較用)'!G55)</f>
        <v/>
      </c>
      <c r="H53" s="110"/>
      <c r="I53" s="110"/>
      <c r="J53" s="110"/>
      <c r="K53" s="110"/>
      <c r="L53" s="110"/>
    </row>
    <row r="54" spans="2:12" ht="15" customHeight="1" x14ac:dyDescent="0.2">
      <c r="B54" s="185"/>
      <c r="C54" s="178" t="s">
        <v>45</v>
      </c>
      <c r="D54" s="179"/>
      <c r="E54" s="179"/>
      <c r="F54" s="179"/>
      <c r="G54" s="104" t="str">
        <f>IF('自社診断ツール(他社比較用)'!G56="","",'自社診断ツール(他社比較用)'!G56)</f>
        <v/>
      </c>
      <c r="H54" s="110"/>
      <c r="I54" s="110"/>
      <c r="J54" s="110"/>
      <c r="K54" s="110"/>
      <c r="L54" s="110"/>
    </row>
    <row r="55" spans="2:12" ht="15" customHeight="1" x14ac:dyDescent="0.2">
      <c r="B55" s="185"/>
      <c r="C55" s="178" t="s">
        <v>46</v>
      </c>
      <c r="D55" s="179"/>
      <c r="E55" s="179"/>
      <c r="F55" s="179"/>
      <c r="G55" s="104" t="str">
        <f>IF('自社診断ツール(他社比較用)'!G57="","",'自社診断ツール(他社比較用)'!G57)</f>
        <v/>
      </c>
      <c r="H55" s="110"/>
      <c r="I55" s="110"/>
      <c r="J55" s="110"/>
      <c r="K55" s="110"/>
      <c r="L55" s="110"/>
    </row>
    <row r="56" spans="2:12" ht="15" customHeight="1" x14ac:dyDescent="0.2">
      <c r="B56" s="185"/>
      <c r="C56" s="178" t="s">
        <v>47</v>
      </c>
      <c r="D56" s="179"/>
      <c r="E56" s="179"/>
      <c r="F56" s="179"/>
      <c r="G56" s="104" t="str">
        <f>IF('自社診断ツール(他社比較用)'!G58="","",'自社診断ツール(他社比較用)'!G58)</f>
        <v/>
      </c>
      <c r="H56" s="110"/>
      <c r="I56" s="110"/>
      <c r="J56" s="110"/>
      <c r="K56" s="110"/>
      <c r="L56" s="110"/>
    </row>
    <row r="57" spans="2:12" ht="15" customHeight="1" x14ac:dyDescent="0.2">
      <c r="B57" s="185"/>
      <c r="C57" s="178" t="s">
        <v>48</v>
      </c>
      <c r="D57" s="179"/>
      <c r="E57" s="179"/>
      <c r="F57" s="179"/>
      <c r="G57" s="104" t="str">
        <f>IF('自社診断ツール(他社比較用)'!G59="","",'自社診断ツール(他社比較用)'!G59)</f>
        <v/>
      </c>
      <c r="H57" s="110"/>
      <c r="I57" s="110"/>
      <c r="J57" s="110"/>
      <c r="K57" s="110"/>
      <c r="L57" s="110"/>
    </row>
    <row r="58" spans="2:12" ht="15" customHeight="1" x14ac:dyDescent="0.2">
      <c r="B58" s="186"/>
      <c r="C58" s="181" t="s">
        <v>49</v>
      </c>
      <c r="D58" s="182"/>
      <c r="E58" s="182"/>
      <c r="F58" s="182"/>
      <c r="G58" s="104" t="str">
        <f>IF('自社診断ツール(他社比較用)'!G60="","",'自社診断ツール(他社比較用)'!G60)</f>
        <v/>
      </c>
      <c r="H58" s="111"/>
      <c r="I58" s="111"/>
      <c r="J58" s="111"/>
      <c r="K58" s="111"/>
      <c r="L58" s="111"/>
    </row>
    <row r="59" spans="2:12" ht="15" customHeight="1" thickBot="1" x14ac:dyDescent="0.25">
      <c r="B59" s="33" t="s">
        <v>39</v>
      </c>
      <c r="C59" s="176" t="s">
        <v>91</v>
      </c>
      <c r="D59" s="176"/>
      <c r="E59" s="176"/>
      <c r="F59" s="176"/>
      <c r="G59" s="105" t="str">
        <f>'自社診断ツール(他社比較用)'!G61</f>
        <v>(企業回答要入力)</v>
      </c>
      <c r="H59" s="41">
        <f>IFERROR('(非表示)インデックス用_部署間比較'!B56,NA())</f>
        <v>0</v>
      </c>
      <c r="I59" s="41">
        <f>IFERROR('(非表示)インデックス用_部署間比較'!C56,NA())</f>
        <v>0</v>
      </c>
      <c r="J59" s="41">
        <f>IFERROR('(非表示)インデックス用_部署間比較'!D56,NA())</f>
        <v>0</v>
      </c>
      <c r="K59" s="41">
        <f>IFERROR('(非表示)インデックス用_部署間比較'!E56,NA())</f>
        <v>0</v>
      </c>
      <c r="L59" s="41">
        <f>IFERROR('(非表示)インデックス用_部署間比較'!F56,NA())</f>
        <v>0</v>
      </c>
    </row>
    <row r="60" spans="2:12" ht="15" customHeight="1" x14ac:dyDescent="0.2">
      <c r="B60" s="184" t="s">
        <v>50</v>
      </c>
      <c r="C60" s="187" t="s">
        <v>149</v>
      </c>
      <c r="D60" s="188"/>
      <c r="E60" s="188"/>
      <c r="F60" s="188"/>
      <c r="G60" s="104" t="str">
        <f>IF('自社診断ツール(他社比較用)'!G62="","",'自社診断ツール(他社比較用)'!G62)</f>
        <v/>
      </c>
      <c r="H60" s="110"/>
      <c r="I60" s="110"/>
      <c r="J60" s="110"/>
      <c r="K60" s="110"/>
      <c r="L60" s="110"/>
    </row>
    <row r="61" spans="2:12" ht="15" customHeight="1" x14ac:dyDescent="0.2">
      <c r="B61" s="185"/>
      <c r="C61" s="178" t="s">
        <v>52</v>
      </c>
      <c r="D61" s="179"/>
      <c r="E61" s="179"/>
      <c r="F61" s="179"/>
      <c r="G61" s="104" t="str">
        <f>IF('自社診断ツール(他社比較用)'!G63="","",'自社診断ツール(他社比較用)'!G63)</f>
        <v/>
      </c>
      <c r="H61" s="110"/>
      <c r="I61" s="110"/>
      <c r="J61" s="110"/>
      <c r="K61" s="110"/>
      <c r="L61" s="110"/>
    </row>
    <row r="62" spans="2:12" ht="15" customHeight="1" x14ac:dyDescent="0.2">
      <c r="B62" s="185"/>
      <c r="C62" s="178" t="s">
        <v>53</v>
      </c>
      <c r="D62" s="179"/>
      <c r="E62" s="179"/>
      <c r="F62" s="179"/>
      <c r="G62" s="104" t="str">
        <f>IF('自社診断ツール(他社比較用)'!G64="","",'自社診断ツール(他社比較用)'!G64)</f>
        <v/>
      </c>
      <c r="H62" s="110"/>
      <c r="I62" s="110"/>
      <c r="J62" s="110"/>
      <c r="K62" s="110"/>
      <c r="L62" s="110"/>
    </row>
    <row r="63" spans="2:12" ht="15" customHeight="1" x14ac:dyDescent="0.2">
      <c r="B63" s="185"/>
      <c r="C63" s="178" t="s">
        <v>54</v>
      </c>
      <c r="D63" s="179"/>
      <c r="E63" s="179"/>
      <c r="F63" s="179"/>
      <c r="G63" s="104" t="str">
        <f>IF('自社診断ツール(他社比較用)'!G65="","",'自社診断ツール(他社比較用)'!G65)</f>
        <v/>
      </c>
      <c r="H63" s="110"/>
      <c r="I63" s="110"/>
      <c r="J63" s="110"/>
      <c r="K63" s="110"/>
      <c r="L63" s="110"/>
    </row>
    <row r="64" spans="2:12" ht="15" customHeight="1" x14ac:dyDescent="0.2">
      <c r="B64" s="185"/>
      <c r="C64" s="178" t="s">
        <v>55</v>
      </c>
      <c r="D64" s="179"/>
      <c r="E64" s="179"/>
      <c r="F64" s="179"/>
      <c r="G64" s="104" t="str">
        <f>IF('自社診断ツール(他社比較用)'!G66="","",'自社診断ツール(他社比較用)'!G66)</f>
        <v/>
      </c>
      <c r="H64" s="110"/>
      <c r="I64" s="110"/>
      <c r="J64" s="110"/>
      <c r="K64" s="110"/>
      <c r="L64" s="110"/>
    </row>
    <row r="65" spans="2:12" ht="15" customHeight="1" x14ac:dyDescent="0.2">
      <c r="B65" s="185"/>
      <c r="C65" s="178" t="s">
        <v>56</v>
      </c>
      <c r="D65" s="179"/>
      <c r="E65" s="179"/>
      <c r="F65" s="179"/>
      <c r="G65" s="104" t="str">
        <f>IF('自社診断ツール(他社比較用)'!G67="","",'自社診断ツール(他社比較用)'!G67)</f>
        <v/>
      </c>
      <c r="H65" s="110"/>
      <c r="I65" s="110"/>
      <c r="J65" s="110"/>
      <c r="K65" s="110"/>
      <c r="L65" s="110"/>
    </row>
    <row r="66" spans="2:12" ht="15" customHeight="1" x14ac:dyDescent="0.2">
      <c r="B66" s="185"/>
      <c r="C66" s="178" t="s">
        <v>57</v>
      </c>
      <c r="D66" s="179"/>
      <c r="E66" s="179"/>
      <c r="F66" s="179"/>
      <c r="G66" s="104" t="str">
        <f>IF('自社診断ツール(他社比較用)'!G68="","",'自社診断ツール(他社比較用)'!G68)</f>
        <v/>
      </c>
      <c r="H66" s="110"/>
      <c r="I66" s="110"/>
      <c r="J66" s="110"/>
      <c r="K66" s="110"/>
      <c r="L66" s="110"/>
    </row>
    <row r="67" spans="2:12" ht="15" customHeight="1" x14ac:dyDescent="0.2">
      <c r="B67" s="185"/>
      <c r="C67" s="178" t="s">
        <v>58</v>
      </c>
      <c r="D67" s="179"/>
      <c r="E67" s="179"/>
      <c r="F67" s="179"/>
      <c r="G67" s="104" t="str">
        <f>IF('自社診断ツール(他社比較用)'!G69="","",'自社診断ツール(他社比較用)'!G69)</f>
        <v/>
      </c>
      <c r="H67" s="110"/>
      <c r="I67" s="110"/>
      <c r="J67" s="110"/>
      <c r="K67" s="110"/>
      <c r="L67" s="110"/>
    </row>
    <row r="68" spans="2:12" ht="15" customHeight="1" x14ac:dyDescent="0.2">
      <c r="B68" s="185"/>
      <c r="C68" s="178" t="s">
        <v>59</v>
      </c>
      <c r="D68" s="179"/>
      <c r="E68" s="179"/>
      <c r="F68" s="179"/>
      <c r="G68" s="104" t="str">
        <f>IF('自社診断ツール(他社比較用)'!G70="","",'自社診断ツール(他社比較用)'!G70)</f>
        <v/>
      </c>
      <c r="H68" s="110"/>
      <c r="I68" s="110"/>
      <c r="J68" s="110"/>
      <c r="K68" s="110"/>
      <c r="L68" s="110"/>
    </row>
    <row r="69" spans="2:12" ht="15" customHeight="1" x14ac:dyDescent="0.2">
      <c r="B69" s="186"/>
      <c r="C69" s="181" t="s">
        <v>60</v>
      </c>
      <c r="D69" s="182"/>
      <c r="E69" s="182"/>
      <c r="F69" s="182"/>
      <c r="G69" s="104" t="str">
        <f>IF('自社診断ツール(他社比較用)'!G71="","",'自社診断ツール(他社比較用)'!G71)</f>
        <v/>
      </c>
      <c r="H69" s="150"/>
      <c r="I69" s="111"/>
      <c r="J69" s="111"/>
      <c r="K69" s="111"/>
      <c r="L69" s="111"/>
    </row>
    <row r="70" spans="2:12" ht="15" customHeight="1" thickBot="1" x14ac:dyDescent="0.25">
      <c r="B70" s="33" t="s">
        <v>50</v>
      </c>
      <c r="C70" s="176" t="s">
        <v>91</v>
      </c>
      <c r="D70" s="176"/>
      <c r="E70" s="176"/>
      <c r="F70" s="176"/>
      <c r="G70" s="105" t="str">
        <f>'自社診断ツール(他社比較用)'!G72</f>
        <v>(企業回答要入力)</v>
      </c>
      <c r="H70" s="41">
        <f>IFERROR('(非表示)インデックス用_部署間比較'!B67,NA())</f>
        <v>0</v>
      </c>
      <c r="I70" s="41">
        <f>IFERROR('(非表示)インデックス用_部署間比較'!C67,NA())</f>
        <v>0</v>
      </c>
      <c r="J70" s="41">
        <f>IFERROR('(非表示)インデックス用_部署間比較'!D67,NA())</f>
        <v>0</v>
      </c>
      <c r="K70" s="41">
        <f>IFERROR('(非表示)インデックス用_部署間比較'!E67,NA())</f>
        <v>0</v>
      </c>
      <c r="L70" s="41">
        <f>IFERROR('(非表示)インデックス用_部署間比較'!F67,NA())</f>
        <v>0</v>
      </c>
    </row>
    <row r="71" spans="2:12" ht="15" customHeight="1" x14ac:dyDescent="0.2">
      <c r="B71" s="184" t="s">
        <v>61</v>
      </c>
      <c r="C71" s="187" t="s">
        <v>150</v>
      </c>
      <c r="D71" s="188"/>
      <c r="E71" s="188"/>
      <c r="F71" s="188"/>
      <c r="G71" s="104" t="str">
        <f>IF('自社診断ツール(他社比較用)'!G73="","",'自社診断ツール(他社比較用)'!G73)</f>
        <v/>
      </c>
      <c r="H71" s="110"/>
      <c r="I71" s="110"/>
      <c r="J71" s="110"/>
      <c r="K71" s="110"/>
      <c r="L71" s="110"/>
    </row>
    <row r="72" spans="2:12" ht="15" customHeight="1" x14ac:dyDescent="0.2">
      <c r="B72" s="185"/>
      <c r="C72" s="178" t="s">
        <v>63</v>
      </c>
      <c r="D72" s="179"/>
      <c r="E72" s="179"/>
      <c r="F72" s="179"/>
      <c r="G72" s="104" t="str">
        <f>IF('自社診断ツール(他社比較用)'!G74="","",'自社診断ツール(他社比較用)'!G74)</f>
        <v/>
      </c>
      <c r="H72" s="110"/>
      <c r="I72" s="110"/>
      <c r="J72" s="110"/>
      <c r="K72" s="110"/>
      <c r="L72" s="110"/>
    </row>
    <row r="73" spans="2:12" ht="15" customHeight="1" x14ac:dyDescent="0.2">
      <c r="B73" s="185"/>
      <c r="C73" s="178" t="s">
        <v>64</v>
      </c>
      <c r="D73" s="179"/>
      <c r="E73" s="179"/>
      <c r="F73" s="179"/>
      <c r="G73" s="104" t="str">
        <f>IF('自社診断ツール(他社比較用)'!G75="","",'自社診断ツール(他社比較用)'!G75)</f>
        <v/>
      </c>
      <c r="H73" s="110"/>
      <c r="I73" s="110"/>
      <c r="J73" s="110"/>
      <c r="K73" s="110"/>
      <c r="L73" s="110"/>
    </row>
    <row r="74" spans="2:12" ht="15" customHeight="1" x14ac:dyDescent="0.2">
      <c r="B74" s="185"/>
      <c r="C74" s="178" t="s">
        <v>65</v>
      </c>
      <c r="D74" s="179"/>
      <c r="E74" s="179"/>
      <c r="F74" s="179"/>
      <c r="G74" s="104" t="str">
        <f>IF('自社診断ツール(他社比較用)'!G76="","",'自社診断ツール(他社比較用)'!G76)</f>
        <v/>
      </c>
      <c r="H74" s="110"/>
      <c r="I74" s="110"/>
      <c r="J74" s="110"/>
      <c r="K74" s="110"/>
      <c r="L74" s="110"/>
    </row>
    <row r="75" spans="2:12" ht="15" customHeight="1" x14ac:dyDescent="0.2">
      <c r="B75" s="185"/>
      <c r="C75" s="178" t="s">
        <v>66</v>
      </c>
      <c r="D75" s="179"/>
      <c r="E75" s="179"/>
      <c r="F75" s="179"/>
      <c r="G75" s="104" t="str">
        <f>IF('自社診断ツール(他社比較用)'!G77="","",'自社診断ツール(他社比較用)'!G77)</f>
        <v/>
      </c>
      <c r="H75" s="110"/>
      <c r="I75" s="110"/>
      <c r="J75" s="110"/>
      <c r="K75" s="110"/>
      <c r="L75" s="110"/>
    </row>
    <row r="76" spans="2:12" ht="15" customHeight="1" x14ac:dyDescent="0.2">
      <c r="B76" s="185"/>
      <c r="C76" s="178" t="s">
        <v>67</v>
      </c>
      <c r="D76" s="179"/>
      <c r="E76" s="179"/>
      <c r="F76" s="179"/>
      <c r="G76" s="104" t="str">
        <f>IF('自社診断ツール(他社比較用)'!G78="","",'自社診断ツール(他社比較用)'!G78)</f>
        <v/>
      </c>
      <c r="H76" s="110"/>
      <c r="I76" s="110"/>
      <c r="J76" s="110"/>
      <c r="K76" s="110"/>
      <c r="L76" s="110"/>
    </row>
    <row r="77" spans="2:12" ht="15" customHeight="1" x14ac:dyDescent="0.2">
      <c r="B77" s="185"/>
      <c r="C77" s="178" t="s">
        <v>68</v>
      </c>
      <c r="D77" s="179"/>
      <c r="E77" s="179"/>
      <c r="F77" s="179"/>
      <c r="G77" s="104" t="str">
        <f>IF('自社診断ツール(他社比較用)'!G79="","",'自社診断ツール(他社比較用)'!G79)</f>
        <v/>
      </c>
      <c r="H77" s="110"/>
      <c r="I77" s="110"/>
      <c r="J77" s="110"/>
      <c r="K77" s="110"/>
      <c r="L77" s="110"/>
    </row>
    <row r="78" spans="2:12" ht="15" customHeight="1" x14ac:dyDescent="0.2">
      <c r="B78" s="185"/>
      <c r="C78" s="178" t="s">
        <v>69</v>
      </c>
      <c r="D78" s="179"/>
      <c r="E78" s="179"/>
      <c r="F78" s="179"/>
      <c r="G78" s="104" t="str">
        <f>IF('自社診断ツール(他社比較用)'!G80="","",'自社診断ツール(他社比較用)'!G80)</f>
        <v/>
      </c>
      <c r="H78" s="110"/>
      <c r="I78" s="110"/>
      <c r="J78" s="110"/>
      <c r="K78" s="110"/>
      <c r="L78" s="110"/>
    </row>
    <row r="79" spans="2:12" ht="15" customHeight="1" x14ac:dyDescent="0.2">
      <c r="B79" s="185"/>
      <c r="C79" s="178" t="s">
        <v>70</v>
      </c>
      <c r="D79" s="179"/>
      <c r="E79" s="179"/>
      <c r="F79" s="179"/>
      <c r="G79" s="104" t="str">
        <f>IF('自社診断ツール(他社比較用)'!G81="","",'自社診断ツール(他社比較用)'!G81)</f>
        <v/>
      </c>
      <c r="H79" s="110"/>
      <c r="I79" s="110"/>
      <c r="J79" s="110"/>
      <c r="K79" s="110"/>
      <c r="L79" s="110"/>
    </row>
    <row r="80" spans="2:12" ht="15" customHeight="1" x14ac:dyDescent="0.2">
      <c r="B80" s="186"/>
      <c r="C80" s="181" t="s">
        <v>71</v>
      </c>
      <c r="D80" s="182"/>
      <c r="E80" s="182"/>
      <c r="F80" s="182"/>
      <c r="G80" s="104" t="str">
        <f>IF('自社診断ツール(他社比較用)'!G82="","",'自社診断ツール(他社比較用)'!G82)</f>
        <v/>
      </c>
      <c r="H80" s="111"/>
      <c r="I80" s="111"/>
      <c r="J80" s="110"/>
      <c r="K80" s="111"/>
      <c r="L80" s="111"/>
    </row>
    <row r="81" spans="2:12" ht="15" customHeight="1" thickBot="1" x14ac:dyDescent="0.25">
      <c r="B81" s="33" t="s">
        <v>61</v>
      </c>
      <c r="C81" s="176" t="s">
        <v>91</v>
      </c>
      <c r="D81" s="176"/>
      <c r="E81" s="176"/>
      <c r="F81" s="176"/>
      <c r="G81" s="105" t="str">
        <f>'自社診断ツール(他社比較用)'!G83</f>
        <v>(企業回答要入力)</v>
      </c>
      <c r="H81" s="41">
        <f>IFERROR('(非表示)インデックス用_部署間比較'!B78,NA())</f>
        <v>0</v>
      </c>
      <c r="I81" s="41">
        <f>IFERROR('(非表示)インデックス用_部署間比較'!C78,NA())</f>
        <v>0</v>
      </c>
      <c r="J81" s="41">
        <f>IFERROR('(非表示)インデックス用_部署間比較'!D78,NA())</f>
        <v>0</v>
      </c>
      <c r="K81" s="41">
        <f>IFERROR('(非表示)インデックス用_部署間比較'!E78,NA())</f>
        <v>0</v>
      </c>
      <c r="L81" s="41">
        <f>IFERROR('(非表示)インデックス用_部署間比較'!F78,NA())</f>
        <v>0</v>
      </c>
    </row>
    <row r="82" spans="2:12" ht="15" customHeight="1" x14ac:dyDescent="0.2">
      <c r="B82" s="184" t="s">
        <v>72</v>
      </c>
      <c r="C82" s="187" t="s">
        <v>151</v>
      </c>
      <c r="D82" s="188"/>
      <c r="E82" s="188"/>
      <c r="F82" s="188"/>
      <c r="G82" s="104" t="str">
        <f>IF('自社診断ツール(他社比較用)'!G84="","",'自社診断ツール(他社比較用)'!G84)</f>
        <v/>
      </c>
      <c r="H82" s="110"/>
      <c r="I82" s="110"/>
      <c r="J82" s="110"/>
      <c r="K82" s="110"/>
      <c r="L82" s="110"/>
    </row>
    <row r="83" spans="2:12" ht="15" customHeight="1" x14ac:dyDescent="0.2">
      <c r="B83" s="185"/>
      <c r="C83" s="178" t="s">
        <v>74</v>
      </c>
      <c r="D83" s="179"/>
      <c r="E83" s="179"/>
      <c r="F83" s="179"/>
      <c r="G83" s="104" t="str">
        <f>IF('自社診断ツール(他社比較用)'!G85="","",'自社診断ツール(他社比較用)'!G85)</f>
        <v/>
      </c>
      <c r="H83" s="110"/>
      <c r="I83" s="110"/>
      <c r="J83" s="110"/>
      <c r="K83" s="110"/>
      <c r="L83" s="110"/>
    </row>
    <row r="84" spans="2:12" ht="15" customHeight="1" x14ac:dyDescent="0.2">
      <c r="B84" s="185"/>
      <c r="C84" s="178" t="s">
        <v>75</v>
      </c>
      <c r="D84" s="179"/>
      <c r="E84" s="179"/>
      <c r="F84" s="179"/>
      <c r="G84" s="104" t="str">
        <f>IF('自社診断ツール(他社比較用)'!G86="","",'自社診断ツール(他社比較用)'!G86)</f>
        <v/>
      </c>
      <c r="H84" s="110"/>
      <c r="I84" s="110"/>
      <c r="J84" s="110"/>
      <c r="K84" s="110"/>
      <c r="L84" s="110"/>
    </row>
    <row r="85" spans="2:12" ht="15" customHeight="1" x14ac:dyDescent="0.2">
      <c r="B85" s="185"/>
      <c r="C85" s="178" t="s">
        <v>76</v>
      </c>
      <c r="D85" s="179"/>
      <c r="E85" s="179"/>
      <c r="F85" s="179"/>
      <c r="G85" s="104" t="str">
        <f>IF('自社診断ツール(他社比較用)'!G87="","",'自社診断ツール(他社比較用)'!G87)</f>
        <v/>
      </c>
      <c r="H85" s="110"/>
      <c r="I85" s="110"/>
      <c r="J85" s="110"/>
      <c r="K85" s="110"/>
      <c r="L85" s="110"/>
    </row>
    <row r="86" spans="2:12" ht="15" customHeight="1" x14ac:dyDescent="0.2">
      <c r="B86" s="185"/>
      <c r="C86" s="178" t="s">
        <v>77</v>
      </c>
      <c r="D86" s="179"/>
      <c r="E86" s="179"/>
      <c r="F86" s="179"/>
      <c r="G86" s="104" t="str">
        <f>IF('自社診断ツール(他社比較用)'!G88="","",'自社診断ツール(他社比較用)'!G88)</f>
        <v/>
      </c>
      <c r="H86" s="110"/>
      <c r="I86" s="110"/>
      <c r="J86" s="110"/>
      <c r="K86" s="110"/>
      <c r="L86" s="110"/>
    </row>
    <row r="87" spans="2:12" ht="15" customHeight="1" x14ac:dyDescent="0.2">
      <c r="B87" s="185"/>
      <c r="C87" s="178" t="s">
        <v>78</v>
      </c>
      <c r="D87" s="179"/>
      <c r="E87" s="179"/>
      <c r="F87" s="179"/>
      <c r="G87" s="104" t="str">
        <f>IF('自社診断ツール(他社比較用)'!G89="","",'自社診断ツール(他社比較用)'!G89)</f>
        <v/>
      </c>
      <c r="H87" s="110"/>
      <c r="I87" s="110"/>
      <c r="J87" s="110"/>
      <c r="K87" s="110"/>
      <c r="L87" s="110"/>
    </row>
    <row r="88" spans="2:12" ht="15" customHeight="1" x14ac:dyDescent="0.2">
      <c r="B88" s="185"/>
      <c r="C88" s="178" t="s">
        <v>94</v>
      </c>
      <c r="D88" s="179"/>
      <c r="E88" s="179"/>
      <c r="F88" s="179"/>
      <c r="G88" s="104" t="str">
        <f>IF('自社診断ツール(他社比較用)'!G90="","",'自社診断ツール(他社比較用)'!G90)</f>
        <v/>
      </c>
      <c r="H88" s="110"/>
      <c r="I88" s="110"/>
      <c r="J88" s="110"/>
      <c r="K88" s="110"/>
      <c r="L88" s="110"/>
    </row>
    <row r="89" spans="2:12" ht="15" customHeight="1" x14ac:dyDescent="0.2">
      <c r="B89" s="185"/>
      <c r="C89" s="178" t="s">
        <v>79</v>
      </c>
      <c r="D89" s="179"/>
      <c r="E89" s="179"/>
      <c r="F89" s="179"/>
      <c r="G89" s="104" t="str">
        <f>IF('自社診断ツール(他社比較用)'!G91="","",'自社診断ツール(他社比較用)'!G91)</f>
        <v/>
      </c>
      <c r="H89" s="110"/>
      <c r="I89" s="110"/>
      <c r="J89" s="110"/>
      <c r="K89" s="110"/>
      <c r="L89" s="110"/>
    </row>
    <row r="90" spans="2:12" ht="15" customHeight="1" x14ac:dyDescent="0.2">
      <c r="B90" s="185"/>
      <c r="C90" s="178" t="s">
        <v>80</v>
      </c>
      <c r="D90" s="179"/>
      <c r="E90" s="179"/>
      <c r="F90" s="179"/>
      <c r="G90" s="104" t="str">
        <f>IF('自社診断ツール(他社比較用)'!G92="","",'自社診断ツール(他社比較用)'!G92)</f>
        <v/>
      </c>
      <c r="H90" s="110"/>
      <c r="I90" s="110"/>
      <c r="J90" s="110"/>
      <c r="K90" s="110"/>
      <c r="L90" s="110"/>
    </row>
    <row r="91" spans="2:12" ht="15" customHeight="1" x14ac:dyDescent="0.2">
      <c r="B91" s="186"/>
      <c r="C91" s="181" t="s">
        <v>83</v>
      </c>
      <c r="D91" s="182"/>
      <c r="E91" s="182"/>
      <c r="F91" s="182"/>
      <c r="G91" s="104" t="str">
        <f>IF('自社診断ツール(他社比較用)'!G93="","",'自社診断ツール(他社比較用)'!G93)</f>
        <v/>
      </c>
      <c r="H91" s="111"/>
      <c r="I91" s="110"/>
      <c r="J91" s="111"/>
      <c r="K91" s="110"/>
      <c r="L91" s="111"/>
    </row>
    <row r="92" spans="2:12" ht="15" customHeight="1" thickBot="1" x14ac:dyDescent="0.25">
      <c r="B92" s="33" t="s">
        <v>72</v>
      </c>
      <c r="C92" s="176" t="s">
        <v>91</v>
      </c>
      <c r="D92" s="176"/>
      <c r="E92" s="176"/>
      <c r="F92" s="176"/>
      <c r="G92" s="103" t="str">
        <f>'自社診断ツール(他社比較用)'!G94</f>
        <v>(企業回答要入力)</v>
      </c>
      <c r="H92" s="41">
        <f>IFERROR('(非表示)インデックス用_部署間比較'!B89,NA())</f>
        <v>0</v>
      </c>
      <c r="I92" s="41">
        <f>IFERROR('(非表示)インデックス用_部署間比較'!C89,NA())</f>
        <v>0</v>
      </c>
      <c r="J92" s="41">
        <f>IFERROR('(非表示)インデックス用_部署間比較'!D89,NA())</f>
        <v>0</v>
      </c>
      <c r="K92" s="41">
        <f>IFERROR('(非表示)インデックス用_部署間比較'!E89,NA())</f>
        <v>0</v>
      </c>
      <c r="L92" s="41">
        <f>IFERROR('(非表示)インデックス用_部署間比較'!F89,NA())</f>
        <v>0</v>
      </c>
    </row>
  </sheetData>
  <sheetProtection algorithmName="SHA-1" hashValue="0ganCSzyuxzzOAXDrWANPObitsA=" saltValue="7zf5fmIXZ9I3sdrob+k7zQ==" spinCount="100000" sheet="1" objects="1" scenarios="1" selectLockedCells="1"/>
  <mergeCells count="98">
    <mergeCell ref="C92:F92"/>
    <mergeCell ref="C78:F78"/>
    <mergeCell ref="C79:F79"/>
    <mergeCell ref="C80:F80"/>
    <mergeCell ref="C81:F81"/>
    <mergeCell ref="C87:F87"/>
    <mergeCell ref="C88:F88"/>
    <mergeCell ref="C89:F89"/>
    <mergeCell ref="C90:F90"/>
    <mergeCell ref="C91:F91"/>
    <mergeCell ref="B82:B91"/>
    <mergeCell ref="C82:F82"/>
    <mergeCell ref="C83:F83"/>
    <mergeCell ref="C84:F84"/>
    <mergeCell ref="C85:F85"/>
    <mergeCell ref="C86:F86"/>
    <mergeCell ref="C69:F69"/>
    <mergeCell ref="C70:F70"/>
    <mergeCell ref="B71:B80"/>
    <mergeCell ref="C71:F71"/>
    <mergeCell ref="C72:F72"/>
    <mergeCell ref="C73:F73"/>
    <mergeCell ref="C74:F74"/>
    <mergeCell ref="C75:F75"/>
    <mergeCell ref="C76:F76"/>
    <mergeCell ref="C77:F77"/>
    <mergeCell ref="B60:B69"/>
    <mergeCell ref="C60:F60"/>
    <mergeCell ref="C61:F61"/>
    <mergeCell ref="C62:F62"/>
    <mergeCell ref="C63:F63"/>
    <mergeCell ref="C64:F64"/>
    <mergeCell ref="C65:F65"/>
    <mergeCell ref="C66:F66"/>
    <mergeCell ref="C67:F67"/>
    <mergeCell ref="C68:F68"/>
    <mergeCell ref="C54:F54"/>
    <mergeCell ref="C55:F55"/>
    <mergeCell ref="C56:F56"/>
    <mergeCell ref="C57:F57"/>
    <mergeCell ref="C58:F58"/>
    <mergeCell ref="C59:F59"/>
    <mergeCell ref="C45:F45"/>
    <mergeCell ref="C46:F46"/>
    <mergeCell ref="C47:F47"/>
    <mergeCell ref="C48:F48"/>
    <mergeCell ref="B49:B58"/>
    <mergeCell ref="C49:F49"/>
    <mergeCell ref="C50:F50"/>
    <mergeCell ref="C51:F51"/>
    <mergeCell ref="C52:F52"/>
    <mergeCell ref="C53:F53"/>
    <mergeCell ref="C36:F36"/>
    <mergeCell ref="C37:F37"/>
    <mergeCell ref="B38:B47"/>
    <mergeCell ref="C38:F38"/>
    <mergeCell ref="C39:F39"/>
    <mergeCell ref="C40:F40"/>
    <mergeCell ref="C41:F41"/>
    <mergeCell ref="C42:F42"/>
    <mergeCell ref="C43:F43"/>
    <mergeCell ref="C44:F44"/>
    <mergeCell ref="B27:B36"/>
    <mergeCell ref="C27:F27"/>
    <mergeCell ref="C28:F28"/>
    <mergeCell ref="C29:F29"/>
    <mergeCell ref="C30:F30"/>
    <mergeCell ref="C31:F31"/>
    <mergeCell ref="C32:F32"/>
    <mergeCell ref="C33:F33"/>
    <mergeCell ref="C34:F34"/>
    <mergeCell ref="C35:F35"/>
    <mergeCell ref="C21:F21"/>
    <mergeCell ref="C22:F22"/>
    <mergeCell ref="C23:F23"/>
    <mergeCell ref="C24:F24"/>
    <mergeCell ref="C25:F25"/>
    <mergeCell ref="C26:F26"/>
    <mergeCell ref="C15:F15"/>
    <mergeCell ref="B16:B25"/>
    <mergeCell ref="C16:F16"/>
    <mergeCell ref="C17:F17"/>
    <mergeCell ref="C18:F18"/>
    <mergeCell ref="C19:F19"/>
    <mergeCell ref="C20:F20"/>
    <mergeCell ref="B2:L2"/>
    <mergeCell ref="C4:F4"/>
    <mergeCell ref="B5:B14"/>
    <mergeCell ref="C5:F5"/>
    <mergeCell ref="C6:F6"/>
    <mergeCell ref="C7:F7"/>
    <mergeCell ref="C8:F8"/>
    <mergeCell ref="C9:F9"/>
    <mergeCell ref="C10:F10"/>
    <mergeCell ref="C11:F11"/>
    <mergeCell ref="C12:F12"/>
    <mergeCell ref="C13:F13"/>
    <mergeCell ref="C14:F14"/>
  </mergeCells>
  <phoneticPr fontId="1"/>
  <pageMargins left="0.7" right="0.7" top="0.75" bottom="0.75" header="0.3" footer="0.3"/>
  <pageSetup paperSize="9" scale="22"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35AA54B-D80C-4FAA-954C-B9B396F209C3}">
            <xm:f>'(非表示)インデックス用_部署間比較'!$L2&gt;='(非表示)インデックス用_部署間比較'!$B$94</xm:f>
            <x14:dxf>
              <fill>
                <patternFill>
                  <bgColor rgb="FF92D050"/>
                </patternFill>
              </fill>
            </x14:dxf>
          </x14:cfRule>
          <xm:sqref>C5:F14 C16:F25 C27:F36 C38:F47 C49:F58 C60:F69 C71:F80 C82:F91</xm:sqref>
        </x14:conditionalFormatting>
        <x14:conditionalFormatting xmlns:xm="http://schemas.microsoft.com/office/excel/2006/main">
          <x14:cfRule type="expression" priority="2" id="{2C4BA3BD-78CE-4115-9175-99B9FE8F1484}">
            <xm:f>'(非表示)インデックス用_部署間比較'!G2&gt;='(非表示)インデックス用_部署間比較'!$B$91</xm:f>
            <x14:dxf>
              <font>
                <b/>
                <i val="0"/>
                <color rgb="FFFF0000"/>
              </font>
              <fill>
                <patternFill>
                  <bgColor theme="9" tint="0.79998168889431442"/>
                </patternFill>
              </fill>
            </x14:dxf>
          </x14:cfRule>
          <x14:cfRule type="expression" priority="1" id="{BB7A7F4B-91D2-4DBA-B57F-7EF0A614084E}">
            <xm:f>'(非表示)インデックス用_部署間比較'!G2&lt;='(非表示)インデックス用_部署間比較'!$B$92</xm:f>
            <x14:dxf>
              <font>
                <b/>
                <i val="0"/>
                <color rgb="FF0070C0"/>
              </font>
              <fill>
                <patternFill>
                  <bgColor rgb="FFCCECFF"/>
                </patternFill>
              </fill>
            </x14:dxf>
          </x14:cfRule>
          <xm:sqref>H5:L14 H38:L47 H49:L58 H60:L69 H27:L36 H16:L25 H82:L91 H71:L80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0～5の範囲内で入力してください。">
          <x14:formula1>
            <xm:f>'(非表示)説明用データ'!$V$96:$V$101</xm:f>
          </x14:formula1>
          <xm:sqref>H5:L14 H16:L25 H27:L36 H38:L47 H49:L58 H60:L69 H71:L80 H82:L91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M94"/>
  <sheetViews>
    <sheetView showGridLines="0" view="pageBreakPreview" zoomScale="60" zoomScaleNormal="70" workbookViewId="0">
      <selection activeCell="L27" sqref="L27"/>
    </sheetView>
  </sheetViews>
  <sheetFormatPr defaultColWidth="8.75" defaultRowHeight="14.25" x14ac:dyDescent="0.2"/>
  <cols>
    <col min="1" max="1" width="2.625" style="1" customWidth="1"/>
    <col min="2" max="2" width="16.125" style="1" customWidth="1"/>
    <col min="3" max="3" width="14.125" style="1" bestFit="1" customWidth="1"/>
    <col min="4" max="4" width="3.125" style="1" customWidth="1"/>
    <col min="5" max="5" width="11.625" style="1" bestFit="1" customWidth="1"/>
    <col min="6" max="6" width="55.25" style="1" customWidth="1"/>
    <col min="7" max="7" width="20.375" style="1" customWidth="1"/>
    <col min="8" max="12" width="6.75" style="1" customWidth="1"/>
    <col min="13" max="16384" width="8.75" style="1"/>
  </cols>
  <sheetData>
    <row r="1" spans="2:13" ht="15" thickBot="1" x14ac:dyDescent="0.25"/>
    <row r="2" spans="2:13" ht="20.25" thickBot="1" x14ac:dyDescent="0.25">
      <c r="B2" s="192" t="str">
        <f>'自社診断ツール(他社比較用)'!B2:G2</f>
        <v>【厚生労働省　平成30年度業界団体と連携したIT業界における長時間労働対策事業】自社診断ツール_Ver.1.0　2019.03</v>
      </c>
      <c r="C2" s="193"/>
      <c r="D2" s="193"/>
      <c r="E2" s="193"/>
      <c r="F2" s="193"/>
      <c r="G2" s="193"/>
      <c r="H2" s="193"/>
      <c r="I2" s="193"/>
      <c r="J2" s="193"/>
      <c r="K2" s="193"/>
      <c r="L2" s="194"/>
      <c r="M2" s="100"/>
    </row>
    <row r="3" spans="2:13" ht="9.6" customHeight="1" x14ac:dyDescent="0.2">
      <c r="B3" s="26"/>
      <c r="C3" s="26"/>
      <c r="D3" s="26"/>
      <c r="E3" s="26"/>
      <c r="F3" s="27"/>
      <c r="G3" s="27"/>
    </row>
    <row r="4" spans="2:13" ht="58.15" customHeight="1" thickBot="1" x14ac:dyDescent="0.25">
      <c r="B4" s="78"/>
      <c r="C4" s="80"/>
      <c r="D4" s="78"/>
      <c r="E4" s="80"/>
      <c r="F4" s="79"/>
      <c r="G4" s="81"/>
    </row>
    <row r="5" spans="2:13" ht="15" customHeight="1" thickBot="1" x14ac:dyDescent="0.25">
      <c r="B5" s="38" t="s">
        <v>86</v>
      </c>
      <c r="C5" s="195" t="s">
        <v>87</v>
      </c>
      <c r="D5" s="196"/>
      <c r="E5" s="196"/>
      <c r="F5" s="197"/>
      <c r="G5" s="101" t="s">
        <v>165</v>
      </c>
      <c r="H5" s="88">
        <v>1</v>
      </c>
      <c r="I5" s="107">
        <v>2</v>
      </c>
      <c r="J5" s="86">
        <v>3</v>
      </c>
      <c r="K5" s="85">
        <v>4</v>
      </c>
      <c r="L5" s="89">
        <v>5</v>
      </c>
    </row>
    <row r="6" spans="2:13" ht="15" customHeight="1" x14ac:dyDescent="0.25">
      <c r="B6" s="184" t="s">
        <v>82</v>
      </c>
      <c r="C6" s="187" t="s">
        <v>9</v>
      </c>
      <c r="D6" s="188"/>
      <c r="E6" s="188"/>
      <c r="F6" s="189"/>
      <c r="G6" s="102" t="s">
        <v>179</v>
      </c>
      <c r="H6" s="112">
        <v>5</v>
      </c>
      <c r="I6" s="113">
        <v>3</v>
      </c>
      <c r="J6" s="114">
        <v>2</v>
      </c>
      <c r="K6" s="114"/>
      <c r="L6" s="114"/>
    </row>
    <row r="7" spans="2:13" ht="15" customHeight="1" x14ac:dyDescent="0.25">
      <c r="B7" s="185"/>
      <c r="C7" s="178" t="s">
        <v>0</v>
      </c>
      <c r="D7" s="179"/>
      <c r="E7" s="179"/>
      <c r="F7" s="180"/>
      <c r="G7" s="102" t="s">
        <v>180</v>
      </c>
      <c r="H7" s="115">
        <v>4</v>
      </c>
      <c r="I7" s="116">
        <v>3</v>
      </c>
      <c r="J7" s="114">
        <v>4</v>
      </c>
      <c r="K7" s="114"/>
      <c r="L7" s="114"/>
    </row>
    <row r="8" spans="2:13" ht="15" customHeight="1" x14ac:dyDescent="0.25">
      <c r="B8" s="185"/>
      <c r="C8" s="198" t="s">
        <v>1</v>
      </c>
      <c r="D8" s="199"/>
      <c r="E8" s="199"/>
      <c r="F8" s="200"/>
      <c r="G8" s="102" t="s">
        <v>181</v>
      </c>
      <c r="H8" s="115">
        <v>2</v>
      </c>
      <c r="I8" s="116">
        <v>5</v>
      </c>
      <c r="J8" s="114">
        <v>5</v>
      </c>
      <c r="K8" s="114"/>
      <c r="L8" s="114"/>
    </row>
    <row r="9" spans="2:13" ht="15" customHeight="1" x14ac:dyDescent="0.25">
      <c r="B9" s="185"/>
      <c r="C9" s="178" t="s">
        <v>2</v>
      </c>
      <c r="D9" s="179"/>
      <c r="E9" s="179"/>
      <c r="F9" s="180"/>
      <c r="G9" s="102" t="s">
        <v>181</v>
      </c>
      <c r="H9" s="117">
        <v>2</v>
      </c>
      <c r="I9" s="116">
        <v>2</v>
      </c>
      <c r="J9" s="114">
        <v>3</v>
      </c>
      <c r="K9" s="114"/>
      <c r="L9" s="114"/>
    </row>
    <row r="10" spans="2:13" ht="15" customHeight="1" x14ac:dyDescent="0.25">
      <c r="B10" s="185"/>
      <c r="C10" s="178" t="s">
        <v>3</v>
      </c>
      <c r="D10" s="179"/>
      <c r="E10" s="179"/>
      <c r="F10" s="180"/>
      <c r="G10" s="102" t="s">
        <v>182</v>
      </c>
      <c r="H10" s="115">
        <v>1</v>
      </c>
      <c r="I10" s="118">
        <v>1</v>
      </c>
      <c r="J10" s="114">
        <v>2</v>
      </c>
      <c r="K10" s="114"/>
      <c r="L10" s="114"/>
      <c r="M10" s="42"/>
    </row>
    <row r="11" spans="2:13" ht="15" customHeight="1" x14ac:dyDescent="0.25">
      <c r="B11" s="185"/>
      <c r="C11" s="178" t="s">
        <v>4</v>
      </c>
      <c r="D11" s="179"/>
      <c r="E11" s="179"/>
      <c r="F11" s="180"/>
      <c r="G11" s="102" t="s">
        <v>183</v>
      </c>
      <c r="H11" s="115">
        <v>2</v>
      </c>
      <c r="I11" s="119">
        <v>4</v>
      </c>
      <c r="J11" s="114">
        <v>2</v>
      </c>
      <c r="K11" s="114"/>
      <c r="L11" s="114"/>
      <c r="M11" s="42"/>
    </row>
    <row r="12" spans="2:13" ht="15" customHeight="1" x14ac:dyDescent="0.25">
      <c r="B12" s="185"/>
      <c r="C12" s="178" t="s">
        <v>5</v>
      </c>
      <c r="D12" s="179"/>
      <c r="E12" s="179"/>
      <c r="F12" s="180"/>
      <c r="G12" s="102" t="s">
        <v>180</v>
      </c>
      <c r="H12" s="115">
        <v>0</v>
      </c>
      <c r="I12" s="119">
        <v>2</v>
      </c>
      <c r="J12" s="114">
        <v>5</v>
      </c>
      <c r="K12" s="114"/>
      <c r="L12" s="114"/>
      <c r="M12" s="42"/>
    </row>
    <row r="13" spans="2:13" ht="15" customHeight="1" x14ac:dyDescent="0.25">
      <c r="B13" s="185"/>
      <c r="C13" s="178" t="s">
        <v>6</v>
      </c>
      <c r="D13" s="179"/>
      <c r="E13" s="179"/>
      <c r="F13" s="180"/>
      <c r="G13" s="102" t="s">
        <v>181</v>
      </c>
      <c r="H13" s="115">
        <v>2</v>
      </c>
      <c r="I13" s="119">
        <v>1</v>
      </c>
      <c r="J13" s="114">
        <v>2</v>
      </c>
      <c r="K13" s="114"/>
      <c r="L13" s="114"/>
      <c r="M13" s="42"/>
    </row>
    <row r="14" spans="2:13" ht="15" customHeight="1" x14ac:dyDescent="0.25">
      <c r="B14" s="185"/>
      <c r="C14" s="178" t="s">
        <v>7</v>
      </c>
      <c r="D14" s="179"/>
      <c r="E14" s="179"/>
      <c r="F14" s="180"/>
      <c r="G14" s="102" t="s">
        <v>179</v>
      </c>
      <c r="H14" s="115">
        <v>5</v>
      </c>
      <c r="I14" s="119">
        <v>5</v>
      </c>
      <c r="J14" s="114">
        <v>1</v>
      </c>
      <c r="K14" s="114"/>
      <c r="L14" s="114"/>
      <c r="M14" s="42"/>
    </row>
    <row r="15" spans="2:13" ht="15" customHeight="1" x14ac:dyDescent="0.25">
      <c r="B15" s="186"/>
      <c r="C15" s="201" t="s">
        <v>8</v>
      </c>
      <c r="D15" s="202"/>
      <c r="E15" s="202"/>
      <c r="F15" s="203"/>
      <c r="G15" s="102" t="s">
        <v>180</v>
      </c>
      <c r="H15" s="120">
        <v>4</v>
      </c>
      <c r="I15" s="116">
        <v>0</v>
      </c>
      <c r="J15" s="121">
        <v>3</v>
      </c>
      <c r="K15" s="121"/>
      <c r="L15" s="121"/>
      <c r="M15" s="42"/>
    </row>
    <row r="16" spans="2:13" ht="15" customHeight="1" thickBot="1" x14ac:dyDescent="0.3">
      <c r="B16" s="33" t="s">
        <v>81</v>
      </c>
      <c r="C16" s="176" t="s">
        <v>91</v>
      </c>
      <c r="D16" s="176"/>
      <c r="E16" s="176"/>
      <c r="F16" s="177"/>
      <c r="G16" s="103">
        <v>3.2</v>
      </c>
      <c r="H16" s="122">
        <v>2.7</v>
      </c>
      <c r="I16" s="123">
        <v>2.6</v>
      </c>
      <c r="J16" s="109">
        <f>IFERROR('(非表示)説明用データ'!X13,NA())</f>
        <v>2.9</v>
      </c>
      <c r="K16" s="109">
        <f>IFERROR('(非表示)説明用データ'!Y13,NA())</f>
        <v>0</v>
      </c>
      <c r="L16" s="109">
        <f>IFERROR('(非表示)説明用データ'!Z13,NA())</f>
        <v>0</v>
      </c>
    </row>
    <row r="17" spans="2:12" ht="15" customHeight="1" x14ac:dyDescent="0.25">
      <c r="B17" s="184" t="s">
        <v>85</v>
      </c>
      <c r="C17" s="187" t="s">
        <v>146</v>
      </c>
      <c r="D17" s="188"/>
      <c r="E17" s="188"/>
      <c r="F17" s="189"/>
      <c r="G17" s="102" t="s">
        <v>179</v>
      </c>
      <c r="H17" s="124">
        <v>5</v>
      </c>
      <c r="I17" s="124">
        <v>3</v>
      </c>
      <c r="J17" s="125">
        <v>4</v>
      </c>
      <c r="K17" s="125"/>
      <c r="L17" s="125"/>
    </row>
    <row r="18" spans="2:12" ht="15" customHeight="1" x14ac:dyDescent="0.25">
      <c r="B18" s="185"/>
      <c r="C18" s="178" t="s">
        <v>11</v>
      </c>
      <c r="D18" s="179"/>
      <c r="E18" s="179"/>
      <c r="F18" s="180"/>
      <c r="G18" s="102" t="s">
        <v>180</v>
      </c>
      <c r="H18" s="126">
        <v>4</v>
      </c>
      <c r="I18" s="119">
        <v>4</v>
      </c>
      <c r="J18" s="125">
        <v>3</v>
      </c>
      <c r="K18" s="125"/>
      <c r="L18" s="125"/>
    </row>
    <row r="19" spans="2:12" ht="15" customHeight="1" x14ac:dyDescent="0.25">
      <c r="B19" s="185"/>
      <c r="C19" s="178" t="s">
        <v>12</v>
      </c>
      <c r="D19" s="179"/>
      <c r="E19" s="179"/>
      <c r="F19" s="180"/>
      <c r="G19" s="102" t="s">
        <v>181</v>
      </c>
      <c r="H19" s="115">
        <v>4</v>
      </c>
      <c r="I19" s="116">
        <v>2</v>
      </c>
      <c r="J19" s="125">
        <v>2</v>
      </c>
      <c r="K19" s="125"/>
      <c r="L19" s="125"/>
    </row>
    <row r="20" spans="2:12" ht="15" customHeight="1" x14ac:dyDescent="0.25">
      <c r="B20" s="185"/>
      <c r="C20" s="178" t="s">
        <v>13</v>
      </c>
      <c r="D20" s="179"/>
      <c r="E20" s="179"/>
      <c r="F20" s="180"/>
      <c r="G20" s="102" t="s">
        <v>181</v>
      </c>
      <c r="H20" s="115">
        <v>2</v>
      </c>
      <c r="I20" s="116">
        <v>1</v>
      </c>
      <c r="J20" s="125"/>
      <c r="K20" s="125"/>
      <c r="L20" s="125"/>
    </row>
    <row r="21" spans="2:12" ht="15" customHeight="1" x14ac:dyDescent="0.25">
      <c r="B21" s="185"/>
      <c r="C21" s="178" t="s">
        <v>14</v>
      </c>
      <c r="D21" s="179"/>
      <c r="E21" s="179"/>
      <c r="F21" s="180"/>
      <c r="G21" s="102" t="s">
        <v>182</v>
      </c>
      <c r="H21" s="117">
        <v>1</v>
      </c>
      <c r="I21" s="127">
        <v>3</v>
      </c>
      <c r="J21" s="125"/>
      <c r="K21" s="125"/>
      <c r="L21" s="125"/>
    </row>
    <row r="22" spans="2:12" ht="15" customHeight="1" x14ac:dyDescent="0.25">
      <c r="B22" s="185"/>
      <c r="C22" s="178" t="s">
        <v>15</v>
      </c>
      <c r="D22" s="179"/>
      <c r="E22" s="179"/>
      <c r="F22" s="180"/>
      <c r="G22" s="102" t="s">
        <v>183</v>
      </c>
      <c r="H22" s="126">
        <v>0</v>
      </c>
      <c r="I22" s="116">
        <v>2</v>
      </c>
      <c r="J22" s="125"/>
      <c r="K22" s="125"/>
      <c r="L22" s="125"/>
    </row>
    <row r="23" spans="2:12" ht="15" customHeight="1" x14ac:dyDescent="0.25">
      <c r="B23" s="185"/>
      <c r="C23" s="178" t="s">
        <v>16</v>
      </c>
      <c r="D23" s="179"/>
      <c r="E23" s="179"/>
      <c r="F23" s="180"/>
      <c r="G23" s="102" t="s">
        <v>180</v>
      </c>
      <c r="H23" s="126">
        <v>4</v>
      </c>
      <c r="I23" s="116">
        <v>2</v>
      </c>
      <c r="J23" s="125"/>
      <c r="K23" s="125"/>
      <c r="L23" s="125"/>
    </row>
    <row r="24" spans="2:12" ht="15" customHeight="1" x14ac:dyDescent="0.25">
      <c r="B24" s="185"/>
      <c r="C24" s="178" t="s">
        <v>17</v>
      </c>
      <c r="D24" s="179"/>
      <c r="E24" s="179"/>
      <c r="F24" s="180"/>
      <c r="G24" s="102" t="s">
        <v>181</v>
      </c>
      <c r="H24" s="126">
        <v>2</v>
      </c>
      <c r="I24" s="116">
        <v>2</v>
      </c>
      <c r="J24" s="125"/>
      <c r="K24" s="125"/>
      <c r="L24" s="125"/>
    </row>
    <row r="25" spans="2:12" ht="15" customHeight="1" x14ac:dyDescent="0.25">
      <c r="B25" s="185"/>
      <c r="C25" s="178" t="s">
        <v>18</v>
      </c>
      <c r="D25" s="179"/>
      <c r="E25" s="179"/>
      <c r="F25" s="180"/>
      <c r="G25" s="102" t="s">
        <v>179</v>
      </c>
      <c r="H25" s="126">
        <v>5</v>
      </c>
      <c r="I25" s="116">
        <v>2</v>
      </c>
      <c r="J25" s="125"/>
      <c r="K25" s="125"/>
      <c r="L25" s="125"/>
    </row>
    <row r="26" spans="2:12" ht="15" customHeight="1" x14ac:dyDescent="0.25">
      <c r="B26" s="186"/>
      <c r="C26" s="181" t="s">
        <v>19</v>
      </c>
      <c r="D26" s="182"/>
      <c r="E26" s="182"/>
      <c r="F26" s="183"/>
      <c r="G26" s="102" t="s">
        <v>180</v>
      </c>
      <c r="H26" s="115">
        <v>4</v>
      </c>
      <c r="I26" s="127">
        <v>2</v>
      </c>
      <c r="J26" s="128"/>
      <c r="K26" s="128"/>
      <c r="L26" s="128"/>
    </row>
    <row r="27" spans="2:12" ht="15" customHeight="1" thickBot="1" x14ac:dyDescent="0.3">
      <c r="B27" s="34" t="s">
        <v>84</v>
      </c>
      <c r="C27" s="176" t="s">
        <v>91</v>
      </c>
      <c r="D27" s="176"/>
      <c r="E27" s="176"/>
      <c r="F27" s="177"/>
      <c r="G27" s="103">
        <v>3.2</v>
      </c>
      <c r="H27" s="129">
        <v>3.1</v>
      </c>
      <c r="I27" s="130">
        <v>2.2999999999999998</v>
      </c>
      <c r="J27" s="109">
        <f>IFERROR('(非表示)説明用データ'!X24,NA())</f>
        <v>0.9</v>
      </c>
      <c r="K27" s="109">
        <f>IFERROR('(非表示)説明用データ'!Y24,NA())</f>
        <v>0</v>
      </c>
      <c r="L27" s="109">
        <f>IFERROR('(非表示)説明用データ'!Z24,NA())</f>
        <v>0</v>
      </c>
    </row>
    <row r="28" spans="2:12" ht="15" customHeight="1" x14ac:dyDescent="0.25">
      <c r="B28" s="184" t="s">
        <v>96</v>
      </c>
      <c r="C28" s="187" t="s">
        <v>147</v>
      </c>
      <c r="D28" s="188"/>
      <c r="E28" s="188"/>
      <c r="F28" s="189"/>
      <c r="G28" s="102" t="s">
        <v>179</v>
      </c>
      <c r="H28" s="117">
        <v>5</v>
      </c>
      <c r="I28" s="124">
        <v>5</v>
      </c>
      <c r="J28" s="125"/>
      <c r="K28" s="125"/>
      <c r="L28" s="125"/>
    </row>
    <row r="29" spans="2:12" ht="15" customHeight="1" x14ac:dyDescent="0.25">
      <c r="B29" s="185"/>
      <c r="C29" s="178" t="s">
        <v>22</v>
      </c>
      <c r="D29" s="179"/>
      <c r="E29" s="179"/>
      <c r="F29" s="180"/>
      <c r="G29" s="102" t="s">
        <v>180</v>
      </c>
      <c r="H29" s="126">
        <v>4</v>
      </c>
      <c r="I29" s="116">
        <v>4</v>
      </c>
      <c r="J29" s="125"/>
      <c r="K29" s="125"/>
      <c r="L29" s="125"/>
    </row>
    <row r="30" spans="2:12" ht="15" customHeight="1" x14ac:dyDescent="0.25">
      <c r="B30" s="185"/>
      <c r="C30" s="178" t="s">
        <v>23</v>
      </c>
      <c r="D30" s="179"/>
      <c r="E30" s="179"/>
      <c r="F30" s="180"/>
      <c r="G30" s="102" t="s">
        <v>181</v>
      </c>
      <c r="H30" s="126">
        <v>2</v>
      </c>
      <c r="I30" s="127">
        <v>2</v>
      </c>
      <c r="J30" s="125"/>
      <c r="K30" s="125"/>
      <c r="L30" s="125"/>
    </row>
    <row r="31" spans="2:12" ht="15" customHeight="1" x14ac:dyDescent="0.25">
      <c r="B31" s="185"/>
      <c r="C31" s="178" t="s">
        <v>24</v>
      </c>
      <c r="D31" s="179"/>
      <c r="E31" s="179"/>
      <c r="F31" s="180"/>
      <c r="G31" s="102" t="s">
        <v>181</v>
      </c>
      <c r="H31" s="126">
        <v>2</v>
      </c>
      <c r="I31" s="116">
        <v>2</v>
      </c>
      <c r="J31" s="125"/>
      <c r="K31" s="125"/>
      <c r="L31" s="125"/>
    </row>
    <row r="32" spans="2:12" ht="15" customHeight="1" x14ac:dyDescent="0.25">
      <c r="B32" s="185"/>
      <c r="C32" s="178" t="s">
        <v>95</v>
      </c>
      <c r="D32" s="179"/>
      <c r="E32" s="179"/>
      <c r="F32" s="180"/>
      <c r="G32" s="102" t="s">
        <v>182</v>
      </c>
      <c r="H32" s="126">
        <v>0</v>
      </c>
      <c r="I32" s="131">
        <v>1</v>
      </c>
      <c r="J32" s="132"/>
      <c r="K32" s="125"/>
      <c r="L32" s="125"/>
    </row>
    <row r="33" spans="2:12" ht="15" customHeight="1" x14ac:dyDescent="0.25">
      <c r="B33" s="185"/>
      <c r="C33" s="178" t="s">
        <v>25</v>
      </c>
      <c r="D33" s="179"/>
      <c r="E33" s="179"/>
      <c r="F33" s="180"/>
      <c r="G33" s="102" t="s">
        <v>183</v>
      </c>
      <c r="H33" s="115">
        <v>3</v>
      </c>
      <c r="I33" s="116">
        <v>2</v>
      </c>
      <c r="J33" s="125"/>
      <c r="K33" s="125"/>
      <c r="L33" s="125"/>
    </row>
    <row r="34" spans="2:12" ht="15" customHeight="1" x14ac:dyDescent="0.25">
      <c r="B34" s="185"/>
      <c r="C34" s="178" t="s">
        <v>26</v>
      </c>
      <c r="D34" s="179"/>
      <c r="E34" s="179"/>
      <c r="F34" s="180"/>
      <c r="G34" s="102" t="s">
        <v>180</v>
      </c>
      <c r="H34" s="115">
        <v>4</v>
      </c>
      <c r="I34" s="116">
        <v>0</v>
      </c>
      <c r="J34" s="125"/>
      <c r="K34" s="125"/>
      <c r="L34" s="125"/>
    </row>
    <row r="35" spans="2:12" ht="15" customHeight="1" x14ac:dyDescent="0.25">
      <c r="B35" s="185"/>
      <c r="C35" s="178" t="s">
        <v>27</v>
      </c>
      <c r="D35" s="179"/>
      <c r="E35" s="179"/>
      <c r="F35" s="180"/>
      <c r="G35" s="102" t="s">
        <v>181</v>
      </c>
      <c r="H35" s="115">
        <v>2</v>
      </c>
      <c r="I35" s="116">
        <v>2</v>
      </c>
      <c r="J35" s="125"/>
      <c r="K35" s="125"/>
      <c r="L35" s="125"/>
    </row>
    <row r="36" spans="2:12" ht="15" customHeight="1" x14ac:dyDescent="0.25">
      <c r="B36" s="185"/>
      <c r="C36" s="178" t="s">
        <v>28</v>
      </c>
      <c r="D36" s="179"/>
      <c r="E36" s="179"/>
      <c r="F36" s="180"/>
      <c r="G36" s="102" t="s">
        <v>179</v>
      </c>
      <c r="H36" s="115">
        <v>3</v>
      </c>
      <c r="I36" s="116">
        <v>5</v>
      </c>
      <c r="J36" s="125"/>
      <c r="K36" s="125"/>
      <c r="L36" s="125"/>
    </row>
    <row r="37" spans="2:12" ht="15" customHeight="1" x14ac:dyDescent="0.25">
      <c r="B37" s="186"/>
      <c r="C37" s="181" t="s">
        <v>29</v>
      </c>
      <c r="D37" s="182"/>
      <c r="E37" s="182"/>
      <c r="F37" s="183"/>
      <c r="G37" s="102" t="s">
        <v>180</v>
      </c>
      <c r="H37" s="115">
        <v>4</v>
      </c>
      <c r="I37" s="116">
        <v>4</v>
      </c>
      <c r="J37" s="128"/>
      <c r="K37" s="128"/>
      <c r="L37" s="128"/>
    </row>
    <row r="38" spans="2:12" ht="15" customHeight="1" thickBot="1" x14ac:dyDescent="0.3">
      <c r="B38" s="33" t="s">
        <v>20</v>
      </c>
      <c r="C38" s="176" t="s">
        <v>91</v>
      </c>
      <c r="D38" s="176"/>
      <c r="E38" s="176"/>
      <c r="F38" s="177"/>
      <c r="G38" s="103">
        <v>3.2</v>
      </c>
      <c r="H38" s="129">
        <v>2.9</v>
      </c>
      <c r="I38" s="129">
        <v>2.7</v>
      </c>
      <c r="J38" s="109">
        <f>IFERROR('(非表示)説明用データ'!X35,NA())</f>
        <v>0</v>
      </c>
      <c r="K38" s="109">
        <f>IFERROR('(非表示)説明用データ'!Y35,NA())</f>
        <v>0</v>
      </c>
      <c r="L38" s="109">
        <f>IFERROR('(非表示)説明用データ'!Z35,NA())</f>
        <v>0</v>
      </c>
    </row>
    <row r="39" spans="2:12" ht="15" customHeight="1" x14ac:dyDescent="0.25">
      <c r="B39" s="184" t="s">
        <v>97</v>
      </c>
      <c r="C39" s="187" t="s">
        <v>92</v>
      </c>
      <c r="D39" s="188"/>
      <c r="E39" s="188"/>
      <c r="F39" s="189"/>
      <c r="G39" s="102" t="s">
        <v>179</v>
      </c>
      <c r="H39" s="120">
        <v>5</v>
      </c>
      <c r="I39" s="133">
        <v>3</v>
      </c>
      <c r="J39" s="125"/>
      <c r="K39" s="125"/>
      <c r="L39" s="125"/>
    </row>
    <row r="40" spans="2:12" ht="15" customHeight="1" x14ac:dyDescent="0.25">
      <c r="B40" s="190"/>
      <c r="C40" s="178" t="s">
        <v>31</v>
      </c>
      <c r="D40" s="179"/>
      <c r="E40" s="179"/>
      <c r="F40" s="180"/>
      <c r="G40" s="102" t="s">
        <v>180</v>
      </c>
      <c r="H40" s="115">
        <v>4</v>
      </c>
      <c r="I40" s="116">
        <v>4</v>
      </c>
      <c r="J40" s="125"/>
      <c r="K40" s="125"/>
      <c r="L40" s="125"/>
    </row>
    <row r="41" spans="2:12" ht="15" customHeight="1" x14ac:dyDescent="0.25">
      <c r="B41" s="190"/>
      <c r="C41" s="178" t="s">
        <v>32</v>
      </c>
      <c r="D41" s="179"/>
      <c r="E41" s="179"/>
      <c r="F41" s="180"/>
      <c r="G41" s="102" t="s">
        <v>181</v>
      </c>
      <c r="H41" s="115">
        <v>2</v>
      </c>
      <c r="I41" s="116">
        <v>2</v>
      </c>
      <c r="J41" s="125"/>
      <c r="K41" s="125"/>
      <c r="L41" s="125"/>
    </row>
    <row r="42" spans="2:12" ht="15" customHeight="1" x14ac:dyDescent="0.25">
      <c r="B42" s="190"/>
      <c r="C42" s="178" t="s">
        <v>33</v>
      </c>
      <c r="D42" s="179"/>
      <c r="E42" s="179"/>
      <c r="F42" s="180"/>
      <c r="G42" s="102" t="s">
        <v>181</v>
      </c>
      <c r="H42" s="115">
        <v>2</v>
      </c>
      <c r="I42" s="116">
        <v>1</v>
      </c>
      <c r="J42" s="125"/>
      <c r="K42" s="125"/>
      <c r="L42" s="125"/>
    </row>
    <row r="43" spans="2:12" ht="15" customHeight="1" x14ac:dyDescent="0.25">
      <c r="B43" s="190"/>
      <c r="C43" s="178" t="s">
        <v>34</v>
      </c>
      <c r="D43" s="179"/>
      <c r="E43" s="179"/>
      <c r="F43" s="180"/>
      <c r="G43" s="102" t="s">
        <v>182</v>
      </c>
      <c r="H43" s="115">
        <v>1</v>
      </c>
      <c r="I43" s="116">
        <v>3</v>
      </c>
      <c r="J43" s="125"/>
      <c r="K43" s="125"/>
      <c r="L43" s="125"/>
    </row>
    <row r="44" spans="2:12" ht="15" customHeight="1" x14ac:dyDescent="0.25">
      <c r="B44" s="190"/>
      <c r="C44" s="178" t="s">
        <v>35</v>
      </c>
      <c r="D44" s="179"/>
      <c r="E44" s="179"/>
      <c r="F44" s="180"/>
      <c r="G44" s="102" t="s">
        <v>183</v>
      </c>
      <c r="H44" s="117">
        <v>2</v>
      </c>
      <c r="I44" s="127">
        <v>2</v>
      </c>
      <c r="J44" s="125"/>
      <c r="K44" s="125"/>
      <c r="L44" s="125"/>
    </row>
    <row r="45" spans="2:12" ht="15" customHeight="1" x14ac:dyDescent="0.25">
      <c r="B45" s="190"/>
      <c r="C45" s="178" t="s">
        <v>36</v>
      </c>
      <c r="D45" s="179"/>
      <c r="E45" s="179"/>
      <c r="F45" s="180"/>
      <c r="G45" s="102" t="s">
        <v>180</v>
      </c>
      <c r="H45" s="126">
        <v>0</v>
      </c>
      <c r="I45" s="119">
        <v>2</v>
      </c>
      <c r="J45" s="125"/>
      <c r="K45" s="125"/>
      <c r="L45" s="125"/>
    </row>
    <row r="46" spans="2:12" ht="15" customHeight="1" x14ac:dyDescent="0.25">
      <c r="B46" s="190"/>
      <c r="C46" s="178" t="s">
        <v>37</v>
      </c>
      <c r="D46" s="179"/>
      <c r="E46" s="179"/>
      <c r="F46" s="180"/>
      <c r="G46" s="102" t="s">
        <v>181</v>
      </c>
      <c r="H46" s="115">
        <v>2</v>
      </c>
      <c r="I46" s="116">
        <v>2</v>
      </c>
      <c r="J46" s="125"/>
      <c r="K46" s="125"/>
      <c r="L46" s="125"/>
    </row>
    <row r="47" spans="2:12" ht="15" customHeight="1" x14ac:dyDescent="0.25">
      <c r="B47" s="190"/>
      <c r="C47" s="178" t="s">
        <v>38</v>
      </c>
      <c r="D47" s="179"/>
      <c r="E47" s="179"/>
      <c r="F47" s="180"/>
      <c r="G47" s="102" t="s">
        <v>179</v>
      </c>
      <c r="H47" s="115">
        <v>5</v>
      </c>
      <c r="I47" s="127">
        <v>2</v>
      </c>
      <c r="J47" s="125"/>
      <c r="K47" s="125"/>
      <c r="L47" s="125"/>
    </row>
    <row r="48" spans="2:12" ht="15" customHeight="1" x14ac:dyDescent="0.25">
      <c r="B48" s="191"/>
      <c r="C48" s="181" t="s">
        <v>93</v>
      </c>
      <c r="D48" s="182"/>
      <c r="E48" s="182"/>
      <c r="F48" s="183"/>
      <c r="G48" s="102" t="s">
        <v>180</v>
      </c>
      <c r="H48" s="115">
        <v>4</v>
      </c>
      <c r="I48" s="116">
        <v>2</v>
      </c>
      <c r="J48" s="128"/>
      <c r="K48" s="128"/>
      <c r="L48" s="128"/>
    </row>
    <row r="49" spans="2:12" ht="15" customHeight="1" thickBot="1" x14ac:dyDescent="0.3">
      <c r="B49" s="33" t="s">
        <v>30</v>
      </c>
      <c r="C49" s="176" t="s">
        <v>91</v>
      </c>
      <c r="D49" s="176"/>
      <c r="E49" s="176"/>
      <c r="F49" s="177"/>
      <c r="G49" s="103">
        <v>3.2</v>
      </c>
      <c r="H49" s="129">
        <v>2.7</v>
      </c>
      <c r="I49" s="123">
        <v>2.2999999999999998</v>
      </c>
      <c r="J49" s="109">
        <f>IFERROR('(非表示)説明用データ'!X46,NA())</f>
        <v>0</v>
      </c>
      <c r="K49" s="109">
        <f>IFERROR('(非表示)説明用データ'!Y46,NA())</f>
        <v>0</v>
      </c>
      <c r="L49" s="109">
        <f>IFERROR('(非表示)説明用データ'!Z46,NA())</f>
        <v>0</v>
      </c>
    </row>
    <row r="50" spans="2:12" ht="15" customHeight="1" x14ac:dyDescent="0.25">
      <c r="B50" s="184" t="s">
        <v>98</v>
      </c>
      <c r="C50" s="187" t="s">
        <v>148</v>
      </c>
      <c r="D50" s="188"/>
      <c r="E50" s="188"/>
      <c r="F50" s="189"/>
      <c r="G50" s="102" t="s">
        <v>179</v>
      </c>
      <c r="H50" s="120">
        <v>5</v>
      </c>
      <c r="I50" s="124">
        <v>5</v>
      </c>
      <c r="J50" s="125"/>
      <c r="K50" s="125"/>
      <c r="L50" s="125"/>
    </row>
    <row r="51" spans="2:12" ht="15" customHeight="1" x14ac:dyDescent="0.25">
      <c r="B51" s="185"/>
      <c r="C51" s="178" t="s">
        <v>41</v>
      </c>
      <c r="D51" s="179"/>
      <c r="E51" s="179"/>
      <c r="F51" s="180"/>
      <c r="G51" s="102" t="s">
        <v>180</v>
      </c>
      <c r="H51" s="115">
        <v>4</v>
      </c>
      <c r="I51" s="127">
        <v>4</v>
      </c>
      <c r="J51" s="125"/>
      <c r="K51" s="125"/>
      <c r="L51" s="125"/>
    </row>
    <row r="52" spans="2:12" ht="15" customHeight="1" x14ac:dyDescent="0.25">
      <c r="B52" s="185"/>
      <c r="C52" s="178" t="s">
        <v>42</v>
      </c>
      <c r="D52" s="179"/>
      <c r="E52" s="179"/>
      <c r="F52" s="180"/>
      <c r="G52" s="102" t="s">
        <v>181</v>
      </c>
      <c r="H52" s="117">
        <v>2</v>
      </c>
      <c r="I52" s="116">
        <v>2</v>
      </c>
      <c r="J52" s="125"/>
      <c r="K52" s="125"/>
      <c r="L52" s="125"/>
    </row>
    <row r="53" spans="2:12" ht="15" customHeight="1" x14ac:dyDescent="0.25">
      <c r="B53" s="185"/>
      <c r="C53" s="178" t="s">
        <v>43</v>
      </c>
      <c r="D53" s="179"/>
      <c r="E53" s="179"/>
      <c r="F53" s="180"/>
      <c r="G53" s="102" t="s">
        <v>181</v>
      </c>
      <c r="H53" s="126">
        <v>1</v>
      </c>
      <c r="I53" s="127">
        <v>2</v>
      </c>
      <c r="J53" s="125"/>
      <c r="K53" s="125"/>
      <c r="L53" s="125"/>
    </row>
    <row r="54" spans="2:12" ht="15" customHeight="1" x14ac:dyDescent="0.25">
      <c r="B54" s="185"/>
      <c r="C54" s="178" t="s">
        <v>44</v>
      </c>
      <c r="D54" s="179"/>
      <c r="E54" s="179"/>
      <c r="F54" s="180"/>
      <c r="G54" s="102" t="s">
        <v>182</v>
      </c>
      <c r="H54" s="126">
        <v>1</v>
      </c>
      <c r="I54" s="119">
        <v>1</v>
      </c>
      <c r="J54" s="125"/>
      <c r="K54" s="125"/>
      <c r="L54" s="125"/>
    </row>
    <row r="55" spans="2:12" ht="15" customHeight="1" x14ac:dyDescent="0.25">
      <c r="B55" s="185"/>
      <c r="C55" s="178" t="s">
        <v>45</v>
      </c>
      <c r="D55" s="179"/>
      <c r="E55" s="179"/>
      <c r="F55" s="180"/>
      <c r="G55" s="102" t="s">
        <v>183</v>
      </c>
      <c r="H55" s="115">
        <v>4</v>
      </c>
      <c r="I55" s="119">
        <v>2</v>
      </c>
      <c r="J55" s="125"/>
      <c r="K55" s="125"/>
      <c r="L55" s="125"/>
    </row>
    <row r="56" spans="2:12" ht="15" customHeight="1" x14ac:dyDescent="0.25">
      <c r="B56" s="185"/>
      <c r="C56" s="178" t="s">
        <v>46</v>
      </c>
      <c r="D56" s="179"/>
      <c r="E56" s="179"/>
      <c r="F56" s="180"/>
      <c r="G56" s="102" t="s">
        <v>180</v>
      </c>
      <c r="H56" s="115">
        <v>4</v>
      </c>
      <c r="I56" s="116">
        <v>0</v>
      </c>
      <c r="J56" s="125"/>
      <c r="K56" s="125"/>
      <c r="L56" s="125"/>
    </row>
    <row r="57" spans="2:12" ht="15" customHeight="1" x14ac:dyDescent="0.25">
      <c r="B57" s="185"/>
      <c r="C57" s="178" t="s">
        <v>47</v>
      </c>
      <c r="D57" s="179"/>
      <c r="E57" s="179"/>
      <c r="F57" s="180"/>
      <c r="G57" s="102" t="s">
        <v>181</v>
      </c>
      <c r="H57" s="117">
        <v>1</v>
      </c>
      <c r="I57" s="127">
        <v>2</v>
      </c>
      <c r="J57" s="125"/>
      <c r="K57" s="125"/>
      <c r="L57" s="125"/>
    </row>
    <row r="58" spans="2:12" ht="15" customHeight="1" x14ac:dyDescent="0.25">
      <c r="B58" s="185"/>
      <c r="C58" s="178" t="s">
        <v>48</v>
      </c>
      <c r="D58" s="179"/>
      <c r="E58" s="179"/>
      <c r="F58" s="180"/>
      <c r="G58" s="102" t="s">
        <v>179</v>
      </c>
      <c r="H58" s="126">
        <v>5</v>
      </c>
      <c r="I58" s="119">
        <v>5</v>
      </c>
      <c r="J58" s="125"/>
      <c r="K58" s="125"/>
      <c r="L58" s="125"/>
    </row>
    <row r="59" spans="2:12" ht="15" customHeight="1" x14ac:dyDescent="0.25">
      <c r="B59" s="186"/>
      <c r="C59" s="181" t="s">
        <v>49</v>
      </c>
      <c r="D59" s="182"/>
      <c r="E59" s="182"/>
      <c r="F59" s="183"/>
      <c r="G59" s="102" t="s">
        <v>180</v>
      </c>
      <c r="H59" s="115">
        <v>4</v>
      </c>
      <c r="I59" s="119">
        <v>4</v>
      </c>
      <c r="J59" s="128"/>
      <c r="K59" s="128"/>
      <c r="L59" s="128"/>
    </row>
    <row r="60" spans="2:12" ht="15" customHeight="1" thickBot="1" x14ac:dyDescent="0.3">
      <c r="B60" s="33" t="s">
        <v>39</v>
      </c>
      <c r="C60" s="176" t="s">
        <v>91</v>
      </c>
      <c r="D60" s="176"/>
      <c r="E60" s="176"/>
      <c r="F60" s="177"/>
      <c r="G60" s="103">
        <v>3.2</v>
      </c>
      <c r="H60" s="129">
        <v>3.1</v>
      </c>
      <c r="I60" s="134">
        <v>2.7</v>
      </c>
      <c r="J60" s="109">
        <f>IFERROR('(非表示)説明用データ'!X57,NA())</f>
        <v>0</v>
      </c>
      <c r="K60" s="109">
        <f>IFERROR('(非表示)説明用データ'!Y57,NA())</f>
        <v>0</v>
      </c>
      <c r="L60" s="109">
        <f>IFERROR('(非表示)説明用データ'!Z57,NA())</f>
        <v>0</v>
      </c>
    </row>
    <row r="61" spans="2:12" ht="15" customHeight="1" x14ac:dyDescent="0.25">
      <c r="B61" s="184" t="s">
        <v>50</v>
      </c>
      <c r="C61" s="187" t="s">
        <v>149</v>
      </c>
      <c r="D61" s="188"/>
      <c r="E61" s="188"/>
      <c r="F61" s="189"/>
      <c r="G61" s="102" t="s">
        <v>179</v>
      </c>
      <c r="H61" s="120">
        <v>5</v>
      </c>
      <c r="I61" s="124">
        <v>5</v>
      </c>
      <c r="J61" s="125"/>
      <c r="K61" s="125"/>
      <c r="L61" s="125"/>
    </row>
    <row r="62" spans="2:12" ht="15" customHeight="1" x14ac:dyDescent="0.25">
      <c r="B62" s="185"/>
      <c r="C62" s="178" t="s">
        <v>52</v>
      </c>
      <c r="D62" s="179"/>
      <c r="E62" s="179"/>
      <c r="F62" s="180"/>
      <c r="G62" s="102" t="s">
        <v>180</v>
      </c>
      <c r="H62" s="115">
        <v>4</v>
      </c>
      <c r="I62" s="116">
        <v>4</v>
      </c>
      <c r="J62" s="125"/>
      <c r="K62" s="125"/>
      <c r="L62" s="125"/>
    </row>
    <row r="63" spans="2:12" ht="15" customHeight="1" x14ac:dyDescent="0.25">
      <c r="B63" s="185"/>
      <c r="C63" s="178" t="s">
        <v>53</v>
      </c>
      <c r="D63" s="179"/>
      <c r="E63" s="179"/>
      <c r="F63" s="180"/>
      <c r="G63" s="102" t="s">
        <v>181</v>
      </c>
      <c r="H63" s="117">
        <v>2</v>
      </c>
      <c r="I63" s="127">
        <v>2</v>
      </c>
      <c r="J63" s="125"/>
      <c r="K63" s="125"/>
      <c r="L63" s="125"/>
    </row>
    <row r="64" spans="2:12" ht="15" customHeight="1" x14ac:dyDescent="0.25">
      <c r="B64" s="185"/>
      <c r="C64" s="178" t="s">
        <v>54</v>
      </c>
      <c r="D64" s="179"/>
      <c r="E64" s="179"/>
      <c r="F64" s="180"/>
      <c r="G64" s="102" t="s">
        <v>181</v>
      </c>
      <c r="H64" s="126">
        <v>2</v>
      </c>
      <c r="I64" s="116">
        <v>2</v>
      </c>
      <c r="J64" s="125"/>
      <c r="K64" s="125"/>
      <c r="L64" s="125"/>
    </row>
    <row r="65" spans="2:12" ht="15" customHeight="1" x14ac:dyDescent="0.25">
      <c r="B65" s="185"/>
      <c r="C65" s="178" t="s">
        <v>55</v>
      </c>
      <c r="D65" s="179"/>
      <c r="E65" s="179"/>
      <c r="F65" s="180"/>
      <c r="G65" s="102" t="s">
        <v>182</v>
      </c>
      <c r="H65" s="115">
        <v>4</v>
      </c>
      <c r="I65" s="116">
        <v>1</v>
      </c>
      <c r="J65" s="125"/>
      <c r="K65" s="125"/>
      <c r="L65" s="125"/>
    </row>
    <row r="66" spans="2:12" ht="15" customHeight="1" x14ac:dyDescent="0.25">
      <c r="B66" s="185"/>
      <c r="C66" s="178" t="s">
        <v>56</v>
      </c>
      <c r="D66" s="179"/>
      <c r="E66" s="179"/>
      <c r="F66" s="180"/>
      <c r="G66" s="102" t="s">
        <v>183</v>
      </c>
      <c r="H66" s="117">
        <v>3</v>
      </c>
      <c r="I66" s="116">
        <v>0</v>
      </c>
      <c r="J66" s="125"/>
      <c r="K66" s="125"/>
      <c r="L66" s="125"/>
    </row>
    <row r="67" spans="2:12" ht="15" customHeight="1" x14ac:dyDescent="0.25">
      <c r="B67" s="185"/>
      <c r="C67" s="178" t="s">
        <v>57</v>
      </c>
      <c r="D67" s="179"/>
      <c r="E67" s="179"/>
      <c r="F67" s="180"/>
      <c r="G67" s="102" t="s">
        <v>180</v>
      </c>
      <c r="H67" s="126">
        <v>4</v>
      </c>
      <c r="I67" s="116">
        <v>4</v>
      </c>
      <c r="J67" s="125"/>
      <c r="K67" s="125"/>
      <c r="L67" s="125"/>
    </row>
    <row r="68" spans="2:12" ht="15" customHeight="1" x14ac:dyDescent="0.25">
      <c r="B68" s="185"/>
      <c r="C68" s="178" t="s">
        <v>58</v>
      </c>
      <c r="D68" s="179"/>
      <c r="E68" s="179"/>
      <c r="F68" s="180"/>
      <c r="G68" s="102" t="s">
        <v>181</v>
      </c>
      <c r="H68" s="126">
        <v>2</v>
      </c>
      <c r="I68" s="127">
        <v>2</v>
      </c>
      <c r="J68" s="125"/>
      <c r="K68" s="125"/>
      <c r="L68" s="125"/>
    </row>
    <row r="69" spans="2:12" ht="15" customHeight="1" x14ac:dyDescent="0.25">
      <c r="B69" s="185"/>
      <c r="C69" s="178" t="s">
        <v>59</v>
      </c>
      <c r="D69" s="179"/>
      <c r="E69" s="179"/>
      <c r="F69" s="180"/>
      <c r="G69" s="102" t="s">
        <v>179</v>
      </c>
      <c r="H69" s="126">
        <v>5</v>
      </c>
      <c r="I69" s="119">
        <v>5</v>
      </c>
      <c r="J69" s="125"/>
      <c r="K69" s="125"/>
      <c r="L69" s="125"/>
    </row>
    <row r="70" spans="2:12" ht="15" customHeight="1" x14ac:dyDescent="0.25">
      <c r="B70" s="186"/>
      <c r="C70" s="181" t="s">
        <v>60</v>
      </c>
      <c r="D70" s="182"/>
      <c r="E70" s="182"/>
      <c r="F70" s="183"/>
      <c r="G70" s="102" t="s">
        <v>180</v>
      </c>
      <c r="H70" s="126">
        <v>4</v>
      </c>
      <c r="I70" s="116">
        <v>4</v>
      </c>
      <c r="J70" s="128"/>
      <c r="K70" s="128"/>
      <c r="L70" s="128"/>
    </row>
    <row r="71" spans="2:12" ht="15" customHeight="1" thickBot="1" x14ac:dyDescent="0.3">
      <c r="B71" s="33" t="s">
        <v>50</v>
      </c>
      <c r="C71" s="176" t="s">
        <v>91</v>
      </c>
      <c r="D71" s="176"/>
      <c r="E71" s="176"/>
      <c r="F71" s="177"/>
      <c r="G71" s="103">
        <v>3.2</v>
      </c>
      <c r="H71" s="129">
        <v>3.5</v>
      </c>
      <c r="I71" s="129">
        <v>2.9</v>
      </c>
      <c r="J71" s="109">
        <f>IFERROR('(非表示)説明用データ'!X68,NA())</f>
        <v>0</v>
      </c>
      <c r="K71" s="109">
        <f>IFERROR('(非表示)説明用データ'!Y68,NA())</f>
        <v>0</v>
      </c>
      <c r="L71" s="109">
        <f>IFERROR('(非表示)説明用データ'!Z68,NA())</f>
        <v>0</v>
      </c>
    </row>
    <row r="72" spans="2:12" ht="15" customHeight="1" x14ac:dyDescent="0.25">
      <c r="B72" s="184" t="s">
        <v>61</v>
      </c>
      <c r="C72" s="187" t="s">
        <v>150</v>
      </c>
      <c r="D72" s="188"/>
      <c r="E72" s="188"/>
      <c r="F72" s="189"/>
      <c r="G72" s="102" t="s">
        <v>179</v>
      </c>
      <c r="H72" s="120">
        <v>5</v>
      </c>
      <c r="I72" s="127">
        <v>3</v>
      </c>
      <c r="J72" s="125"/>
      <c r="K72" s="125"/>
      <c r="L72" s="125"/>
    </row>
    <row r="73" spans="2:12" ht="15" customHeight="1" x14ac:dyDescent="0.25">
      <c r="B73" s="185"/>
      <c r="C73" s="178" t="s">
        <v>63</v>
      </c>
      <c r="D73" s="179"/>
      <c r="E73" s="179"/>
      <c r="F73" s="180"/>
      <c r="G73" s="102" t="s">
        <v>180</v>
      </c>
      <c r="H73" s="117">
        <v>4</v>
      </c>
      <c r="I73" s="116">
        <v>1</v>
      </c>
      <c r="J73" s="125"/>
      <c r="K73" s="125"/>
      <c r="L73" s="125"/>
    </row>
    <row r="74" spans="2:12" ht="15" customHeight="1" x14ac:dyDescent="0.25">
      <c r="B74" s="185"/>
      <c r="C74" s="178" t="s">
        <v>64</v>
      </c>
      <c r="D74" s="179"/>
      <c r="E74" s="179"/>
      <c r="F74" s="180"/>
      <c r="G74" s="102" t="s">
        <v>181</v>
      </c>
      <c r="H74" s="126">
        <v>2</v>
      </c>
      <c r="I74" s="127">
        <v>5</v>
      </c>
      <c r="J74" s="125"/>
      <c r="K74" s="125"/>
      <c r="L74" s="125"/>
    </row>
    <row r="75" spans="2:12" ht="15" customHeight="1" x14ac:dyDescent="0.25">
      <c r="B75" s="185"/>
      <c r="C75" s="178" t="s">
        <v>65</v>
      </c>
      <c r="D75" s="179"/>
      <c r="E75" s="179"/>
      <c r="F75" s="180"/>
      <c r="G75" s="102" t="s">
        <v>181</v>
      </c>
      <c r="H75" s="126">
        <v>2</v>
      </c>
      <c r="I75" s="119">
        <v>1</v>
      </c>
      <c r="J75" s="125"/>
      <c r="K75" s="125"/>
      <c r="L75" s="125"/>
    </row>
    <row r="76" spans="2:12" ht="15" customHeight="1" x14ac:dyDescent="0.25">
      <c r="B76" s="185"/>
      <c r="C76" s="178" t="s">
        <v>66</v>
      </c>
      <c r="D76" s="179"/>
      <c r="E76" s="179"/>
      <c r="F76" s="180"/>
      <c r="G76" s="102" t="s">
        <v>182</v>
      </c>
      <c r="H76" s="115">
        <v>1</v>
      </c>
      <c r="I76" s="119">
        <v>2</v>
      </c>
      <c r="J76" s="125"/>
      <c r="K76" s="125"/>
      <c r="L76" s="125"/>
    </row>
    <row r="77" spans="2:12" ht="15" customHeight="1" x14ac:dyDescent="0.25">
      <c r="B77" s="185"/>
      <c r="C77" s="178" t="s">
        <v>67</v>
      </c>
      <c r="D77" s="179"/>
      <c r="E77" s="179"/>
      <c r="F77" s="180"/>
      <c r="G77" s="102" t="s">
        <v>183</v>
      </c>
      <c r="H77" s="115">
        <v>0</v>
      </c>
      <c r="I77" s="119">
        <v>2</v>
      </c>
      <c r="J77" s="125"/>
      <c r="K77" s="125"/>
      <c r="L77" s="125"/>
    </row>
    <row r="78" spans="2:12" ht="15" customHeight="1" x14ac:dyDescent="0.25">
      <c r="B78" s="185"/>
      <c r="C78" s="178" t="s">
        <v>68</v>
      </c>
      <c r="D78" s="179"/>
      <c r="E78" s="179"/>
      <c r="F78" s="180"/>
      <c r="G78" s="102" t="s">
        <v>180</v>
      </c>
      <c r="H78" s="117">
        <v>4</v>
      </c>
      <c r="I78" s="116">
        <v>2</v>
      </c>
      <c r="J78" s="125"/>
      <c r="K78" s="125"/>
      <c r="L78" s="125"/>
    </row>
    <row r="79" spans="2:12" ht="15" customHeight="1" x14ac:dyDescent="0.25">
      <c r="B79" s="185"/>
      <c r="C79" s="178" t="s">
        <v>69</v>
      </c>
      <c r="D79" s="179"/>
      <c r="E79" s="179"/>
      <c r="F79" s="180"/>
      <c r="G79" s="102" t="s">
        <v>181</v>
      </c>
      <c r="H79" s="126">
        <v>2</v>
      </c>
      <c r="I79" s="127">
        <v>4</v>
      </c>
      <c r="J79" s="125"/>
      <c r="K79" s="125"/>
      <c r="L79" s="125"/>
    </row>
    <row r="80" spans="2:12" ht="15" customHeight="1" x14ac:dyDescent="0.25">
      <c r="B80" s="185"/>
      <c r="C80" s="178" t="s">
        <v>70</v>
      </c>
      <c r="D80" s="179"/>
      <c r="E80" s="179"/>
      <c r="F80" s="180"/>
      <c r="G80" s="102" t="s">
        <v>179</v>
      </c>
      <c r="H80" s="115">
        <v>5</v>
      </c>
      <c r="I80" s="116">
        <v>2</v>
      </c>
      <c r="J80" s="125"/>
      <c r="K80" s="125"/>
      <c r="L80" s="125"/>
    </row>
    <row r="81" spans="2:12" ht="15" customHeight="1" x14ac:dyDescent="0.25">
      <c r="B81" s="186"/>
      <c r="C81" s="181" t="s">
        <v>71</v>
      </c>
      <c r="D81" s="182"/>
      <c r="E81" s="182"/>
      <c r="F81" s="183"/>
      <c r="G81" s="102" t="s">
        <v>180</v>
      </c>
      <c r="H81" s="117">
        <v>4</v>
      </c>
      <c r="I81" s="127">
        <v>2</v>
      </c>
      <c r="J81" s="128"/>
      <c r="K81" s="128"/>
      <c r="L81" s="128"/>
    </row>
    <row r="82" spans="2:12" ht="15" customHeight="1" thickBot="1" x14ac:dyDescent="0.3">
      <c r="B82" s="33" t="s">
        <v>61</v>
      </c>
      <c r="C82" s="176" t="s">
        <v>91</v>
      </c>
      <c r="D82" s="176"/>
      <c r="E82" s="176"/>
      <c r="F82" s="177"/>
      <c r="G82" s="103">
        <v>3.2</v>
      </c>
      <c r="H82" s="135">
        <v>2.9</v>
      </c>
      <c r="I82" s="129">
        <v>2.4</v>
      </c>
      <c r="J82" s="109">
        <f>IFERROR('(非表示)説明用データ'!X79,NA())</f>
        <v>0</v>
      </c>
      <c r="K82" s="109">
        <f>IFERROR('(非表示)説明用データ'!Y79,NA())</f>
        <v>0</v>
      </c>
      <c r="L82" s="109">
        <f>IFERROR('(非表示)説明用データ'!Z79,NA())</f>
        <v>0</v>
      </c>
    </row>
    <row r="83" spans="2:12" ht="15" customHeight="1" x14ac:dyDescent="0.25">
      <c r="B83" s="184" t="s">
        <v>72</v>
      </c>
      <c r="C83" s="187" t="s">
        <v>151</v>
      </c>
      <c r="D83" s="188"/>
      <c r="E83" s="188"/>
      <c r="F83" s="189"/>
      <c r="G83" s="102" t="s">
        <v>179</v>
      </c>
      <c r="H83" s="124">
        <v>5</v>
      </c>
      <c r="I83" s="133">
        <v>3</v>
      </c>
      <c r="J83" s="125"/>
      <c r="K83" s="125"/>
      <c r="L83" s="125"/>
    </row>
    <row r="84" spans="2:12" ht="15" customHeight="1" x14ac:dyDescent="0.25">
      <c r="B84" s="185"/>
      <c r="C84" s="178" t="s">
        <v>74</v>
      </c>
      <c r="D84" s="179"/>
      <c r="E84" s="179"/>
      <c r="F84" s="180"/>
      <c r="G84" s="102" t="s">
        <v>180</v>
      </c>
      <c r="H84" s="115">
        <v>4</v>
      </c>
      <c r="I84" s="127">
        <v>4</v>
      </c>
      <c r="J84" s="125"/>
      <c r="K84" s="125"/>
      <c r="L84" s="125"/>
    </row>
    <row r="85" spans="2:12" ht="15" customHeight="1" x14ac:dyDescent="0.25">
      <c r="B85" s="185"/>
      <c r="C85" s="178" t="s">
        <v>75</v>
      </c>
      <c r="D85" s="179"/>
      <c r="E85" s="179"/>
      <c r="F85" s="180"/>
      <c r="G85" s="102" t="s">
        <v>181</v>
      </c>
      <c r="H85" s="117">
        <v>2</v>
      </c>
      <c r="I85" s="116">
        <v>2</v>
      </c>
      <c r="J85" s="125"/>
      <c r="K85" s="125"/>
      <c r="L85" s="125"/>
    </row>
    <row r="86" spans="2:12" ht="15" customHeight="1" x14ac:dyDescent="0.25">
      <c r="B86" s="185"/>
      <c r="C86" s="178" t="s">
        <v>76</v>
      </c>
      <c r="D86" s="179"/>
      <c r="E86" s="179"/>
      <c r="F86" s="180"/>
      <c r="G86" s="102" t="s">
        <v>181</v>
      </c>
      <c r="H86" s="115">
        <v>2</v>
      </c>
      <c r="I86" s="116">
        <v>5</v>
      </c>
      <c r="J86" s="125"/>
      <c r="K86" s="125"/>
      <c r="L86" s="125"/>
    </row>
    <row r="87" spans="2:12" ht="15" customHeight="1" x14ac:dyDescent="0.25">
      <c r="B87" s="185"/>
      <c r="C87" s="178" t="s">
        <v>77</v>
      </c>
      <c r="D87" s="179"/>
      <c r="E87" s="179"/>
      <c r="F87" s="180"/>
      <c r="G87" s="102" t="s">
        <v>182</v>
      </c>
      <c r="H87" s="117">
        <v>3</v>
      </c>
      <c r="I87" s="116">
        <v>3</v>
      </c>
      <c r="J87" s="125"/>
      <c r="K87" s="125"/>
      <c r="L87" s="125"/>
    </row>
    <row r="88" spans="2:12" ht="15" customHeight="1" x14ac:dyDescent="0.25">
      <c r="B88" s="185"/>
      <c r="C88" s="178" t="s">
        <v>78</v>
      </c>
      <c r="D88" s="179"/>
      <c r="E88" s="179"/>
      <c r="F88" s="180"/>
      <c r="G88" s="102" t="s">
        <v>183</v>
      </c>
      <c r="H88" s="115">
        <v>3</v>
      </c>
      <c r="I88" s="127">
        <v>2</v>
      </c>
      <c r="J88" s="125"/>
      <c r="K88" s="125"/>
      <c r="L88" s="125"/>
    </row>
    <row r="89" spans="2:12" ht="15" customHeight="1" x14ac:dyDescent="0.25">
      <c r="B89" s="185"/>
      <c r="C89" s="178" t="s">
        <v>94</v>
      </c>
      <c r="D89" s="179"/>
      <c r="E89" s="179"/>
      <c r="F89" s="180"/>
      <c r="G89" s="102" t="s">
        <v>180</v>
      </c>
      <c r="H89" s="115">
        <v>4</v>
      </c>
      <c r="I89" s="116">
        <v>2</v>
      </c>
      <c r="J89" s="125"/>
      <c r="K89" s="125"/>
      <c r="L89" s="125"/>
    </row>
    <row r="90" spans="2:12" ht="15" customHeight="1" x14ac:dyDescent="0.25">
      <c r="B90" s="185"/>
      <c r="C90" s="178" t="s">
        <v>79</v>
      </c>
      <c r="D90" s="179"/>
      <c r="E90" s="179"/>
      <c r="F90" s="180"/>
      <c r="G90" s="102" t="s">
        <v>181</v>
      </c>
      <c r="H90" s="115">
        <v>2</v>
      </c>
      <c r="I90" s="116">
        <v>1</v>
      </c>
      <c r="J90" s="125"/>
      <c r="K90" s="125"/>
      <c r="L90" s="125"/>
    </row>
    <row r="91" spans="2:12" ht="15" customHeight="1" x14ac:dyDescent="0.25">
      <c r="B91" s="185"/>
      <c r="C91" s="178" t="s">
        <v>80</v>
      </c>
      <c r="D91" s="179"/>
      <c r="E91" s="179"/>
      <c r="F91" s="180"/>
      <c r="G91" s="102" t="s">
        <v>179</v>
      </c>
      <c r="H91" s="115">
        <v>0</v>
      </c>
      <c r="I91" s="127">
        <v>2</v>
      </c>
      <c r="J91" s="125"/>
      <c r="K91" s="125"/>
      <c r="L91" s="125"/>
    </row>
    <row r="92" spans="2:12" ht="15" customHeight="1" x14ac:dyDescent="0.25">
      <c r="B92" s="186"/>
      <c r="C92" s="181" t="s">
        <v>83</v>
      </c>
      <c r="D92" s="182"/>
      <c r="E92" s="182"/>
      <c r="F92" s="183"/>
      <c r="G92" s="102" t="s">
        <v>180</v>
      </c>
      <c r="H92" s="115">
        <v>4</v>
      </c>
      <c r="I92" s="116">
        <v>0</v>
      </c>
      <c r="J92" s="128"/>
      <c r="K92" s="128"/>
      <c r="L92" s="128"/>
    </row>
    <row r="93" spans="2:12" ht="15" customHeight="1" thickBot="1" x14ac:dyDescent="0.3">
      <c r="B93" s="33" t="s">
        <v>72</v>
      </c>
      <c r="C93" s="176" t="s">
        <v>91</v>
      </c>
      <c r="D93" s="176"/>
      <c r="E93" s="176"/>
      <c r="F93" s="177"/>
      <c r="G93" s="103">
        <v>3.2</v>
      </c>
      <c r="H93" s="129">
        <v>2.9</v>
      </c>
      <c r="I93" s="123">
        <v>2.4</v>
      </c>
      <c r="J93" s="109">
        <f>IFERROR('(非表示)説明用データ'!X90,NA())</f>
        <v>0</v>
      </c>
      <c r="K93" s="109">
        <f>IFERROR('(非表示)説明用データ'!Y90,NA())</f>
        <v>0</v>
      </c>
      <c r="L93" s="109">
        <f>IFERROR('(非表示)説明用データ'!Z90,NA())</f>
        <v>0</v>
      </c>
    </row>
    <row r="94" spans="2:12" x14ac:dyDescent="0.2">
      <c r="I94" s="108"/>
    </row>
  </sheetData>
  <sheetProtection algorithmName="SHA-1" hashValue="jUXcTV39y7XSENu41axx6MHcN9M=" saltValue="oFprgMhid6d4xEy6dJNMRg==" spinCount="100000" sheet="1" objects="1" scenarios="1" selectLockedCells="1" selectUnlockedCells="1"/>
  <mergeCells count="98">
    <mergeCell ref="C93:F93"/>
    <mergeCell ref="C79:F79"/>
    <mergeCell ref="C80:F80"/>
    <mergeCell ref="C81:F81"/>
    <mergeCell ref="C82:F82"/>
    <mergeCell ref="C88:F88"/>
    <mergeCell ref="C89:F89"/>
    <mergeCell ref="C90:F90"/>
    <mergeCell ref="C91:F91"/>
    <mergeCell ref="C92:F92"/>
    <mergeCell ref="B83:B92"/>
    <mergeCell ref="C83:F83"/>
    <mergeCell ref="C84:F84"/>
    <mergeCell ref="C85:F85"/>
    <mergeCell ref="C86:F86"/>
    <mergeCell ref="C87:F87"/>
    <mergeCell ref="C70:F70"/>
    <mergeCell ref="C71:F71"/>
    <mergeCell ref="B72:B81"/>
    <mergeCell ref="C72:F72"/>
    <mergeCell ref="C73:F73"/>
    <mergeCell ref="C74:F74"/>
    <mergeCell ref="C75:F75"/>
    <mergeCell ref="C76:F76"/>
    <mergeCell ref="C77:F77"/>
    <mergeCell ref="C78:F78"/>
    <mergeCell ref="B61:B70"/>
    <mergeCell ref="C61:F61"/>
    <mergeCell ref="C62:F62"/>
    <mergeCell ref="C63:F63"/>
    <mergeCell ref="C64:F64"/>
    <mergeCell ref="C65:F65"/>
    <mergeCell ref="C66:F66"/>
    <mergeCell ref="C67:F67"/>
    <mergeCell ref="C68:F68"/>
    <mergeCell ref="C69:F69"/>
    <mergeCell ref="C55:F55"/>
    <mergeCell ref="C56:F56"/>
    <mergeCell ref="C57:F57"/>
    <mergeCell ref="C58:F58"/>
    <mergeCell ref="C59:F59"/>
    <mergeCell ref="C60:F60"/>
    <mergeCell ref="C46:F46"/>
    <mergeCell ref="C47:F47"/>
    <mergeCell ref="C48:F48"/>
    <mergeCell ref="C49:F49"/>
    <mergeCell ref="B50:B59"/>
    <mergeCell ref="C50:F50"/>
    <mergeCell ref="C51:F51"/>
    <mergeCell ref="C52:F52"/>
    <mergeCell ref="C53:F53"/>
    <mergeCell ref="C54:F54"/>
    <mergeCell ref="C37:F37"/>
    <mergeCell ref="C38:F38"/>
    <mergeCell ref="B39:B48"/>
    <mergeCell ref="C39:F39"/>
    <mergeCell ref="C40:F40"/>
    <mergeCell ref="C41:F41"/>
    <mergeCell ref="C42:F42"/>
    <mergeCell ref="C43:F43"/>
    <mergeCell ref="C44:F44"/>
    <mergeCell ref="C45:F45"/>
    <mergeCell ref="B28:B37"/>
    <mergeCell ref="C28:F28"/>
    <mergeCell ref="C29:F29"/>
    <mergeCell ref="C30:F30"/>
    <mergeCell ref="C31:F31"/>
    <mergeCell ref="C32:F32"/>
    <mergeCell ref="C33:F33"/>
    <mergeCell ref="C34:F34"/>
    <mergeCell ref="C35:F35"/>
    <mergeCell ref="C36:F36"/>
    <mergeCell ref="C22:F22"/>
    <mergeCell ref="C23:F23"/>
    <mergeCell ref="C24:F24"/>
    <mergeCell ref="C25:F25"/>
    <mergeCell ref="C26:F26"/>
    <mergeCell ref="C27:F27"/>
    <mergeCell ref="C16:F16"/>
    <mergeCell ref="B17:B26"/>
    <mergeCell ref="C17:F17"/>
    <mergeCell ref="C18:F18"/>
    <mergeCell ref="C19:F19"/>
    <mergeCell ref="C20:F20"/>
    <mergeCell ref="C21:F21"/>
    <mergeCell ref="B2:L2"/>
    <mergeCell ref="C5:F5"/>
    <mergeCell ref="B6:B15"/>
    <mergeCell ref="C6:F6"/>
    <mergeCell ref="C7:F7"/>
    <mergeCell ref="C8:F8"/>
    <mergeCell ref="C9:F9"/>
    <mergeCell ref="C10:F10"/>
    <mergeCell ref="C11:F11"/>
    <mergeCell ref="C12:F12"/>
    <mergeCell ref="C13:F13"/>
    <mergeCell ref="C14:F14"/>
    <mergeCell ref="C15:F15"/>
  </mergeCells>
  <phoneticPr fontId="1"/>
  <pageMargins left="0.7" right="0.7" top="0.75" bottom="0.75" header="0.3" footer="0.3"/>
  <pageSetup paperSize="9" scale="2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5" id="{FA537B58-5601-486C-933E-C031A0F329AA}">
            <xm:f>'(非表示)説明用データ'!$AA3&gt;=3</xm:f>
            <x14:dxf>
              <fill>
                <patternFill>
                  <bgColor rgb="FF92D050"/>
                </patternFill>
              </fill>
            </x14:dxf>
          </x14:cfRule>
          <xm:sqref>C6:F15 C17:F26 C28:F37 C39:F48 C50:F59 C61:F70 C72:F81 C83:F92</xm:sqref>
        </x14:conditionalFormatting>
        <x14:conditionalFormatting xmlns:xm="http://schemas.microsoft.com/office/excel/2006/main">
          <x14:cfRule type="expression" priority="2" id="{54E25171-C354-4C29-A9CD-B237B6013773}">
            <xm:f>'(非表示)説明用データ'!V3-'(非表示)説明用データ'!$A3&gt;='(非表示)説明用データ'!$B$92</xm:f>
            <x14:dxf>
              <font>
                <b/>
                <i val="0"/>
                <color rgb="FFFF0000"/>
              </font>
              <fill>
                <patternFill>
                  <bgColor theme="9" tint="0.79998168889431442"/>
                </patternFill>
              </fill>
            </x14:dxf>
          </x14:cfRule>
          <xm:sqref>H6:L15 H17:L26 H28:L37 H39:L48 H50:L59 H61:L70 H72:L81 H83:L92</xm:sqref>
        </x14:conditionalFormatting>
        <x14:conditionalFormatting xmlns:xm="http://schemas.microsoft.com/office/excel/2006/main">
          <x14:cfRule type="expression" priority="1" id="{26B69E8C-18CC-432F-A40C-5EC9E1CE8567}">
            <xm:f>'(非表示)説明用データ'!V3-'(非表示)説明用データ'!$A3&lt;='(非表示)説明用データ'!$B$93</xm:f>
            <x14:dxf>
              <font>
                <b/>
                <i val="0"/>
                <color rgb="FF0070C0"/>
              </font>
              <fill>
                <patternFill>
                  <bgColor rgb="FFCCECFF"/>
                </patternFill>
              </fill>
            </x14:dxf>
          </x14:cfRule>
          <xm:sqref>H6:L15 H17:L26 H28:L37 H39:L48 H50:L59 H61:L70 H72:L81 H83:L92</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'(非表示)インデックス用_各社・全データ'!$Q$2:$Q$9</xm:f>
          </x14:formula1>
          <xm:sqref>C4</xm:sqref>
        </x14:dataValidation>
        <x14:dataValidation type="list" allowBlank="1" showInputMessage="1" showErrorMessage="1">
          <x14:formula1>
            <xm:f>'(非表示)インデックス用_各社・全データ'!$S$2:$S$3</xm:f>
          </x14:formula1>
          <xm:sqref>E4</xm:sqref>
        </x14:dataValidation>
        <x14:dataValidation type="list" allowBlank="1" showInputMessage="1" showErrorMessage="1">
          <x14:formula1>
            <xm:f>'(非表示)説明用データ'!$V$96:$V$101</xm:f>
          </x14:formula1>
          <xm:sqref>H6:L15 H17:L26 H28:L37 H39:L48 H50:L59 H61:L70 H72:L81 H83:L92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1"/>
  <sheetViews>
    <sheetView zoomScale="80" zoomScaleNormal="80" workbookViewId="0">
      <selection activeCell="A20" sqref="A20"/>
    </sheetView>
  </sheetViews>
  <sheetFormatPr defaultColWidth="8.75" defaultRowHeight="15.75" x14ac:dyDescent="0.25"/>
  <cols>
    <col min="1" max="1" width="19.625" style="1" customWidth="1"/>
    <col min="2" max="2" width="13.375" style="42" customWidth="1"/>
    <col min="3" max="3" width="8.75" style="43"/>
    <col min="4" max="4" width="90.75" style="1" customWidth="1"/>
    <col min="5" max="7" width="20.25" style="1" customWidth="1"/>
    <col min="8" max="15" width="20.25" style="42" customWidth="1"/>
    <col min="16" max="16384" width="8.75" style="42"/>
  </cols>
  <sheetData>
    <row r="1" spans="1:27" ht="16.5" thickBot="1" x14ac:dyDescent="0.3">
      <c r="V1" s="42" t="s">
        <v>184</v>
      </c>
    </row>
    <row r="2" spans="1:27" ht="16.5" thickBot="1" x14ac:dyDescent="0.3">
      <c r="A2" s="45" t="s">
        <v>90</v>
      </c>
      <c r="B2" s="47" t="str">
        <f>'自社診断ツール(他社比較用)'!C4&amp;'自社診断ツール(他社比較用)'!E4</f>
        <v/>
      </c>
      <c r="C2" s="46" t="s">
        <v>157</v>
      </c>
      <c r="D2" s="44" t="s">
        <v>87</v>
      </c>
      <c r="E2" s="12" t="s">
        <v>123</v>
      </c>
      <c r="F2" s="12" t="s">
        <v>136</v>
      </c>
      <c r="G2" s="12" t="s">
        <v>124</v>
      </c>
      <c r="H2" s="12" t="s">
        <v>125</v>
      </c>
      <c r="I2" s="12" t="s">
        <v>127</v>
      </c>
      <c r="J2" s="12" t="s">
        <v>126</v>
      </c>
      <c r="K2" s="12" t="s">
        <v>128</v>
      </c>
      <c r="L2" s="12" t="s">
        <v>129</v>
      </c>
      <c r="M2" s="12" t="s">
        <v>130</v>
      </c>
      <c r="N2" s="12" t="s">
        <v>131</v>
      </c>
      <c r="O2" s="12" t="s">
        <v>132</v>
      </c>
      <c r="Q2" s="30" t="s">
        <v>144</v>
      </c>
      <c r="R2" s="31" t="s">
        <v>145</v>
      </c>
      <c r="S2" s="42" t="s">
        <v>145</v>
      </c>
      <c r="T2" s="30" t="s">
        <v>144</v>
      </c>
      <c r="V2" s="92" t="s">
        <v>163</v>
      </c>
      <c r="W2" s="95" t="s">
        <v>164</v>
      </c>
      <c r="X2" s="96" t="s">
        <v>166</v>
      </c>
      <c r="Y2" s="97" t="s">
        <v>167</v>
      </c>
      <c r="Z2" s="98" t="s">
        <v>168</v>
      </c>
      <c r="AA2" s="42" t="s">
        <v>185</v>
      </c>
    </row>
    <row r="3" spans="1:27" x14ac:dyDescent="0.25">
      <c r="A3" s="52">
        <v>5</v>
      </c>
      <c r="B3" s="53">
        <v>3.9615384615384617</v>
      </c>
      <c r="C3" s="54">
        <v>1.0384615384615383</v>
      </c>
      <c r="D3" s="21" t="s">
        <v>9</v>
      </c>
      <c r="E3" s="13">
        <v>3.9285714285714284</v>
      </c>
      <c r="F3" s="14">
        <v>4.2363636363636363</v>
      </c>
      <c r="G3" s="14">
        <v>4.4277456647398843</v>
      </c>
      <c r="H3" s="14">
        <v>4.3809523809523814</v>
      </c>
      <c r="I3" s="14">
        <v>3.9615384615384617</v>
      </c>
      <c r="J3" s="14">
        <v>3</v>
      </c>
      <c r="K3" s="14">
        <v>4.6885245901639347</v>
      </c>
      <c r="L3" s="14">
        <v>4.0632911392405067</v>
      </c>
      <c r="M3" s="14">
        <v>3.7619047619047619</v>
      </c>
      <c r="N3" s="14">
        <v>4.4705882352941178</v>
      </c>
      <c r="O3" s="14">
        <v>4.2125000000000004</v>
      </c>
      <c r="Q3" s="30" t="s">
        <v>137</v>
      </c>
      <c r="R3" s="31" t="s">
        <v>135</v>
      </c>
      <c r="S3" s="42" t="str">
        <f>IF(COUNTIF('(非表示)説明用データ'!T2:T4,'自社診断ツール(他社比較用)'!C4),R3,"")</f>
        <v/>
      </c>
      <c r="T3" s="30" t="s">
        <v>137</v>
      </c>
      <c r="V3" s="53">
        <f>IFERROR(INDEX($W$96:$W$101,MATCH('(記入例)自社診断ツール(社内比較用)'!H6,$V$96:$V$101,0)),"")</f>
        <v>5</v>
      </c>
      <c r="W3" s="53">
        <f>IFERROR(INDEX($W$96:$W$101,MATCH('(記入例)自社診断ツール(社内比較用)'!I6,$V$96:$V$101,0)),"")</f>
        <v>3</v>
      </c>
      <c r="X3" s="53">
        <f>IFERROR(INDEX($W$96:$W$101,MATCH('(記入例)自社診断ツール(社内比較用)'!J6,$V$96:$V$101,0)),"")</f>
        <v>2</v>
      </c>
      <c r="Y3" s="53">
        <f>IFERROR(INDEX($W$96:$W$101,MATCH('(記入例)自社診断ツール(社内比較用)'!K6,$V$96:$V$101,0)),"")</f>
        <v>0</v>
      </c>
      <c r="Z3" s="53">
        <f>IFERROR(INDEX($W$96:$W$101,MATCH('(記入例)自社診断ツール(社内比較用)'!L6,$V$96:$V$101,0)),"")</f>
        <v>0</v>
      </c>
      <c r="AA3" s="42">
        <f>_xlfn.AGGREGATE(4,6,'(記入例)自社診断ツール(社内比較用)'!H6:L6)-_xlfn.AGGREGATE(5,6,'(記入例)自社診断ツール(社内比較用)'!H6:L6)</f>
        <v>3</v>
      </c>
    </row>
    <row r="4" spans="1:27" x14ac:dyDescent="0.25">
      <c r="A4" s="49">
        <v>4</v>
      </c>
      <c r="B4" s="50">
        <v>3.6538461538461537</v>
      </c>
      <c r="C4" s="51">
        <v>0.34615384615384626</v>
      </c>
      <c r="D4" s="22" t="s">
        <v>0</v>
      </c>
      <c r="E4" s="15">
        <v>3.8214285714285716</v>
      </c>
      <c r="F4" s="16">
        <v>4.1409090909090907</v>
      </c>
      <c r="G4" s="16">
        <v>4.3294797687861273</v>
      </c>
      <c r="H4" s="16">
        <v>4.2857142857142856</v>
      </c>
      <c r="I4" s="16">
        <v>3.6538461538461537</v>
      </c>
      <c r="J4" s="16">
        <v>3.1904761904761907</v>
      </c>
      <c r="K4" s="16">
        <v>4.4098360655737707</v>
      </c>
      <c r="L4" s="16">
        <v>4.0443037974683547</v>
      </c>
      <c r="M4" s="16">
        <v>3.5714285714285716</v>
      </c>
      <c r="N4" s="16">
        <v>4.2857142857142856</v>
      </c>
      <c r="O4" s="16">
        <v>4.1749999999999998</v>
      </c>
      <c r="Q4" s="30" t="s">
        <v>138</v>
      </c>
      <c r="R4" s="31"/>
      <c r="T4" s="30" t="s">
        <v>141</v>
      </c>
      <c r="V4" s="53">
        <f>IFERROR(INDEX($W$96:$W$101,MATCH('(記入例)自社診断ツール(社内比較用)'!H7,$V$96:$V$101,0)),"")</f>
        <v>4</v>
      </c>
      <c r="W4" s="53">
        <f>IFERROR(INDEX($W$96:$W$101,MATCH('(記入例)自社診断ツール(社内比較用)'!I7,$V$96:$V$101,0)),"")</f>
        <v>3</v>
      </c>
      <c r="X4" s="53">
        <f>IFERROR(INDEX($W$96:$W$101,MATCH('(記入例)自社診断ツール(社内比較用)'!J7,$V$96:$V$101,0)),"")</f>
        <v>4</v>
      </c>
      <c r="Y4" s="53">
        <f>IFERROR(INDEX($W$96:$W$101,MATCH('(記入例)自社診断ツール(社内比較用)'!K7,$V$96:$V$101,0)),"")</f>
        <v>0</v>
      </c>
      <c r="Z4" s="53">
        <f>IFERROR(INDEX($W$96:$W$101,MATCH('(記入例)自社診断ツール(社内比較用)'!L7,$V$96:$V$101,0)),"")</f>
        <v>0</v>
      </c>
      <c r="AA4" s="42">
        <f>_xlfn.AGGREGATE(4,6,'(記入例)自社診断ツール(社内比較用)'!H7:L7)-_xlfn.AGGREGATE(5,6,'(記入例)自社診断ツール(社内比較用)'!H7:L7)</f>
        <v>1</v>
      </c>
    </row>
    <row r="5" spans="1:27" x14ac:dyDescent="0.25">
      <c r="A5" s="49">
        <v>2</v>
      </c>
      <c r="B5" s="50">
        <v>3.5769230769230771</v>
      </c>
      <c r="C5" s="51">
        <v>-1.5769230769230771</v>
      </c>
      <c r="D5" s="22" t="s">
        <v>1</v>
      </c>
      <c r="E5" s="15">
        <v>3.4642857142857144</v>
      </c>
      <c r="F5" s="16">
        <v>3.4363636363636365</v>
      </c>
      <c r="G5" s="16">
        <v>3.4624277456647401</v>
      </c>
      <c r="H5" s="16">
        <v>3.6190476190476191</v>
      </c>
      <c r="I5" s="16">
        <v>3.5769230769230771</v>
      </c>
      <c r="J5" s="16">
        <v>3.0476190476190474</v>
      </c>
      <c r="K5" s="16">
        <v>3.7049180327868854</v>
      </c>
      <c r="L5" s="16">
        <v>3.3354430379746836</v>
      </c>
      <c r="M5" s="16">
        <v>3.3809523809523809</v>
      </c>
      <c r="N5" s="16">
        <v>3.53781512605042</v>
      </c>
      <c r="O5" s="16">
        <v>3.3875000000000002</v>
      </c>
      <c r="Q5" s="30" t="s">
        <v>139</v>
      </c>
      <c r="R5" s="31"/>
      <c r="V5" s="53">
        <f>IFERROR(INDEX($W$96:$W$101,MATCH('(記入例)自社診断ツール(社内比較用)'!H8,$V$96:$V$101,0)),"")</f>
        <v>2</v>
      </c>
      <c r="W5" s="53">
        <f>IFERROR(INDEX($W$96:$W$101,MATCH('(記入例)自社診断ツール(社内比較用)'!I8,$V$96:$V$101,0)),"")</f>
        <v>5</v>
      </c>
      <c r="X5" s="53">
        <f>IFERROR(INDEX($W$96:$W$101,MATCH('(記入例)自社診断ツール(社内比較用)'!J8,$V$96:$V$101,0)),"")</f>
        <v>5</v>
      </c>
      <c r="Y5" s="53">
        <f>IFERROR(INDEX($W$96:$W$101,MATCH('(記入例)自社診断ツール(社内比較用)'!K8,$V$96:$V$101,0)),"")</f>
        <v>0</v>
      </c>
      <c r="Z5" s="53">
        <f>IFERROR(INDEX($W$96:$W$101,MATCH('(記入例)自社診断ツール(社内比較用)'!L8,$V$96:$V$101,0)),"")</f>
        <v>0</v>
      </c>
      <c r="AA5" s="42">
        <f>_xlfn.AGGREGATE(4,6,'(記入例)自社診断ツール(社内比較用)'!H8:L8)-_xlfn.AGGREGATE(5,6,'(記入例)自社診断ツール(社内比較用)'!H8:L8)</f>
        <v>3</v>
      </c>
    </row>
    <row r="6" spans="1:27" x14ac:dyDescent="0.25">
      <c r="A6" s="49">
        <v>2</v>
      </c>
      <c r="B6" s="50">
        <v>3.9230769230769229</v>
      </c>
      <c r="C6" s="51">
        <v>-1.9230769230769229</v>
      </c>
      <c r="D6" s="22" t="s">
        <v>2</v>
      </c>
      <c r="E6" s="15">
        <v>3.7857142857142856</v>
      </c>
      <c r="F6" s="16">
        <v>3.7136363636363638</v>
      </c>
      <c r="G6" s="16">
        <v>3.7341040462427744</v>
      </c>
      <c r="H6" s="16">
        <v>3.9047619047619047</v>
      </c>
      <c r="I6" s="16">
        <v>3.9230769230769229</v>
      </c>
      <c r="J6" s="16">
        <v>3.2857142857142856</v>
      </c>
      <c r="K6" s="16">
        <v>3.639344262295082</v>
      </c>
      <c r="L6" s="16">
        <v>3.740506329113924</v>
      </c>
      <c r="M6" s="16">
        <v>3.7619047619047619</v>
      </c>
      <c r="N6" s="16">
        <v>3.6554621848739495</v>
      </c>
      <c r="O6" s="16">
        <v>3.9125000000000001</v>
      </c>
      <c r="Q6" s="30" t="s">
        <v>140</v>
      </c>
      <c r="R6" s="31"/>
      <c r="V6" s="53">
        <f>IFERROR(INDEX($W$96:$W$101,MATCH('(記入例)自社診断ツール(社内比較用)'!H9,$V$96:$V$101,0)),"")</f>
        <v>2</v>
      </c>
      <c r="W6" s="53">
        <f>IFERROR(INDEX($W$96:$W$101,MATCH('(記入例)自社診断ツール(社内比較用)'!I9,$V$96:$V$101,0)),"")</f>
        <v>2</v>
      </c>
      <c r="X6" s="53">
        <f>IFERROR(INDEX($W$96:$W$101,MATCH('(記入例)自社診断ツール(社内比較用)'!J9,$V$96:$V$101,0)),"")</f>
        <v>3</v>
      </c>
      <c r="Y6" s="53">
        <f>IFERROR(INDEX($W$96:$W$101,MATCH('(記入例)自社診断ツール(社内比較用)'!K9,$V$96:$V$101,0)),"")</f>
        <v>0</v>
      </c>
      <c r="Z6" s="53">
        <f>IFERROR(INDEX($W$96:$W$101,MATCH('(記入例)自社診断ツール(社内比較用)'!L9,$V$96:$V$101,0)),"")</f>
        <v>0</v>
      </c>
      <c r="AA6" s="42">
        <f>_xlfn.AGGREGATE(4,6,'(記入例)自社診断ツール(社内比較用)'!H9:L9)-_xlfn.AGGREGATE(5,6,'(記入例)自社診断ツール(社内比較用)'!H9:L9)</f>
        <v>1</v>
      </c>
    </row>
    <row r="7" spans="1:27" x14ac:dyDescent="0.25">
      <c r="A7" s="49">
        <v>1</v>
      </c>
      <c r="B7" s="50">
        <v>2.6923076923076925</v>
      </c>
      <c r="C7" s="51">
        <v>-1.6923076923076925</v>
      </c>
      <c r="D7" s="22" t="s">
        <v>3</v>
      </c>
      <c r="E7" s="15">
        <v>2.7857142857142856</v>
      </c>
      <c r="F7" s="16">
        <v>2.9315068493150687</v>
      </c>
      <c r="G7" s="16">
        <v>3.0635838150289016</v>
      </c>
      <c r="H7" s="16">
        <v>3.1904761904761907</v>
      </c>
      <c r="I7" s="16">
        <v>2.6923076923076925</v>
      </c>
      <c r="J7" s="16">
        <v>2.1</v>
      </c>
      <c r="K7" s="16">
        <v>3.3442622950819674</v>
      </c>
      <c r="L7" s="16">
        <v>2.7707006369426752</v>
      </c>
      <c r="M7" s="16">
        <v>2.5714285714285716</v>
      </c>
      <c r="N7" s="16">
        <v>2.9915966386554622</v>
      </c>
      <c r="O7" s="16">
        <v>3.05</v>
      </c>
      <c r="Q7" s="30" t="s">
        <v>141</v>
      </c>
      <c r="R7" s="31"/>
      <c r="V7" s="53">
        <f>IFERROR(INDEX($W$96:$W$101,MATCH('(記入例)自社診断ツール(社内比較用)'!H10,$V$96:$V$101,0)),"")</f>
        <v>1</v>
      </c>
      <c r="W7" s="53">
        <f>IFERROR(INDEX($W$96:$W$101,MATCH('(記入例)自社診断ツール(社内比較用)'!I10,$V$96:$V$101,0)),"")</f>
        <v>1</v>
      </c>
      <c r="X7" s="53">
        <f>IFERROR(INDEX($W$96:$W$101,MATCH('(記入例)自社診断ツール(社内比較用)'!J10,$V$96:$V$101,0)),"")</f>
        <v>2</v>
      </c>
      <c r="Y7" s="53">
        <f>IFERROR(INDEX($W$96:$W$101,MATCH('(記入例)自社診断ツール(社内比較用)'!K10,$V$96:$V$101,0)),"")</f>
        <v>0</v>
      </c>
      <c r="Z7" s="53">
        <f>IFERROR(INDEX($W$96:$W$101,MATCH('(記入例)自社診断ツール(社内比較用)'!L10,$V$96:$V$101,0)),"")</f>
        <v>0</v>
      </c>
      <c r="AA7" s="42">
        <f>_xlfn.AGGREGATE(4,6,'(記入例)自社診断ツール(社内比較用)'!H10:L10)-_xlfn.AGGREGATE(5,6,'(記入例)自社診断ツール(社内比較用)'!H10:L10)</f>
        <v>1</v>
      </c>
    </row>
    <row r="8" spans="1:27" x14ac:dyDescent="0.25">
      <c r="A8" s="49">
        <v>3</v>
      </c>
      <c r="B8" s="50">
        <v>4</v>
      </c>
      <c r="C8" s="51">
        <v>-1</v>
      </c>
      <c r="D8" s="22" t="s">
        <v>4</v>
      </c>
      <c r="E8" s="15">
        <v>3.75</v>
      </c>
      <c r="F8" s="16">
        <v>3.8545454545454545</v>
      </c>
      <c r="G8" s="16">
        <v>4.0115606936416182</v>
      </c>
      <c r="H8" s="16">
        <v>4.0476190476190474</v>
      </c>
      <c r="I8" s="16">
        <v>4</v>
      </c>
      <c r="J8" s="16">
        <v>2.3809523809523809</v>
      </c>
      <c r="K8" s="16">
        <v>4.278688524590164</v>
      </c>
      <c r="L8" s="16">
        <v>3.6835443037974684</v>
      </c>
      <c r="M8" s="16">
        <v>3.5238095238095237</v>
      </c>
      <c r="N8" s="16">
        <v>3.9747899159663866</v>
      </c>
      <c r="O8" s="16">
        <v>4.0625</v>
      </c>
      <c r="Q8" s="30" t="s">
        <v>142</v>
      </c>
      <c r="R8" s="31"/>
      <c r="V8" s="53">
        <f>IFERROR(INDEX($W$96:$W$101,MATCH('(記入例)自社診断ツール(社内比較用)'!H11,$V$96:$V$101,0)),"")</f>
        <v>2</v>
      </c>
      <c r="W8" s="53">
        <f>IFERROR(INDEX($W$96:$W$101,MATCH('(記入例)自社診断ツール(社内比較用)'!I11,$V$96:$V$101,0)),"")</f>
        <v>4</v>
      </c>
      <c r="X8" s="53">
        <f>IFERROR(INDEX($W$96:$W$101,MATCH('(記入例)自社診断ツール(社内比較用)'!J11,$V$96:$V$101,0)),"")</f>
        <v>2</v>
      </c>
      <c r="Y8" s="53">
        <f>IFERROR(INDEX($W$96:$W$101,MATCH('(記入例)自社診断ツール(社内比較用)'!K11,$V$96:$V$101,0)),"")</f>
        <v>0</v>
      </c>
      <c r="Z8" s="53">
        <f>IFERROR(INDEX($W$96:$W$101,MATCH('(記入例)自社診断ツール(社内比較用)'!L11,$V$96:$V$101,0)),"")</f>
        <v>0</v>
      </c>
      <c r="AA8" s="42">
        <f>_xlfn.AGGREGATE(4,6,'(記入例)自社診断ツール(社内比較用)'!H11:L11)-_xlfn.AGGREGATE(5,6,'(記入例)自社診断ツール(社内比較用)'!H11:L11)</f>
        <v>2</v>
      </c>
    </row>
    <row r="9" spans="1:27" x14ac:dyDescent="0.25">
      <c r="A9" s="49">
        <v>4</v>
      </c>
      <c r="B9" s="50">
        <v>4.0769230769230766</v>
      </c>
      <c r="C9" s="51">
        <v>-7.692307692307665E-2</v>
      </c>
      <c r="D9" s="22" t="s">
        <v>5</v>
      </c>
      <c r="E9" s="15">
        <v>3.8214285714285716</v>
      </c>
      <c r="F9" s="16">
        <v>3.8545454545454545</v>
      </c>
      <c r="G9" s="16">
        <v>3.9884393063583814</v>
      </c>
      <c r="H9" s="16">
        <v>4.0952380952380949</v>
      </c>
      <c r="I9" s="16">
        <v>4.0769230769230766</v>
      </c>
      <c r="J9" s="16">
        <v>2.4761904761904763</v>
      </c>
      <c r="K9" s="16">
        <v>3.9836065573770494</v>
      </c>
      <c r="L9" s="16">
        <v>3.8037974683544302</v>
      </c>
      <c r="M9" s="16">
        <v>3.6666666666666665</v>
      </c>
      <c r="N9" s="16">
        <v>3.9411764705882355</v>
      </c>
      <c r="O9" s="16">
        <v>4.0875000000000004</v>
      </c>
      <c r="Q9" s="30" t="s">
        <v>143</v>
      </c>
      <c r="R9" s="31"/>
      <c r="V9" s="53">
        <f>IFERROR(INDEX($W$96:$W$101,MATCH('(記入例)自社診断ツール(社内比較用)'!H12,$V$96:$V$101,0)),"")</f>
        <v>0</v>
      </c>
      <c r="W9" s="53">
        <f>IFERROR(INDEX($W$96:$W$101,MATCH('(記入例)自社診断ツール(社内比較用)'!I12,$V$96:$V$101,0)),"")</f>
        <v>2</v>
      </c>
      <c r="X9" s="53">
        <f>IFERROR(INDEX($W$96:$W$101,MATCH('(記入例)自社診断ツール(社内比較用)'!J12,$V$96:$V$101,0)),"")</f>
        <v>5</v>
      </c>
      <c r="Y9" s="53">
        <f>IFERROR(INDEX($W$96:$W$101,MATCH('(記入例)自社診断ツール(社内比較用)'!K12,$V$96:$V$101,0)),"")</f>
        <v>0</v>
      </c>
      <c r="Z9" s="53">
        <f>IFERROR(INDEX($W$96:$W$101,MATCH('(記入例)自社診断ツール(社内比較用)'!L12,$V$96:$V$101,0)),"")</f>
        <v>0</v>
      </c>
      <c r="AA9" s="42">
        <f>_xlfn.AGGREGATE(4,6,'(記入例)自社診断ツール(社内比較用)'!H12:L12)-_xlfn.AGGREGATE(5,6,'(記入例)自社診断ツール(社内比較用)'!H12:L12)</f>
        <v>5</v>
      </c>
    </row>
    <row r="10" spans="1:27" x14ac:dyDescent="0.25">
      <c r="A10" s="49">
        <v>2</v>
      </c>
      <c r="B10" s="50">
        <v>3.7307692307692308</v>
      </c>
      <c r="C10" s="51">
        <v>-1.7307692307692308</v>
      </c>
      <c r="D10" s="22" t="s">
        <v>6</v>
      </c>
      <c r="E10" s="15">
        <v>3.6785714285714284</v>
      </c>
      <c r="F10" s="16">
        <v>3.6909090909090909</v>
      </c>
      <c r="G10" s="16">
        <v>3.8381502890173409</v>
      </c>
      <c r="H10" s="16">
        <v>4.0476190476190474</v>
      </c>
      <c r="I10" s="16">
        <v>3.7307692307692308</v>
      </c>
      <c r="J10" s="16">
        <v>2.4285714285714284</v>
      </c>
      <c r="K10" s="16">
        <v>4.1803278688524594</v>
      </c>
      <c r="L10" s="16">
        <v>3.5</v>
      </c>
      <c r="M10" s="16">
        <v>3.3333333333333335</v>
      </c>
      <c r="N10" s="16">
        <v>3.8235294117647061</v>
      </c>
      <c r="O10" s="16">
        <v>3.8250000000000002</v>
      </c>
      <c r="V10" s="53">
        <f>IFERROR(INDEX($W$96:$W$101,MATCH('(記入例)自社診断ツール(社内比較用)'!H13,$V$96:$V$101,0)),"")</f>
        <v>2</v>
      </c>
      <c r="W10" s="53">
        <f>IFERROR(INDEX($W$96:$W$101,MATCH('(記入例)自社診断ツール(社内比較用)'!I13,$V$96:$V$101,0)),"")</f>
        <v>1</v>
      </c>
      <c r="X10" s="53">
        <f>IFERROR(INDEX($W$96:$W$101,MATCH('(記入例)自社診断ツール(社内比較用)'!J13,$V$96:$V$101,0)),"")</f>
        <v>2</v>
      </c>
      <c r="Y10" s="53">
        <f>IFERROR(INDEX($W$96:$W$101,MATCH('(記入例)自社診断ツール(社内比較用)'!K13,$V$96:$V$101,0)),"")</f>
        <v>0</v>
      </c>
      <c r="Z10" s="53">
        <f>IFERROR(INDEX($W$96:$W$101,MATCH('(記入例)自社診断ツール(社内比較用)'!L13,$V$96:$V$101,0)),"")</f>
        <v>0</v>
      </c>
      <c r="AA10" s="42">
        <f>_xlfn.AGGREGATE(4,6,'(記入例)自社診断ツール(社内比較用)'!H13:L13)-_xlfn.AGGREGATE(5,6,'(記入例)自社診断ツール(社内比較用)'!H13:L13)</f>
        <v>1</v>
      </c>
    </row>
    <row r="11" spans="1:27" x14ac:dyDescent="0.25">
      <c r="A11" s="49">
        <v>5</v>
      </c>
      <c r="B11" s="50">
        <v>3.6923076923076925</v>
      </c>
      <c r="C11" s="51">
        <v>1.3076923076923075</v>
      </c>
      <c r="D11" s="22" t="s">
        <v>7</v>
      </c>
      <c r="E11" s="15">
        <v>3.5714285714285716</v>
      </c>
      <c r="F11" s="16">
        <v>3.5</v>
      </c>
      <c r="G11" s="16">
        <v>3.601156069364162</v>
      </c>
      <c r="H11" s="16">
        <v>3.9047619047619047</v>
      </c>
      <c r="I11" s="16">
        <v>3.6923076923076925</v>
      </c>
      <c r="J11" s="16">
        <v>2.4285714285714284</v>
      </c>
      <c r="K11" s="16">
        <v>4.0327868852459012</v>
      </c>
      <c r="L11" s="16">
        <v>3.2974683544303796</v>
      </c>
      <c r="M11" s="16">
        <v>3.2380952380952381</v>
      </c>
      <c r="N11" s="16">
        <v>3.672268907563025</v>
      </c>
      <c r="O11" s="16">
        <v>3.5249999999999999</v>
      </c>
      <c r="V11" s="53">
        <f>IFERROR(INDEX($W$96:$W$101,MATCH('(記入例)自社診断ツール(社内比較用)'!H14,$V$96:$V$101,0)),"")</f>
        <v>5</v>
      </c>
      <c r="W11" s="53">
        <f>IFERROR(INDEX($W$96:$W$101,MATCH('(記入例)自社診断ツール(社内比較用)'!I14,$V$96:$V$101,0)),"")</f>
        <v>5</v>
      </c>
      <c r="X11" s="53">
        <f>IFERROR(INDEX($W$96:$W$101,MATCH('(記入例)自社診断ツール(社内比較用)'!J14,$V$96:$V$101,0)),"")</f>
        <v>1</v>
      </c>
      <c r="Y11" s="53">
        <f>IFERROR(INDEX($W$96:$W$101,MATCH('(記入例)自社診断ツール(社内比較用)'!K14,$V$96:$V$101,0)),"")</f>
        <v>0</v>
      </c>
      <c r="Z11" s="53">
        <f>IFERROR(INDEX($W$96:$W$101,MATCH('(記入例)自社診断ツール(社内比較用)'!L14,$V$96:$V$101,0)),"")</f>
        <v>0</v>
      </c>
      <c r="AA11" s="42">
        <f>_xlfn.AGGREGATE(4,6,'(記入例)自社診断ツール(社内比較用)'!H14:L14)-_xlfn.AGGREGATE(5,6,'(記入例)自社診断ツール(社内比較用)'!H14:L14)</f>
        <v>4</v>
      </c>
    </row>
    <row r="12" spans="1:27" x14ac:dyDescent="0.25">
      <c r="A12" s="49">
        <v>4</v>
      </c>
      <c r="B12" s="50">
        <v>3.4230769230769229</v>
      </c>
      <c r="C12" s="51">
        <v>0.57692307692307709</v>
      </c>
      <c r="D12" s="23" t="s">
        <v>8</v>
      </c>
      <c r="E12" s="15">
        <v>3.6428571428571428</v>
      </c>
      <c r="F12" s="16">
        <v>3.5045454545454544</v>
      </c>
      <c r="G12" s="16">
        <v>3.5722543352601157</v>
      </c>
      <c r="H12" s="16">
        <v>3.7619047619047619</v>
      </c>
      <c r="I12" s="16">
        <v>3.4230769230769229</v>
      </c>
      <c r="J12" s="16">
        <v>3.0476190476190474</v>
      </c>
      <c r="K12" s="16">
        <v>3.901639344262295</v>
      </c>
      <c r="L12" s="16">
        <v>3.3481012658227849</v>
      </c>
      <c r="M12" s="16">
        <v>3.2857142857142856</v>
      </c>
      <c r="N12" s="16">
        <v>3.7058823529411766</v>
      </c>
      <c r="O12" s="16">
        <v>3.3250000000000002</v>
      </c>
      <c r="V12" s="53">
        <f>IFERROR(INDEX($W$96:$W$101,MATCH('(記入例)自社診断ツール(社内比較用)'!H15,$V$96:$V$101,0)),"")</f>
        <v>4</v>
      </c>
      <c r="W12" s="53">
        <f>IFERROR(INDEX($W$96:$W$101,MATCH('(記入例)自社診断ツール(社内比較用)'!I15,$V$96:$V$101,0)),"")</f>
        <v>0</v>
      </c>
      <c r="X12" s="53">
        <f>IFERROR(INDEX($W$96:$W$101,MATCH('(記入例)自社診断ツール(社内比較用)'!J15,$V$96:$V$101,0)),"")</f>
        <v>3</v>
      </c>
      <c r="Y12" s="53">
        <f>IFERROR(INDEX($W$96:$W$101,MATCH('(記入例)自社診断ツール(社内比較用)'!K15,$V$96:$V$101,0)),"")</f>
        <v>0</v>
      </c>
      <c r="Z12" s="53">
        <f>IFERROR(INDEX($W$96:$W$101,MATCH('(記入例)自社診断ツール(社内比較用)'!L15,$V$96:$V$101,0)),"")</f>
        <v>0</v>
      </c>
      <c r="AA12" s="42">
        <f>_xlfn.AGGREGATE(4,6,'(記入例)自社診断ツール(社内比較用)'!H15:L15)-_xlfn.AGGREGATE(5,6,'(記入例)自社診断ツール(社内比較用)'!H15:L15)</f>
        <v>4</v>
      </c>
    </row>
    <row r="13" spans="1:27" ht="16.5" thickBot="1" x14ac:dyDescent="0.3">
      <c r="A13" s="55">
        <v>3.2</v>
      </c>
      <c r="B13" s="56">
        <v>3.6730769230769225</v>
      </c>
      <c r="C13" s="57">
        <v>-0.47307692307692228</v>
      </c>
      <c r="D13" s="2" t="s">
        <v>91</v>
      </c>
      <c r="E13" s="17">
        <v>3.625</v>
      </c>
      <c r="F13" s="18">
        <v>3.6863325031133249</v>
      </c>
      <c r="G13" s="18">
        <v>3.8028901734104039</v>
      </c>
      <c r="H13" s="18">
        <v>3.9238095238095232</v>
      </c>
      <c r="I13" s="18">
        <v>3.6730769230769225</v>
      </c>
      <c r="J13" s="18">
        <v>2.7385714285714284</v>
      </c>
      <c r="K13" s="18">
        <v>4.0163934426229506</v>
      </c>
      <c r="L13" s="18">
        <v>3.5587156333145202</v>
      </c>
      <c r="M13" s="18">
        <v>3.4095238095238103</v>
      </c>
      <c r="N13" s="18">
        <v>3.8058823529411763</v>
      </c>
      <c r="O13" s="18">
        <v>3.7562500000000001</v>
      </c>
      <c r="V13" s="91">
        <f>AVERAGE(V3:V12)</f>
        <v>2.7</v>
      </c>
      <c r="W13" s="91">
        <f t="shared" ref="W13:Z13" si="0">AVERAGE(W3:W12)</f>
        <v>2.6</v>
      </c>
      <c r="X13" s="91">
        <f t="shared" si="0"/>
        <v>2.9</v>
      </c>
      <c r="Y13" s="91">
        <f t="shared" si="0"/>
        <v>0</v>
      </c>
      <c r="Z13" s="91">
        <f t="shared" si="0"/>
        <v>0</v>
      </c>
      <c r="AA13" s="42">
        <f>_xlfn.AGGREGATE(4,6,'(記入例)自社診断ツール(社内比較用)'!H16:L16)-_xlfn.AGGREGATE(5,6,'(記入例)自社診断ツール(社内比較用)'!H16:L16)</f>
        <v>2.9</v>
      </c>
    </row>
    <row r="14" spans="1:27" x14ac:dyDescent="0.25">
      <c r="A14" s="52">
        <v>5</v>
      </c>
      <c r="B14" s="53">
        <v>4</v>
      </c>
      <c r="C14" s="54">
        <v>1</v>
      </c>
      <c r="D14" s="48" t="s">
        <v>10</v>
      </c>
      <c r="E14" s="15">
        <v>3.5714285714285716</v>
      </c>
      <c r="F14" s="16">
        <v>3.8818181818181818</v>
      </c>
      <c r="G14" s="16">
        <v>3.9421965317919074</v>
      </c>
      <c r="H14" s="16">
        <v>3.7619047619047619</v>
      </c>
      <c r="I14" s="16">
        <v>4</v>
      </c>
      <c r="J14" s="16">
        <v>3.2380952380952381</v>
      </c>
      <c r="K14" s="16">
        <v>4.2131147540983607</v>
      </c>
      <c r="L14" s="16">
        <v>3.759493670886076</v>
      </c>
      <c r="M14" s="16">
        <v>3.3333333333333335</v>
      </c>
      <c r="N14" s="16">
        <v>4.1428571428571432</v>
      </c>
      <c r="O14" s="16">
        <v>3.6625000000000001</v>
      </c>
      <c r="V14" s="53">
        <f>IFERROR(INDEX($W$96:$W$101,MATCH('(記入例)自社診断ツール(社内比較用)'!H17,$V$96:$V$101,0)),"")</f>
        <v>5</v>
      </c>
      <c r="W14" s="53">
        <f>IFERROR(INDEX($W$96:$W$101,MATCH('(記入例)自社診断ツール(社内比較用)'!I17,$V$96:$V$101,0)),"")</f>
        <v>3</v>
      </c>
      <c r="X14" s="53">
        <f>IFERROR(INDEX($W$96:$W$101,MATCH('(記入例)自社診断ツール(社内比較用)'!J17,$V$96:$V$101,0)),"")</f>
        <v>4</v>
      </c>
      <c r="Y14" s="53">
        <f>IFERROR(INDEX($W$96:$W$101,MATCH('(記入例)自社診断ツール(社内比較用)'!K17,$V$96:$V$101,0)),"")</f>
        <v>0</v>
      </c>
      <c r="Z14" s="53">
        <f>IFERROR(INDEX($W$96:$W$101,MATCH('(記入例)自社診断ツール(社内比較用)'!L17,$V$96:$V$101,0)),"")</f>
        <v>0</v>
      </c>
      <c r="AA14" s="42">
        <f>_xlfn.AGGREGATE(4,6,'(記入例)自社診断ツール(社内比較用)'!H17:L17)-_xlfn.AGGREGATE(5,6,'(記入例)自社診断ツール(社内比較用)'!H17:L17)</f>
        <v>2</v>
      </c>
    </row>
    <row r="15" spans="1:27" x14ac:dyDescent="0.25">
      <c r="A15" s="49">
        <v>4</v>
      </c>
      <c r="B15" s="50">
        <v>2.9230769230769229</v>
      </c>
      <c r="C15" s="51">
        <v>1.0769230769230771</v>
      </c>
      <c r="D15" s="24" t="s">
        <v>11</v>
      </c>
      <c r="E15" s="15">
        <v>3.1071428571428572</v>
      </c>
      <c r="F15" s="16">
        <v>3.3863636363636362</v>
      </c>
      <c r="G15" s="16">
        <v>3.5433526011560694</v>
      </c>
      <c r="H15" s="16">
        <v>3.4285714285714284</v>
      </c>
      <c r="I15" s="16">
        <v>2.9230769230769229</v>
      </c>
      <c r="J15" s="16">
        <v>2.6666666666666665</v>
      </c>
      <c r="K15" s="16">
        <v>3.7868852459016393</v>
      </c>
      <c r="L15" s="16">
        <v>3.2341772151898733</v>
      </c>
      <c r="M15" s="16">
        <v>2.9047619047619047</v>
      </c>
      <c r="N15" s="16">
        <v>3.6050420168067228</v>
      </c>
      <c r="O15" s="16">
        <v>3.25</v>
      </c>
      <c r="V15" s="53">
        <f>IFERROR(INDEX($W$96:$W$101,MATCH('(記入例)自社診断ツール(社内比較用)'!H18,$V$96:$V$101,0)),"")</f>
        <v>4</v>
      </c>
      <c r="W15" s="53">
        <f>IFERROR(INDEX($W$96:$W$101,MATCH('(記入例)自社診断ツール(社内比較用)'!I18,$V$96:$V$101,0)),"")</f>
        <v>4</v>
      </c>
      <c r="X15" s="53">
        <f>IFERROR(INDEX($W$96:$W$101,MATCH('(記入例)自社診断ツール(社内比較用)'!J18,$V$96:$V$101,0)),"")</f>
        <v>3</v>
      </c>
      <c r="Y15" s="53">
        <f>IFERROR(INDEX($W$96:$W$101,MATCH('(記入例)自社診断ツール(社内比較用)'!K18,$V$96:$V$101,0)),"")</f>
        <v>0</v>
      </c>
      <c r="Z15" s="53">
        <f>IFERROR(INDEX($W$96:$W$101,MATCH('(記入例)自社診断ツール(社内比較用)'!L18,$V$96:$V$101,0)),"")</f>
        <v>0</v>
      </c>
      <c r="AA15" s="42">
        <f>_xlfn.AGGREGATE(4,6,'(記入例)自社診断ツール(社内比較用)'!H18:L18)-_xlfn.AGGREGATE(5,6,'(記入例)自社診断ツール(社内比較用)'!H18:L18)</f>
        <v>1</v>
      </c>
    </row>
    <row r="16" spans="1:27" x14ac:dyDescent="0.25">
      <c r="A16" s="49">
        <v>2</v>
      </c>
      <c r="B16" s="50">
        <v>4.12</v>
      </c>
      <c r="C16" s="51">
        <v>-2.12</v>
      </c>
      <c r="D16" s="24" t="s">
        <v>12</v>
      </c>
      <c r="E16" s="15">
        <v>4.1111111111111107</v>
      </c>
      <c r="F16" s="16">
        <v>4.2706422018348622</v>
      </c>
      <c r="G16" s="16">
        <v>4.3255813953488369</v>
      </c>
      <c r="H16" s="16">
        <v>4.3809523809523814</v>
      </c>
      <c r="I16" s="16">
        <v>4.12</v>
      </c>
      <c r="J16" s="16">
        <v>4</v>
      </c>
      <c r="K16" s="16">
        <v>4.4754098360655741</v>
      </c>
      <c r="L16" s="16">
        <v>4.1923076923076925</v>
      </c>
      <c r="M16" s="16">
        <v>4</v>
      </c>
      <c r="N16" s="16">
        <v>4.3728813559322033</v>
      </c>
      <c r="O16" s="16">
        <v>4.1898734177215191</v>
      </c>
      <c r="V16" s="53">
        <f>IFERROR(INDEX($W$96:$W$101,MATCH('(記入例)自社診断ツール(社内比較用)'!H19,$V$96:$V$101,0)),"")</f>
        <v>4</v>
      </c>
      <c r="W16" s="53">
        <f>IFERROR(INDEX($W$96:$W$101,MATCH('(記入例)自社診断ツール(社内比較用)'!I19,$V$96:$V$101,0)),"")</f>
        <v>2</v>
      </c>
      <c r="X16" s="53">
        <f>IFERROR(INDEX($W$96:$W$101,MATCH('(記入例)自社診断ツール(社内比較用)'!J19,$V$96:$V$101,0)),"")</f>
        <v>2</v>
      </c>
      <c r="Y16" s="53">
        <f>IFERROR(INDEX($W$96:$W$101,MATCH('(記入例)自社診断ツール(社内比較用)'!K19,$V$96:$V$101,0)),"")</f>
        <v>0</v>
      </c>
      <c r="Z16" s="53">
        <f>IFERROR(INDEX($W$96:$W$101,MATCH('(記入例)自社診断ツール(社内比較用)'!L19,$V$96:$V$101,0)),"")</f>
        <v>0</v>
      </c>
      <c r="AA16" s="42">
        <f>_xlfn.AGGREGATE(4,6,'(記入例)自社診断ツール(社内比較用)'!H19:L19)-_xlfn.AGGREGATE(5,6,'(記入例)自社診断ツール(社内比較用)'!H19:L19)</f>
        <v>2</v>
      </c>
    </row>
    <row r="17" spans="1:27" x14ac:dyDescent="0.25">
      <c r="A17" s="49">
        <v>2</v>
      </c>
      <c r="B17" s="50">
        <v>3.5769230769230771</v>
      </c>
      <c r="C17" s="51">
        <v>-1.5769230769230771</v>
      </c>
      <c r="D17" s="24" t="s">
        <v>13</v>
      </c>
      <c r="E17" s="15">
        <v>3.5</v>
      </c>
      <c r="F17" s="16">
        <v>3.6909090909090909</v>
      </c>
      <c r="G17" s="16">
        <v>3.7514450867052025</v>
      </c>
      <c r="H17" s="16">
        <v>3.7619047619047619</v>
      </c>
      <c r="I17" s="16">
        <v>3.5769230769230771</v>
      </c>
      <c r="J17" s="16">
        <v>3.3333333333333335</v>
      </c>
      <c r="K17" s="16">
        <v>4.0491803278688527</v>
      </c>
      <c r="L17" s="16">
        <v>3.5506329113924049</v>
      </c>
      <c r="M17" s="16">
        <v>3.4285714285714284</v>
      </c>
      <c r="N17" s="16">
        <v>3.8319327731092439</v>
      </c>
      <c r="O17" s="16">
        <v>3.5750000000000002</v>
      </c>
      <c r="V17" s="53">
        <f>IFERROR(INDEX($W$96:$W$101,MATCH('(記入例)自社診断ツール(社内比較用)'!H20,$V$96:$V$101,0)),"")</f>
        <v>2</v>
      </c>
      <c r="W17" s="53">
        <f>IFERROR(INDEX($W$96:$W$101,MATCH('(記入例)自社診断ツール(社内比較用)'!I20,$V$96:$V$101,0)),"")</f>
        <v>1</v>
      </c>
      <c r="X17" s="53">
        <f>IFERROR(INDEX($W$96:$W$101,MATCH('(記入例)自社診断ツール(社内比較用)'!J20,$V$96:$V$101,0)),"")</f>
        <v>0</v>
      </c>
      <c r="Y17" s="53">
        <f>IFERROR(INDEX($W$96:$W$101,MATCH('(記入例)自社診断ツール(社内比較用)'!K20,$V$96:$V$101,0)),"")</f>
        <v>0</v>
      </c>
      <c r="Z17" s="53">
        <f>IFERROR(INDEX($W$96:$W$101,MATCH('(記入例)自社診断ツール(社内比較用)'!L20,$V$96:$V$101,0)),"")</f>
        <v>0</v>
      </c>
      <c r="AA17" s="42">
        <f>_xlfn.AGGREGATE(4,6,'(記入例)自社診断ツール(社内比較用)'!H20:L20)-_xlfn.AGGREGATE(5,6,'(記入例)自社診断ツール(社内比較用)'!H20:L20)</f>
        <v>1</v>
      </c>
    </row>
    <row r="18" spans="1:27" x14ac:dyDescent="0.25">
      <c r="A18" s="49">
        <v>1</v>
      </c>
      <c r="B18" s="50">
        <v>3.5769230769230771</v>
      </c>
      <c r="C18" s="51">
        <v>-2.5769230769230771</v>
      </c>
      <c r="D18" s="24" t="s">
        <v>14</v>
      </c>
      <c r="E18" s="15">
        <v>3.0714285714285716</v>
      </c>
      <c r="F18" s="16">
        <v>3.5022831050228311</v>
      </c>
      <c r="G18" s="16">
        <v>3.558139534883721</v>
      </c>
      <c r="H18" s="16">
        <v>3.3333333333333335</v>
      </c>
      <c r="I18" s="16">
        <v>3.5769230769230771</v>
      </c>
      <c r="J18" s="16">
        <v>2.9523809523809526</v>
      </c>
      <c r="K18" s="16">
        <v>3.8688524590163933</v>
      </c>
      <c r="L18" s="16">
        <v>3.3630573248407645</v>
      </c>
      <c r="M18" s="16">
        <v>2.9523809523809526</v>
      </c>
      <c r="N18" s="16">
        <v>3.7796610169491527</v>
      </c>
      <c r="O18" s="16">
        <v>3.2374999999999998</v>
      </c>
      <c r="V18" s="53">
        <f>IFERROR(INDEX($W$96:$W$101,MATCH('(記入例)自社診断ツール(社内比較用)'!H21,$V$96:$V$101,0)),"")</f>
        <v>1</v>
      </c>
      <c r="W18" s="53">
        <f>IFERROR(INDEX($W$96:$W$101,MATCH('(記入例)自社診断ツール(社内比較用)'!I21,$V$96:$V$101,0)),"")</f>
        <v>3</v>
      </c>
      <c r="X18" s="53">
        <f>IFERROR(INDEX($W$96:$W$101,MATCH('(記入例)自社診断ツール(社内比較用)'!J21,$V$96:$V$101,0)),"")</f>
        <v>0</v>
      </c>
      <c r="Y18" s="53">
        <f>IFERROR(INDEX($W$96:$W$101,MATCH('(記入例)自社診断ツール(社内比較用)'!K21,$V$96:$V$101,0)),"")</f>
        <v>0</v>
      </c>
      <c r="Z18" s="53">
        <f>IFERROR(INDEX($W$96:$W$101,MATCH('(記入例)自社診断ツール(社内比較用)'!L21,$V$96:$V$101,0)),"")</f>
        <v>0</v>
      </c>
      <c r="AA18" s="42">
        <f>_xlfn.AGGREGATE(4,6,'(記入例)自社診断ツール(社内比較用)'!H21:L21)-_xlfn.AGGREGATE(5,6,'(記入例)自社診断ツール(社内比較用)'!H21:L21)</f>
        <v>2</v>
      </c>
    </row>
    <row r="19" spans="1:27" x14ac:dyDescent="0.25">
      <c r="A19" s="49">
        <v>3</v>
      </c>
      <c r="B19" s="50">
        <v>4</v>
      </c>
      <c r="C19" s="51">
        <v>-1</v>
      </c>
      <c r="D19" s="24" t="s">
        <v>15</v>
      </c>
      <c r="E19" s="15">
        <v>3.75</v>
      </c>
      <c r="F19" s="16">
        <v>3.8</v>
      </c>
      <c r="G19" s="16">
        <v>3.8034682080924855</v>
      </c>
      <c r="H19" s="16">
        <v>3.9047619047619047</v>
      </c>
      <c r="I19" s="16">
        <v>4</v>
      </c>
      <c r="J19" s="16">
        <v>3.5238095238095237</v>
      </c>
      <c r="K19" s="16">
        <v>4.1639344262295079</v>
      </c>
      <c r="L19" s="16">
        <v>3.6582278481012658</v>
      </c>
      <c r="M19" s="16">
        <v>3.5238095238095237</v>
      </c>
      <c r="N19" s="16">
        <v>4.0672268907563023</v>
      </c>
      <c r="O19" s="16">
        <v>3.4750000000000001</v>
      </c>
      <c r="V19" s="53">
        <f>IFERROR(INDEX($W$96:$W$101,MATCH('(記入例)自社診断ツール(社内比較用)'!H22,$V$96:$V$101,0)),"")</f>
        <v>0</v>
      </c>
      <c r="W19" s="53">
        <f>IFERROR(INDEX($W$96:$W$101,MATCH('(記入例)自社診断ツール(社内比較用)'!I22,$V$96:$V$101,0)),"")</f>
        <v>2</v>
      </c>
      <c r="X19" s="53">
        <f>IFERROR(INDEX($W$96:$W$101,MATCH('(記入例)自社診断ツール(社内比較用)'!J22,$V$96:$V$101,0)),"")</f>
        <v>0</v>
      </c>
      <c r="Y19" s="53">
        <f>IFERROR(INDEX($W$96:$W$101,MATCH('(記入例)自社診断ツール(社内比較用)'!K22,$V$96:$V$101,0)),"")</f>
        <v>0</v>
      </c>
      <c r="Z19" s="53">
        <f>IFERROR(INDEX($W$96:$W$101,MATCH('(記入例)自社診断ツール(社内比較用)'!L22,$V$96:$V$101,0)),"")</f>
        <v>0</v>
      </c>
      <c r="AA19" s="42">
        <f>_xlfn.AGGREGATE(4,6,'(記入例)自社診断ツール(社内比較用)'!H22:L22)-_xlfn.AGGREGATE(5,6,'(記入例)自社診断ツール(社内比較用)'!H22:L22)</f>
        <v>2</v>
      </c>
    </row>
    <row r="20" spans="1:27" x14ac:dyDescent="0.25">
      <c r="A20" s="49">
        <v>4</v>
      </c>
      <c r="B20" s="50">
        <v>3.6153846153846154</v>
      </c>
      <c r="C20" s="51">
        <v>0.38461538461538458</v>
      </c>
      <c r="D20" s="24" t="s">
        <v>16</v>
      </c>
      <c r="E20" s="15">
        <v>3.5714285714285716</v>
      </c>
      <c r="F20" s="16">
        <v>3.5909090909090908</v>
      </c>
      <c r="G20" s="16">
        <v>3.6589595375722541</v>
      </c>
      <c r="H20" s="16">
        <v>3.8095238095238093</v>
      </c>
      <c r="I20" s="16">
        <v>3.6153846153846154</v>
      </c>
      <c r="J20" s="16">
        <v>3</v>
      </c>
      <c r="K20" s="16">
        <v>3.9836065573770494</v>
      </c>
      <c r="L20" s="16">
        <v>3.4430379746835444</v>
      </c>
      <c r="M20" s="16">
        <v>3.5238095238095237</v>
      </c>
      <c r="N20" s="16">
        <v>3.7731092436974789</v>
      </c>
      <c r="O20" s="16">
        <v>3.4750000000000001</v>
      </c>
      <c r="V20" s="53">
        <f>IFERROR(INDEX($W$96:$W$101,MATCH('(記入例)自社診断ツール(社内比較用)'!H23,$V$96:$V$101,0)),"")</f>
        <v>4</v>
      </c>
      <c r="W20" s="53">
        <f>IFERROR(INDEX($W$96:$W$101,MATCH('(記入例)自社診断ツール(社内比較用)'!I23,$V$96:$V$101,0)),"")</f>
        <v>2</v>
      </c>
      <c r="X20" s="53">
        <f>IFERROR(INDEX($W$96:$W$101,MATCH('(記入例)自社診断ツール(社内比較用)'!J23,$V$96:$V$101,0)),"")</f>
        <v>0</v>
      </c>
      <c r="Y20" s="53">
        <f>IFERROR(INDEX($W$96:$W$101,MATCH('(記入例)自社診断ツール(社内比較用)'!K23,$V$96:$V$101,0)),"")</f>
        <v>0</v>
      </c>
      <c r="Z20" s="53">
        <f>IFERROR(INDEX($W$96:$W$101,MATCH('(記入例)自社診断ツール(社内比較用)'!L23,$V$96:$V$101,0)),"")</f>
        <v>0</v>
      </c>
      <c r="AA20" s="42">
        <f>_xlfn.AGGREGATE(4,6,'(記入例)自社診断ツール(社内比較用)'!H23:L23)-_xlfn.AGGREGATE(5,6,'(記入例)自社診断ツール(社内比較用)'!H23:L23)</f>
        <v>2</v>
      </c>
    </row>
    <row r="21" spans="1:27" x14ac:dyDescent="0.25">
      <c r="A21" s="49">
        <v>2</v>
      </c>
      <c r="B21" s="50">
        <v>3.7307692307692308</v>
      </c>
      <c r="C21" s="51">
        <v>-1.7307692307692308</v>
      </c>
      <c r="D21" s="24" t="s">
        <v>17</v>
      </c>
      <c r="E21" s="15">
        <v>3.5357142857142856</v>
      </c>
      <c r="F21" s="16">
        <v>3.6954545454545453</v>
      </c>
      <c r="G21" s="16">
        <v>3.7919075144508669</v>
      </c>
      <c r="H21" s="16">
        <v>3.7142857142857144</v>
      </c>
      <c r="I21" s="16">
        <v>3.7307692307692308</v>
      </c>
      <c r="J21" s="16">
        <v>2.8571428571428572</v>
      </c>
      <c r="K21" s="16">
        <v>4.0163934426229506</v>
      </c>
      <c r="L21" s="16">
        <v>3.5696202531645569</v>
      </c>
      <c r="M21" s="16">
        <v>3.4761904761904763</v>
      </c>
      <c r="N21" s="16">
        <v>3.8571428571428572</v>
      </c>
      <c r="O21" s="16">
        <v>3.6749999999999998</v>
      </c>
      <c r="V21" s="53">
        <f>IFERROR(INDEX($W$96:$W$101,MATCH('(記入例)自社診断ツール(社内比較用)'!H24,$V$96:$V$101,0)),"")</f>
        <v>2</v>
      </c>
      <c r="W21" s="53">
        <f>IFERROR(INDEX($W$96:$W$101,MATCH('(記入例)自社診断ツール(社内比較用)'!I24,$V$96:$V$101,0)),"")</f>
        <v>2</v>
      </c>
      <c r="X21" s="53">
        <f>IFERROR(INDEX($W$96:$W$101,MATCH('(記入例)自社診断ツール(社内比較用)'!J24,$V$96:$V$101,0)),"")</f>
        <v>0</v>
      </c>
      <c r="Y21" s="53">
        <f>IFERROR(INDEX($W$96:$W$101,MATCH('(記入例)自社診断ツール(社内比較用)'!K24,$V$96:$V$101,0)),"")</f>
        <v>0</v>
      </c>
      <c r="Z21" s="53">
        <f>IFERROR(INDEX($W$96:$W$101,MATCH('(記入例)自社診断ツール(社内比較用)'!L24,$V$96:$V$101,0)),"")</f>
        <v>0</v>
      </c>
      <c r="AA21" s="42">
        <f>_xlfn.AGGREGATE(4,6,'(記入例)自社診断ツール(社内比較用)'!H24:L24)-_xlfn.AGGREGATE(5,6,'(記入例)自社診断ツール(社内比較用)'!H24:L24)</f>
        <v>0</v>
      </c>
    </row>
    <row r="22" spans="1:27" x14ac:dyDescent="0.25">
      <c r="A22" s="49">
        <v>5</v>
      </c>
      <c r="B22" s="50">
        <v>3.7307692307692308</v>
      </c>
      <c r="C22" s="51">
        <v>1.2692307692307692</v>
      </c>
      <c r="D22" s="24" t="s">
        <v>18</v>
      </c>
      <c r="E22" s="15">
        <v>3.6785714285714284</v>
      </c>
      <c r="F22" s="16">
        <v>3.6757990867579911</v>
      </c>
      <c r="G22" s="16">
        <v>3.7383720930232558</v>
      </c>
      <c r="H22" s="16">
        <v>3.9523809523809526</v>
      </c>
      <c r="I22" s="16">
        <v>3.7307692307692308</v>
      </c>
      <c r="J22" s="16">
        <v>3.0952380952380953</v>
      </c>
      <c r="K22" s="16">
        <v>3.9508196721311477</v>
      </c>
      <c r="L22" s="16">
        <v>3.5668789808917198</v>
      </c>
      <c r="M22" s="16">
        <v>3.6190476190476191</v>
      </c>
      <c r="N22" s="16">
        <v>3.8050847457627119</v>
      </c>
      <c r="O22" s="16">
        <v>3.6375000000000002</v>
      </c>
      <c r="V22" s="53">
        <f>IFERROR(INDEX($W$96:$W$101,MATCH('(記入例)自社診断ツール(社内比較用)'!H25,$V$96:$V$101,0)),"")</f>
        <v>5</v>
      </c>
      <c r="W22" s="53">
        <f>IFERROR(INDEX($W$96:$W$101,MATCH('(記入例)自社診断ツール(社内比較用)'!I25,$V$96:$V$101,0)),"")</f>
        <v>2</v>
      </c>
      <c r="X22" s="53">
        <f>IFERROR(INDEX($W$96:$W$101,MATCH('(記入例)自社診断ツール(社内比較用)'!J25,$V$96:$V$101,0)),"")</f>
        <v>0</v>
      </c>
      <c r="Y22" s="53">
        <f>IFERROR(INDEX($W$96:$W$101,MATCH('(記入例)自社診断ツール(社内比較用)'!K25,$V$96:$V$101,0)),"")</f>
        <v>0</v>
      </c>
      <c r="Z22" s="53">
        <f>IFERROR(INDEX($W$96:$W$101,MATCH('(記入例)自社診断ツール(社内比較用)'!L25,$V$96:$V$101,0)),"")</f>
        <v>0</v>
      </c>
      <c r="AA22" s="42">
        <f>_xlfn.AGGREGATE(4,6,'(記入例)自社診断ツール(社内比較用)'!H25:L25)-_xlfn.AGGREGATE(5,6,'(記入例)自社診断ツール(社内比較用)'!H25:L25)</f>
        <v>3</v>
      </c>
    </row>
    <row r="23" spans="1:27" x14ac:dyDescent="0.25">
      <c r="A23" s="49">
        <v>4</v>
      </c>
      <c r="B23" s="50">
        <v>2.9615384615384617</v>
      </c>
      <c r="C23" s="51">
        <v>1.0384615384615383</v>
      </c>
      <c r="D23" s="25" t="s">
        <v>19</v>
      </c>
      <c r="E23" s="15">
        <v>3.3571428571428572</v>
      </c>
      <c r="F23" s="16">
        <v>3.331818181818182</v>
      </c>
      <c r="G23" s="16">
        <v>3.5086705202312141</v>
      </c>
      <c r="H23" s="16">
        <v>3.6666666666666665</v>
      </c>
      <c r="I23" s="16">
        <v>2.9615384615384617</v>
      </c>
      <c r="J23" s="16">
        <v>2.3333333333333335</v>
      </c>
      <c r="K23" s="16">
        <v>3.7704918032786887</v>
      </c>
      <c r="L23" s="16">
        <v>3.1582278481012658</v>
      </c>
      <c r="M23" s="16">
        <v>3.2857142857142856</v>
      </c>
      <c r="N23" s="16">
        <v>3.4369747899159662</v>
      </c>
      <c r="O23" s="16">
        <v>3.4375</v>
      </c>
      <c r="V23" s="53">
        <f>IFERROR(INDEX($W$96:$W$101,MATCH('(記入例)自社診断ツール(社内比較用)'!H26,$V$96:$V$101,0)),"")</f>
        <v>4</v>
      </c>
      <c r="W23" s="53">
        <f>IFERROR(INDEX($W$96:$W$101,MATCH('(記入例)自社診断ツール(社内比較用)'!I26,$V$96:$V$101,0)),"")</f>
        <v>2</v>
      </c>
      <c r="X23" s="53">
        <f>IFERROR(INDEX($W$96:$W$101,MATCH('(記入例)自社診断ツール(社内比較用)'!J26,$V$96:$V$101,0)),"")</f>
        <v>0</v>
      </c>
      <c r="Y23" s="53">
        <f>IFERROR(INDEX($W$96:$W$101,MATCH('(記入例)自社診断ツール(社内比較用)'!K26,$V$96:$V$101,0)),"")</f>
        <v>0</v>
      </c>
      <c r="Z23" s="53">
        <f>IFERROR(INDEX($W$96:$W$101,MATCH('(記入例)自社診断ツール(社内比較用)'!L26,$V$96:$V$101,0)),"")</f>
        <v>0</v>
      </c>
      <c r="AA23" s="42">
        <f>_xlfn.AGGREGATE(4,6,'(記入例)自社診断ツール(社内比較用)'!H26:L26)-_xlfn.AGGREGATE(5,6,'(記入例)自社診断ツール(社内比較用)'!H26:L26)</f>
        <v>2</v>
      </c>
    </row>
    <row r="24" spans="1:27" ht="16.5" thickBot="1" x14ac:dyDescent="0.3">
      <c r="A24" s="55">
        <v>3.2</v>
      </c>
      <c r="B24" s="56">
        <v>3.6235384615384616</v>
      </c>
      <c r="C24" s="57">
        <v>-0.42353846153846142</v>
      </c>
      <c r="D24" s="2" t="s">
        <v>91</v>
      </c>
      <c r="E24" s="17">
        <v>3.5253968253968253</v>
      </c>
      <c r="F24" s="18">
        <v>3.6825997120888418</v>
      </c>
      <c r="G24" s="18">
        <v>3.7622093023255814</v>
      </c>
      <c r="H24" s="18">
        <v>3.7714285714285714</v>
      </c>
      <c r="I24" s="18">
        <v>3.6235384615384616</v>
      </c>
      <c r="J24" s="18">
        <v>3.1</v>
      </c>
      <c r="K24" s="18">
        <v>4.0278688524590169</v>
      </c>
      <c r="L24" s="18">
        <v>3.5495661719559166</v>
      </c>
      <c r="M24" s="18">
        <v>3.4047619047619051</v>
      </c>
      <c r="N24" s="18">
        <v>3.8671912832929785</v>
      </c>
      <c r="O24" s="18">
        <v>3.5614873417721524</v>
      </c>
      <c r="V24" s="91">
        <f>AVERAGE(V14:V23)</f>
        <v>3.1</v>
      </c>
      <c r="W24" s="91">
        <f t="shared" ref="W24:Z24" si="1">AVERAGE(W14:W23)</f>
        <v>2.2999999999999998</v>
      </c>
      <c r="X24" s="91">
        <f t="shared" si="1"/>
        <v>0.9</v>
      </c>
      <c r="Y24" s="91">
        <f t="shared" si="1"/>
        <v>0</v>
      </c>
      <c r="Z24" s="91">
        <f t="shared" si="1"/>
        <v>0</v>
      </c>
      <c r="AA24" s="42">
        <f>_xlfn.AGGREGATE(4,6,'(記入例)自社診断ツール(社内比較用)'!H27:L27)-_xlfn.AGGREGATE(5,6,'(記入例)自社診断ツール(社内比較用)'!H27:L27)</f>
        <v>3.1</v>
      </c>
    </row>
    <row r="25" spans="1:27" x14ac:dyDescent="0.25">
      <c r="A25" s="52">
        <v>5</v>
      </c>
      <c r="B25" s="53">
        <v>4.0370370370370372</v>
      </c>
      <c r="C25" s="54">
        <v>0.9629629629629628</v>
      </c>
      <c r="D25" s="48" t="s">
        <v>21</v>
      </c>
      <c r="E25" s="15">
        <v>3.9655172413793105</v>
      </c>
      <c r="F25" s="16">
        <v>3.8828828828828827</v>
      </c>
      <c r="G25" s="16">
        <v>3.9597701149425286</v>
      </c>
      <c r="H25" s="16">
        <v>4.2727272727272725</v>
      </c>
      <c r="I25" s="16">
        <v>4.0370370370370372</v>
      </c>
      <c r="J25" s="16">
        <v>3.0476190476190474</v>
      </c>
      <c r="K25" s="16">
        <v>4.0163934426229506</v>
      </c>
      <c r="L25" s="16">
        <v>3.8301886792452828</v>
      </c>
      <c r="M25" s="16">
        <v>3.7727272727272729</v>
      </c>
      <c r="N25" s="16">
        <v>4.0583333333333336</v>
      </c>
      <c r="O25" s="16">
        <v>3.8395061728395063</v>
      </c>
      <c r="V25" s="53">
        <f>IFERROR(INDEX($W$96:$W$101,MATCH('(記入例)自社診断ツール(社内比較用)'!H28,$V$96:$V$101,0)),"")</f>
        <v>5</v>
      </c>
      <c r="W25" s="53">
        <f>IFERROR(INDEX($W$96:$W$101,MATCH('(記入例)自社診断ツール(社内比較用)'!I28,$V$96:$V$101,0)),"")</f>
        <v>5</v>
      </c>
      <c r="X25" s="53">
        <f>IFERROR(INDEX($W$96:$W$101,MATCH('(記入例)自社診断ツール(社内比較用)'!J28,$V$96:$V$101,0)),"")</f>
        <v>0</v>
      </c>
      <c r="Y25" s="53">
        <f>IFERROR(INDEX($W$96:$W$101,MATCH('(記入例)自社診断ツール(社内比較用)'!K28,$V$96:$V$101,0)),"")</f>
        <v>0</v>
      </c>
      <c r="Z25" s="53">
        <f>IFERROR(INDEX($W$96:$W$101,MATCH('(記入例)自社診断ツール(社内比較用)'!L28,$V$96:$V$101,0)),"")</f>
        <v>0</v>
      </c>
      <c r="AA25" s="42">
        <f>_xlfn.AGGREGATE(4,6,'(記入例)自社診断ツール(社内比較用)'!H28:L28)-_xlfn.AGGREGATE(5,6,'(記入例)自社診断ツール(社内比較用)'!H28:L28)</f>
        <v>0</v>
      </c>
    </row>
    <row r="26" spans="1:27" x14ac:dyDescent="0.25">
      <c r="A26" s="49">
        <v>4</v>
      </c>
      <c r="B26" s="50">
        <v>3.1851851851851851</v>
      </c>
      <c r="C26" s="51">
        <v>0.81481481481481488</v>
      </c>
      <c r="D26" s="24" t="s">
        <v>22</v>
      </c>
      <c r="E26" s="15">
        <v>3.1379310344827585</v>
      </c>
      <c r="F26" s="16">
        <v>3.2342342342342341</v>
      </c>
      <c r="G26" s="16">
        <v>3.2988505747126435</v>
      </c>
      <c r="H26" s="16">
        <v>3.4090909090909092</v>
      </c>
      <c r="I26" s="16">
        <v>3.1851851851851851</v>
      </c>
      <c r="J26" s="16">
        <v>2.7619047619047619</v>
      </c>
      <c r="K26" s="16">
        <v>3.557377049180328</v>
      </c>
      <c r="L26" s="16">
        <v>3.1132075471698113</v>
      </c>
      <c r="M26" s="16">
        <v>3.0909090909090908</v>
      </c>
      <c r="N26" s="16">
        <v>3.35</v>
      </c>
      <c r="O26" s="16">
        <v>3.1851851851851851</v>
      </c>
      <c r="V26" s="53">
        <f>IFERROR(INDEX($W$96:$W$101,MATCH('(記入例)自社診断ツール(社内比較用)'!H29,$V$96:$V$101,0)),"")</f>
        <v>4</v>
      </c>
      <c r="W26" s="53">
        <f>IFERROR(INDEX($W$96:$W$101,MATCH('(記入例)自社診断ツール(社内比較用)'!I29,$V$96:$V$101,0)),"")</f>
        <v>4</v>
      </c>
      <c r="X26" s="53">
        <f>IFERROR(INDEX($W$96:$W$101,MATCH('(記入例)自社診断ツール(社内比較用)'!J29,$V$96:$V$101,0)),"")</f>
        <v>0</v>
      </c>
      <c r="Y26" s="53">
        <f>IFERROR(INDEX($W$96:$W$101,MATCH('(記入例)自社診断ツール(社内比較用)'!K29,$V$96:$V$101,0)),"")</f>
        <v>0</v>
      </c>
      <c r="Z26" s="53">
        <f>IFERROR(INDEX($W$96:$W$101,MATCH('(記入例)自社診断ツール(社内比較用)'!L29,$V$96:$V$101,0)),"")</f>
        <v>0</v>
      </c>
      <c r="AA26" s="42">
        <f>_xlfn.AGGREGATE(4,6,'(記入例)自社診断ツール(社内比較用)'!H29:L29)-_xlfn.AGGREGATE(5,6,'(記入例)自社診断ツール(社内比較用)'!H29:L29)</f>
        <v>0</v>
      </c>
    </row>
    <row r="27" spans="1:27" x14ac:dyDescent="0.25">
      <c r="A27" s="49">
        <v>2</v>
      </c>
      <c r="B27" s="50">
        <v>3.7777777777777777</v>
      </c>
      <c r="C27" s="51">
        <v>-1.7777777777777777</v>
      </c>
      <c r="D27" s="24" t="s">
        <v>23</v>
      </c>
      <c r="E27" s="15">
        <v>3.9310344827586206</v>
      </c>
      <c r="F27" s="16">
        <v>3.9504504504504503</v>
      </c>
      <c r="G27" s="16">
        <v>4.0919540229885056</v>
      </c>
      <c r="H27" s="16">
        <v>4.3181818181818183</v>
      </c>
      <c r="I27" s="16">
        <v>3.7777777777777777</v>
      </c>
      <c r="J27" s="16">
        <v>3</v>
      </c>
      <c r="K27" s="16">
        <v>4.360655737704918</v>
      </c>
      <c r="L27" s="16">
        <v>3.7924528301886791</v>
      </c>
      <c r="M27" s="16">
        <v>3.7272727272727271</v>
      </c>
      <c r="N27" s="16">
        <v>4.1749999999999998</v>
      </c>
      <c r="O27" s="16">
        <v>3.8641975308641974</v>
      </c>
      <c r="V27" s="53">
        <f>IFERROR(INDEX($W$96:$W$101,MATCH('(記入例)自社診断ツール(社内比較用)'!H30,$V$96:$V$101,0)),"")</f>
        <v>2</v>
      </c>
      <c r="W27" s="53">
        <f>IFERROR(INDEX($W$96:$W$101,MATCH('(記入例)自社診断ツール(社内比較用)'!I30,$V$96:$V$101,0)),"")</f>
        <v>2</v>
      </c>
      <c r="X27" s="53">
        <f>IFERROR(INDEX($W$96:$W$101,MATCH('(記入例)自社診断ツール(社内比較用)'!J30,$V$96:$V$101,0)),"")</f>
        <v>0</v>
      </c>
      <c r="Y27" s="53">
        <f>IFERROR(INDEX($W$96:$W$101,MATCH('(記入例)自社診断ツール(社内比較用)'!K30,$V$96:$V$101,0)),"")</f>
        <v>0</v>
      </c>
      <c r="Z27" s="53">
        <f>IFERROR(INDEX($W$96:$W$101,MATCH('(記入例)自社診断ツール(社内比較用)'!L30,$V$96:$V$101,0)),"")</f>
        <v>0</v>
      </c>
      <c r="AA27" s="42">
        <f>_xlfn.AGGREGATE(4,6,'(記入例)自社診断ツール(社内比較用)'!H30:L30)-_xlfn.AGGREGATE(5,6,'(記入例)自社診断ツール(社内比較用)'!H30:L30)</f>
        <v>0</v>
      </c>
    </row>
    <row r="28" spans="1:27" x14ac:dyDescent="0.25">
      <c r="A28" s="49">
        <v>2</v>
      </c>
      <c r="B28" s="50">
        <v>3.8518518518518516</v>
      </c>
      <c r="C28" s="51">
        <v>-1.8518518518518516</v>
      </c>
      <c r="D28" s="24" t="s">
        <v>24</v>
      </c>
      <c r="E28" s="15">
        <v>3.7931034482758621</v>
      </c>
      <c r="F28" s="16">
        <v>3.8863636363636362</v>
      </c>
      <c r="G28" s="16">
        <v>3.9825581395348837</v>
      </c>
      <c r="H28" s="16">
        <v>3.8181818181818183</v>
      </c>
      <c r="I28" s="16">
        <v>3.8518518518518516</v>
      </c>
      <c r="J28" s="16">
        <v>3.1428571428571428</v>
      </c>
      <c r="K28" s="16">
        <v>4.25</v>
      </c>
      <c r="L28" s="16">
        <v>3.7468354430379747</v>
      </c>
      <c r="M28" s="16">
        <v>3.6363636363636362</v>
      </c>
      <c r="N28" s="16">
        <v>4.101694915254237</v>
      </c>
      <c r="O28" s="16">
        <v>3.7654320987654319</v>
      </c>
      <c r="V28" s="53">
        <f>IFERROR(INDEX($W$96:$W$101,MATCH('(記入例)自社診断ツール(社内比較用)'!H31,$V$96:$V$101,0)),"")</f>
        <v>2</v>
      </c>
      <c r="W28" s="53">
        <f>IFERROR(INDEX($W$96:$W$101,MATCH('(記入例)自社診断ツール(社内比較用)'!I31,$V$96:$V$101,0)),"")</f>
        <v>2</v>
      </c>
      <c r="X28" s="53">
        <f>IFERROR(INDEX($W$96:$W$101,MATCH('(記入例)自社診断ツール(社内比較用)'!J31,$V$96:$V$101,0)),"")</f>
        <v>0</v>
      </c>
      <c r="Y28" s="53">
        <f>IFERROR(INDEX($W$96:$W$101,MATCH('(記入例)自社診断ツール(社内比較用)'!K31,$V$96:$V$101,0)),"")</f>
        <v>0</v>
      </c>
      <c r="Z28" s="53">
        <f>IFERROR(INDEX($W$96:$W$101,MATCH('(記入例)自社診断ツール(社内比較用)'!L31,$V$96:$V$101,0)),"")</f>
        <v>0</v>
      </c>
      <c r="AA28" s="42">
        <f>_xlfn.AGGREGATE(4,6,'(記入例)自社診断ツール(社内比較用)'!H31:L31)-_xlfn.AGGREGATE(5,6,'(記入例)自社診断ツール(社内比較用)'!H31:L31)</f>
        <v>0</v>
      </c>
    </row>
    <row r="29" spans="1:27" x14ac:dyDescent="0.25">
      <c r="A29" s="49">
        <v>1</v>
      </c>
      <c r="B29" s="50">
        <v>3.2962962962962963</v>
      </c>
      <c r="C29" s="51">
        <v>-2.2962962962962963</v>
      </c>
      <c r="D29" s="24" t="s">
        <v>95</v>
      </c>
      <c r="E29" s="15">
        <v>2.9310344827586206</v>
      </c>
      <c r="F29" s="16">
        <v>3.2714932126696832</v>
      </c>
      <c r="G29" s="16">
        <v>3.3410404624277459</v>
      </c>
      <c r="H29" s="16">
        <v>3.1818181818181817</v>
      </c>
      <c r="I29" s="16">
        <v>3.2962962962962963</v>
      </c>
      <c r="J29" s="16">
        <v>2.6666666666666665</v>
      </c>
      <c r="K29" s="16">
        <v>3.7704918032786887</v>
      </c>
      <c r="L29" s="16">
        <v>3.0696202531645569</v>
      </c>
      <c r="M29" s="16">
        <v>2.8636363636363638</v>
      </c>
      <c r="N29" s="16">
        <v>3.4833333333333334</v>
      </c>
      <c r="O29" s="16">
        <v>3.1124999999999998</v>
      </c>
      <c r="V29" s="53">
        <f>IFERROR(INDEX($W$96:$W$101,MATCH('(記入例)自社診断ツール(社内比較用)'!H32,$V$96:$V$101,0)),"")</f>
        <v>0</v>
      </c>
      <c r="W29" s="53">
        <f>IFERROR(INDEX($W$96:$W$101,MATCH('(記入例)自社診断ツール(社内比較用)'!I32,$V$96:$V$101,0)),"")</f>
        <v>1</v>
      </c>
      <c r="X29" s="53">
        <f>IFERROR(INDEX($W$96:$W$101,MATCH('(記入例)自社診断ツール(社内比較用)'!J32,$V$96:$V$101,0)),"")</f>
        <v>0</v>
      </c>
      <c r="Y29" s="53">
        <f>IFERROR(INDEX($W$96:$W$101,MATCH('(記入例)自社診断ツール(社内比較用)'!K32,$V$96:$V$101,0)),"")</f>
        <v>0</v>
      </c>
      <c r="Z29" s="53">
        <f>IFERROR(INDEX($W$96:$W$101,MATCH('(記入例)自社診断ツール(社内比較用)'!L32,$V$96:$V$101,0)),"")</f>
        <v>0</v>
      </c>
      <c r="AA29" s="42">
        <f>_xlfn.AGGREGATE(4,6,'(記入例)自社診断ツール(社内比較用)'!H32:L32)-_xlfn.AGGREGATE(5,6,'(記入例)自社診断ツール(社内比較用)'!H32:L32)</f>
        <v>1</v>
      </c>
    </row>
    <row r="30" spans="1:27" x14ac:dyDescent="0.25">
      <c r="A30" s="49">
        <v>3</v>
      </c>
      <c r="B30" s="50">
        <v>3.7407407407407409</v>
      </c>
      <c r="C30" s="51">
        <v>-0.74074074074074092</v>
      </c>
      <c r="D30" s="24" t="s">
        <v>25</v>
      </c>
      <c r="E30" s="15">
        <v>3.7241379310344827</v>
      </c>
      <c r="F30" s="16">
        <v>3.8416289592760182</v>
      </c>
      <c r="G30" s="16">
        <v>3.9421965317919074</v>
      </c>
      <c r="H30" s="16">
        <v>3.9090909090909092</v>
      </c>
      <c r="I30" s="16">
        <v>3.7407407407407409</v>
      </c>
      <c r="J30" s="16">
        <v>3.1428571428571428</v>
      </c>
      <c r="K30" s="16">
        <v>4.3166666666666664</v>
      </c>
      <c r="L30" s="16">
        <v>3.6792452830188678</v>
      </c>
      <c r="M30" s="16">
        <v>3.4545454545454546</v>
      </c>
      <c r="N30" s="16">
        <v>4.0504201680672267</v>
      </c>
      <c r="O30" s="16">
        <v>3.7160493827160495</v>
      </c>
      <c r="V30" s="53">
        <f>IFERROR(INDEX($W$96:$W$101,MATCH('(記入例)自社診断ツール(社内比較用)'!H33,$V$96:$V$101,0)),"")</f>
        <v>3</v>
      </c>
      <c r="W30" s="53">
        <f>IFERROR(INDEX($W$96:$W$101,MATCH('(記入例)自社診断ツール(社内比較用)'!I33,$V$96:$V$101,0)),"")</f>
        <v>2</v>
      </c>
      <c r="X30" s="53">
        <f>IFERROR(INDEX($W$96:$W$101,MATCH('(記入例)自社診断ツール(社内比較用)'!J33,$V$96:$V$101,0)),"")</f>
        <v>0</v>
      </c>
      <c r="Y30" s="53">
        <f>IFERROR(INDEX($W$96:$W$101,MATCH('(記入例)自社診断ツール(社内比較用)'!K33,$V$96:$V$101,0)),"")</f>
        <v>0</v>
      </c>
      <c r="Z30" s="53">
        <f>IFERROR(INDEX($W$96:$W$101,MATCH('(記入例)自社診断ツール(社内比較用)'!L33,$V$96:$V$101,0)),"")</f>
        <v>0</v>
      </c>
      <c r="AA30" s="42">
        <f>_xlfn.AGGREGATE(4,6,'(記入例)自社診断ツール(社内比較用)'!H33:L33)-_xlfn.AGGREGATE(5,6,'(記入例)自社診断ツール(社内比較用)'!H33:L33)</f>
        <v>1</v>
      </c>
    </row>
    <row r="31" spans="1:27" x14ac:dyDescent="0.25">
      <c r="A31" s="49">
        <v>4</v>
      </c>
      <c r="B31" s="50">
        <v>3.8148148148148149</v>
      </c>
      <c r="C31" s="51">
        <v>0.18518518518518512</v>
      </c>
      <c r="D31" s="24" t="s">
        <v>26</v>
      </c>
      <c r="E31" s="15">
        <v>3.6551724137931036</v>
      </c>
      <c r="F31" s="16">
        <v>3.7162162162162162</v>
      </c>
      <c r="G31" s="16">
        <v>3.7586206896551726</v>
      </c>
      <c r="H31" s="16">
        <v>3.7727272727272729</v>
      </c>
      <c r="I31" s="16">
        <v>3.8148148148148149</v>
      </c>
      <c r="J31" s="16">
        <v>3.2380952380952381</v>
      </c>
      <c r="K31" s="16">
        <v>4.0491803278688527</v>
      </c>
      <c r="L31" s="16">
        <v>3.591194968553459</v>
      </c>
      <c r="M31" s="16">
        <v>3.5454545454545454</v>
      </c>
      <c r="N31" s="16">
        <v>3.8666666666666667</v>
      </c>
      <c r="O31" s="16">
        <v>3.617283950617284</v>
      </c>
      <c r="V31" s="53">
        <f>IFERROR(INDEX($W$96:$W$101,MATCH('(記入例)自社診断ツール(社内比較用)'!H34,$V$96:$V$101,0)),"")</f>
        <v>4</v>
      </c>
      <c r="W31" s="53">
        <f>IFERROR(INDEX($W$96:$W$101,MATCH('(記入例)自社診断ツール(社内比較用)'!I34,$V$96:$V$101,0)),"")</f>
        <v>0</v>
      </c>
      <c r="X31" s="53">
        <f>IFERROR(INDEX($W$96:$W$101,MATCH('(記入例)自社診断ツール(社内比較用)'!J34,$V$96:$V$101,0)),"")</f>
        <v>0</v>
      </c>
      <c r="Y31" s="53">
        <f>IFERROR(INDEX($W$96:$W$101,MATCH('(記入例)自社診断ツール(社内比較用)'!K34,$V$96:$V$101,0)),"")</f>
        <v>0</v>
      </c>
      <c r="Z31" s="53">
        <f>IFERROR(INDEX($W$96:$W$101,MATCH('(記入例)自社診断ツール(社内比較用)'!L34,$V$96:$V$101,0)),"")</f>
        <v>0</v>
      </c>
      <c r="AA31" s="42">
        <f>_xlfn.AGGREGATE(4,6,'(記入例)自社診断ツール(社内比較用)'!H34:L34)-_xlfn.AGGREGATE(5,6,'(記入例)自社診断ツール(社内比較用)'!H34:L34)</f>
        <v>4</v>
      </c>
    </row>
    <row r="32" spans="1:27" x14ac:dyDescent="0.25">
      <c r="A32" s="49">
        <v>2</v>
      </c>
      <c r="B32" s="50">
        <v>4.2222222222222223</v>
      </c>
      <c r="C32" s="51">
        <v>-2.2222222222222223</v>
      </c>
      <c r="D32" s="24" t="s">
        <v>27</v>
      </c>
      <c r="E32" s="15">
        <v>4.2758620689655169</v>
      </c>
      <c r="F32" s="16">
        <v>4.1486486486486482</v>
      </c>
      <c r="G32" s="16">
        <v>4.2183908045977008</v>
      </c>
      <c r="H32" s="16">
        <v>4.3636363636363633</v>
      </c>
      <c r="I32" s="16">
        <v>4.2222222222222223</v>
      </c>
      <c r="J32" s="16">
        <v>3.4761904761904763</v>
      </c>
      <c r="K32" s="16">
        <v>4.4590163934426226</v>
      </c>
      <c r="L32" s="16">
        <v>4.0251572327044025</v>
      </c>
      <c r="M32" s="16">
        <v>4.2272727272727275</v>
      </c>
      <c r="N32" s="16">
        <v>4.3250000000000002</v>
      </c>
      <c r="O32" s="16">
        <v>4.0617283950617287</v>
      </c>
      <c r="V32" s="53">
        <f>IFERROR(INDEX($W$96:$W$101,MATCH('(記入例)自社診断ツール(社内比較用)'!H35,$V$96:$V$101,0)),"")</f>
        <v>2</v>
      </c>
      <c r="W32" s="53">
        <f>IFERROR(INDEX($W$96:$W$101,MATCH('(記入例)自社診断ツール(社内比較用)'!I35,$V$96:$V$101,0)),"")</f>
        <v>2</v>
      </c>
      <c r="X32" s="53">
        <f>IFERROR(INDEX($W$96:$W$101,MATCH('(記入例)自社診断ツール(社内比較用)'!J35,$V$96:$V$101,0)),"")</f>
        <v>0</v>
      </c>
      <c r="Y32" s="53">
        <f>IFERROR(INDEX($W$96:$W$101,MATCH('(記入例)自社診断ツール(社内比較用)'!K35,$V$96:$V$101,0)),"")</f>
        <v>0</v>
      </c>
      <c r="Z32" s="53">
        <f>IFERROR(INDEX($W$96:$W$101,MATCH('(記入例)自社診断ツール(社内比較用)'!L35,$V$96:$V$101,0)),"")</f>
        <v>0</v>
      </c>
      <c r="AA32" s="42">
        <f>_xlfn.AGGREGATE(4,6,'(記入例)自社診断ツール(社内比較用)'!H35:L35)-_xlfn.AGGREGATE(5,6,'(記入例)自社診断ツール(社内比較用)'!H35:L35)</f>
        <v>0</v>
      </c>
    </row>
    <row r="33" spans="1:27" x14ac:dyDescent="0.25">
      <c r="A33" s="49">
        <v>5</v>
      </c>
      <c r="B33" s="50">
        <v>3.7777777777777777</v>
      </c>
      <c r="C33" s="51">
        <v>1.2222222222222223</v>
      </c>
      <c r="D33" s="24" t="s">
        <v>28</v>
      </c>
      <c r="E33" s="15">
        <v>3.6206896551724137</v>
      </c>
      <c r="F33" s="16">
        <v>3.7567567567567566</v>
      </c>
      <c r="G33" s="16">
        <v>3.867816091954023</v>
      </c>
      <c r="H33" s="16">
        <v>3.8636363636363638</v>
      </c>
      <c r="I33" s="16">
        <v>3.7777777777777777</v>
      </c>
      <c r="J33" s="16">
        <v>2.8095238095238093</v>
      </c>
      <c r="K33" s="16">
        <v>4.1967213114754101</v>
      </c>
      <c r="L33" s="16">
        <v>3.5849056603773586</v>
      </c>
      <c r="M33" s="16">
        <v>3.4545454545454546</v>
      </c>
      <c r="N33" s="16">
        <v>3.9083333333333332</v>
      </c>
      <c r="O33" s="16">
        <v>3.7777777777777777</v>
      </c>
      <c r="V33" s="53">
        <f>IFERROR(INDEX($W$96:$W$101,MATCH('(記入例)自社診断ツール(社内比較用)'!H36,$V$96:$V$101,0)),"")</f>
        <v>3</v>
      </c>
      <c r="W33" s="53">
        <f>IFERROR(INDEX($W$96:$W$101,MATCH('(記入例)自社診断ツール(社内比較用)'!I36,$V$96:$V$101,0)),"")</f>
        <v>5</v>
      </c>
      <c r="X33" s="53">
        <f>IFERROR(INDEX($W$96:$W$101,MATCH('(記入例)自社診断ツール(社内比較用)'!J36,$V$96:$V$101,0)),"")</f>
        <v>0</v>
      </c>
      <c r="Y33" s="53">
        <f>IFERROR(INDEX($W$96:$W$101,MATCH('(記入例)自社診断ツール(社内比較用)'!K36,$V$96:$V$101,0)),"")</f>
        <v>0</v>
      </c>
      <c r="Z33" s="53">
        <f>IFERROR(INDEX($W$96:$W$101,MATCH('(記入例)自社診断ツール(社内比較用)'!L36,$V$96:$V$101,0)),"")</f>
        <v>0</v>
      </c>
      <c r="AA33" s="42">
        <f>_xlfn.AGGREGATE(4,6,'(記入例)自社診断ツール(社内比較用)'!H36:L36)-_xlfn.AGGREGATE(5,6,'(記入例)自社診断ツール(社内比較用)'!H36:L36)</f>
        <v>2</v>
      </c>
    </row>
    <row r="34" spans="1:27" x14ac:dyDescent="0.25">
      <c r="A34" s="49">
        <v>4</v>
      </c>
      <c r="B34" s="50">
        <v>3.5925925925925926</v>
      </c>
      <c r="C34" s="51">
        <v>0.40740740740740744</v>
      </c>
      <c r="D34" s="25" t="s">
        <v>29</v>
      </c>
      <c r="E34" s="15">
        <v>3.6551724137931036</v>
      </c>
      <c r="F34" s="16">
        <v>3.7058823529411766</v>
      </c>
      <c r="G34" s="16">
        <v>3.8786127167630058</v>
      </c>
      <c r="H34" s="16">
        <v>4</v>
      </c>
      <c r="I34" s="16">
        <v>3.5925925925925926</v>
      </c>
      <c r="J34" s="16">
        <v>2.4285714285714284</v>
      </c>
      <c r="K34" s="16">
        <v>4.2333333333333334</v>
      </c>
      <c r="L34" s="16">
        <v>3.5094339622641511</v>
      </c>
      <c r="M34" s="16">
        <v>3.4090909090909092</v>
      </c>
      <c r="N34" s="16">
        <v>3.865546218487395</v>
      </c>
      <c r="O34" s="16">
        <v>3.8024691358024691</v>
      </c>
      <c r="V34" s="53">
        <f>IFERROR(INDEX($W$96:$W$101,MATCH('(記入例)自社診断ツール(社内比較用)'!H37,$V$96:$V$101,0)),"")</f>
        <v>4</v>
      </c>
      <c r="W34" s="53">
        <f>IFERROR(INDEX($W$96:$W$101,MATCH('(記入例)自社診断ツール(社内比較用)'!I37,$V$96:$V$101,0)),"")</f>
        <v>4</v>
      </c>
      <c r="X34" s="53">
        <f>IFERROR(INDEX($W$96:$W$101,MATCH('(記入例)自社診断ツール(社内比較用)'!J37,$V$96:$V$101,0)),"")</f>
        <v>0</v>
      </c>
      <c r="Y34" s="53">
        <f>IFERROR(INDEX($W$96:$W$101,MATCH('(記入例)自社診断ツール(社内比較用)'!K37,$V$96:$V$101,0)),"")</f>
        <v>0</v>
      </c>
      <c r="Z34" s="53">
        <f>IFERROR(INDEX($W$96:$W$101,MATCH('(記入例)自社診断ツール(社内比較用)'!L37,$V$96:$V$101,0)),"")</f>
        <v>0</v>
      </c>
      <c r="AA34" s="42">
        <f>_xlfn.AGGREGATE(4,6,'(記入例)自社診断ツール(社内比較用)'!H37:L37)-_xlfn.AGGREGATE(5,6,'(記入例)自社診断ツール(社内比較用)'!H37:L37)</f>
        <v>0</v>
      </c>
    </row>
    <row r="35" spans="1:27" ht="16.5" thickBot="1" x14ac:dyDescent="0.3">
      <c r="A35" s="55">
        <v>3.2</v>
      </c>
      <c r="B35" s="56">
        <v>3.7296296296296299</v>
      </c>
      <c r="C35" s="57">
        <v>-0.52962962962962967</v>
      </c>
      <c r="D35" s="2" t="s">
        <v>91</v>
      </c>
      <c r="E35" s="17">
        <v>3.6689655172413795</v>
      </c>
      <c r="F35" s="18">
        <v>3.7394557350439706</v>
      </c>
      <c r="G35" s="18">
        <v>3.8339810149368119</v>
      </c>
      <c r="H35" s="18">
        <v>3.8909090909090915</v>
      </c>
      <c r="I35" s="18">
        <v>3.7296296296296299</v>
      </c>
      <c r="J35" s="18">
        <v>2.9714285714285711</v>
      </c>
      <c r="K35" s="18">
        <v>4.1209836065573766</v>
      </c>
      <c r="L35" s="18">
        <v>3.5942241859724549</v>
      </c>
      <c r="M35" s="18">
        <v>3.5181818181818181</v>
      </c>
      <c r="N35" s="18">
        <v>3.9184327968475521</v>
      </c>
      <c r="O35" s="18">
        <v>3.674212962962963</v>
      </c>
      <c r="V35" s="91">
        <f>AVERAGE(V25:V34)</f>
        <v>2.9</v>
      </c>
      <c r="W35" s="91">
        <f t="shared" ref="W35:Z35" si="2">AVERAGE(W25:W34)</f>
        <v>2.7</v>
      </c>
      <c r="X35" s="91">
        <f t="shared" si="2"/>
        <v>0</v>
      </c>
      <c r="Y35" s="91">
        <f t="shared" si="2"/>
        <v>0</v>
      </c>
      <c r="Z35" s="91">
        <f t="shared" si="2"/>
        <v>0</v>
      </c>
      <c r="AA35" s="42">
        <f>_xlfn.AGGREGATE(4,6,'(記入例)自社診断ツール(社内比較用)'!H38:L38)-_xlfn.AGGREGATE(5,6,'(記入例)自社診断ツール(社内比較用)'!H38:L38)</f>
        <v>2.9</v>
      </c>
    </row>
    <row r="36" spans="1:27" x14ac:dyDescent="0.25">
      <c r="A36" s="52">
        <v>5</v>
      </c>
      <c r="B36" s="53">
        <v>3.4444444444444446</v>
      </c>
      <c r="C36" s="54">
        <v>1.5555555555555554</v>
      </c>
      <c r="D36" s="48" t="s">
        <v>92</v>
      </c>
      <c r="E36" s="15">
        <v>3.6206896551724137</v>
      </c>
      <c r="F36" s="16">
        <v>3.7252252252252251</v>
      </c>
      <c r="G36" s="16">
        <v>3.8160919540229883</v>
      </c>
      <c r="H36" s="16">
        <v>4</v>
      </c>
      <c r="I36" s="16">
        <v>3.4444444444444446</v>
      </c>
      <c r="J36" s="16">
        <v>3.3333333333333335</v>
      </c>
      <c r="K36" s="16">
        <v>4.0163934426229506</v>
      </c>
      <c r="L36" s="16">
        <v>3.6100628930817611</v>
      </c>
      <c r="M36" s="16">
        <v>3.4090909090909092</v>
      </c>
      <c r="N36" s="16">
        <v>3.8916666666666666</v>
      </c>
      <c r="O36" s="16">
        <v>3.5802469135802468</v>
      </c>
      <c r="V36" s="53">
        <f>IFERROR(INDEX($W$96:$W$101,MATCH('(記入例)自社診断ツール(社内比較用)'!H39,$V$96:$V$101,0)),"")</f>
        <v>5</v>
      </c>
      <c r="W36" s="53">
        <f>IFERROR(INDEX($W$96:$W$101,MATCH('(記入例)自社診断ツール(社内比較用)'!I39,$V$96:$V$101,0)),"")</f>
        <v>3</v>
      </c>
      <c r="X36" s="53">
        <f>IFERROR(INDEX($W$96:$W$101,MATCH('(記入例)自社診断ツール(社内比較用)'!J39,$V$96:$V$101,0)),"")</f>
        <v>0</v>
      </c>
      <c r="Y36" s="53">
        <f>IFERROR(INDEX($W$96:$W$101,MATCH('(記入例)自社診断ツール(社内比較用)'!K39,$V$96:$V$101,0)),"")</f>
        <v>0</v>
      </c>
      <c r="Z36" s="53">
        <f>IFERROR(INDEX($W$96:$W$101,MATCH('(記入例)自社診断ツール(社内比較用)'!L39,$V$96:$V$101,0)),"")</f>
        <v>0</v>
      </c>
      <c r="AA36" s="42">
        <f>_xlfn.AGGREGATE(4,6,'(記入例)自社診断ツール(社内比較用)'!H39:L39)-_xlfn.AGGREGATE(5,6,'(記入例)自社診断ツール(社内比較用)'!H39:L39)</f>
        <v>2</v>
      </c>
    </row>
    <row r="37" spans="1:27" x14ac:dyDescent="0.25">
      <c r="A37" s="49">
        <v>4</v>
      </c>
      <c r="B37" s="50">
        <v>3.7777777777777777</v>
      </c>
      <c r="C37" s="51">
        <v>0.22222222222222232</v>
      </c>
      <c r="D37" s="24" t="s">
        <v>31</v>
      </c>
      <c r="E37" s="15">
        <v>3.4827586206896552</v>
      </c>
      <c r="F37" s="16">
        <v>3.6216216216216215</v>
      </c>
      <c r="G37" s="16">
        <v>3.7126436781609193</v>
      </c>
      <c r="H37" s="16">
        <v>3.7272727272727271</v>
      </c>
      <c r="I37" s="16">
        <v>3.7777777777777777</v>
      </c>
      <c r="J37" s="16">
        <v>2.6666666666666665</v>
      </c>
      <c r="K37" s="16">
        <v>3.7868852459016393</v>
      </c>
      <c r="L37" s="16">
        <v>3.5471698113207548</v>
      </c>
      <c r="M37" s="16">
        <v>3.3636363636363638</v>
      </c>
      <c r="N37" s="16">
        <v>3.8</v>
      </c>
      <c r="O37" s="16">
        <v>3.6049382716049383</v>
      </c>
      <c r="V37" s="53">
        <f>IFERROR(INDEX($W$96:$W$101,MATCH('(記入例)自社診断ツール(社内比較用)'!H40,$V$96:$V$101,0)),"")</f>
        <v>4</v>
      </c>
      <c r="W37" s="53">
        <f>IFERROR(INDEX($W$96:$W$101,MATCH('(記入例)自社診断ツール(社内比較用)'!I40,$V$96:$V$101,0)),"")</f>
        <v>4</v>
      </c>
      <c r="X37" s="53">
        <f>IFERROR(INDEX($W$96:$W$101,MATCH('(記入例)自社診断ツール(社内比較用)'!J40,$V$96:$V$101,0)),"")</f>
        <v>0</v>
      </c>
      <c r="Y37" s="53">
        <f>IFERROR(INDEX($W$96:$W$101,MATCH('(記入例)自社診断ツール(社内比較用)'!K40,$V$96:$V$101,0)),"")</f>
        <v>0</v>
      </c>
      <c r="Z37" s="53">
        <f>IFERROR(INDEX($W$96:$W$101,MATCH('(記入例)自社診断ツール(社内比較用)'!L40,$V$96:$V$101,0)),"")</f>
        <v>0</v>
      </c>
      <c r="AA37" s="42">
        <f>_xlfn.AGGREGATE(4,6,'(記入例)自社診断ツール(社内比較用)'!H40:L40)-_xlfn.AGGREGATE(5,6,'(記入例)自社診断ツール(社内比較用)'!H40:L40)</f>
        <v>0</v>
      </c>
    </row>
    <row r="38" spans="1:27" x14ac:dyDescent="0.25">
      <c r="A38" s="49">
        <v>2</v>
      </c>
      <c r="B38" s="50">
        <v>3.1481481481481484</v>
      </c>
      <c r="C38" s="51">
        <v>-1.1481481481481484</v>
      </c>
      <c r="D38" s="24" t="s">
        <v>32</v>
      </c>
      <c r="E38" s="15">
        <v>3.1379310344827585</v>
      </c>
      <c r="F38" s="16">
        <v>3.3963963963963963</v>
      </c>
      <c r="G38" s="16">
        <v>3.5632183908045976</v>
      </c>
      <c r="H38" s="16">
        <v>3.5</v>
      </c>
      <c r="I38" s="16">
        <v>3.1481481481481484</v>
      </c>
      <c r="J38" s="16">
        <v>2.3333333333333335</v>
      </c>
      <c r="K38" s="16">
        <v>3.8688524590163933</v>
      </c>
      <c r="L38" s="16">
        <v>3.2201257861635222</v>
      </c>
      <c r="M38" s="16">
        <v>3</v>
      </c>
      <c r="N38" s="16">
        <v>3.5249999999999999</v>
      </c>
      <c r="O38" s="16">
        <v>3.4814814814814814</v>
      </c>
      <c r="V38" s="53">
        <f>IFERROR(INDEX($W$96:$W$101,MATCH('(記入例)自社診断ツール(社内比較用)'!H41,$V$96:$V$101,0)),"")</f>
        <v>2</v>
      </c>
      <c r="W38" s="53">
        <f>IFERROR(INDEX($W$96:$W$101,MATCH('(記入例)自社診断ツール(社内比較用)'!I41,$V$96:$V$101,0)),"")</f>
        <v>2</v>
      </c>
      <c r="X38" s="53">
        <f>IFERROR(INDEX($W$96:$W$101,MATCH('(記入例)自社診断ツール(社内比較用)'!J41,$V$96:$V$101,0)),"")</f>
        <v>0</v>
      </c>
      <c r="Y38" s="53">
        <f>IFERROR(INDEX($W$96:$W$101,MATCH('(記入例)自社診断ツール(社内比較用)'!K41,$V$96:$V$101,0)),"")</f>
        <v>0</v>
      </c>
      <c r="Z38" s="53">
        <f>IFERROR(INDEX($W$96:$W$101,MATCH('(記入例)自社診断ツール(社内比較用)'!L41,$V$96:$V$101,0)),"")</f>
        <v>0</v>
      </c>
      <c r="AA38" s="42">
        <f>_xlfn.AGGREGATE(4,6,'(記入例)自社診断ツール(社内比較用)'!H41:L41)-_xlfn.AGGREGATE(5,6,'(記入例)自社診断ツール(社内比較用)'!H41:L41)</f>
        <v>0</v>
      </c>
    </row>
    <row r="39" spans="1:27" x14ac:dyDescent="0.25">
      <c r="A39" s="49">
        <v>2</v>
      </c>
      <c r="B39" s="50">
        <v>3.7407407407407409</v>
      </c>
      <c r="C39" s="51">
        <v>-1.7407407407407409</v>
      </c>
      <c r="D39" s="24" t="s">
        <v>33</v>
      </c>
      <c r="E39" s="15">
        <v>3.6551724137931036</v>
      </c>
      <c r="F39" s="16">
        <v>3.7477477477477477</v>
      </c>
      <c r="G39" s="16">
        <v>3.8160919540229883</v>
      </c>
      <c r="H39" s="16">
        <v>3.9545454545454546</v>
      </c>
      <c r="I39" s="16">
        <v>3.7407407407407409</v>
      </c>
      <c r="J39" s="16">
        <v>3.1904761904761907</v>
      </c>
      <c r="K39" s="16">
        <v>4.0491803278688527</v>
      </c>
      <c r="L39" s="16">
        <v>3.641509433962264</v>
      </c>
      <c r="M39" s="16">
        <v>3.6363636363636362</v>
      </c>
      <c r="N39" s="16">
        <v>3.8</v>
      </c>
      <c r="O39" s="16">
        <v>3.8148148148148149</v>
      </c>
      <c r="V39" s="53">
        <f>IFERROR(INDEX($W$96:$W$101,MATCH('(記入例)自社診断ツール(社内比較用)'!H42,$V$96:$V$101,0)),"")</f>
        <v>2</v>
      </c>
      <c r="W39" s="53">
        <f>IFERROR(INDEX($W$96:$W$101,MATCH('(記入例)自社診断ツール(社内比較用)'!I42,$V$96:$V$101,0)),"")</f>
        <v>1</v>
      </c>
      <c r="X39" s="53">
        <f>IFERROR(INDEX($W$96:$W$101,MATCH('(記入例)自社診断ツール(社内比較用)'!J42,$V$96:$V$101,0)),"")</f>
        <v>0</v>
      </c>
      <c r="Y39" s="53">
        <f>IFERROR(INDEX($W$96:$W$101,MATCH('(記入例)自社診断ツール(社内比較用)'!K42,$V$96:$V$101,0)),"")</f>
        <v>0</v>
      </c>
      <c r="Z39" s="53">
        <f>IFERROR(INDEX($W$96:$W$101,MATCH('(記入例)自社診断ツール(社内比較用)'!L42,$V$96:$V$101,0)),"")</f>
        <v>0</v>
      </c>
      <c r="AA39" s="42">
        <f>_xlfn.AGGREGATE(4,6,'(記入例)自社診断ツール(社内比較用)'!H42:L42)-_xlfn.AGGREGATE(5,6,'(記入例)自社診断ツール(社内比較用)'!H42:L42)</f>
        <v>1</v>
      </c>
    </row>
    <row r="40" spans="1:27" x14ac:dyDescent="0.25">
      <c r="A40" s="49">
        <v>1</v>
      </c>
      <c r="B40" s="50">
        <v>3.2592592592592591</v>
      </c>
      <c r="C40" s="51">
        <v>-2.2592592592592591</v>
      </c>
      <c r="D40" s="24" t="s">
        <v>34</v>
      </c>
      <c r="E40" s="15">
        <v>3.6551724137931036</v>
      </c>
      <c r="F40" s="16">
        <v>3.5630630630630629</v>
      </c>
      <c r="G40" s="16">
        <v>3.5689655172413794</v>
      </c>
      <c r="H40" s="16">
        <v>3.8181818181818183</v>
      </c>
      <c r="I40" s="16">
        <v>3.2592592592592591</v>
      </c>
      <c r="J40" s="16">
        <v>3.9047619047619047</v>
      </c>
      <c r="K40" s="16">
        <v>3.8360655737704916</v>
      </c>
      <c r="L40" s="16">
        <v>3.459119496855346</v>
      </c>
      <c r="M40" s="16">
        <v>3.6363636363636362</v>
      </c>
      <c r="N40" s="16">
        <v>3.5166666666666666</v>
      </c>
      <c r="O40" s="16">
        <v>3.5432098765432101</v>
      </c>
      <c r="V40" s="53">
        <f>IFERROR(INDEX($W$96:$W$101,MATCH('(記入例)自社診断ツール(社内比較用)'!H43,$V$96:$V$101,0)),"")</f>
        <v>1</v>
      </c>
      <c r="W40" s="53">
        <f>IFERROR(INDEX($W$96:$W$101,MATCH('(記入例)自社診断ツール(社内比較用)'!I43,$V$96:$V$101,0)),"")</f>
        <v>3</v>
      </c>
      <c r="X40" s="53">
        <f>IFERROR(INDEX($W$96:$W$101,MATCH('(記入例)自社診断ツール(社内比較用)'!J43,$V$96:$V$101,0)),"")</f>
        <v>0</v>
      </c>
      <c r="Y40" s="53">
        <f>IFERROR(INDEX($W$96:$W$101,MATCH('(記入例)自社診断ツール(社内比較用)'!K43,$V$96:$V$101,0)),"")</f>
        <v>0</v>
      </c>
      <c r="Z40" s="53">
        <f>IFERROR(INDEX($W$96:$W$101,MATCH('(記入例)自社診断ツール(社内比較用)'!L43,$V$96:$V$101,0)),"")</f>
        <v>0</v>
      </c>
      <c r="AA40" s="42">
        <f>_xlfn.AGGREGATE(4,6,'(記入例)自社診断ツール(社内比較用)'!H43:L43)-_xlfn.AGGREGATE(5,6,'(記入例)自社診断ツール(社内比較用)'!H43:L43)</f>
        <v>2</v>
      </c>
    </row>
    <row r="41" spans="1:27" x14ac:dyDescent="0.25">
      <c r="A41" s="49">
        <v>3</v>
      </c>
      <c r="B41" s="50">
        <v>3.4444444444444446</v>
      </c>
      <c r="C41" s="51">
        <v>-0.44444444444444464</v>
      </c>
      <c r="D41" s="24" t="s">
        <v>35</v>
      </c>
      <c r="E41" s="15">
        <v>3.5172413793103448</v>
      </c>
      <c r="F41" s="16">
        <v>3.7612612612612613</v>
      </c>
      <c r="G41" s="16">
        <v>3.8620689655172415</v>
      </c>
      <c r="H41" s="16">
        <v>3.6818181818181817</v>
      </c>
      <c r="I41" s="16">
        <v>3.4444444444444446</v>
      </c>
      <c r="J41" s="16">
        <v>3.3333333333333335</v>
      </c>
      <c r="K41" s="16">
        <v>4.1475409836065573</v>
      </c>
      <c r="L41" s="16">
        <v>3.6163522012578615</v>
      </c>
      <c r="M41" s="16">
        <v>3.4090909090909092</v>
      </c>
      <c r="N41" s="16">
        <v>3.8416666666666668</v>
      </c>
      <c r="O41" s="16">
        <v>3.7530864197530862</v>
      </c>
      <c r="V41" s="53">
        <f>IFERROR(INDEX($W$96:$W$101,MATCH('(記入例)自社診断ツール(社内比較用)'!H44,$V$96:$V$101,0)),"")</f>
        <v>2</v>
      </c>
      <c r="W41" s="53">
        <f>IFERROR(INDEX($W$96:$W$101,MATCH('(記入例)自社診断ツール(社内比較用)'!I44,$V$96:$V$101,0)),"")</f>
        <v>2</v>
      </c>
      <c r="X41" s="53">
        <f>IFERROR(INDEX($W$96:$W$101,MATCH('(記入例)自社診断ツール(社内比較用)'!J44,$V$96:$V$101,0)),"")</f>
        <v>0</v>
      </c>
      <c r="Y41" s="53">
        <f>IFERROR(INDEX($W$96:$W$101,MATCH('(記入例)自社診断ツール(社内比較用)'!K44,$V$96:$V$101,0)),"")</f>
        <v>0</v>
      </c>
      <c r="Z41" s="53">
        <f>IFERROR(INDEX($W$96:$W$101,MATCH('(記入例)自社診断ツール(社内比較用)'!L44,$V$96:$V$101,0)),"")</f>
        <v>0</v>
      </c>
      <c r="AA41" s="42">
        <f>_xlfn.AGGREGATE(4,6,'(記入例)自社診断ツール(社内比較用)'!H44:L44)-_xlfn.AGGREGATE(5,6,'(記入例)自社診断ツール(社内比較用)'!H44:L44)</f>
        <v>0</v>
      </c>
    </row>
    <row r="42" spans="1:27" x14ac:dyDescent="0.25">
      <c r="A42" s="49">
        <v>4</v>
      </c>
      <c r="B42" s="50">
        <v>3.4074074074074074</v>
      </c>
      <c r="C42" s="51">
        <v>0.59259259259259256</v>
      </c>
      <c r="D42" s="24" t="s">
        <v>36</v>
      </c>
      <c r="E42" s="15">
        <v>3.5172413793103448</v>
      </c>
      <c r="F42" s="16">
        <v>3.7252252252252251</v>
      </c>
      <c r="G42" s="16">
        <v>3.896551724137931</v>
      </c>
      <c r="H42" s="16">
        <v>3.9545454545454546</v>
      </c>
      <c r="I42" s="16">
        <v>3.4074074074074074</v>
      </c>
      <c r="J42" s="16">
        <v>2.7142857142857144</v>
      </c>
      <c r="K42" s="16">
        <v>4.1311475409836067</v>
      </c>
      <c r="L42" s="16">
        <v>3.5723270440251573</v>
      </c>
      <c r="M42" s="16">
        <v>3.2727272727272729</v>
      </c>
      <c r="N42" s="16">
        <v>3.7833333333333332</v>
      </c>
      <c r="O42" s="16">
        <v>3.9012345679012346</v>
      </c>
      <c r="V42" s="53">
        <f>IFERROR(INDEX($W$96:$W$101,MATCH('(記入例)自社診断ツール(社内比較用)'!H45,$V$96:$V$101,0)),"")</f>
        <v>0</v>
      </c>
      <c r="W42" s="53">
        <f>IFERROR(INDEX($W$96:$W$101,MATCH('(記入例)自社診断ツール(社内比較用)'!I45,$V$96:$V$101,0)),"")</f>
        <v>2</v>
      </c>
      <c r="X42" s="53">
        <f>IFERROR(INDEX($W$96:$W$101,MATCH('(記入例)自社診断ツール(社内比較用)'!J45,$V$96:$V$101,0)),"")</f>
        <v>0</v>
      </c>
      <c r="Y42" s="53">
        <f>IFERROR(INDEX($W$96:$W$101,MATCH('(記入例)自社診断ツール(社内比較用)'!K45,$V$96:$V$101,0)),"")</f>
        <v>0</v>
      </c>
      <c r="Z42" s="53">
        <f>IFERROR(INDEX($W$96:$W$101,MATCH('(記入例)自社診断ツール(社内比較用)'!L45,$V$96:$V$101,0)),"")</f>
        <v>0</v>
      </c>
      <c r="AA42" s="42">
        <f>_xlfn.AGGREGATE(4,6,'(記入例)自社診断ツール(社内比較用)'!H45:L45)-_xlfn.AGGREGATE(5,6,'(記入例)自社診断ツール(社内比較用)'!H45:L45)</f>
        <v>2</v>
      </c>
    </row>
    <row r="43" spans="1:27" x14ac:dyDescent="0.25">
      <c r="A43" s="49">
        <v>2</v>
      </c>
      <c r="B43" s="50">
        <v>3.8518518518518516</v>
      </c>
      <c r="C43" s="51">
        <v>-1.8518518518518516</v>
      </c>
      <c r="D43" s="24" t="s">
        <v>37</v>
      </c>
      <c r="E43" s="15">
        <v>3.6896551724137931</v>
      </c>
      <c r="F43" s="16">
        <v>3.7873303167420813</v>
      </c>
      <c r="G43" s="16">
        <v>3.9075144508670521</v>
      </c>
      <c r="H43" s="16">
        <v>4.0454545454545459</v>
      </c>
      <c r="I43" s="16">
        <v>3.8518518518518516</v>
      </c>
      <c r="J43" s="16">
        <v>2.7142857142857144</v>
      </c>
      <c r="K43" s="16">
        <v>4.0166666666666666</v>
      </c>
      <c r="L43" s="16">
        <v>3.691823899371069</v>
      </c>
      <c r="M43" s="16">
        <v>3.5454545454545454</v>
      </c>
      <c r="N43" s="16">
        <v>4.0084033613445378</v>
      </c>
      <c r="O43" s="16">
        <v>3.7407407407407409</v>
      </c>
      <c r="V43" s="53">
        <f>IFERROR(INDEX($W$96:$W$101,MATCH('(記入例)自社診断ツール(社内比較用)'!H46,$V$96:$V$101,0)),"")</f>
        <v>2</v>
      </c>
      <c r="W43" s="53">
        <f>IFERROR(INDEX($W$96:$W$101,MATCH('(記入例)自社診断ツール(社内比較用)'!I46,$V$96:$V$101,0)),"")</f>
        <v>2</v>
      </c>
      <c r="X43" s="53">
        <f>IFERROR(INDEX($W$96:$W$101,MATCH('(記入例)自社診断ツール(社内比較用)'!J46,$V$96:$V$101,0)),"")</f>
        <v>0</v>
      </c>
      <c r="Y43" s="53">
        <f>IFERROR(INDEX($W$96:$W$101,MATCH('(記入例)自社診断ツール(社内比較用)'!K46,$V$96:$V$101,0)),"")</f>
        <v>0</v>
      </c>
      <c r="Z43" s="53">
        <f>IFERROR(INDEX($W$96:$W$101,MATCH('(記入例)自社診断ツール(社内比較用)'!L46,$V$96:$V$101,0)),"")</f>
        <v>0</v>
      </c>
      <c r="AA43" s="42">
        <f>_xlfn.AGGREGATE(4,6,'(記入例)自社診断ツール(社内比較用)'!H46:L46)-_xlfn.AGGREGATE(5,6,'(記入例)自社診断ツール(社内比較用)'!H46:L46)</f>
        <v>0</v>
      </c>
    </row>
    <row r="44" spans="1:27" x14ac:dyDescent="0.25">
      <c r="A44" s="49">
        <v>5</v>
      </c>
      <c r="B44" s="50">
        <v>3.5185185185185186</v>
      </c>
      <c r="C44" s="51">
        <v>1.4814814814814814</v>
      </c>
      <c r="D44" s="24" t="s">
        <v>38</v>
      </c>
      <c r="E44" s="15">
        <v>3.5517241379310347</v>
      </c>
      <c r="F44" s="16">
        <v>3.4909909909909911</v>
      </c>
      <c r="G44" s="16">
        <v>3.5919540229885056</v>
      </c>
      <c r="H44" s="16">
        <v>3.7272727272727271</v>
      </c>
      <c r="I44" s="16">
        <v>3.5185185185185186</v>
      </c>
      <c r="J44" s="16">
        <v>2.6190476190476191</v>
      </c>
      <c r="K44" s="16">
        <v>3.8032786885245899</v>
      </c>
      <c r="L44" s="16">
        <v>3.3773584905660377</v>
      </c>
      <c r="M44" s="16">
        <v>3.5</v>
      </c>
      <c r="N44" s="16">
        <v>3.6166666666666667</v>
      </c>
      <c r="O44" s="16">
        <v>3.5308641975308643</v>
      </c>
      <c r="V44" s="53">
        <f>IFERROR(INDEX($W$96:$W$101,MATCH('(記入例)自社診断ツール(社内比較用)'!H47,$V$96:$V$101,0)),"")</f>
        <v>5</v>
      </c>
      <c r="W44" s="53">
        <f>IFERROR(INDEX($W$96:$W$101,MATCH('(記入例)自社診断ツール(社内比較用)'!I47,$V$96:$V$101,0)),"")</f>
        <v>2</v>
      </c>
      <c r="X44" s="53">
        <f>IFERROR(INDEX($W$96:$W$101,MATCH('(記入例)自社診断ツール(社内比較用)'!J47,$V$96:$V$101,0)),"")</f>
        <v>0</v>
      </c>
      <c r="Y44" s="53">
        <f>IFERROR(INDEX($W$96:$W$101,MATCH('(記入例)自社診断ツール(社内比較用)'!K47,$V$96:$V$101,0)),"")</f>
        <v>0</v>
      </c>
      <c r="Z44" s="53">
        <f>IFERROR(INDEX($W$96:$W$101,MATCH('(記入例)自社診断ツール(社内比較用)'!L47,$V$96:$V$101,0)),"")</f>
        <v>0</v>
      </c>
      <c r="AA44" s="42">
        <f>_xlfn.AGGREGATE(4,6,'(記入例)自社診断ツール(社内比較用)'!H47:L47)-_xlfn.AGGREGATE(5,6,'(記入例)自社診断ツール(社内比較用)'!H47:L47)</f>
        <v>3</v>
      </c>
    </row>
    <row r="45" spans="1:27" x14ac:dyDescent="0.25">
      <c r="A45" s="49">
        <v>4</v>
      </c>
      <c r="B45" s="50">
        <v>3.5555555555555554</v>
      </c>
      <c r="C45" s="51">
        <v>0.44444444444444464</v>
      </c>
      <c r="D45" s="25" t="s">
        <v>93</v>
      </c>
      <c r="E45" s="15">
        <v>3.4482758620689653</v>
      </c>
      <c r="F45" s="16">
        <v>3.5294117647058822</v>
      </c>
      <c r="G45" s="16">
        <v>3.6416184971098264</v>
      </c>
      <c r="H45" s="16">
        <v>3.6363636363636362</v>
      </c>
      <c r="I45" s="16">
        <v>3.5555555555555554</v>
      </c>
      <c r="J45" s="16">
        <v>2.5714285714285716</v>
      </c>
      <c r="K45" s="16">
        <v>3.8166666666666669</v>
      </c>
      <c r="L45" s="16">
        <v>3.4150943396226414</v>
      </c>
      <c r="M45" s="16">
        <v>3.4090909090909092</v>
      </c>
      <c r="N45" s="16">
        <v>3.7815126050420167</v>
      </c>
      <c r="O45" s="16">
        <v>3.4074074074074074</v>
      </c>
      <c r="V45" s="53">
        <f>IFERROR(INDEX($W$96:$W$101,MATCH('(記入例)自社診断ツール(社内比較用)'!H48,$V$96:$V$101,0)),"")</f>
        <v>4</v>
      </c>
      <c r="W45" s="53">
        <f>IFERROR(INDEX($W$96:$W$101,MATCH('(記入例)自社診断ツール(社内比較用)'!I48,$V$96:$V$101,0)),"")</f>
        <v>2</v>
      </c>
      <c r="X45" s="53">
        <f>IFERROR(INDEX($W$96:$W$101,MATCH('(記入例)自社診断ツール(社内比較用)'!J48,$V$96:$V$101,0)),"")</f>
        <v>0</v>
      </c>
      <c r="Y45" s="53">
        <f>IFERROR(INDEX($W$96:$W$101,MATCH('(記入例)自社診断ツール(社内比較用)'!K48,$V$96:$V$101,0)),"")</f>
        <v>0</v>
      </c>
      <c r="Z45" s="53">
        <f>IFERROR(INDEX($W$96:$W$101,MATCH('(記入例)自社診断ツール(社内比較用)'!L48,$V$96:$V$101,0)),"")</f>
        <v>0</v>
      </c>
      <c r="AA45" s="42">
        <f>_xlfn.AGGREGATE(4,6,'(記入例)自社診断ツール(社内比較用)'!H48:L48)-_xlfn.AGGREGATE(5,6,'(記入例)自社診断ツール(社内比較用)'!H48:L48)</f>
        <v>2</v>
      </c>
    </row>
    <row r="46" spans="1:27" ht="16.5" thickBot="1" x14ac:dyDescent="0.3">
      <c r="A46" s="55">
        <v>3.2</v>
      </c>
      <c r="B46" s="56">
        <v>3.5148148148148151</v>
      </c>
      <c r="C46" s="57">
        <v>-0.31481481481481488</v>
      </c>
      <c r="D46" s="2" t="s">
        <v>91</v>
      </c>
      <c r="E46" s="17">
        <v>3.5275862068965522</v>
      </c>
      <c r="F46" s="18">
        <v>3.6348273612979498</v>
      </c>
      <c r="G46" s="18">
        <v>3.7376719154873426</v>
      </c>
      <c r="H46" s="18">
        <v>3.8045454545454538</v>
      </c>
      <c r="I46" s="18">
        <v>3.5148148148148151</v>
      </c>
      <c r="J46" s="18">
        <v>2.9380952380952388</v>
      </c>
      <c r="K46" s="18">
        <v>3.947267759562842</v>
      </c>
      <c r="L46" s="18">
        <v>3.5150943396226415</v>
      </c>
      <c r="M46" s="18">
        <v>3.4181818181818189</v>
      </c>
      <c r="N46" s="18">
        <v>3.756491596638655</v>
      </c>
      <c r="O46" s="18">
        <v>3.6358024691358017</v>
      </c>
      <c r="V46" s="91">
        <f>AVERAGE(V36:V45)</f>
        <v>2.7</v>
      </c>
      <c r="W46" s="91">
        <f t="shared" ref="W46:Z46" si="3">AVERAGE(W36:W45)</f>
        <v>2.2999999999999998</v>
      </c>
      <c r="X46" s="91">
        <f t="shared" si="3"/>
        <v>0</v>
      </c>
      <c r="Y46" s="91">
        <f t="shared" si="3"/>
        <v>0</v>
      </c>
      <c r="Z46" s="91">
        <f t="shared" si="3"/>
        <v>0</v>
      </c>
      <c r="AA46" s="42">
        <f>_xlfn.AGGREGATE(4,6,'(記入例)自社診断ツール(社内比較用)'!H49:L49)-_xlfn.AGGREGATE(5,6,'(記入例)自社診断ツール(社内比較用)'!H49:L49)</f>
        <v>2.7</v>
      </c>
    </row>
    <row r="47" spans="1:27" x14ac:dyDescent="0.25">
      <c r="A47" s="52">
        <v>5</v>
      </c>
      <c r="B47" s="53">
        <v>3.8888888888888888</v>
      </c>
      <c r="C47" s="54">
        <v>1.1111111111111112</v>
      </c>
      <c r="D47" s="48" t="s">
        <v>40</v>
      </c>
      <c r="E47" s="15">
        <v>3.7241379310344827</v>
      </c>
      <c r="F47" s="16">
        <v>4.0135746606334841</v>
      </c>
      <c r="G47" s="16">
        <v>4.1040462427745661</v>
      </c>
      <c r="H47" s="16">
        <v>3.7272727272727271</v>
      </c>
      <c r="I47" s="16">
        <v>3.8888888888888888</v>
      </c>
      <c r="J47" s="16">
        <v>3.4285714285714284</v>
      </c>
      <c r="K47" s="16">
        <v>4.4262295081967213</v>
      </c>
      <c r="L47" s="16">
        <v>3.8544303797468356</v>
      </c>
      <c r="M47" s="16">
        <v>3.7272727272727271</v>
      </c>
      <c r="N47" s="16">
        <v>4.2268907563025211</v>
      </c>
      <c r="O47" s="16">
        <v>3.8518518518518516</v>
      </c>
      <c r="V47" s="53">
        <f>IFERROR(INDEX($W$96:$W$101,MATCH('(記入例)自社診断ツール(社内比較用)'!H50,$V$96:$V$101,0)),"")</f>
        <v>5</v>
      </c>
      <c r="W47" s="53">
        <f>IFERROR(INDEX($W$96:$W$101,MATCH('(記入例)自社診断ツール(社内比較用)'!I50,$V$96:$V$101,0)),"")</f>
        <v>5</v>
      </c>
      <c r="X47" s="53">
        <f>IFERROR(INDEX($W$96:$W$101,MATCH('(記入例)自社診断ツール(社内比較用)'!J50,$V$96:$V$101,0)),"")</f>
        <v>0</v>
      </c>
      <c r="Y47" s="53">
        <f>IFERROR(INDEX($W$96:$W$101,MATCH('(記入例)自社診断ツール(社内比較用)'!K50,$V$96:$V$101,0)),"")</f>
        <v>0</v>
      </c>
      <c r="Z47" s="53">
        <f>IFERROR(INDEX($W$96:$W$101,MATCH('(記入例)自社診断ツール(社内比較用)'!L50,$V$96:$V$101,0)),"")</f>
        <v>0</v>
      </c>
      <c r="AA47" s="42">
        <f>_xlfn.AGGREGATE(4,6,'(記入例)自社診断ツール(社内比較用)'!H50:L50)-_xlfn.AGGREGATE(5,6,'(記入例)自社診断ツール(社内比較用)'!H50:L50)</f>
        <v>0</v>
      </c>
    </row>
    <row r="48" spans="1:27" x14ac:dyDescent="0.25">
      <c r="A48" s="49">
        <v>4</v>
      </c>
      <c r="B48" s="50">
        <v>3.8518518518518516</v>
      </c>
      <c r="C48" s="51">
        <v>0.14814814814814836</v>
      </c>
      <c r="D48" s="24" t="s">
        <v>41</v>
      </c>
      <c r="E48" s="15">
        <v>3.896551724137931</v>
      </c>
      <c r="F48" s="16">
        <v>4.0407239819004523</v>
      </c>
      <c r="G48" s="16">
        <v>4.1271676300578033</v>
      </c>
      <c r="H48" s="16">
        <v>3.9545454545454546</v>
      </c>
      <c r="I48" s="16">
        <v>3.8518518518518516</v>
      </c>
      <c r="J48" s="16">
        <v>3.5714285714285716</v>
      </c>
      <c r="K48" s="16">
        <v>4.4262295081967213</v>
      </c>
      <c r="L48" s="16">
        <v>3.8924050632911391</v>
      </c>
      <c r="M48" s="16">
        <v>3.7272727272727271</v>
      </c>
      <c r="N48" s="16">
        <v>4.2100840336134455</v>
      </c>
      <c r="O48" s="16">
        <v>3.9135802469135803</v>
      </c>
      <c r="V48" s="53">
        <f>IFERROR(INDEX($W$96:$W$101,MATCH('(記入例)自社診断ツール(社内比較用)'!H51,$V$96:$V$101,0)),"")</f>
        <v>4</v>
      </c>
      <c r="W48" s="53">
        <f>IFERROR(INDEX($W$96:$W$101,MATCH('(記入例)自社診断ツール(社内比較用)'!I51,$V$96:$V$101,0)),"")</f>
        <v>4</v>
      </c>
      <c r="X48" s="53">
        <f>IFERROR(INDEX($W$96:$W$101,MATCH('(記入例)自社診断ツール(社内比較用)'!J51,$V$96:$V$101,0)),"")</f>
        <v>0</v>
      </c>
      <c r="Y48" s="53">
        <f>IFERROR(INDEX($W$96:$W$101,MATCH('(記入例)自社診断ツール(社内比較用)'!K51,$V$96:$V$101,0)),"")</f>
        <v>0</v>
      </c>
      <c r="Z48" s="53">
        <f>IFERROR(INDEX($W$96:$W$101,MATCH('(記入例)自社診断ツール(社内比較用)'!L51,$V$96:$V$101,0)),"")</f>
        <v>0</v>
      </c>
      <c r="AA48" s="42">
        <f>_xlfn.AGGREGATE(4,6,'(記入例)自社診断ツール(社内比較用)'!H51:L51)-_xlfn.AGGREGATE(5,6,'(記入例)自社診断ツール(社内比較用)'!H51:L51)</f>
        <v>0</v>
      </c>
    </row>
    <row r="49" spans="1:27" x14ac:dyDescent="0.25">
      <c r="A49" s="49">
        <v>2</v>
      </c>
      <c r="B49" s="50">
        <v>3.6296296296296298</v>
      </c>
      <c r="C49" s="51">
        <v>-1.6296296296296298</v>
      </c>
      <c r="D49" s="24" t="s">
        <v>42</v>
      </c>
      <c r="E49" s="15">
        <v>3.7241379310344827</v>
      </c>
      <c r="F49" s="16">
        <v>4.0090497737556561</v>
      </c>
      <c r="G49" s="16">
        <v>4.1560693641618496</v>
      </c>
      <c r="H49" s="16">
        <v>4</v>
      </c>
      <c r="I49" s="16">
        <v>3.6296296296296298</v>
      </c>
      <c r="J49" s="16">
        <v>3.2857142857142856</v>
      </c>
      <c r="K49" s="16">
        <v>4.4754098360655741</v>
      </c>
      <c r="L49" s="16">
        <v>3.8291139240506329</v>
      </c>
      <c r="M49" s="16">
        <v>3.6363636363636362</v>
      </c>
      <c r="N49" s="16">
        <v>4.1680672268907566</v>
      </c>
      <c r="O49" s="16">
        <v>3.9629629629629628</v>
      </c>
      <c r="V49" s="53">
        <f>IFERROR(INDEX($W$96:$W$101,MATCH('(記入例)自社診断ツール(社内比較用)'!H52,$V$96:$V$101,0)),"")</f>
        <v>2</v>
      </c>
      <c r="W49" s="53">
        <f>IFERROR(INDEX($W$96:$W$101,MATCH('(記入例)自社診断ツール(社内比較用)'!I52,$V$96:$V$101,0)),"")</f>
        <v>2</v>
      </c>
      <c r="X49" s="53">
        <f>IFERROR(INDEX($W$96:$W$101,MATCH('(記入例)自社診断ツール(社内比較用)'!J52,$V$96:$V$101,0)),"")</f>
        <v>0</v>
      </c>
      <c r="Y49" s="53">
        <f>IFERROR(INDEX($W$96:$W$101,MATCH('(記入例)自社診断ツール(社内比較用)'!K52,$V$96:$V$101,0)),"")</f>
        <v>0</v>
      </c>
      <c r="Z49" s="53">
        <f>IFERROR(INDEX($W$96:$W$101,MATCH('(記入例)自社診断ツール(社内比較用)'!L52,$V$96:$V$101,0)),"")</f>
        <v>0</v>
      </c>
      <c r="AA49" s="42">
        <f>_xlfn.AGGREGATE(4,6,'(記入例)自社診断ツール(社内比較用)'!H52:L52)-_xlfn.AGGREGATE(5,6,'(記入例)自社診断ツール(社内比較用)'!H52:L52)</f>
        <v>0</v>
      </c>
    </row>
    <row r="50" spans="1:27" x14ac:dyDescent="0.25">
      <c r="A50" s="49">
        <v>2</v>
      </c>
      <c r="B50" s="50">
        <v>3.24</v>
      </c>
      <c r="C50" s="51">
        <v>-1.2400000000000002</v>
      </c>
      <c r="D50" s="24" t="s">
        <v>43</v>
      </c>
      <c r="E50" s="15">
        <v>3.4482758620689653</v>
      </c>
      <c r="F50" s="16">
        <v>3.5753424657534247</v>
      </c>
      <c r="G50" s="16">
        <v>3.7225433526011562</v>
      </c>
      <c r="H50" s="16">
        <v>3.7272727272727271</v>
      </c>
      <c r="I50" s="16">
        <v>3.24</v>
      </c>
      <c r="J50" s="16">
        <v>2.7619047619047619</v>
      </c>
      <c r="K50" s="16">
        <v>3.7049180327868854</v>
      </c>
      <c r="L50" s="16">
        <v>3.5286624203821657</v>
      </c>
      <c r="M50" s="16">
        <v>3.3636363636363638</v>
      </c>
      <c r="N50" s="16">
        <v>3.593220338983051</v>
      </c>
      <c r="O50" s="16">
        <v>3.7625000000000002</v>
      </c>
      <c r="V50" s="53">
        <f>IFERROR(INDEX($W$96:$W$101,MATCH('(記入例)自社診断ツール(社内比較用)'!H53,$V$96:$V$101,0)),"")</f>
        <v>1</v>
      </c>
      <c r="W50" s="53">
        <f>IFERROR(INDEX($W$96:$W$101,MATCH('(記入例)自社診断ツール(社内比較用)'!I53,$V$96:$V$101,0)),"")</f>
        <v>2</v>
      </c>
      <c r="X50" s="53">
        <f>IFERROR(INDEX($W$96:$W$101,MATCH('(記入例)自社診断ツール(社内比較用)'!J53,$V$96:$V$101,0)),"")</f>
        <v>0</v>
      </c>
      <c r="Y50" s="53">
        <f>IFERROR(INDEX($W$96:$W$101,MATCH('(記入例)自社診断ツール(社内比較用)'!K53,$V$96:$V$101,0)),"")</f>
        <v>0</v>
      </c>
      <c r="Z50" s="53">
        <f>IFERROR(INDEX($W$96:$W$101,MATCH('(記入例)自社診断ツール(社内比較用)'!L53,$V$96:$V$101,0)),"")</f>
        <v>0</v>
      </c>
      <c r="AA50" s="42">
        <f>_xlfn.AGGREGATE(4,6,'(記入例)自社診断ツール(社内比較用)'!H53:L53)-_xlfn.AGGREGATE(5,6,'(記入例)自社診断ツール(社内比較用)'!H53:L53)</f>
        <v>1</v>
      </c>
    </row>
    <row r="51" spans="1:27" x14ac:dyDescent="0.25">
      <c r="A51" s="49">
        <v>1</v>
      </c>
      <c r="B51" s="50">
        <v>3.5555555555555554</v>
      </c>
      <c r="C51" s="51">
        <v>-2.5555555555555554</v>
      </c>
      <c r="D51" s="24" t="s">
        <v>44</v>
      </c>
      <c r="E51" s="15">
        <v>3.4482758620689653</v>
      </c>
      <c r="F51" s="16">
        <v>3.6877828054298645</v>
      </c>
      <c r="G51" s="16">
        <v>3.8034682080924855</v>
      </c>
      <c r="H51" s="16">
        <v>3.7272727272727271</v>
      </c>
      <c r="I51" s="16">
        <v>3.5555555555555554</v>
      </c>
      <c r="J51" s="16">
        <v>2.9047619047619047</v>
      </c>
      <c r="K51" s="16">
        <v>4.0655737704918034</v>
      </c>
      <c r="L51" s="16">
        <v>3.5316455696202533</v>
      </c>
      <c r="M51" s="16">
        <v>3.2727272727272729</v>
      </c>
      <c r="N51" s="16">
        <v>3.7815126050420167</v>
      </c>
      <c r="O51" s="16">
        <v>3.7530864197530862</v>
      </c>
      <c r="V51" s="53">
        <f>IFERROR(INDEX($W$96:$W$101,MATCH('(記入例)自社診断ツール(社内比較用)'!H54,$V$96:$V$101,0)),"")</f>
        <v>1</v>
      </c>
      <c r="W51" s="53">
        <f>IFERROR(INDEX($W$96:$W$101,MATCH('(記入例)自社診断ツール(社内比較用)'!I54,$V$96:$V$101,0)),"")</f>
        <v>1</v>
      </c>
      <c r="X51" s="53">
        <f>IFERROR(INDEX($W$96:$W$101,MATCH('(記入例)自社診断ツール(社内比較用)'!J54,$V$96:$V$101,0)),"")</f>
        <v>0</v>
      </c>
      <c r="Y51" s="53">
        <f>IFERROR(INDEX($W$96:$W$101,MATCH('(記入例)自社診断ツール(社内比較用)'!K54,$V$96:$V$101,0)),"")</f>
        <v>0</v>
      </c>
      <c r="Z51" s="53">
        <f>IFERROR(INDEX($W$96:$W$101,MATCH('(記入例)自社診断ツール(社内比較用)'!L54,$V$96:$V$101,0)),"")</f>
        <v>0</v>
      </c>
      <c r="AA51" s="42">
        <f>_xlfn.AGGREGATE(4,6,'(記入例)自社診断ツール(社内比較用)'!H54:L54)-_xlfn.AGGREGATE(5,6,'(記入例)自社診断ツール(社内比較用)'!H54:L54)</f>
        <v>0</v>
      </c>
    </row>
    <row r="52" spans="1:27" x14ac:dyDescent="0.25">
      <c r="A52" s="49">
        <v>3</v>
      </c>
      <c r="B52" s="50">
        <v>3.8148148148148149</v>
      </c>
      <c r="C52" s="51">
        <v>-0.81481481481481488</v>
      </c>
      <c r="D52" s="24" t="s">
        <v>45</v>
      </c>
      <c r="E52" s="15">
        <v>3.5172413793103448</v>
      </c>
      <c r="F52" s="16">
        <v>3.7873303167420813</v>
      </c>
      <c r="G52" s="16">
        <v>3.8959537572254335</v>
      </c>
      <c r="H52" s="16">
        <v>3.8636363636363638</v>
      </c>
      <c r="I52" s="16">
        <v>3.8148148148148149</v>
      </c>
      <c r="J52" s="16">
        <v>2.8571428571428572</v>
      </c>
      <c r="K52" s="16">
        <v>4.1967213114754101</v>
      </c>
      <c r="L52" s="16">
        <v>3.6329113924050631</v>
      </c>
      <c r="M52" s="16">
        <v>3.3636363636363638</v>
      </c>
      <c r="N52" s="16">
        <v>3.8991596638655461</v>
      </c>
      <c r="O52" s="16">
        <v>3.8641975308641974</v>
      </c>
      <c r="V52" s="53">
        <f>IFERROR(INDEX($W$96:$W$101,MATCH('(記入例)自社診断ツール(社内比較用)'!H55,$V$96:$V$101,0)),"")</f>
        <v>4</v>
      </c>
      <c r="W52" s="53">
        <f>IFERROR(INDEX($W$96:$W$101,MATCH('(記入例)自社診断ツール(社内比較用)'!I55,$V$96:$V$101,0)),"")</f>
        <v>2</v>
      </c>
      <c r="X52" s="53">
        <f>IFERROR(INDEX($W$96:$W$101,MATCH('(記入例)自社診断ツール(社内比較用)'!J55,$V$96:$V$101,0)),"")</f>
        <v>0</v>
      </c>
      <c r="Y52" s="53">
        <f>IFERROR(INDEX($W$96:$W$101,MATCH('(記入例)自社診断ツール(社内比較用)'!K55,$V$96:$V$101,0)),"")</f>
        <v>0</v>
      </c>
      <c r="Z52" s="53">
        <f>IFERROR(INDEX($W$96:$W$101,MATCH('(記入例)自社診断ツール(社内比較用)'!L55,$V$96:$V$101,0)),"")</f>
        <v>0</v>
      </c>
      <c r="AA52" s="42">
        <f>_xlfn.AGGREGATE(4,6,'(記入例)自社診断ツール(社内比較用)'!H55:L55)-_xlfn.AGGREGATE(5,6,'(記入例)自社診断ツール(社内比較用)'!H55:L55)</f>
        <v>2</v>
      </c>
    </row>
    <row r="53" spans="1:27" x14ac:dyDescent="0.25">
      <c r="A53" s="49">
        <v>4</v>
      </c>
      <c r="B53" s="50">
        <v>4.3703703703703702</v>
      </c>
      <c r="C53" s="51">
        <v>-0.37037037037037024</v>
      </c>
      <c r="D53" s="24" t="s">
        <v>46</v>
      </c>
      <c r="E53" s="15">
        <v>3.9310344827586206</v>
      </c>
      <c r="F53" s="16">
        <v>4.0316742081447963</v>
      </c>
      <c r="G53" s="16">
        <v>4.1098265895953761</v>
      </c>
      <c r="H53" s="16">
        <v>3.9090909090909092</v>
      </c>
      <c r="I53" s="16">
        <v>4.3703703703703702</v>
      </c>
      <c r="J53" s="16">
        <v>2.9523809523809526</v>
      </c>
      <c r="K53" s="16">
        <v>4.2622950819672134</v>
      </c>
      <c r="L53" s="16">
        <v>3.9367088607594938</v>
      </c>
      <c r="M53" s="16">
        <v>3.8636363636363638</v>
      </c>
      <c r="N53" s="16">
        <v>4.2268907563025211</v>
      </c>
      <c r="O53" s="16">
        <v>4.0246913580246915</v>
      </c>
      <c r="V53" s="53">
        <f>IFERROR(INDEX($W$96:$W$101,MATCH('(記入例)自社診断ツール(社内比較用)'!H56,$V$96:$V$101,0)),"")</f>
        <v>4</v>
      </c>
      <c r="W53" s="53">
        <f>IFERROR(INDEX($W$96:$W$101,MATCH('(記入例)自社診断ツール(社内比較用)'!I56,$V$96:$V$101,0)),"")</f>
        <v>0</v>
      </c>
      <c r="X53" s="53">
        <f>IFERROR(INDEX($W$96:$W$101,MATCH('(記入例)自社診断ツール(社内比較用)'!J56,$V$96:$V$101,0)),"")</f>
        <v>0</v>
      </c>
      <c r="Y53" s="53">
        <f>IFERROR(INDEX($W$96:$W$101,MATCH('(記入例)自社診断ツール(社内比較用)'!K56,$V$96:$V$101,0)),"")</f>
        <v>0</v>
      </c>
      <c r="Z53" s="53">
        <f>IFERROR(INDEX($W$96:$W$101,MATCH('(記入例)自社診断ツール(社内比較用)'!L56,$V$96:$V$101,0)),"")</f>
        <v>0</v>
      </c>
      <c r="AA53" s="42">
        <f>_xlfn.AGGREGATE(4,6,'(記入例)自社診断ツール(社内比較用)'!H56:L56)-_xlfn.AGGREGATE(5,6,'(記入例)自社診断ツール(社内比較用)'!H56:L56)</f>
        <v>4</v>
      </c>
    </row>
    <row r="54" spans="1:27" x14ac:dyDescent="0.25">
      <c r="A54" s="49">
        <v>2</v>
      </c>
      <c r="B54" s="50">
        <v>3.3333333333333335</v>
      </c>
      <c r="C54" s="51">
        <v>-1.3333333333333335</v>
      </c>
      <c r="D54" s="24" t="s">
        <v>47</v>
      </c>
      <c r="E54" s="15">
        <v>3.3448275862068964</v>
      </c>
      <c r="F54" s="16">
        <v>3.2941176470588234</v>
      </c>
      <c r="G54" s="16">
        <v>3.352601156069364</v>
      </c>
      <c r="H54" s="16">
        <v>3.4545454545454546</v>
      </c>
      <c r="I54" s="16">
        <v>3.3333333333333335</v>
      </c>
      <c r="J54" s="16">
        <v>2.7619047619047619</v>
      </c>
      <c r="K54" s="16">
        <v>3.5737704918032787</v>
      </c>
      <c r="L54" s="16">
        <v>3.1835443037974684</v>
      </c>
      <c r="M54" s="16">
        <v>3.2272727272727271</v>
      </c>
      <c r="N54" s="16">
        <v>3.403361344537815</v>
      </c>
      <c r="O54" s="16">
        <v>3.2716049382716048</v>
      </c>
      <c r="V54" s="53">
        <f>IFERROR(INDEX($W$96:$W$101,MATCH('(記入例)自社診断ツール(社内比較用)'!H57,$V$96:$V$101,0)),"")</f>
        <v>1</v>
      </c>
      <c r="W54" s="53">
        <f>IFERROR(INDEX($W$96:$W$101,MATCH('(記入例)自社診断ツール(社内比較用)'!I57,$V$96:$V$101,0)),"")</f>
        <v>2</v>
      </c>
      <c r="X54" s="53">
        <f>IFERROR(INDEX($W$96:$W$101,MATCH('(記入例)自社診断ツール(社内比較用)'!J57,$V$96:$V$101,0)),"")</f>
        <v>0</v>
      </c>
      <c r="Y54" s="53">
        <f>IFERROR(INDEX($W$96:$W$101,MATCH('(記入例)自社診断ツール(社内比較用)'!K57,$V$96:$V$101,0)),"")</f>
        <v>0</v>
      </c>
      <c r="Z54" s="53">
        <f>IFERROR(INDEX($W$96:$W$101,MATCH('(記入例)自社診断ツール(社内比較用)'!L57,$V$96:$V$101,0)),"")</f>
        <v>0</v>
      </c>
      <c r="AA54" s="42">
        <f>_xlfn.AGGREGATE(4,6,'(記入例)自社診断ツール(社内比較用)'!H57:L57)-_xlfn.AGGREGATE(5,6,'(記入例)自社診断ツール(社内比較用)'!H57:L57)</f>
        <v>1</v>
      </c>
    </row>
    <row r="55" spans="1:27" x14ac:dyDescent="0.25">
      <c r="A55" s="49">
        <v>5</v>
      </c>
      <c r="B55" s="50">
        <v>3.5925925925925926</v>
      </c>
      <c r="C55" s="51">
        <v>1.4074074074074074</v>
      </c>
      <c r="D55" s="24" t="s">
        <v>48</v>
      </c>
      <c r="E55" s="15">
        <v>3.3793103448275863</v>
      </c>
      <c r="F55" s="16">
        <v>3.5520361990950224</v>
      </c>
      <c r="G55" s="16">
        <v>3.6763005780346822</v>
      </c>
      <c r="H55" s="16">
        <v>3.5454545454545454</v>
      </c>
      <c r="I55" s="16">
        <v>3.5925925925925926</v>
      </c>
      <c r="J55" s="16">
        <v>2.4761904761904763</v>
      </c>
      <c r="K55" s="16">
        <v>3.9508196721311477</v>
      </c>
      <c r="L55" s="16">
        <v>3.3924050632911391</v>
      </c>
      <c r="M55" s="16">
        <v>3.2272727272727271</v>
      </c>
      <c r="N55" s="16">
        <v>3.7478991596638656</v>
      </c>
      <c r="O55" s="16">
        <v>3.5432098765432101</v>
      </c>
      <c r="V55" s="53">
        <f>IFERROR(INDEX($W$96:$W$101,MATCH('(記入例)自社診断ツール(社内比較用)'!H58,$V$96:$V$101,0)),"")</f>
        <v>5</v>
      </c>
      <c r="W55" s="53">
        <f>IFERROR(INDEX($W$96:$W$101,MATCH('(記入例)自社診断ツール(社内比較用)'!I58,$V$96:$V$101,0)),"")</f>
        <v>5</v>
      </c>
      <c r="X55" s="53">
        <f>IFERROR(INDEX($W$96:$W$101,MATCH('(記入例)自社診断ツール(社内比較用)'!J58,$V$96:$V$101,0)),"")</f>
        <v>0</v>
      </c>
      <c r="Y55" s="53">
        <f>IFERROR(INDEX($W$96:$W$101,MATCH('(記入例)自社診断ツール(社内比較用)'!K58,$V$96:$V$101,0)),"")</f>
        <v>0</v>
      </c>
      <c r="Z55" s="53">
        <f>IFERROR(INDEX($W$96:$W$101,MATCH('(記入例)自社診断ツール(社内比較用)'!L58,$V$96:$V$101,0)),"")</f>
        <v>0</v>
      </c>
      <c r="AA55" s="42">
        <f>_xlfn.AGGREGATE(4,6,'(記入例)自社診断ツール(社内比較用)'!H58:L58)-_xlfn.AGGREGATE(5,6,'(記入例)自社診断ツール(社内比較用)'!H58:L58)</f>
        <v>0</v>
      </c>
    </row>
    <row r="56" spans="1:27" x14ac:dyDescent="0.25">
      <c r="A56" s="49">
        <v>4</v>
      </c>
      <c r="B56" s="50">
        <v>3.7407407407407409</v>
      </c>
      <c r="C56" s="51">
        <v>0.25925925925925908</v>
      </c>
      <c r="D56" s="25" t="s">
        <v>49</v>
      </c>
      <c r="E56" s="15">
        <v>3.6206896551724137</v>
      </c>
      <c r="F56" s="16">
        <v>3.8687782805429864</v>
      </c>
      <c r="G56" s="16">
        <v>4.0346820809248554</v>
      </c>
      <c r="H56" s="16">
        <v>3.9090909090909092</v>
      </c>
      <c r="I56" s="16">
        <v>3.7407407407407409</v>
      </c>
      <c r="J56" s="16">
        <v>2.6666666666666665</v>
      </c>
      <c r="K56" s="16">
        <v>4.1803278688524594</v>
      </c>
      <c r="L56" s="16">
        <v>3.740506329113924</v>
      </c>
      <c r="M56" s="16">
        <v>3.5454545454545454</v>
      </c>
      <c r="N56" s="16">
        <v>4</v>
      </c>
      <c r="O56" s="16">
        <v>3.9876543209876543</v>
      </c>
      <c r="V56" s="53">
        <f>IFERROR(INDEX($W$96:$W$101,MATCH('(記入例)自社診断ツール(社内比較用)'!H59,$V$96:$V$101,0)),"")</f>
        <v>4</v>
      </c>
      <c r="W56" s="53">
        <f>IFERROR(INDEX($W$96:$W$101,MATCH('(記入例)自社診断ツール(社内比較用)'!I59,$V$96:$V$101,0)),"")</f>
        <v>4</v>
      </c>
      <c r="X56" s="53">
        <f>IFERROR(INDEX($W$96:$W$101,MATCH('(記入例)自社診断ツール(社内比較用)'!J59,$V$96:$V$101,0)),"")</f>
        <v>0</v>
      </c>
      <c r="Y56" s="53">
        <f>IFERROR(INDEX($W$96:$W$101,MATCH('(記入例)自社診断ツール(社内比較用)'!K59,$V$96:$V$101,0)),"")</f>
        <v>0</v>
      </c>
      <c r="Z56" s="53">
        <f>IFERROR(INDEX($W$96:$W$101,MATCH('(記入例)自社診断ツール(社内比較用)'!L59,$V$96:$V$101,0)),"")</f>
        <v>0</v>
      </c>
      <c r="AA56" s="42">
        <f>_xlfn.AGGREGATE(4,6,'(記入例)自社診断ツール(社内比較用)'!H59:L59)-_xlfn.AGGREGATE(5,6,'(記入例)自社診断ツール(社内比較用)'!H59:L59)</f>
        <v>0</v>
      </c>
    </row>
    <row r="57" spans="1:27" ht="16.5" thickBot="1" x14ac:dyDescent="0.3">
      <c r="A57" s="55">
        <v>3.2</v>
      </c>
      <c r="B57" s="56">
        <v>3.7017777777777781</v>
      </c>
      <c r="C57" s="57">
        <v>-0.50177777777777788</v>
      </c>
      <c r="D57" s="2" t="s">
        <v>91</v>
      </c>
      <c r="E57" s="17">
        <v>3.6034482758620685</v>
      </c>
      <c r="F57" s="18">
        <v>3.7860410339056587</v>
      </c>
      <c r="G57" s="18">
        <v>3.8982658959537573</v>
      </c>
      <c r="H57" s="18">
        <v>3.7818181818181813</v>
      </c>
      <c r="I57" s="18">
        <v>3.7017777777777781</v>
      </c>
      <c r="J57" s="18">
        <v>2.9666666666666668</v>
      </c>
      <c r="K57" s="18">
        <v>4.1262295081967206</v>
      </c>
      <c r="L57" s="18">
        <v>3.6522333306458115</v>
      </c>
      <c r="M57" s="18">
        <v>3.4954545454545451</v>
      </c>
      <c r="N57" s="18">
        <v>3.9257085885201541</v>
      </c>
      <c r="O57" s="18">
        <v>3.7935339506172836</v>
      </c>
      <c r="V57" s="91">
        <f>AVERAGE(V47:V56)</f>
        <v>3.1</v>
      </c>
      <c r="W57" s="91">
        <f t="shared" ref="W57:Z57" si="4">AVERAGE(W47:W56)</f>
        <v>2.7</v>
      </c>
      <c r="X57" s="91">
        <f t="shared" si="4"/>
        <v>0</v>
      </c>
      <c r="Y57" s="91">
        <f t="shared" si="4"/>
        <v>0</v>
      </c>
      <c r="Z57" s="91">
        <f t="shared" si="4"/>
        <v>0</v>
      </c>
      <c r="AA57" s="42">
        <f>_xlfn.AGGREGATE(4,6,'(記入例)自社診断ツール(社内比較用)'!H60:L60)-_xlfn.AGGREGATE(5,6,'(記入例)自社診断ツール(社内比較用)'!H60:L60)</f>
        <v>3.1</v>
      </c>
    </row>
    <row r="58" spans="1:27" x14ac:dyDescent="0.25">
      <c r="A58" s="52">
        <v>5</v>
      </c>
      <c r="B58" s="53">
        <v>4.1111111111111107</v>
      </c>
      <c r="C58" s="54">
        <v>0.88888888888888928</v>
      </c>
      <c r="D58" s="48" t="s">
        <v>51</v>
      </c>
      <c r="E58" s="15">
        <v>4.1379310344827589</v>
      </c>
      <c r="F58" s="16">
        <v>4.2217194570135748</v>
      </c>
      <c r="G58" s="16">
        <v>4.300578034682081</v>
      </c>
      <c r="H58" s="16">
        <v>4.4090909090909092</v>
      </c>
      <c r="I58" s="16">
        <v>4.1111111111111107</v>
      </c>
      <c r="J58" s="16">
        <v>3.7142857142857144</v>
      </c>
      <c r="K58" s="16">
        <v>4.6229508196721314</v>
      </c>
      <c r="L58" s="16">
        <v>4.0696202531645573</v>
      </c>
      <c r="M58" s="16">
        <v>3.9090909090909092</v>
      </c>
      <c r="N58" s="16">
        <v>4.3613445378151257</v>
      </c>
      <c r="O58" s="16">
        <v>4.1481481481481479</v>
      </c>
      <c r="V58" s="53">
        <f>IFERROR(INDEX($W$96:$W$101,MATCH('(記入例)自社診断ツール(社内比較用)'!H61,$V$96:$V$101,0)),"")</f>
        <v>5</v>
      </c>
      <c r="W58" s="53">
        <f>IFERROR(INDEX($W$96:$W$101,MATCH('(記入例)自社診断ツール(社内比較用)'!I61,$V$96:$V$101,0)),"")</f>
        <v>5</v>
      </c>
      <c r="X58" s="53">
        <f>IFERROR(INDEX($W$96:$W$101,MATCH('(記入例)自社診断ツール(社内比較用)'!J61,$V$96:$V$101,0)),"")</f>
        <v>0</v>
      </c>
      <c r="Y58" s="53">
        <f>IFERROR(INDEX($W$96:$W$101,MATCH('(記入例)自社診断ツール(社内比較用)'!K61,$V$96:$V$101,0)),"")</f>
        <v>0</v>
      </c>
      <c r="Z58" s="53">
        <f>IFERROR(INDEX($W$96:$W$101,MATCH('(記入例)自社診断ツール(社内比較用)'!L61,$V$96:$V$101,0)),"")</f>
        <v>0</v>
      </c>
      <c r="AA58" s="42">
        <f>_xlfn.AGGREGATE(4,6,'(記入例)自社診断ツール(社内比較用)'!H61:L61)-_xlfn.AGGREGATE(5,6,'(記入例)自社診断ツール(社内比較用)'!H61:L61)</f>
        <v>0</v>
      </c>
    </row>
    <row r="59" spans="1:27" x14ac:dyDescent="0.25">
      <c r="A59" s="49">
        <v>4</v>
      </c>
      <c r="B59" s="50">
        <v>3.6666666666666665</v>
      </c>
      <c r="C59" s="51">
        <v>0.33333333333333348</v>
      </c>
      <c r="D59" s="24" t="s">
        <v>52</v>
      </c>
      <c r="E59" s="15">
        <v>4.2413793103448274</v>
      </c>
      <c r="F59" s="16">
        <v>3.751131221719457</v>
      </c>
      <c r="G59" s="16">
        <v>3.8150289017341041</v>
      </c>
      <c r="H59" s="16">
        <v>4.2727272727272725</v>
      </c>
      <c r="I59" s="16">
        <v>3.6666666666666665</v>
      </c>
      <c r="J59" s="16">
        <v>3.3333333333333335</v>
      </c>
      <c r="K59" s="16">
        <v>4.1475409836065573</v>
      </c>
      <c r="L59" s="16">
        <v>3.6012658227848102</v>
      </c>
      <c r="M59" s="16">
        <v>4.2272727272727275</v>
      </c>
      <c r="N59" s="16">
        <v>4.0252100840336134</v>
      </c>
      <c r="O59" s="16">
        <v>3.4567901234567899</v>
      </c>
      <c r="V59" s="53">
        <f>IFERROR(INDEX($W$96:$W$101,MATCH('(記入例)自社診断ツール(社内比較用)'!H62,$V$96:$V$101,0)),"")</f>
        <v>4</v>
      </c>
      <c r="W59" s="53">
        <f>IFERROR(INDEX($W$96:$W$101,MATCH('(記入例)自社診断ツール(社内比較用)'!I62,$V$96:$V$101,0)),"")</f>
        <v>4</v>
      </c>
      <c r="X59" s="53">
        <f>IFERROR(INDEX($W$96:$W$101,MATCH('(記入例)自社診断ツール(社内比較用)'!J62,$V$96:$V$101,0)),"")</f>
        <v>0</v>
      </c>
      <c r="Y59" s="53">
        <f>IFERROR(INDEX($W$96:$W$101,MATCH('(記入例)自社診断ツール(社内比較用)'!K62,$V$96:$V$101,0)),"")</f>
        <v>0</v>
      </c>
      <c r="Z59" s="53">
        <f>IFERROR(INDEX($W$96:$W$101,MATCH('(記入例)自社診断ツール(社内比較用)'!L62,$V$96:$V$101,0)),"")</f>
        <v>0</v>
      </c>
      <c r="AA59" s="42">
        <f>_xlfn.AGGREGATE(4,6,'(記入例)自社診断ツール(社内比較用)'!H62:L62)-_xlfn.AGGREGATE(5,6,'(記入例)自社診断ツール(社内比較用)'!H62:L62)</f>
        <v>0</v>
      </c>
    </row>
    <row r="60" spans="1:27" x14ac:dyDescent="0.25">
      <c r="A60" s="49">
        <v>2</v>
      </c>
      <c r="B60" s="50">
        <v>2.5</v>
      </c>
      <c r="C60" s="51">
        <v>-0.5</v>
      </c>
      <c r="D60" s="24" t="s">
        <v>53</v>
      </c>
      <c r="E60" s="15">
        <v>2.5517241379310347</v>
      </c>
      <c r="F60" s="16">
        <v>2.1045454545454545</v>
      </c>
      <c r="G60" s="16">
        <v>2.1040462427745665</v>
      </c>
      <c r="H60" s="16">
        <v>2.7272727272727271</v>
      </c>
      <c r="I60" s="16">
        <v>2.5</v>
      </c>
      <c r="J60" s="16">
        <v>1.6190476190476191</v>
      </c>
      <c r="K60" s="16">
        <v>2.180327868852459</v>
      </c>
      <c r="L60" s="16">
        <v>2.0828025477707008</v>
      </c>
      <c r="M60" s="16">
        <v>2.5454545454545454</v>
      </c>
      <c r="N60" s="16">
        <v>2.1428571428571428</v>
      </c>
      <c r="O60" s="16">
        <v>2.1749999999999998</v>
      </c>
      <c r="V60" s="53">
        <f>IFERROR(INDEX($W$96:$W$101,MATCH('(記入例)自社診断ツール(社内比較用)'!H63,$V$96:$V$101,0)),"")</f>
        <v>2</v>
      </c>
      <c r="W60" s="53">
        <f>IFERROR(INDEX($W$96:$W$101,MATCH('(記入例)自社診断ツール(社内比較用)'!I63,$V$96:$V$101,0)),"")</f>
        <v>2</v>
      </c>
      <c r="X60" s="53">
        <f>IFERROR(INDEX($W$96:$W$101,MATCH('(記入例)自社診断ツール(社内比較用)'!J63,$V$96:$V$101,0)),"")</f>
        <v>0</v>
      </c>
      <c r="Y60" s="53">
        <f>IFERROR(INDEX($W$96:$W$101,MATCH('(記入例)自社診断ツール(社内比較用)'!K63,$V$96:$V$101,0)),"")</f>
        <v>0</v>
      </c>
      <c r="Z60" s="53">
        <f>IFERROR(INDEX($W$96:$W$101,MATCH('(記入例)自社診断ツール(社内比較用)'!L63,$V$96:$V$101,0)),"")</f>
        <v>0</v>
      </c>
      <c r="AA60" s="42">
        <f>_xlfn.AGGREGATE(4,6,'(記入例)自社診断ツール(社内比較用)'!H63:L63)-_xlfn.AGGREGATE(5,6,'(記入例)自社診断ツール(社内比較用)'!H63:L63)</f>
        <v>0</v>
      </c>
    </row>
    <row r="61" spans="1:27" x14ac:dyDescent="0.25">
      <c r="A61" s="49">
        <v>2</v>
      </c>
      <c r="B61" s="50">
        <v>3.5185185185185186</v>
      </c>
      <c r="C61" s="51">
        <v>-1.5185185185185186</v>
      </c>
      <c r="D61" s="24" t="s">
        <v>54</v>
      </c>
      <c r="E61" s="15">
        <v>3.7586206896551726</v>
      </c>
      <c r="F61" s="16">
        <v>3.5248868778280542</v>
      </c>
      <c r="G61" s="16">
        <v>3.6127167630057802</v>
      </c>
      <c r="H61" s="16">
        <v>3.9545454545454546</v>
      </c>
      <c r="I61" s="16">
        <v>3.5185185185185186</v>
      </c>
      <c r="J61" s="16">
        <v>2.8095238095238093</v>
      </c>
      <c r="K61" s="16">
        <v>3.901639344262295</v>
      </c>
      <c r="L61" s="16">
        <v>3.3860759493670884</v>
      </c>
      <c r="M61" s="16">
        <v>3.8181818181818183</v>
      </c>
      <c r="N61" s="16">
        <v>3.8067226890756301</v>
      </c>
      <c r="O61" s="16">
        <v>3.2962962962962963</v>
      </c>
      <c r="V61" s="53">
        <f>IFERROR(INDEX($W$96:$W$101,MATCH('(記入例)自社診断ツール(社内比較用)'!H64,$V$96:$V$101,0)),"")</f>
        <v>2</v>
      </c>
      <c r="W61" s="53">
        <f>IFERROR(INDEX($W$96:$W$101,MATCH('(記入例)自社診断ツール(社内比較用)'!I64,$V$96:$V$101,0)),"")</f>
        <v>2</v>
      </c>
      <c r="X61" s="53">
        <f>IFERROR(INDEX($W$96:$W$101,MATCH('(記入例)自社診断ツール(社内比較用)'!J64,$V$96:$V$101,0)),"")</f>
        <v>0</v>
      </c>
      <c r="Y61" s="53">
        <f>IFERROR(INDEX($W$96:$W$101,MATCH('(記入例)自社診断ツール(社内比較用)'!K64,$V$96:$V$101,0)),"")</f>
        <v>0</v>
      </c>
      <c r="Z61" s="53">
        <f>IFERROR(INDEX($W$96:$W$101,MATCH('(記入例)自社診断ツール(社内比較用)'!L64,$V$96:$V$101,0)),"")</f>
        <v>0</v>
      </c>
      <c r="AA61" s="42">
        <f>_xlfn.AGGREGATE(4,6,'(記入例)自社診断ツール(社内比較用)'!H64:L64)-_xlfn.AGGREGATE(5,6,'(記入例)自社診断ツール(社内比較用)'!H64:L64)</f>
        <v>0</v>
      </c>
    </row>
    <row r="62" spans="1:27" x14ac:dyDescent="0.25">
      <c r="A62" s="49">
        <v>1</v>
      </c>
      <c r="B62" s="50">
        <v>3.1111111111111112</v>
      </c>
      <c r="C62" s="51">
        <v>-2.1111111111111112</v>
      </c>
      <c r="D62" s="24" t="s">
        <v>55</v>
      </c>
      <c r="E62" s="15">
        <v>3.4137931034482758</v>
      </c>
      <c r="F62" s="16">
        <v>3.3529411764705883</v>
      </c>
      <c r="G62" s="16">
        <v>3.4739884393063583</v>
      </c>
      <c r="H62" s="16">
        <v>3.4545454545454546</v>
      </c>
      <c r="I62" s="16">
        <v>3.1111111111111112</v>
      </c>
      <c r="J62" s="16">
        <v>2.6666666666666665</v>
      </c>
      <c r="K62" s="16">
        <v>4.0983606557377046</v>
      </c>
      <c r="L62" s="16">
        <v>3.0822784810126582</v>
      </c>
      <c r="M62" s="16">
        <v>3.5454545454545454</v>
      </c>
      <c r="N62" s="16">
        <v>3.6974789915966388</v>
      </c>
      <c r="O62" s="16">
        <v>3.0246913580246915</v>
      </c>
      <c r="V62" s="53">
        <f>IFERROR(INDEX($W$96:$W$101,MATCH('(記入例)自社診断ツール(社内比較用)'!H65,$V$96:$V$101,0)),"")</f>
        <v>4</v>
      </c>
      <c r="W62" s="53">
        <f>IFERROR(INDEX($W$96:$W$101,MATCH('(記入例)自社診断ツール(社内比較用)'!I65,$V$96:$V$101,0)),"")</f>
        <v>1</v>
      </c>
      <c r="X62" s="53">
        <f>IFERROR(INDEX($W$96:$W$101,MATCH('(記入例)自社診断ツール(社内比較用)'!J65,$V$96:$V$101,0)),"")</f>
        <v>0</v>
      </c>
      <c r="Y62" s="53">
        <f>IFERROR(INDEX($W$96:$W$101,MATCH('(記入例)自社診断ツール(社内比較用)'!K65,$V$96:$V$101,0)),"")</f>
        <v>0</v>
      </c>
      <c r="Z62" s="53">
        <f>IFERROR(INDEX($W$96:$W$101,MATCH('(記入例)自社診断ツール(社内比較用)'!L65,$V$96:$V$101,0)),"")</f>
        <v>0</v>
      </c>
      <c r="AA62" s="42">
        <f>_xlfn.AGGREGATE(4,6,'(記入例)自社診断ツール(社内比較用)'!H65:L65)-_xlfn.AGGREGATE(5,6,'(記入例)自社診断ツール(社内比較用)'!H65:L65)</f>
        <v>3</v>
      </c>
    </row>
    <row r="63" spans="1:27" x14ac:dyDescent="0.25">
      <c r="A63" s="49">
        <v>3</v>
      </c>
      <c r="B63" s="50">
        <v>3.2222222222222223</v>
      </c>
      <c r="C63" s="51">
        <v>-0.22222222222222232</v>
      </c>
      <c r="D63" s="24" t="s">
        <v>56</v>
      </c>
      <c r="E63" s="15">
        <v>3.4482758620689653</v>
      </c>
      <c r="F63" s="16">
        <v>3.3710407239819005</v>
      </c>
      <c r="G63" s="16">
        <v>3.4566473988439306</v>
      </c>
      <c r="H63" s="16">
        <v>3.5909090909090908</v>
      </c>
      <c r="I63" s="16">
        <v>3.2222222222222223</v>
      </c>
      <c r="J63" s="16">
        <v>2.8571428571428572</v>
      </c>
      <c r="K63" s="16">
        <v>3.639344262295082</v>
      </c>
      <c r="L63" s="16">
        <v>3.2721518987341773</v>
      </c>
      <c r="M63" s="16">
        <v>3.5454545454545454</v>
      </c>
      <c r="N63" s="16">
        <v>3.5798319327731094</v>
      </c>
      <c r="O63" s="16">
        <v>3.1975308641975309</v>
      </c>
      <c r="V63" s="53">
        <f>IFERROR(INDEX($W$96:$W$101,MATCH('(記入例)自社診断ツール(社内比較用)'!H66,$V$96:$V$101,0)),"")</f>
        <v>3</v>
      </c>
      <c r="W63" s="53">
        <f>IFERROR(INDEX($W$96:$W$101,MATCH('(記入例)自社診断ツール(社内比較用)'!I66,$V$96:$V$101,0)),"")</f>
        <v>0</v>
      </c>
      <c r="X63" s="53">
        <f>IFERROR(INDEX($W$96:$W$101,MATCH('(記入例)自社診断ツール(社内比較用)'!J66,$V$96:$V$101,0)),"")</f>
        <v>0</v>
      </c>
      <c r="Y63" s="53">
        <f>IFERROR(INDEX($W$96:$W$101,MATCH('(記入例)自社診断ツール(社内比較用)'!K66,$V$96:$V$101,0)),"")</f>
        <v>0</v>
      </c>
      <c r="Z63" s="53">
        <f>IFERROR(INDEX($W$96:$W$101,MATCH('(記入例)自社診断ツール(社内比較用)'!L66,$V$96:$V$101,0)),"")</f>
        <v>0</v>
      </c>
      <c r="AA63" s="42">
        <f>_xlfn.AGGREGATE(4,6,'(記入例)自社診断ツール(社内比較用)'!H66:L66)-_xlfn.AGGREGATE(5,6,'(記入例)自社診断ツール(社内比較用)'!H66:L66)</f>
        <v>3</v>
      </c>
    </row>
    <row r="64" spans="1:27" x14ac:dyDescent="0.25">
      <c r="A64" s="49">
        <v>4</v>
      </c>
      <c r="B64" s="50">
        <v>4.1851851851851851</v>
      </c>
      <c r="C64" s="51">
        <v>-0.18518518518518512</v>
      </c>
      <c r="D64" s="24" t="s">
        <v>57</v>
      </c>
      <c r="E64" s="15">
        <v>4.2758620689655169</v>
      </c>
      <c r="F64" s="16">
        <v>4.1628959276018103</v>
      </c>
      <c r="G64" s="16">
        <v>4.1849710982658959</v>
      </c>
      <c r="H64" s="16">
        <v>4.3636363636363633</v>
      </c>
      <c r="I64" s="16">
        <v>4.1851851851851851</v>
      </c>
      <c r="J64" s="16">
        <v>3.9523809523809526</v>
      </c>
      <c r="K64" s="16">
        <v>4.3934426229508201</v>
      </c>
      <c r="L64" s="16">
        <v>4.0696202531645573</v>
      </c>
      <c r="M64" s="16">
        <v>4.3636363636363633</v>
      </c>
      <c r="N64" s="16">
        <v>4.3277310924369745</v>
      </c>
      <c r="O64" s="16">
        <v>3.9753086419753085</v>
      </c>
      <c r="V64" s="53">
        <f>IFERROR(INDEX($W$96:$W$101,MATCH('(記入例)自社診断ツール(社内比較用)'!H67,$V$96:$V$101,0)),"")</f>
        <v>4</v>
      </c>
      <c r="W64" s="53">
        <f>IFERROR(INDEX($W$96:$W$101,MATCH('(記入例)自社診断ツール(社内比較用)'!I67,$V$96:$V$101,0)),"")</f>
        <v>4</v>
      </c>
      <c r="X64" s="53">
        <f>IFERROR(INDEX($W$96:$W$101,MATCH('(記入例)自社診断ツール(社内比較用)'!J67,$V$96:$V$101,0)),"")</f>
        <v>0</v>
      </c>
      <c r="Y64" s="53">
        <f>IFERROR(INDEX($W$96:$W$101,MATCH('(記入例)自社診断ツール(社内比較用)'!K67,$V$96:$V$101,0)),"")</f>
        <v>0</v>
      </c>
      <c r="Z64" s="53">
        <f>IFERROR(INDEX($W$96:$W$101,MATCH('(記入例)自社診断ツール(社内比較用)'!L67,$V$96:$V$101,0)),"")</f>
        <v>0</v>
      </c>
      <c r="AA64" s="42">
        <f>_xlfn.AGGREGATE(4,6,'(記入例)自社診断ツール(社内比較用)'!H67:L67)-_xlfn.AGGREGATE(5,6,'(記入例)自社診断ツール(社内比較用)'!H67:L67)</f>
        <v>0</v>
      </c>
    </row>
    <row r="65" spans="1:27" x14ac:dyDescent="0.25">
      <c r="A65" s="49">
        <v>2</v>
      </c>
      <c r="B65" s="50">
        <v>3.8518518518518516</v>
      </c>
      <c r="C65" s="51">
        <v>-1.8518518518518516</v>
      </c>
      <c r="D65" s="24" t="s">
        <v>58</v>
      </c>
      <c r="E65" s="15">
        <v>3.4137931034482758</v>
      </c>
      <c r="F65" s="16">
        <v>3.9457013574660635</v>
      </c>
      <c r="G65" s="16">
        <v>4.1271676300578033</v>
      </c>
      <c r="H65" s="16">
        <v>3.7272727272727271</v>
      </c>
      <c r="I65" s="16">
        <v>3.8518518518518516</v>
      </c>
      <c r="J65" s="16">
        <v>2.5714285714285716</v>
      </c>
      <c r="K65" s="16">
        <v>4.639344262295082</v>
      </c>
      <c r="L65" s="16">
        <v>3.6772151898734178</v>
      </c>
      <c r="M65" s="16">
        <v>3.1818181818181817</v>
      </c>
      <c r="N65" s="16">
        <v>4.2100840336134455</v>
      </c>
      <c r="O65" s="16">
        <v>3.9135802469135803</v>
      </c>
      <c r="V65" s="53">
        <f>IFERROR(INDEX($W$96:$W$101,MATCH('(記入例)自社診断ツール(社内比較用)'!H68,$V$96:$V$101,0)),"")</f>
        <v>2</v>
      </c>
      <c r="W65" s="53">
        <f>IFERROR(INDEX($W$96:$W$101,MATCH('(記入例)自社診断ツール(社内比較用)'!I68,$V$96:$V$101,0)),"")</f>
        <v>2</v>
      </c>
      <c r="X65" s="53">
        <f>IFERROR(INDEX($W$96:$W$101,MATCH('(記入例)自社診断ツール(社内比較用)'!J68,$V$96:$V$101,0)),"")</f>
        <v>0</v>
      </c>
      <c r="Y65" s="53">
        <f>IFERROR(INDEX($W$96:$W$101,MATCH('(記入例)自社診断ツール(社内比較用)'!K68,$V$96:$V$101,0)),"")</f>
        <v>0</v>
      </c>
      <c r="Z65" s="53">
        <f>IFERROR(INDEX($W$96:$W$101,MATCH('(記入例)自社診断ツール(社内比較用)'!L68,$V$96:$V$101,0)),"")</f>
        <v>0</v>
      </c>
      <c r="AA65" s="42">
        <f>_xlfn.AGGREGATE(4,6,'(記入例)自社診断ツール(社内比較用)'!H68:L68)-_xlfn.AGGREGATE(5,6,'(記入例)自社診断ツール(社内比較用)'!H68:L68)</f>
        <v>0</v>
      </c>
    </row>
    <row r="66" spans="1:27" x14ac:dyDescent="0.25">
      <c r="A66" s="49">
        <v>5</v>
      </c>
      <c r="B66" s="50">
        <v>3.5555555555555554</v>
      </c>
      <c r="C66" s="51">
        <v>1.4444444444444446</v>
      </c>
      <c r="D66" s="24" t="s">
        <v>59</v>
      </c>
      <c r="E66" s="15">
        <v>3.4137931034482758</v>
      </c>
      <c r="F66" s="16">
        <v>3.2850678733031673</v>
      </c>
      <c r="G66" s="16">
        <v>3.300578034682081</v>
      </c>
      <c r="H66" s="16">
        <v>3.0909090909090908</v>
      </c>
      <c r="I66" s="16">
        <v>3.5555555555555554</v>
      </c>
      <c r="J66" s="16">
        <v>2.8095238095238093</v>
      </c>
      <c r="K66" s="16">
        <v>3.7049180327868854</v>
      </c>
      <c r="L66" s="16">
        <v>3.1139240506329116</v>
      </c>
      <c r="M66" s="16">
        <v>3.5</v>
      </c>
      <c r="N66" s="16">
        <v>3.5630252100840338</v>
      </c>
      <c r="O66" s="16">
        <v>3</v>
      </c>
      <c r="V66" s="53">
        <f>IFERROR(INDEX($W$96:$W$101,MATCH('(記入例)自社診断ツール(社内比較用)'!H69,$V$96:$V$101,0)),"")</f>
        <v>5</v>
      </c>
      <c r="W66" s="53">
        <f>IFERROR(INDEX($W$96:$W$101,MATCH('(記入例)自社診断ツール(社内比較用)'!I69,$V$96:$V$101,0)),"")</f>
        <v>5</v>
      </c>
      <c r="X66" s="53">
        <f>IFERROR(INDEX($W$96:$W$101,MATCH('(記入例)自社診断ツール(社内比較用)'!J69,$V$96:$V$101,0)),"")</f>
        <v>0</v>
      </c>
      <c r="Y66" s="53">
        <f>IFERROR(INDEX($W$96:$W$101,MATCH('(記入例)自社診断ツール(社内比較用)'!K69,$V$96:$V$101,0)),"")</f>
        <v>0</v>
      </c>
      <c r="Z66" s="53">
        <f>IFERROR(INDEX($W$96:$W$101,MATCH('(記入例)自社診断ツール(社内比較用)'!L69,$V$96:$V$101,0)),"")</f>
        <v>0</v>
      </c>
      <c r="AA66" s="42">
        <f>_xlfn.AGGREGATE(4,6,'(記入例)自社診断ツール(社内比較用)'!H69:L69)-_xlfn.AGGREGATE(5,6,'(記入例)自社診断ツール(社内比較用)'!H69:L69)</f>
        <v>0</v>
      </c>
    </row>
    <row r="67" spans="1:27" x14ac:dyDescent="0.25">
      <c r="A67" s="49">
        <v>4</v>
      </c>
      <c r="B67" s="50">
        <v>3.6666666666666665</v>
      </c>
      <c r="C67" s="51">
        <v>0.33333333333333348</v>
      </c>
      <c r="D67" s="25" t="s">
        <v>60</v>
      </c>
      <c r="E67" s="15">
        <v>3.6551724137931036</v>
      </c>
      <c r="F67" s="16">
        <v>3.7873303167420813</v>
      </c>
      <c r="G67" s="16">
        <v>3.9710982658959537</v>
      </c>
      <c r="H67" s="16">
        <v>4</v>
      </c>
      <c r="I67" s="16">
        <v>3.6666666666666665</v>
      </c>
      <c r="J67" s="16">
        <v>2.4285714285714284</v>
      </c>
      <c r="K67" s="16">
        <v>4.2295081967213113</v>
      </c>
      <c r="L67" s="16">
        <v>3.6075949367088609</v>
      </c>
      <c r="M67" s="16">
        <v>3.5</v>
      </c>
      <c r="N67" s="16">
        <v>4.0336134453781511</v>
      </c>
      <c r="O67" s="16">
        <v>3.7777777777777777</v>
      </c>
      <c r="V67" s="53">
        <f>IFERROR(INDEX($W$96:$W$101,MATCH('(記入例)自社診断ツール(社内比較用)'!H70,$V$96:$V$101,0)),"")</f>
        <v>4</v>
      </c>
      <c r="W67" s="53">
        <f>IFERROR(INDEX($W$96:$W$101,MATCH('(記入例)自社診断ツール(社内比較用)'!I70,$V$96:$V$101,0)),"")</f>
        <v>4</v>
      </c>
      <c r="X67" s="53">
        <f>IFERROR(INDEX($W$96:$W$101,MATCH('(記入例)自社診断ツール(社内比較用)'!J70,$V$96:$V$101,0)),"")</f>
        <v>0</v>
      </c>
      <c r="Y67" s="53">
        <f>IFERROR(INDEX($W$96:$W$101,MATCH('(記入例)自社診断ツール(社内比較用)'!K70,$V$96:$V$101,0)),"")</f>
        <v>0</v>
      </c>
      <c r="Z67" s="53">
        <f>IFERROR(INDEX($W$96:$W$101,MATCH('(記入例)自社診断ツール(社内比較用)'!L70,$V$96:$V$101,0)),"")</f>
        <v>0</v>
      </c>
      <c r="AA67" s="42">
        <f>_xlfn.AGGREGATE(4,6,'(記入例)自社診断ツール(社内比較用)'!H70:L70)-_xlfn.AGGREGATE(5,6,'(記入例)自社診断ツール(社内比較用)'!H70:L70)</f>
        <v>0</v>
      </c>
    </row>
    <row r="68" spans="1:27" ht="16.5" thickBot="1" x14ac:dyDescent="0.3">
      <c r="A68" s="55">
        <v>3.2</v>
      </c>
      <c r="B68" s="56">
        <v>3.5388888888888888</v>
      </c>
      <c r="C68" s="57">
        <v>-0.33888888888888857</v>
      </c>
      <c r="D68" s="2" t="s">
        <v>91</v>
      </c>
      <c r="E68" s="17">
        <v>3.6310344827586207</v>
      </c>
      <c r="F68" s="18">
        <v>3.5507260386672153</v>
      </c>
      <c r="G68" s="18">
        <v>3.6346820809248555</v>
      </c>
      <c r="H68" s="18">
        <v>3.7590909090909088</v>
      </c>
      <c r="I68" s="18">
        <v>3.5388888888888888</v>
      </c>
      <c r="J68" s="18">
        <v>2.8761904761904757</v>
      </c>
      <c r="K68" s="18">
        <v>3.9557377049180333</v>
      </c>
      <c r="L68" s="18">
        <v>3.3962549383213743</v>
      </c>
      <c r="M68" s="18">
        <v>3.6136363636363642</v>
      </c>
      <c r="N68" s="18">
        <v>3.7747899159663865</v>
      </c>
      <c r="O68" s="18">
        <v>3.3965123456790116</v>
      </c>
      <c r="V68" s="91">
        <f>AVERAGE(V58:V67)</f>
        <v>3.5</v>
      </c>
      <c r="W68" s="91">
        <f t="shared" ref="W68:Z68" si="5">AVERAGE(W58:W67)</f>
        <v>2.9</v>
      </c>
      <c r="X68" s="91">
        <f t="shared" si="5"/>
        <v>0</v>
      </c>
      <c r="Y68" s="91">
        <f t="shared" si="5"/>
        <v>0</v>
      </c>
      <c r="Z68" s="91">
        <f t="shared" si="5"/>
        <v>0</v>
      </c>
      <c r="AA68" s="42">
        <f>_xlfn.AGGREGATE(4,6,'(記入例)自社診断ツール(社内比較用)'!H71:L71)-_xlfn.AGGREGATE(5,6,'(記入例)自社診断ツール(社内比較用)'!H71:L71)</f>
        <v>3.5</v>
      </c>
    </row>
    <row r="69" spans="1:27" x14ac:dyDescent="0.25">
      <c r="A69" s="52">
        <v>5</v>
      </c>
      <c r="B69" s="53">
        <v>3.8518518518518516</v>
      </c>
      <c r="C69" s="54">
        <v>1.1481481481481484</v>
      </c>
      <c r="D69" s="48" t="s">
        <v>62</v>
      </c>
      <c r="E69" s="15">
        <v>4.4482758620689653</v>
      </c>
      <c r="F69" s="16">
        <v>3.9774774774774775</v>
      </c>
      <c r="G69" s="16">
        <v>3.9885057471264367</v>
      </c>
      <c r="H69" s="16">
        <v>4.3181818181818183</v>
      </c>
      <c r="I69" s="16">
        <v>3.8518518518518516</v>
      </c>
      <c r="J69" s="16">
        <v>4.0476190476190474</v>
      </c>
      <c r="K69" s="16">
        <v>3.9836065573770494</v>
      </c>
      <c r="L69" s="16">
        <v>3.9748427672955975</v>
      </c>
      <c r="M69" s="16">
        <v>4.5909090909090908</v>
      </c>
      <c r="N69" s="16">
        <v>4.0750000000000002</v>
      </c>
      <c r="O69" s="16">
        <v>3.8148148148148149</v>
      </c>
      <c r="V69" s="53">
        <f>IFERROR(INDEX($W$96:$W$101,MATCH('(記入例)自社診断ツール(社内比較用)'!H72,$V$96:$V$101,0)),"")</f>
        <v>5</v>
      </c>
      <c r="W69" s="53">
        <f>IFERROR(INDEX($W$96:$W$101,MATCH('(記入例)自社診断ツール(社内比較用)'!I72,$V$96:$V$101,0)),"")</f>
        <v>3</v>
      </c>
      <c r="X69" s="53">
        <f>IFERROR(INDEX($W$96:$W$101,MATCH('(記入例)自社診断ツール(社内比較用)'!J72,$V$96:$V$101,0)),"")</f>
        <v>0</v>
      </c>
      <c r="Y69" s="53">
        <f>IFERROR(INDEX($W$96:$W$101,MATCH('(記入例)自社診断ツール(社内比較用)'!K72,$V$96:$V$101,0)),"")</f>
        <v>0</v>
      </c>
      <c r="Z69" s="53">
        <f>IFERROR(INDEX($W$96:$W$101,MATCH('(記入例)自社診断ツール(社内比較用)'!L72,$V$96:$V$101,0)),"")</f>
        <v>0</v>
      </c>
      <c r="AA69" s="42">
        <f>_xlfn.AGGREGATE(4,6,'(記入例)自社診断ツール(社内比較用)'!H72:L72)-_xlfn.AGGREGATE(5,6,'(記入例)自社診断ツール(社内比較用)'!H72:L72)</f>
        <v>2</v>
      </c>
    </row>
    <row r="70" spans="1:27" x14ac:dyDescent="0.25">
      <c r="A70" s="49">
        <v>4</v>
      </c>
      <c r="B70" s="50">
        <v>3.5925925925925926</v>
      </c>
      <c r="C70" s="51">
        <v>0.40740740740740744</v>
      </c>
      <c r="D70" s="24" t="s">
        <v>63</v>
      </c>
      <c r="E70" s="15">
        <v>3.6551724137931036</v>
      </c>
      <c r="F70" s="16">
        <v>3.6621621621621623</v>
      </c>
      <c r="G70" s="16">
        <v>3.8045977011494254</v>
      </c>
      <c r="H70" s="16">
        <v>3.5454545454545454</v>
      </c>
      <c r="I70" s="16">
        <v>3.5925925925925926</v>
      </c>
      <c r="J70" s="16">
        <v>2.5714285714285716</v>
      </c>
      <c r="K70" s="16">
        <v>3.9344262295081966</v>
      </c>
      <c r="L70" s="16">
        <v>3.5471698113207548</v>
      </c>
      <c r="M70" s="16">
        <v>3.6818181818181817</v>
      </c>
      <c r="N70" s="16">
        <v>4.05</v>
      </c>
      <c r="O70" s="16">
        <v>3.3703703703703702</v>
      </c>
      <c r="V70" s="53">
        <f>IFERROR(INDEX($W$96:$W$101,MATCH('(記入例)自社診断ツール(社内比較用)'!H73,$V$96:$V$101,0)),"")</f>
        <v>4</v>
      </c>
      <c r="W70" s="53">
        <f>IFERROR(INDEX($W$96:$W$101,MATCH('(記入例)自社診断ツール(社内比較用)'!I73,$V$96:$V$101,0)),"")</f>
        <v>1</v>
      </c>
      <c r="X70" s="53">
        <f>IFERROR(INDEX($W$96:$W$101,MATCH('(記入例)自社診断ツール(社内比較用)'!J73,$V$96:$V$101,0)),"")</f>
        <v>0</v>
      </c>
      <c r="Y70" s="53">
        <f>IFERROR(INDEX($W$96:$W$101,MATCH('(記入例)自社診断ツール(社内比較用)'!K73,$V$96:$V$101,0)),"")</f>
        <v>0</v>
      </c>
      <c r="Z70" s="53">
        <f>IFERROR(INDEX($W$96:$W$101,MATCH('(記入例)自社診断ツール(社内比較用)'!L73,$V$96:$V$101,0)),"")</f>
        <v>0</v>
      </c>
      <c r="AA70" s="42">
        <f>_xlfn.AGGREGATE(4,6,'(記入例)自社診断ツール(社内比較用)'!H73:L73)-_xlfn.AGGREGATE(5,6,'(記入例)自社診断ツール(社内比較用)'!H73:L73)</f>
        <v>3</v>
      </c>
    </row>
    <row r="71" spans="1:27" x14ac:dyDescent="0.25">
      <c r="A71" s="49">
        <v>2</v>
      </c>
      <c r="B71" s="50">
        <v>2.5555555555555554</v>
      </c>
      <c r="C71" s="51">
        <v>-0.55555555555555536</v>
      </c>
      <c r="D71" s="24" t="s">
        <v>64</v>
      </c>
      <c r="E71" s="15">
        <v>2.9310344827586206</v>
      </c>
      <c r="F71" s="16">
        <v>2.4208144796380089</v>
      </c>
      <c r="G71" s="16">
        <v>2.4682080924855492</v>
      </c>
      <c r="H71" s="16">
        <v>2.8181818181818183</v>
      </c>
      <c r="I71" s="16">
        <v>2.5555555555555554</v>
      </c>
      <c r="J71" s="16">
        <v>1.8571428571428572</v>
      </c>
      <c r="K71" s="16">
        <v>2.278688524590164</v>
      </c>
      <c r="L71" s="16">
        <v>2.4746835443037973</v>
      </c>
      <c r="M71" s="16">
        <v>3.2727272727272729</v>
      </c>
      <c r="N71" s="16">
        <v>2.5499999999999998</v>
      </c>
      <c r="O71" s="16">
        <v>2.375</v>
      </c>
      <c r="V71" s="53">
        <f>IFERROR(INDEX($W$96:$W$101,MATCH('(記入例)自社診断ツール(社内比較用)'!H74,$V$96:$V$101,0)),"")</f>
        <v>2</v>
      </c>
      <c r="W71" s="53">
        <f>IFERROR(INDEX($W$96:$W$101,MATCH('(記入例)自社診断ツール(社内比較用)'!I74,$V$96:$V$101,0)),"")</f>
        <v>5</v>
      </c>
      <c r="X71" s="53">
        <f>IFERROR(INDEX($W$96:$W$101,MATCH('(記入例)自社診断ツール(社内比較用)'!J74,$V$96:$V$101,0)),"")</f>
        <v>0</v>
      </c>
      <c r="Y71" s="53">
        <f>IFERROR(INDEX($W$96:$W$101,MATCH('(記入例)自社診断ツール(社内比較用)'!K74,$V$96:$V$101,0)),"")</f>
        <v>0</v>
      </c>
      <c r="Z71" s="53">
        <f>IFERROR(INDEX($W$96:$W$101,MATCH('(記入例)自社診断ツール(社内比較用)'!L74,$V$96:$V$101,0)),"")</f>
        <v>0</v>
      </c>
      <c r="AA71" s="42">
        <f>_xlfn.AGGREGATE(4,6,'(記入例)自社診断ツール(社内比較用)'!H74:L74)-_xlfn.AGGREGATE(5,6,'(記入例)自社診断ツール(社内比較用)'!H74:L74)</f>
        <v>3</v>
      </c>
    </row>
    <row r="72" spans="1:27" x14ac:dyDescent="0.25">
      <c r="A72" s="49">
        <v>2</v>
      </c>
      <c r="B72" s="50">
        <v>3.6296296296296298</v>
      </c>
      <c r="C72" s="51">
        <v>-1.6296296296296298</v>
      </c>
      <c r="D72" s="24" t="s">
        <v>65</v>
      </c>
      <c r="E72" s="15">
        <v>4.3448275862068968</v>
      </c>
      <c r="F72" s="16">
        <v>3.9729729729729728</v>
      </c>
      <c r="G72" s="16">
        <v>4.0632183908045976</v>
      </c>
      <c r="H72" s="16">
        <v>4.4545454545454541</v>
      </c>
      <c r="I72" s="16">
        <v>3.6296296296296298</v>
      </c>
      <c r="J72" s="16">
        <v>3.6666666666666665</v>
      </c>
      <c r="K72" s="16">
        <v>4.360655737704918</v>
      </c>
      <c r="L72" s="16">
        <v>3.8238993710691824</v>
      </c>
      <c r="M72" s="16">
        <v>4.2272727272727275</v>
      </c>
      <c r="N72" s="16">
        <v>4.0583333333333336</v>
      </c>
      <c r="O72" s="16">
        <v>3.925925925925926</v>
      </c>
      <c r="V72" s="53">
        <f>IFERROR(INDEX($W$96:$W$101,MATCH('(記入例)自社診断ツール(社内比較用)'!H75,$V$96:$V$101,0)),"")</f>
        <v>2</v>
      </c>
      <c r="W72" s="53">
        <f>IFERROR(INDEX($W$96:$W$101,MATCH('(記入例)自社診断ツール(社内比較用)'!I75,$V$96:$V$101,0)),"")</f>
        <v>1</v>
      </c>
      <c r="X72" s="53">
        <f>IFERROR(INDEX($W$96:$W$101,MATCH('(記入例)自社診断ツール(社内比較用)'!J75,$V$96:$V$101,0)),"")</f>
        <v>0</v>
      </c>
      <c r="Y72" s="53">
        <f>IFERROR(INDEX($W$96:$W$101,MATCH('(記入例)自社診断ツール(社内比較用)'!K75,$V$96:$V$101,0)),"")</f>
        <v>0</v>
      </c>
      <c r="Z72" s="53">
        <f>IFERROR(INDEX($W$96:$W$101,MATCH('(記入例)自社診断ツール(社内比較用)'!L75,$V$96:$V$101,0)),"")</f>
        <v>0</v>
      </c>
      <c r="AA72" s="42">
        <f>_xlfn.AGGREGATE(4,6,'(記入例)自社診断ツール(社内比較用)'!H75:L75)-_xlfn.AGGREGATE(5,6,'(記入例)自社診断ツール(社内比較用)'!H75:L75)</f>
        <v>1</v>
      </c>
    </row>
    <row r="73" spans="1:27" x14ac:dyDescent="0.25">
      <c r="A73" s="49">
        <v>1</v>
      </c>
      <c r="B73" s="50">
        <v>2.4074074074074074</v>
      </c>
      <c r="C73" s="51">
        <v>-1.4074074074074074</v>
      </c>
      <c r="D73" s="24" t="s">
        <v>66</v>
      </c>
      <c r="E73" s="15">
        <v>2.7586206896551726</v>
      </c>
      <c r="F73" s="16">
        <v>2.6621621621621623</v>
      </c>
      <c r="G73" s="16">
        <v>2.764367816091954</v>
      </c>
      <c r="H73" s="16">
        <v>2.8181818181818183</v>
      </c>
      <c r="I73" s="16">
        <v>2.4074074074074074</v>
      </c>
      <c r="J73" s="16">
        <v>2.1428571428571428</v>
      </c>
      <c r="K73" s="16">
        <v>3.0163934426229506</v>
      </c>
      <c r="L73" s="16">
        <v>2.5157232704402515</v>
      </c>
      <c r="M73" s="16">
        <v>2.8636363636363638</v>
      </c>
      <c r="N73" s="16">
        <v>2.9333333333333331</v>
      </c>
      <c r="O73" s="16">
        <v>2.3950617283950617</v>
      </c>
      <c r="V73" s="53">
        <f>IFERROR(INDEX($W$96:$W$101,MATCH('(記入例)自社診断ツール(社内比較用)'!H76,$V$96:$V$101,0)),"")</f>
        <v>1</v>
      </c>
      <c r="W73" s="53">
        <f>IFERROR(INDEX($W$96:$W$101,MATCH('(記入例)自社診断ツール(社内比較用)'!I76,$V$96:$V$101,0)),"")</f>
        <v>2</v>
      </c>
      <c r="X73" s="53">
        <f>IFERROR(INDEX($W$96:$W$101,MATCH('(記入例)自社診断ツール(社内比較用)'!J76,$V$96:$V$101,0)),"")</f>
        <v>0</v>
      </c>
      <c r="Y73" s="53">
        <f>IFERROR(INDEX($W$96:$W$101,MATCH('(記入例)自社診断ツール(社内比較用)'!K76,$V$96:$V$101,0)),"")</f>
        <v>0</v>
      </c>
      <c r="Z73" s="53">
        <f>IFERROR(INDEX($W$96:$W$101,MATCH('(記入例)自社診断ツール(社内比較用)'!L76,$V$96:$V$101,0)),"")</f>
        <v>0</v>
      </c>
      <c r="AA73" s="42">
        <f>_xlfn.AGGREGATE(4,6,'(記入例)自社診断ツール(社内比較用)'!H76:L76)-_xlfn.AGGREGATE(5,6,'(記入例)自社診断ツール(社内比較用)'!H76:L76)</f>
        <v>1</v>
      </c>
    </row>
    <row r="74" spans="1:27" x14ac:dyDescent="0.25">
      <c r="A74" s="49">
        <v>3</v>
      </c>
      <c r="B74" s="50">
        <v>3.4814814814814814</v>
      </c>
      <c r="C74" s="51">
        <v>-0.4814814814814814</v>
      </c>
      <c r="D74" s="24" t="s">
        <v>67</v>
      </c>
      <c r="E74" s="15">
        <v>3.6071428571428572</v>
      </c>
      <c r="F74" s="16">
        <v>3.8235294117647061</v>
      </c>
      <c r="G74" s="16">
        <v>3.9884393063583814</v>
      </c>
      <c r="H74" s="16">
        <v>4</v>
      </c>
      <c r="I74" s="16">
        <v>3.4814814814814814</v>
      </c>
      <c r="J74" s="16">
        <v>2.9047619047619047</v>
      </c>
      <c r="K74" s="16">
        <v>4.3666666666666663</v>
      </c>
      <c r="L74" s="16">
        <v>3.6163522012578615</v>
      </c>
      <c r="M74" s="16">
        <v>3.3636363636363638</v>
      </c>
      <c r="N74" s="16">
        <v>4.0672268907563023</v>
      </c>
      <c r="O74" s="16">
        <v>3.7037037037037037</v>
      </c>
      <c r="V74" s="53">
        <f>IFERROR(INDEX($W$96:$W$101,MATCH('(記入例)自社診断ツール(社内比較用)'!H77,$V$96:$V$101,0)),"")</f>
        <v>0</v>
      </c>
      <c r="W74" s="53">
        <f>IFERROR(INDEX($W$96:$W$101,MATCH('(記入例)自社診断ツール(社内比較用)'!I77,$V$96:$V$101,0)),"")</f>
        <v>2</v>
      </c>
      <c r="X74" s="53">
        <f>IFERROR(INDEX($W$96:$W$101,MATCH('(記入例)自社診断ツール(社内比較用)'!J77,$V$96:$V$101,0)),"")</f>
        <v>0</v>
      </c>
      <c r="Y74" s="53">
        <f>IFERROR(INDEX($W$96:$W$101,MATCH('(記入例)自社診断ツール(社内比較用)'!K77,$V$96:$V$101,0)),"")</f>
        <v>0</v>
      </c>
      <c r="Z74" s="53">
        <f>IFERROR(INDEX($W$96:$W$101,MATCH('(記入例)自社診断ツール(社内比較用)'!L77,$V$96:$V$101,0)),"")</f>
        <v>0</v>
      </c>
      <c r="AA74" s="42">
        <f>_xlfn.AGGREGATE(4,6,'(記入例)自社診断ツール(社内比較用)'!H77:L77)-_xlfn.AGGREGATE(5,6,'(記入例)自社診断ツール(社内比較用)'!H77:L77)</f>
        <v>2</v>
      </c>
    </row>
    <row r="75" spans="1:27" x14ac:dyDescent="0.25">
      <c r="A75" s="49">
        <v>4</v>
      </c>
      <c r="B75" s="50">
        <v>3.5925925925925926</v>
      </c>
      <c r="C75" s="51">
        <v>0.40740740740740744</v>
      </c>
      <c r="D75" s="24" t="s">
        <v>68</v>
      </c>
      <c r="E75" s="15">
        <v>3.5862068965517242</v>
      </c>
      <c r="F75" s="16">
        <v>3.6666666666666665</v>
      </c>
      <c r="G75" s="16">
        <v>3.7988505747126435</v>
      </c>
      <c r="H75" s="16">
        <v>3.9545454545454546</v>
      </c>
      <c r="I75" s="16">
        <v>3.5925925925925926</v>
      </c>
      <c r="J75" s="16">
        <v>2.6666666666666665</v>
      </c>
      <c r="K75" s="16">
        <v>4.0327868852459012</v>
      </c>
      <c r="L75" s="16">
        <v>3.5220125786163523</v>
      </c>
      <c r="M75" s="16">
        <v>3.5909090909090908</v>
      </c>
      <c r="N75" s="16">
        <v>3.6916666666666669</v>
      </c>
      <c r="O75" s="16">
        <v>3.8888888888888888</v>
      </c>
      <c r="V75" s="53">
        <f>IFERROR(INDEX($W$96:$W$101,MATCH('(記入例)自社診断ツール(社内比較用)'!H78,$V$96:$V$101,0)),"")</f>
        <v>4</v>
      </c>
      <c r="W75" s="53">
        <f>IFERROR(INDEX($W$96:$W$101,MATCH('(記入例)自社診断ツール(社内比較用)'!I78,$V$96:$V$101,0)),"")</f>
        <v>2</v>
      </c>
      <c r="X75" s="53">
        <f>IFERROR(INDEX($W$96:$W$101,MATCH('(記入例)自社診断ツール(社内比較用)'!J78,$V$96:$V$101,0)),"")</f>
        <v>0</v>
      </c>
      <c r="Y75" s="53">
        <f>IFERROR(INDEX($W$96:$W$101,MATCH('(記入例)自社診断ツール(社内比較用)'!K78,$V$96:$V$101,0)),"")</f>
        <v>0</v>
      </c>
      <c r="Z75" s="53">
        <f>IFERROR(INDEX($W$96:$W$101,MATCH('(記入例)自社診断ツール(社内比較用)'!L78,$V$96:$V$101,0)),"")</f>
        <v>0</v>
      </c>
      <c r="AA75" s="42">
        <f>_xlfn.AGGREGATE(4,6,'(記入例)自社診断ツール(社内比較用)'!H78:L78)-_xlfn.AGGREGATE(5,6,'(記入例)自社診断ツール(社内比較用)'!H78:L78)</f>
        <v>2</v>
      </c>
    </row>
    <row r="76" spans="1:27" x14ac:dyDescent="0.25">
      <c r="A76" s="49">
        <v>2</v>
      </c>
      <c r="B76" s="50">
        <v>3.0370370370370372</v>
      </c>
      <c r="C76" s="51">
        <v>-1.0370370370370372</v>
      </c>
      <c r="D76" s="24" t="s">
        <v>69</v>
      </c>
      <c r="E76" s="15">
        <v>2.8620689655172415</v>
      </c>
      <c r="F76" s="16">
        <v>3.168181818181818</v>
      </c>
      <c r="G76" s="16">
        <v>3.3023255813953489</v>
      </c>
      <c r="H76" s="16">
        <v>3.1363636363636362</v>
      </c>
      <c r="I76" s="16">
        <v>3.0370370370370372</v>
      </c>
      <c r="J76" s="16">
        <v>2.2380952380952381</v>
      </c>
      <c r="K76" s="16">
        <v>3.7166666666666668</v>
      </c>
      <c r="L76" s="16">
        <v>2.962025316455696</v>
      </c>
      <c r="M76" s="16">
        <v>2.6363636363636362</v>
      </c>
      <c r="N76" s="16">
        <v>3.53781512605042</v>
      </c>
      <c r="O76" s="16">
        <v>2.8624999999999998</v>
      </c>
      <c r="V76" s="53">
        <f>IFERROR(INDEX($W$96:$W$101,MATCH('(記入例)自社診断ツール(社内比較用)'!H79,$V$96:$V$101,0)),"")</f>
        <v>2</v>
      </c>
      <c r="W76" s="53">
        <f>IFERROR(INDEX($W$96:$W$101,MATCH('(記入例)自社診断ツール(社内比較用)'!I79,$V$96:$V$101,0)),"")</f>
        <v>4</v>
      </c>
      <c r="X76" s="53">
        <f>IFERROR(INDEX($W$96:$W$101,MATCH('(記入例)自社診断ツール(社内比較用)'!J79,$V$96:$V$101,0)),"")</f>
        <v>0</v>
      </c>
      <c r="Y76" s="53">
        <f>IFERROR(INDEX($W$96:$W$101,MATCH('(記入例)自社診断ツール(社内比較用)'!K79,$V$96:$V$101,0)),"")</f>
        <v>0</v>
      </c>
      <c r="Z76" s="53">
        <f>IFERROR(INDEX($W$96:$W$101,MATCH('(記入例)自社診断ツール(社内比較用)'!L79,$V$96:$V$101,0)),"")</f>
        <v>0</v>
      </c>
      <c r="AA76" s="42">
        <f>_xlfn.AGGREGATE(4,6,'(記入例)自社診断ツール(社内比較用)'!H79:L79)-_xlfn.AGGREGATE(5,6,'(記入例)自社診断ツール(社内比較用)'!H79:L79)</f>
        <v>2</v>
      </c>
    </row>
    <row r="77" spans="1:27" x14ac:dyDescent="0.25">
      <c r="A77" s="49">
        <v>5</v>
      </c>
      <c r="B77" s="50">
        <v>3.7037037037037037</v>
      </c>
      <c r="C77" s="51">
        <v>1.2962962962962963</v>
      </c>
      <c r="D77" s="24" t="s">
        <v>70</v>
      </c>
      <c r="E77" s="15">
        <v>3.6551724137931036</v>
      </c>
      <c r="F77" s="16">
        <v>3.7387387387387387</v>
      </c>
      <c r="G77" s="16">
        <v>3.8218390804597702</v>
      </c>
      <c r="H77" s="16">
        <v>3.8181818181818183</v>
      </c>
      <c r="I77" s="16">
        <v>3.7037037037037037</v>
      </c>
      <c r="J77" s="16">
        <v>3.0952380952380953</v>
      </c>
      <c r="K77" s="16">
        <v>4.081967213114754</v>
      </c>
      <c r="L77" s="16">
        <v>3.591194968553459</v>
      </c>
      <c r="M77" s="16">
        <v>3.5454545454545454</v>
      </c>
      <c r="N77" s="16">
        <v>3.8416666666666668</v>
      </c>
      <c r="O77" s="16">
        <v>3.7530864197530862</v>
      </c>
      <c r="V77" s="53">
        <f>IFERROR(INDEX($W$96:$W$101,MATCH('(記入例)自社診断ツール(社内比較用)'!H80,$V$96:$V$101,0)),"")</f>
        <v>5</v>
      </c>
      <c r="W77" s="53">
        <f>IFERROR(INDEX($W$96:$W$101,MATCH('(記入例)自社診断ツール(社内比較用)'!I80,$V$96:$V$101,0)),"")</f>
        <v>2</v>
      </c>
      <c r="X77" s="53">
        <f>IFERROR(INDEX($W$96:$W$101,MATCH('(記入例)自社診断ツール(社内比較用)'!J80,$V$96:$V$101,0)),"")</f>
        <v>0</v>
      </c>
      <c r="Y77" s="53">
        <f>IFERROR(INDEX($W$96:$W$101,MATCH('(記入例)自社診断ツール(社内比較用)'!K80,$V$96:$V$101,0)),"")</f>
        <v>0</v>
      </c>
      <c r="Z77" s="53">
        <f>IFERROR(INDEX($W$96:$W$101,MATCH('(記入例)自社診断ツール(社内比較用)'!L80,$V$96:$V$101,0)),"")</f>
        <v>0</v>
      </c>
      <c r="AA77" s="42">
        <f>_xlfn.AGGREGATE(4,6,'(記入例)自社診断ツール(社内比較用)'!H80:L80)-_xlfn.AGGREGATE(5,6,'(記入例)自社診断ツール(社内比較用)'!H80:L80)</f>
        <v>3</v>
      </c>
    </row>
    <row r="78" spans="1:27" x14ac:dyDescent="0.25">
      <c r="A78" s="49">
        <v>4</v>
      </c>
      <c r="B78" s="50">
        <v>2.925925925925926</v>
      </c>
      <c r="C78" s="51">
        <v>1.074074074074074</v>
      </c>
      <c r="D78" s="25" t="s">
        <v>71</v>
      </c>
      <c r="E78" s="15">
        <v>3.2413793103448274</v>
      </c>
      <c r="F78" s="16">
        <v>3.0675675675675675</v>
      </c>
      <c r="G78" s="16">
        <v>3.1954022988505746</v>
      </c>
      <c r="H78" s="16">
        <v>3.5</v>
      </c>
      <c r="I78" s="16">
        <v>2.925925925925926</v>
      </c>
      <c r="J78" s="16">
        <v>2.1904761904761907</v>
      </c>
      <c r="K78" s="16">
        <v>3.1967213114754101</v>
      </c>
      <c r="L78" s="16">
        <v>3.0062893081761008</v>
      </c>
      <c r="M78" s="16">
        <v>3.3181818181818183</v>
      </c>
      <c r="N78" s="16">
        <v>3.0416666666666665</v>
      </c>
      <c r="O78" s="16">
        <v>3.3333333333333335</v>
      </c>
      <c r="V78" s="53">
        <f>IFERROR(INDEX($W$96:$W$101,MATCH('(記入例)自社診断ツール(社内比較用)'!H81,$V$96:$V$101,0)),"")</f>
        <v>4</v>
      </c>
      <c r="W78" s="53">
        <f>IFERROR(INDEX($W$96:$W$101,MATCH('(記入例)自社診断ツール(社内比較用)'!I81,$V$96:$V$101,0)),"")</f>
        <v>2</v>
      </c>
      <c r="X78" s="53">
        <f>IFERROR(INDEX($W$96:$W$101,MATCH('(記入例)自社診断ツール(社内比較用)'!J81,$V$96:$V$101,0)),"")</f>
        <v>0</v>
      </c>
      <c r="Y78" s="53">
        <f>IFERROR(INDEX($W$96:$W$101,MATCH('(記入例)自社診断ツール(社内比較用)'!K81,$V$96:$V$101,0)),"")</f>
        <v>0</v>
      </c>
      <c r="Z78" s="53">
        <f>IFERROR(INDEX($W$96:$W$101,MATCH('(記入例)自社診断ツール(社内比較用)'!L81,$V$96:$V$101,0)),"")</f>
        <v>0</v>
      </c>
      <c r="AA78" s="42">
        <f>_xlfn.AGGREGATE(4,6,'(記入例)自社診断ツール(社内比較用)'!H81:L81)-_xlfn.AGGREGATE(5,6,'(記入例)自社診断ツール(社内比較用)'!H81:L81)</f>
        <v>2</v>
      </c>
    </row>
    <row r="79" spans="1:27" ht="16.5" thickBot="1" x14ac:dyDescent="0.3">
      <c r="A79" s="55">
        <v>3.2</v>
      </c>
      <c r="B79" s="56">
        <v>3.2777777777777777</v>
      </c>
      <c r="C79" s="57">
        <v>-7.7777777777777501E-2</v>
      </c>
      <c r="D79" s="2" t="s">
        <v>91</v>
      </c>
      <c r="E79" s="17">
        <v>3.5089901477832521</v>
      </c>
      <c r="F79" s="18">
        <v>3.416027345733228</v>
      </c>
      <c r="G79" s="18">
        <v>3.5195754589434678</v>
      </c>
      <c r="H79" s="18">
        <v>3.6363636363636358</v>
      </c>
      <c r="I79" s="18">
        <v>3.2777777777777777</v>
      </c>
      <c r="J79" s="18">
        <v>2.7380952380952381</v>
      </c>
      <c r="K79" s="18">
        <v>3.6968579234972672</v>
      </c>
      <c r="L79" s="18">
        <v>3.303419313748905</v>
      </c>
      <c r="M79" s="18">
        <v>3.5090909090909093</v>
      </c>
      <c r="N79" s="18">
        <v>3.5846708683473389</v>
      </c>
      <c r="O79" s="18">
        <v>3.3422685185185186</v>
      </c>
      <c r="V79" s="91">
        <f>AVERAGE(V69:V78)</f>
        <v>2.9</v>
      </c>
      <c r="W79" s="91">
        <f t="shared" ref="W79:Z79" si="6">AVERAGE(W69:W78)</f>
        <v>2.4</v>
      </c>
      <c r="X79" s="91">
        <f t="shared" si="6"/>
        <v>0</v>
      </c>
      <c r="Y79" s="91">
        <f t="shared" si="6"/>
        <v>0</v>
      </c>
      <c r="Z79" s="91">
        <f t="shared" si="6"/>
        <v>0</v>
      </c>
      <c r="AA79" s="42">
        <f>_xlfn.AGGREGATE(4,6,'(記入例)自社診断ツール(社内比較用)'!H82:L82)-_xlfn.AGGREGATE(5,6,'(記入例)自社診断ツール(社内比較用)'!H82:L82)</f>
        <v>2.9</v>
      </c>
    </row>
    <row r="80" spans="1:27" x14ac:dyDescent="0.25">
      <c r="A80" s="52">
        <v>5</v>
      </c>
      <c r="B80" s="53">
        <v>2.8518518518518516</v>
      </c>
      <c r="C80" s="54">
        <v>2.1481481481481484</v>
      </c>
      <c r="D80" s="48" t="s">
        <v>73</v>
      </c>
      <c r="E80" s="15">
        <v>2.8620689655172415</v>
      </c>
      <c r="F80" s="16">
        <v>3.1764705882352939</v>
      </c>
      <c r="G80" s="16">
        <v>3.3410404624277459</v>
      </c>
      <c r="H80" s="16">
        <v>2.8636363636363638</v>
      </c>
      <c r="I80" s="16">
        <v>2.8518518518518516</v>
      </c>
      <c r="J80" s="16">
        <v>2.2380952380952381</v>
      </c>
      <c r="K80" s="16">
        <v>3.3833333333333333</v>
      </c>
      <c r="L80" s="16">
        <v>3.0943396226415096</v>
      </c>
      <c r="M80" s="16">
        <v>2.9090909090909092</v>
      </c>
      <c r="N80" s="16">
        <v>3.2941176470588234</v>
      </c>
      <c r="O80" s="16">
        <v>3.2469135802469138</v>
      </c>
      <c r="V80" s="53">
        <f>IFERROR(INDEX($W$96:$W$101,MATCH('(記入例)自社診断ツール(社内比較用)'!H83,$V$96:$V$101,0)),"")</f>
        <v>5</v>
      </c>
      <c r="W80" s="53">
        <f>IFERROR(INDEX($W$96:$W$101,MATCH('(記入例)自社診断ツール(社内比較用)'!I83,$V$96:$V$101,0)),"")</f>
        <v>3</v>
      </c>
      <c r="X80" s="53">
        <f>IFERROR(INDEX($W$96:$W$101,MATCH('(記入例)自社診断ツール(社内比較用)'!J83,$V$96:$V$101,0)),"")</f>
        <v>0</v>
      </c>
      <c r="Y80" s="53">
        <f>IFERROR(INDEX($W$96:$W$101,MATCH('(記入例)自社診断ツール(社内比較用)'!K83,$V$96:$V$101,0)),"")</f>
        <v>0</v>
      </c>
      <c r="Z80" s="53">
        <f>IFERROR(INDEX($W$96:$W$101,MATCH('(記入例)自社診断ツール(社内比較用)'!L83,$V$96:$V$101,0)),"")</f>
        <v>0</v>
      </c>
      <c r="AA80" s="42">
        <f>_xlfn.AGGREGATE(4,6,'(記入例)自社診断ツール(社内比較用)'!H83:L83)-_xlfn.AGGREGATE(5,6,'(記入例)自社診断ツール(社内比較用)'!H83:L83)</f>
        <v>2</v>
      </c>
    </row>
    <row r="81" spans="1:27" x14ac:dyDescent="0.25">
      <c r="A81" s="49">
        <v>4</v>
      </c>
      <c r="B81" s="50">
        <v>1.7037037037037037</v>
      </c>
      <c r="C81" s="51">
        <v>2.2962962962962963</v>
      </c>
      <c r="D81" s="24" t="s">
        <v>74</v>
      </c>
      <c r="E81" s="15">
        <v>2.0344827586206895</v>
      </c>
      <c r="F81" s="16">
        <v>1.6621621621621621</v>
      </c>
      <c r="G81" s="16">
        <v>1.6724137931034482</v>
      </c>
      <c r="H81" s="16">
        <v>2.2272727272727271</v>
      </c>
      <c r="I81" s="16">
        <v>1.7037037037037037</v>
      </c>
      <c r="J81" s="16">
        <v>1.5238095238095237</v>
      </c>
      <c r="K81" s="16">
        <v>1.3934426229508197</v>
      </c>
      <c r="L81" s="16">
        <v>1.7610062893081762</v>
      </c>
      <c r="M81" s="16">
        <v>2.1818181818181817</v>
      </c>
      <c r="N81" s="16">
        <v>1.675</v>
      </c>
      <c r="O81" s="16">
        <v>1.6790123456790123</v>
      </c>
      <c r="V81" s="53">
        <f>IFERROR(INDEX($W$96:$W$101,MATCH('(記入例)自社診断ツール(社内比較用)'!H84,$V$96:$V$101,0)),"")</f>
        <v>4</v>
      </c>
      <c r="W81" s="53">
        <f>IFERROR(INDEX($W$96:$W$101,MATCH('(記入例)自社診断ツール(社内比較用)'!I84,$V$96:$V$101,0)),"")</f>
        <v>4</v>
      </c>
      <c r="X81" s="53">
        <f>IFERROR(INDEX($W$96:$W$101,MATCH('(記入例)自社診断ツール(社内比較用)'!J84,$V$96:$V$101,0)),"")</f>
        <v>0</v>
      </c>
      <c r="Y81" s="53">
        <f>IFERROR(INDEX($W$96:$W$101,MATCH('(記入例)自社診断ツール(社内比較用)'!K84,$V$96:$V$101,0)),"")</f>
        <v>0</v>
      </c>
      <c r="Z81" s="53">
        <f>IFERROR(INDEX($W$96:$W$101,MATCH('(記入例)自社診断ツール(社内比較用)'!L84,$V$96:$V$101,0)),"")</f>
        <v>0</v>
      </c>
      <c r="AA81" s="42">
        <f>_xlfn.AGGREGATE(4,6,'(記入例)自社診断ツール(社内比較用)'!H84:L84)-_xlfn.AGGREGATE(5,6,'(記入例)自社診断ツール(社内比較用)'!H84:L84)</f>
        <v>0</v>
      </c>
    </row>
    <row r="82" spans="1:27" x14ac:dyDescent="0.25">
      <c r="A82" s="49">
        <v>2</v>
      </c>
      <c r="B82" s="50">
        <v>2.8518518518518516</v>
      </c>
      <c r="C82" s="51">
        <v>-0.85185185185185164</v>
      </c>
      <c r="D82" s="24" t="s">
        <v>75</v>
      </c>
      <c r="E82" s="15">
        <v>3.0357142857142856</v>
      </c>
      <c r="F82" s="16">
        <v>3.1945701357466065</v>
      </c>
      <c r="G82" s="16">
        <v>3.3815028901734103</v>
      </c>
      <c r="H82" s="16">
        <v>3.2857142857142856</v>
      </c>
      <c r="I82" s="16">
        <v>2.8518518518518516</v>
      </c>
      <c r="J82" s="16">
        <v>2.0952380952380953</v>
      </c>
      <c r="K82" s="16">
        <v>3.918032786885246</v>
      </c>
      <c r="L82" s="16">
        <v>2.9177215189873418</v>
      </c>
      <c r="M82" s="16">
        <v>2.8571428571428572</v>
      </c>
      <c r="N82" s="16">
        <v>3.3916666666666666</v>
      </c>
      <c r="O82" s="16">
        <v>3.1875</v>
      </c>
      <c r="V82" s="53">
        <f>IFERROR(INDEX($W$96:$W$101,MATCH('(記入例)自社診断ツール(社内比較用)'!H85,$V$96:$V$101,0)),"")</f>
        <v>2</v>
      </c>
      <c r="W82" s="53">
        <f>IFERROR(INDEX($W$96:$W$101,MATCH('(記入例)自社診断ツール(社内比較用)'!I85,$V$96:$V$101,0)),"")</f>
        <v>2</v>
      </c>
      <c r="X82" s="53">
        <f>IFERROR(INDEX($W$96:$W$101,MATCH('(記入例)自社診断ツール(社内比較用)'!J85,$V$96:$V$101,0)),"")</f>
        <v>0</v>
      </c>
      <c r="Y82" s="53">
        <f>IFERROR(INDEX($W$96:$W$101,MATCH('(記入例)自社診断ツール(社内比較用)'!K85,$V$96:$V$101,0)),"")</f>
        <v>0</v>
      </c>
      <c r="Z82" s="53">
        <f>IFERROR(INDEX($W$96:$W$101,MATCH('(記入例)自社診断ツール(社内比較用)'!L85,$V$96:$V$101,0)),"")</f>
        <v>0</v>
      </c>
      <c r="AA82" s="42">
        <f>_xlfn.AGGREGATE(4,6,'(記入例)自社診断ツール(社内比較用)'!H85:L85)-_xlfn.AGGREGATE(5,6,'(記入例)自社診断ツール(社内比較用)'!H85:L85)</f>
        <v>0</v>
      </c>
    </row>
    <row r="83" spans="1:27" x14ac:dyDescent="0.25">
      <c r="A83" s="49">
        <v>2</v>
      </c>
      <c r="B83" s="50">
        <v>2.8518518518518516</v>
      </c>
      <c r="C83" s="51">
        <v>-0.85185185185185164</v>
      </c>
      <c r="D83" s="24" t="s">
        <v>76</v>
      </c>
      <c r="E83" s="15">
        <v>2.9655172413793105</v>
      </c>
      <c r="F83" s="16">
        <v>3.1040723981900453</v>
      </c>
      <c r="G83" s="16">
        <v>3.2485549132947975</v>
      </c>
      <c r="H83" s="16">
        <v>3.0454545454545454</v>
      </c>
      <c r="I83" s="16">
        <v>2.8518518518518516</v>
      </c>
      <c r="J83" s="16">
        <v>2.2380952380952381</v>
      </c>
      <c r="K83" s="16">
        <v>3.901639344262295</v>
      </c>
      <c r="L83" s="16">
        <v>2.7848101265822787</v>
      </c>
      <c r="M83" s="16">
        <v>2.9090909090909092</v>
      </c>
      <c r="N83" s="16">
        <v>3.3166666666666669</v>
      </c>
      <c r="O83" s="16">
        <v>3.0125000000000002</v>
      </c>
      <c r="V83" s="53">
        <f>IFERROR(INDEX($W$96:$W$101,MATCH('(記入例)自社診断ツール(社内比較用)'!H86,$V$96:$V$101,0)),"")</f>
        <v>2</v>
      </c>
      <c r="W83" s="53">
        <f>IFERROR(INDEX($W$96:$W$101,MATCH('(記入例)自社診断ツール(社内比較用)'!I86,$V$96:$V$101,0)),"")</f>
        <v>5</v>
      </c>
      <c r="X83" s="53">
        <f>IFERROR(INDEX($W$96:$W$101,MATCH('(記入例)自社診断ツール(社内比較用)'!J86,$V$96:$V$101,0)),"")</f>
        <v>0</v>
      </c>
      <c r="Y83" s="53">
        <f>IFERROR(INDEX($W$96:$W$101,MATCH('(記入例)自社診断ツール(社内比較用)'!K86,$V$96:$V$101,0)),"")</f>
        <v>0</v>
      </c>
      <c r="Z83" s="53">
        <f>IFERROR(INDEX($W$96:$W$101,MATCH('(記入例)自社診断ツール(社内比較用)'!L86,$V$96:$V$101,0)),"")</f>
        <v>0</v>
      </c>
      <c r="AA83" s="42">
        <f>_xlfn.AGGREGATE(4,6,'(記入例)自社診断ツール(社内比較用)'!H86:L86)-_xlfn.AGGREGATE(5,6,'(記入例)自社診断ツール(社内比較用)'!H86:L86)</f>
        <v>3</v>
      </c>
    </row>
    <row r="84" spans="1:27" x14ac:dyDescent="0.25">
      <c r="A84" s="49">
        <v>1</v>
      </c>
      <c r="B84" s="50">
        <v>3.7037037037037037</v>
      </c>
      <c r="C84" s="51">
        <v>-2.7037037037037037</v>
      </c>
      <c r="D84" s="24" t="s">
        <v>77</v>
      </c>
      <c r="E84" s="15">
        <v>4.1379310344827589</v>
      </c>
      <c r="F84" s="16">
        <v>4.0945945945945947</v>
      </c>
      <c r="G84" s="16">
        <v>4.2931034482758621</v>
      </c>
      <c r="H84" s="16">
        <v>4.2727272727272725</v>
      </c>
      <c r="I84" s="16">
        <v>3.7037037037037037</v>
      </c>
      <c r="J84" s="16">
        <v>2.9523809523809526</v>
      </c>
      <c r="K84" s="16">
        <v>4.5409836065573774</v>
      </c>
      <c r="L84" s="16">
        <v>3.9182389937106916</v>
      </c>
      <c r="M84" s="16">
        <v>4.0909090909090908</v>
      </c>
      <c r="N84" s="16">
        <v>4.3416666666666668</v>
      </c>
      <c r="O84" s="16">
        <v>4.0246913580246915</v>
      </c>
      <c r="V84" s="53">
        <f>IFERROR(INDEX($W$96:$W$101,MATCH('(記入例)自社診断ツール(社内比較用)'!H87,$V$96:$V$101,0)),"")</f>
        <v>3</v>
      </c>
      <c r="W84" s="53">
        <f>IFERROR(INDEX($W$96:$W$101,MATCH('(記入例)自社診断ツール(社内比較用)'!I87,$V$96:$V$101,0)),"")</f>
        <v>3</v>
      </c>
      <c r="X84" s="53">
        <f>IFERROR(INDEX($W$96:$W$101,MATCH('(記入例)自社診断ツール(社内比較用)'!J87,$V$96:$V$101,0)),"")</f>
        <v>0</v>
      </c>
      <c r="Y84" s="53">
        <f>IFERROR(INDEX($W$96:$W$101,MATCH('(記入例)自社診断ツール(社内比較用)'!K87,$V$96:$V$101,0)),"")</f>
        <v>0</v>
      </c>
      <c r="Z84" s="53">
        <f>IFERROR(INDEX($W$96:$W$101,MATCH('(記入例)自社診断ツール(社内比較用)'!L87,$V$96:$V$101,0)),"")</f>
        <v>0</v>
      </c>
      <c r="AA84" s="42">
        <f>_xlfn.AGGREGATE(4,6,'(記入例)自社診断ツール(社内比較用)'!H87:L87)-_xlfn.AGGREGATE(5,6,'(記入例)自社診断ツール(社内比較用)'!H87:L87)</f>
        <v>0</v>
      </c>
    </row>
    <row r="85" spans="1:27" x14ac:dyDescent="0.25">
      <c r="A85" s="49">
        <v>3</v>
      </c>
      <c r="B85" s="50">
        <v>3.2592592592592591</v>
      </c>
      <c r="C85" s="51">
        <v>-0.25925925925925908</v>
      </c>
      <c r="D85" s="24" t="s">
        <v>78</v>
      </c>
      <c r="E85" s="15">
        <v>3.6551724137931036</v>
      </c>
      <c r="F85" s="16">
        <v>3.6531531531531534</v>
      </c>
      <c r="G85" s="16">
        <v>3.8390804597701149</v>
      </c>
      <c r="H85" s="16">
        <v>3.8636363636363638</v>
      </c>
      <c r="I85" s="16">
        <v>3.2592592592592591</v>
      </c>
      <c r="J85" s="16">
        <v>2.6190476190476191</v>
      </c>
      <c r="K85" s="16">
        <v>4.0655737704918034</v>
      </c>
      <c r="L85" s="16">
        <v>3.4905660377358489</v>
      </c>
      <c r="M85" s="16">
        <v>3.5454545454545454</v>
      </c>
      <c r="N85" s="16">
        <v>3.8666666666666667</v>
      </c>
      <c r="O85" s="16">
        <v>3.6049382716049383</v>
      </c>
      <c r="V85" s="53">
        <f>IFERROR(INDEX($W$96:$W$101,MATCH('(記入例)自社診断ツール(社内比較用)'!H88,$V$96:$V$101,0)),"")</f>
        <v>3</v>
      </c>
      <c r="W85" s="53">
        <f>IFERROR(INDEX($W$96:$W$101,MATCH('(記入例)自社診断ツール(社内比較用)'!I88,$V$96:$V$101,0)),"")</f>
        <v>2</v>
      </c>
      <c r="X85" s="53">
        <f>IFERROR(INDEX($W$96:$W$101,MATCH('(記入例)自社診断ツール(社内比較用)'!J88,$V$96:$V$101,0)),"")</f>
        <v>0</v>
      </c>
      <c r="Y85" s="53">
        <f>IFERROR(INDEX($W$96:$W$101,MATCH('(記入例)自社診断ツール(社内比較用)'!K88,$V$96:$V$101,0)),"")</f>
        <v>0</v>
      </c>
      <c r="Z85" s="53">
        <f>IFERROR(INDEX($W$96:$W$101,MATCH('(記入例)自社診断ツール(社内比較用)'!L88,$V$96:$V$101,0)),"")</f>
        <v>0</v>
      </c>
      <c r="AA85" s="42">
        <f>_xlfn.AGGREGATE(4,6,'(記入例)自社診断ツール(社内比較用)'!H88:L88)-_xlfn.AGGREGATE(5,6,'(記入例)自社診断ツール(社内比較用)'!H88:L88)</f>
        <v>1</v>
      </c>
    </row>
    <row r="86" spans="1:27" x14ac:dyDescent="0.25">
      <c r="A86" s="49">
        <v>4</v>
      </c>
      <c r="B86" s="50">
        <v>3.4814814814814814</v>
      </c>
      <c r="C86" s="51">
        <v>0.5185185185185186</v>
      </c>
      <c r="D86" s="24" t="s">
        <v>94</v>
      </c>
      <c r="E86" s="15">
        <v>3.7931034482758621</v>
      </c>
      <c r="F86" s="16">
        <v>3.7297297297297298</v>
      </c>
      <c r="G86" s="16">
        <v>3.9252873563218391</v>
      </c>
      <c r="H86" s="16">
        <v>4</v>
      </c>
      <c r="I86" s="16">
        <v>3.4814814814814814</v>
      </c>
      <c r="J86" s="16">
        <v>2.4285714285714284</v>
      </c>
      <c r="K86" s="16">
        <v>4.1967213114754101</v>
      </c>
      <c r="L86" s="16">
        <v>3.5534591194968552</v>
      </c>
      <c r="M86" s="16">
        <v>3.7272727272727271</v>
      </c>
      <c r="N86" s="16">
        <v>3.9333333333333331</v>
      </c>
      <c r="O86" s="16">
        <v>3.7654320987654319</v>
      </c>
      <c r="V86" s="53">
        <f>IFERROR(INDEX($W$96:$W$101,MATCH('(記入例)自社診断ツール(社内比較用)'!H89,$V$96:$V$101,0)),"")</f>
        <v>4</v>
      </c>
      <c r="W86" s="53">
        <f>IFERROR(INDEX($W$96:$W$101,MATCH('(記入例)自社診断ツール(社内比較用)'!I89,$V$96:$V$101,0)),"")</f>
        <v>2</v>
      </c>
      <c r="X86" s="53">
        <f>IFERROR(INDEX($W$96:$W$101,MATCH('(記入例)自社診断ツール(社内比較用)'!J89,$V$96:$V$101,0)),"")</f>
        <v>0</v>
      </c>
      <c r="Y86" s="53">
        <f>IFERROR(INDEX($W$96:$W$101,MATCH('(記入例)自社診断ツール(社内比較用)'!K89,$V$96:$V$101,0)),"")</f>
        <v>0</v>
      </c>
      <c r="Z86" s="53">
        <f>IFERROR(INDEX($W$96:$W$101,MATCH('(記入例)自社診断ツール(社内比較用)'!L89,$V$96:$V$101,0)),"")</f>
        <v>0</v>
      </c>
      <c r="AA86" s="42">
        <f>_xlfn.AGGREGATE(4,6,'(記入例)自社診断ツール(社内比較用)'!H89:L89)-_xlfn.AGGREGATE(5,6,'(記入例)自社診断ツール(社内比較用)'!H89:L89)</f>
        <v>2</v>
      </c>
    </row>
    <row r="87" spans="1:27" x14ac:dyDescent="0.25">
      <c r="A87" s="49">
        <v>2</v>
      </c>
      <c r="B87" s="50">
        <v>3.4814814814814814</v>
      </c>
      <c r="C87" s="51">
        <v>-1.4814814814814814</v>
      </c>
      <c r="D87" s="24" t="s">
        <v>79</v>
      </c>
      <c r="E87" s="15">
        <v>3.4827586206896552</v>
      </c>
      <c r="F87" s="16">
        <v>3.4774774774774775</v>
      </c>
      <c r="G87" s="16">
        <v>3.6091954022988504</v>
      </c>
      <c r="H87" s="16">
        <v>3.5</v>
      </c>
      <c r="I87" s="16">
        <v>3.4814814814814814</v>
      </c>
      <c r="J87" s="16">
        <v>2.3809523809523809</v>
      </c>
      <c r="K87" s="16">
        <v>3.8688524590163933</v>
      </c>
      <c r="L87" s="16">
        <v>3.3207547169811322</v>
      </c>
      <c r="M87" s="16">
        <v>3.3181818181818183</v>
      </c>
      <c r="N87" s="16">
        <v>3.6749999999999998</v>
      </c>
      <c r="O87" s="16">
        <v>3.4691358024691357</v>
      </c>
      <c r="V87" s="53">
        <f>IFERROR(INDEX($W$96:$W$101,MATCH('(記入例)自社診断ツール(社内比較用)'!H90,$V$96:$V$101,0)),"")</f>
        <v>2</v>
      </c>
      <c r="W87" s="53">
        <f>IFERROR(INDEX($W$96:$W$101,MATCH('(記入例)自社診断ツール(社内比較用)'!I90,$V$96:$V$101,0)),"")</f>
        <v>1</v>
      </c>
      <c r="X87" s="53">
        <f>IFERROR(INDEX($W$96:$W$101,MATCH('(記入例)自社診断ツール(社内比較用)'!J90,$V$96:$V$101,0)),"")</f>
        <v>0</v>
      </c>
      <c r="Y87" s="53">
        <f>IFERROR(INDEX($W$96:$W$101,MATCH('(記入例)自社診断ツール(社内比較用)'!K90,$V$96:$V$101,0)),"")</f>
        <v>0</v>
      </c>
      <c r="Z87" s="53">
        <f>IFERROR(INDEX($W$96:$W$101,MATCH('(記入例)自社診断ツール(社内比較用)'!L90,$V$96:$V$101,0)),"")</f>
        <v>0</v>
      </c>
      <c r="AA87" s="42">
        <f>_xlfn.AGGREGATE(4,6,'(記入例)自社診断ツール(社内比較用)'!H90:L90)-_xlfn.AGGREGATE(5,6,'(記入例)自社診断ツール(社内比較用)'!H90:L90)</f>
        <v>1</v>
      </c>
    </row>
    <row r="88" spans="1:27" x14ac:dyDescent="0.25">
      <c r="A88" s="49">
        <v>5</v>
      </c>
      <c r="B88" s="50">
        <v>2.0370370370370372</v>
      </c>
      <c r="C88" s="51">
        <v>2.9629629629629628</v>
      </c>
      <c r="D88" s="24" t="s">
        <v>80</v>
      </c>
      <c r="E88" s="15">
        <v>2.6206896551724137</v>
      </c>
      <c r="F88" s="16">
        <v>2.5540540540540539</v>
      </c>
      <c r="G88" s="16">
        <v>2.7011494252873565</v>
      </c>
      <c r="H88" s="16">
        <v>3</v>
      </c>
      <c r="I88" s="16">
        <v>2.0370370370370372</v>
      </c>
      <c r="J88" s="16">
        <v>2</v>
      </c>
      <c r="K88" s="16">
        <v>3.081967213114754</v>
      </c>
      <c r="L88" s="16">
        <v>2.358490566037736</v>
      </c>
      <c r="M88" s="16">
        <v>2.3636363636363638</v>
      </c>
      <c r="N88" s="16">
        <v>2.7083333333333335</v>
      </c>
      <c r="O88" s="16">
        <v>2.4691358024691357</v>
      </c>
      <c r="V88" s="53">
        <f>IFERROR(INDEX($W$96:$W$101,MATCH('(記入例)自社診断ツール(社内比較用)'!H91,$V$96:$V$101,0)),"")</f>
        <v>0</v>
      </c>
      <c r="W88" s="53">
        <f>IFERROR(INDEX($W$96:$W$101,MATCH('(記入例)自社診断ツール(社内比較用)'!I91,$V$96:$V$101,0)),"")</f>
        <v>2</v>
      </c>
      <c r="X88" s="53">
        <f>IFERROR(INDEX($W$96:$W$101,MATCH('(記入例)自社診断ツール(社内比較用)'!J91,$V$96:$V$101,0)),"")</f>
        <v>0</v>
      </c>
      <c r="Y88" s="53">
        <f>IFERROR(INDEX($W$96:$W$101,MATCH('(記入例)自社診断ツール(社内比較用)'!K91,$V$96:$V$101,0)),"")</f>
        <v>0</v>
      </c>
      <c r="Z88" s="53">
        <f>IFERROR(INDEX($W$96:$W$101,MATCH('(記入例)自社診断ツール(社内比較用)'!L91,$V$96:$V$101,0)),"")</f>
        <v>0</v>
      </c>
      <c r="AA88" s="42">
        <f>_xlfn.AGGREGATE(4,6,'(記入例)自社診断ツール(社内比較用)'!H91:L91)-_xlfn.AGGREGATE(5,6,'(記入例)自社診断ツール(社内比較用)'!H91:L91)</f>
        <v>2</v>
      </c>
    </row>
    <row r="89" spans="1:27" x14ac:dyDescent="0.25">
      <c r="A89" s="49">
        <v>4</v>
      </c>
      <c r="B89" s="50">
        <v>3.074074074074074</v>
      </c>
      <c r="C89" s="51">
        <v>0.92592592592592604</v>
      </c>
      <c r="D89" s="25" t="s">
        <v>83</v>
      </c>
      <c r="E89" s="15">
        <v>3.2413793103448274</v>
      </c>
      <c r="F89" s="16">
        <v>3.2941176470588234</v>
      </c>
      <c r="G89" s="16">
        <v>3.3872832369942198</v>
      </c>
      <c r="H89" s="16">
        <v>3.4090909090909092</v>
      </c>
      <c r="I89" s="16">
        <v>3.074074074074074</v>
      </c>
      <c r="J89" s="16">
        <v>2.8095238095238093</v>
      </c>
      <c r="K89" s="16">
        <v>3.737704918032787</v>
      </c>
      <c r="L89" s="16">
        <v>3.1202531645569622</v>
      </c>
      <c r="M89" s="16">
        <v>3.3636363636363638</v>
      </c>
      <c r="N89" s="16">
        <v>3.4916666666666667</v>
      </c>
      <c r="O89" s="16">
        <v>3.125</v>
      </c>
      <c r="V89" s="53">
        <f>IFERROR(INDEX($W$96:$W$101,MATCH('(記入例)自社診断ツール(社内比較用)'!H92,$V$96:$V$101,0)),"")</f>
        <v>4</v>
      </c>
      <c r="W89" s="53">
        <f>IFERROR(INDEX($W$96:$W$101,MATCH('(記入例)自社診断ツール(社内比較用)'!I92,$V$96:$V$101,0)),"")</f>
        <v>0</v>
      </c>
      <c r="X89" s="53">
        <f>IFERROR(INDEX($W$96:$W$101,MATCH('(記入例)自社診断ツール(社内比較用)'!J92,$V$96:$V$101,0)),"")</f>
        <v>0</v>
      </c>
      <c r="Y89" s="53">
        <f>IFERROR(INDEX($W$96:$W$101,MATCH('(記入例)自社診断ツール(社内比較用)'!K92,$V$96:$V$101,0)),"")</f>
        <v>0</v>
      </c>
      <c r="Z89" s="53">
        <f>IFERROR(INDEX($W$96:$W$101,MATCH('(記入例)自社診断ツール(社内比較用)'!L92,$V$96:$V$101,0)),"")</f>
        <v>0</v>
      </c>
      <c r="AA89" s="42">
        <f>_xlfn.AGGREGATE(4,6,'(記入例)自社診断ツール(社内比較用)'!H92:L92)-_xlfn.AGGREGATE(5,6,'(記入例)自社診断ツール(社内比較用)'!H92:L92)</f>
        <v>4</v>
      </c>
    </row>
    <row r="90" spans="1:27" ht="16.5" thickBot="1" x14ac:dyDescent="0.3">
      <c r="A90" s="55">
        <v>3.2</v>
      </c>
      <c r="B90" s="56">
        <v>2.9296296296296296</v>
      </c>
      <c r="C90" s="57">
        <v>0.27037037037037059</v>
      </c>
      <c r="D90" s="2" t="s">
        <v>91</v>
      </c>
      <c r="E90" s="19">
        <v>3.1828817733990142</v>
      </c>
      <c r="F90" s="20">
        <v>3.1940401940401939</v>
      </c>
      <c r="G90" s="20">
        <v>3.3398611387947645</v>
      </c>
      <c r="H90" s="20">
        <v>3.3467532467532464</v>
      </c>
      <c r="I90" s="20">
        <v>2.9296296296296296</v>
      </c>
      <c r="J90" s="20">
        <v>2.3285714285714283</v>
      </c>
      <c r="K90" s="20">
        <v>3.6088251366120216</v>
      </c>
      <c r="L90" s="20">
        <v>3.0319640156038536</v>
      </c>
      <c r="M90" s="20">
        <v>3.1266233766233769</v>
      </c>
      <c r="N90" s="20">
        <v>3.3694117647058817</v>
      </c>
      <c r="O90" s="20">
        <v>3.1584259259259264</v>
      </c>
      <c r="V90" s="91">
        <f>AVERAGE(V80:V89)</f>
        <v>2.9</v>
      </c>
      <c r="W90" s="91">
        <f t="shared" ref="W90:Z90" si="7">AVERAGE(W80:W89)</f>
        <v>2.4</v>
      </c>
      <c r="X90" s="91">
        <f t="shared" si="7"/>
        <v>0</v>
      </c>
      <c r="Y90" s="91">
        <f t="shared" si="7"/>
        <v>0</v>
      </c>
      <c r="Z90" s="91">
        <f t="shared" si="7"/>
        <v>0</v>
      </c>
      <c r="AA90" s="42">
        <f>_xlfn.AGGREGATE(4,6,'(記入例)自社診断ツール(社内比較用)'!H93:L93)-_xlfn.AGGREGATE(5,6,'(記入例)自社診断ツール(社内比較用)'!H93:L93)</f>
        <v>2.9</v>
      </c>
    </row>
    <row r="92" spans="1:27" x14ac:dyDescent="0.25">
      <c r="A92" s="82" t="s">
        <v>159</v>
      </c>
      <c r="B92" s="42">
        <v>1</v>
      </c>
      <c r="C92" s="43" t="s">
        <v>161</v>
      </c>
    </row>
    <row r="93" spans="1:27" x14ac:dyDescent="0.25">
      <c r="A93" s="90" t="s">
        <v>160</v>
      </c>
      <c r="B93" s="42">
        <v>-1</v>
      </c>
      <c r="C93" s="43" t="s">
        <v>162</v>
      </c>
    </row>
    <row r="94" spans="1:27" x14ac:dyDescent="0.25">
      <c r="A94" s="83"/>
      <c r="V94" s="1"/>
      <c r="W94" s="1"/>
    </row>
    <row r="95" spans="1:27" x14ac:dyDescent="0.25">
      <c r="V95" s="1"/>
      <c r="W95" s="1"/>
    </row>
    <row r="96" spans="1:27" x14ac:dyDescent="0.25">
      <c r="A96" s="1" t="s">
        <v>152</v>
      </c>
      <c r="B96" s="1">
        <v>5</v>
      </c>
      <c r="V96" s="1">
        <v>5</v>
      </c>
      <c r="W96" s="1">
        <v>5</v>
      </c>
    </row>
    <row r="97" spans="1:23" x14ac:dyDescent="0.25">
      <c r="A97" s="1" t="s">
        <v>153</v>
      </c>
      <c r="B97" s="1">
        <v>4</v>
      </c>
      <c r="V97" s="1">
        <v>4</v>
      </c>
      <c r="W97" s="1">
        <v>4</v>
      </c>
    </row>
    <row r="98" spans="1:23" x14ac:dyDescent="0.25">
      <c r="A98" s="1" t="s">
        <v>121</v>
      </c>
      <c r="B98" s="1">
        <v>3</v>
      </c>
      <c r="V98" s="1">
        <v>3</v>
      </c>
      <c r="W98" s="1">
        <v>3</v>
      </c>
    </row>
    <row r="99" spans="1:23" x14ac:dyDescent="0.25">
      <c r="A99" s="1" t="s">
        <v>154</v>
      </c>
      <c r="B99" s="1">
        <v>2</v>
      </c>
      <c r="V99" s="1">
        <v>2</v>
      </c>
      <c r="W99" s="1">
        <v>2</v>
      </c>
    </row>
    <row r="100" spans="1:23" x14ac:dyDescent="0.25">
      <c r="A100" s="1" t="s">
        <v>155</v>
      </c>
      <c r="B100" s="1">
        <v>1</v>
      </c>
      <c r="V100" s="1">
        <v>1</v>
      </c>
      <c r="W100" s="1">
        <v>1</v>
      </c>
    </row>
    <row r="101" spans="1:23" x14ac:dyDescent="0.25">
      <c r="A101" s="1" t="s">
        <v>156</v>
      </c>
      <c r="B101" s="1">
        <v>0</v>
      </c>
      <c r="V101" s="1">
        <v>0</v>
      </c>
      <c r="W101" s="1">
        <v>0</v>
      </c>
    </row>
  </sheetData>
  <sheetProtection algorithmName="SHA-1" hashValue="fisfZmCx6hluk3iu7ws6bw6ICEA=" saltValue="HOc7yV/kBLkNireZRV01EA==" spinCount="100000" sheet="1" objects="1" scenarios="1" selectLockedCells="1" selectUnlockedCells="1"/>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106"/>
  <sheetViews>
    <sheetView topLeftCell="A3" workbookViewId="0">
      <selection activeCell="C30" sqref="C30"/>
    </sheetView>
  </sheetViews>
  <sheetFormatPr defaultColWidth="8.75" defaultRowHeight="15.75" x14ac:dyDescent="0.25"/>
  <cols>
    <col min="1" max="1" width="19.625" style="1" customWidth="1"/>
    <col min="2" max="2" width="13.375" style="42" customWidth="1"/>
    <col min="3" max="3" width="8.75" style="43"/>
    <col min="4" max="4" width="90.75" style="1" customWidth="1"/>
    <col min="5" max="7" width="20.25" style="1" customWidth="1"/>
    <col min="8" max="15" width="20.25" style="42" customWidth="1"/>
    <col min="16" max="16384" width="8.75" style="42"/>
  </cols>
  <sheetData>
    <row r="1" spans="1:20" ht="16.5" thickBot="1" x14ac:dyDescent="0.3"/>
    <row r="2" spans="1:20" ht="16.5" thickBot="1" x14ac:dyDescent="0.3">
      <c r="A2" s="45" t="s">
        <v>90</v>
      </c>
      <c r="B2" s="47" t="str">
        <f>'自社診断ツール(他社比較用)'!C4&amp;'自社診断ツール(他社比較用)'!E4</f>
        <v/>
      </c>
      <c r="C2" s="46" t="s">
        <v>157</v>
      </c>
      <c r="D2" s="44" t="s">
        <v>87</v>
      </c>
      <c r="E2" s="12" t="s">
        <v>123</v>
      </c>
      <c r="F2" s="12" t="s">
        <v>136</v>
      </c>
      <c r="G2" s="12" t="s">
        <v>124</v>
      </c>
      <c r="H2" s="12" t="s">
        <v>125</v>
      </c>
      <c r="I2" s="12" t="s">
        <v>127</v>
      </c>
      <c r="J2" s="12" t="s">
        <v>126</v>
      </c>
      <c r="K2" s="12" t="s">
        <v>128</v>
      </c>
      <c r="L2" s="12" t="s">
        <v>129</v>
      </c>
      <c r="M2" s="12" t="s">
        <v>130</v>
      </c>
      <c r="N2" s="12" t="s">
        <v>131</v>
      </c>
      <c r="O2" s="12" t="s">
        <v>132</v>
      </c>
      <c r="Q2" s="30" t="s">
        <v>144</v>
      </c>
      <c r="R2" s="31" t="s">
        <v>145</v>
      </c>
      <c r="S2" s="42" t="s">
        <v>158</v>
      </c>
      <c r="T2" s="30" t="s">
        <v>144</v>
      </c>
    </row>
    <row r="3" spans="1:20" x14ac:dyDescent="0.25">
      <c r="A3" s="52" t="str">
        <f>IFERROR(INDEX($B$96:$B$101,MATCH('自社診断ツール(他社比較用)'!$G7,$A$96:$A$101,0)),"")</f>
        <v/>
      </c>
      <c r="B3" s="53" t="e">
        <f>INDEX($E3:$O3,MATCH($B$2,$E$2:$O$2,0))</f>
        <v>#N/A</v>
      </c>
      <c r="C3" s="54" t="e">
        <f>IF(A3=0,0,A3-B3)</f>
        <v>#VALUE!</v>
      </c>
      <c r="D3" s="21" t="s">
        <v>9</v>
      </c>
      <c r="E3" s="13">
        <v>3.9285714285714284</v>
      </c>
      <c r="F3" s="14">
        <v>4.2363636363636363</v>
      </c>
      <c r="G3" s="14">
        <v>4.4277456647398843</v>
      </c>
      <c r="H3" s="14">
        <v>4.3809523809523814</v>
      </c>
      <c r="I3" s="14">
        <v>3.9615384615384617</v>
      </c>
      <c r="J3" s="14">
        <v>3</v>
      </c>
      <c r="K3" s="14">
        <v>4.6885245901639347</v>
      </c>
      <c r="L3" s="14">
        <v>4.0632911392405067</v>
      </c>
      <c r="M3" s="14">
        <v>3.7619047619047619</v>
      </c>
      <c r="N3" s="14">
        <v>4.4705882352941178</v>
      </c>
      <c r="O3" s="14">
        <v>4.2125000000000004</v>
      </c>
      <c r="Q3" s="30" t="s">
        <v>137</v>
      </c>
      <c r="R3" s="31" t="s">
        <v>135</v>
      </c>
      <c r="S3" s="42" t="str">
        <f>IF(COUNTIF('(非表示)インデックス用_各社・全データ'!T2:T4,'自社診断ツール(他社比較用)'!C4),R3,"")</f>
        <v/>
      </c>
      <c r="T3" s="30" t="s">
        <v>137</v>
      </c>
    </row>
    <row r="4" spans="1:20" x14ac:dyDescent="0.25">
      <c r="A4" s="49" t="str">
        <f>IFERROR(INDEX($B$96:$B$101,MATCH('自社診断ツール(他社比較用)'!$G8,$A$96:$A$101,0)),"")</f>
        <v/>
      </c>
      <c r="B4" s="50" t="e">
        <f t="shared" ref="B4:B67" si="0">INDEX($E4:$O4,MATCH($B$2,$E$2:$O$2,0))</f>
        <v>#N/A</v>
      </c>
      <c r="C4" s="54" t="e">
        <f t="shared" ref="C4:C69" si="1">IF(A4=0,0,A4-B4)</f>
        <v>#VALUE!</v>
      </c>
      <c r="D4" s="22" t="s">
        <v>0</v>
      </c>
      <c r="E4" s="15">
        <v>3.8214285714285716</v>
      </c>
      <c r="F4" s="16">
        <v>4.1409090909090907</v>
      </c>
      <c r="G4" s="16">
        <v>4.3294797687861273</v>
      </c>
      <c r="H4" s="16">
        <v>4.2857142857142856</v>
      </c>
      <c r="I4" s="16">
        <v>3.6538461538461537</v>
      </c>
      <c r="J4" s="16">
        <v>3.1904761904761907</v>
      </c>
      <c r="K4" s="16">
        <v>4.4098360655737707</v>
      </c>
      <c r="L4" s="16">
        <v>4.0443037974683547</v>
      </c>
      <c r="M4" s="16">
        <v>3.5714285714285716</v>
      </c>
      <c r="N4" s="16">
        <v>4.2857142857142856</v>
      </c>
      <c r="O4" s="16">
        <v>4.1749999999999998</v>
      </c>
      <c r="Q4" s="30" t="s">
        <v>138</v>
      </c>
      <c r="R4" s="31"/>
      <c r="T4" s="30" t="s">
        <v>141</v>
      </c>
    </row>
    <row r="5" spans="1:20" x14ac:dyDescent="0.25">
      <c r="A5" s="49" t="str">
        <f>IFERROR(INDEX($B$96:$B$101,MATCH('自社診断ツール(他社比較用)'!$G9,$A$96:$A$101,0)),"")</f>
        <v/>
      </c>
      <c r="B5" s="50" t="e">
        <f t="shared" si="0"/>
        <v>#N/A</v>
      </c>
      <c r="C5" s="54" t="e">
        <f t="shared" si="1"/>
        <v>#VALUE!</v>
      </c>
      <c r="D5" s="22" t="s">
        <v>1</v>
      </c>
      <c r="E5" s="15">
        <v>3.4642857142857144</v>
      </c>
      <c r="F5" s="16">
        <v>3.4363636363636365</v>
      </c>
      <c r="G5" s="16">
        <v>3.4624277456647401</v>
      </c>
      <c r="H5" s="16">
        <v>3.6190476190476191</v>
      </c>
      <c r="I5" s="16">
        <v>3.5769230769230771</v>
      </c>
      <c r="J5" s="16">
        <v>3.0476190476190474</v>
      </c>
      <c r="K5" s="16">
        <v>3.7049180327868854</v>
      </c>
      <c r="L5" s="16">
        <v>3.3354430379746836</v>
      </c>
      <c r="M5" s="16">
        <v>3.3809523809523809</v>
      </c>
      <c r="N5" s="16">
        <v>3.53781512605042</v>
      </c>
      <c r="O5" s="16">
        <v>3.3875000000000002</v>
      </c>
      <c r="Q5" s="30" t="s">
        <v>139</v>
      </c>
      <c r="R5" s="31"/>
    </row>
    <row r="6" spans="1:20" x14ac:dyDescent="0.25">
      <c r="A6" s="49" t="str">
        <f>IFERROR(INDEX($B$96:$B$101,MATCH('自社診断ツール(他社比較用)'!$G10,$A$96:$A$101,0)),"")</f>
        <v/>
      </c>
      <c r="B6" s="50" t="e">
        <f t="shared" si="0"/>
        <v>#N/A</v>
      </c>
      <c r="C6" s="54" t="e">
        <f t="shared" si="1"/>
        <v>#VALUE!</v>
      </c>
      <c r="D6" s="22" t="s">
        <v>2</v>
      </c>
      <c r="E6" s="15">
        <v>3.7857142857142856</v>
      </c>
      <c r="F6" s="16">
        <v>3.7136363636363638</v>
      </c>
      <c r="G6" s="16">
        <v>3.7341040462427744</v>
      </c>
      <c r="H6" s="16">
        <v>3.9047619047619047</v>
      </c>
      <c r="I6" s="16">
        <v>3.9230769230769229</v>
      </c>
      <c r="J6" s="16">
        <v>3.2857142857142856</v>
      </c>
      <c r="K6" s="16">
        <v>3.639344262295082</v>
      </c>
      <c r="L6" s="16">
        <v>3.740506329113924</v>
      </c>
      <c r="M6" s="16">
        <v>3.7619047619047619</v>
      </c>
      <c r="N6" s="16">
        <v>3.6554621848739495</v>
      </c>
      <c r="O6" s="16">
        <v>3.9125000000000001</v>
      </c>
      <c r="Q6" s="30" t="s">
        <v>140</v>
      </c>
      <c r="R6" s="31"/>
    </row>
    <row r="7" spans="1:20" x14ac:dyDescent="0.25">
      <c r="A7" s="49" t="str">
        <f>IFERROR(INDEX($B$96:$B$101,MATCH('自社診断ツール(他社比較用)'!$G11,$A$96:$A$101,0)),"")</f>
        <v/>
      </c>
      <c r="B7" s="50" t="e">
        <f t="shared" si="0"/>
        <v>#N/A</v>
      </c>
      <c r="C7" s="54" t="e">
        <f t="shared" si="1"/>
        <v>#VALUE!</v>
      </c>
      <c r="D7" s="22" t="s">
        <v>3</v>
      </c>
      <c r="E7" s="15">
        <v>2.7857142857142856</v>
      </c>
      <c r="F7" s="16">
        <v>2.9315068493150687</v>
      </c>
      <c r="G7" s="16">
        <v>3.0635838150289016</v>
      </c>
      <c r="H7" s="16">
        <v>3.1904761904761907</v>
      </c>
      <c r="I7" s="16">
        <v>2.6923076923076925</v>
      </c>
      <c r="J7" s="16">
        <v>2.1</v>
      </c>
      <c r="K7" s="16">
        <v>3.3442622950819674</v>
      </c>
      <c r="L7" s="16">
        <v>2.7707006369426752</v>
      </c>
      <c r="M7" s="16">
        <v>2.5714285714285716</v>
      </c>
      <c r="N7" s="16">
        <v>2.9915966386554622</v>
      </c>
      <c r="O7" s="16">
        <v>3.05</v>
      </c>
      <c r="Q7" s="30" t="s">
        <v>141</v>
      </c>
      <c r="R7" s="31"/>
    </row>
    <row r="8" spans="1:20" x14ac:dyDescent="0.25">
      <c r="A8" s="49" t="str">
        <f>IFERROR(INDEX($B$96:$B$101,MATCH('自社診断ツール(他社比較用)'!$G12,$A$96:$A$101,0)),"")</f>
        <v/>
      </c>
      <c r="B8" s="50" t="e">
        <f t="shared" si="0"/>
        <v>#N/A</v>
      </c>
      <c r="C8" s="54" t="e">
        <f t="shared" si="1"/>
        <v>#VALUE!</v>
      </c>
      <c r="D8" s="22" t="s">
        <v>4</v>
      </c>
      <c r="E8" s="15">
        <v>3.75</v>
      </c>
      <c r="F8" s="16">
        <v>3.8545454545454545</v>
      </c>
      <c r="G8" s="16">
        <v>4.0115606936416182</v>
      </c>
      <c r="H8" s="16">
        <v>4.0476190476190474</v>
      </c>
      <c r="I8" s="16">
        <v>4</v>
      </c>
      <c r="J8" s="16">
        <v>2.3809523809523809</v>
      </c>
      <c r="K8" s="16">
        <v>4.278688524590164</v>
      </c>
      <c r="L8" s="16">
        <v>3.6835443037974684</v>
      </c>
      <c r="M8" s="16">
        <v>3.5238095238095237</v>
      </c>
      <c r="N8" s="16">
        <v>3.9747899159663866</v>
      </c>
      <c r="O8" s="16">
        <v>4.0625</v>
      </c>
      <c r="Q8" s="30" t="s">
        <v>142</v>
      </c>
      <c r="R8" s="31"/>
    </row>
    <row r="9" spans="1:20" x14ac:dyDescent="0.25">
      <c r="A9" s="49" t="str">
        <f>IFERROR(INDEX($B$96:$B$101,MATCH('自社診断ツール(他社比較用)'!$G13,$A$96:$A$101,0)),"")</f>
        <v/>
      </c>
      <c r="B9" s="50" t="e">
        <f t="shared" si="0"/>
        <v>#N/A</v>
      </c>
      <c r="C9" s="54" t="e">
        <f t="shared" si="1"/>
        <v>#VALUE!</v>
      </c>
      <c r="D9" s="22" t="s">
        <v>5</v>
      </c>
      <c r="E9" s="15">
        <v>3.8214285714285716</v>
      </c>
      <c r="F9" s="16">
        <v>3.8545454545454545</v>
      </c>
      <c r="G9" s="16">
        <v>3.9884393063583814</v>
      </c>
      <c r="H9" s="16">
        <v>4.0952380952380949</v>
      </c>
      <c r="I9" s="16">
        <v>4.0769230769230766</v>
      </c>
      <c r="J9" s="16">
        <v>2.4761904761904763</v>
      </c>
      <c r="K9" s="16">
        <v>3.9836065573770494</v>
      </c>
      <c r="L9" s="16">
        <v>3.8037974683544302</v>
      </c>
      <c r="M9" s="16">
        <v>3.6666666666666665</v>
      </c>
      <c r="N9" s="16">
        <v>3.9411764705882355</v>
      </c>
      <c r="O9" s="16">
        <v>4.0875000000000004</v>
      </c>
      <c r="Q9" s="30" t="s">
        <v>143</v>
      </c>
      <c r="R9" s="31"/>
    </row>
    <row r="10" spans="1:20" x14ac:dyDescent="0.25">
      <c r="A10" s="49" t="str">
        <f>IFERROR(INDEX($B$96:$B$101,MATCH('自社診断ツール(他社比較用)'!$G14,$A$96:$A$101,0)),"")</f>
        <v/>
      </c>
      <c r="B10" s="50" t="e">
        <f t="shared" si="0"/>
        <v>#N/A</v>
      </c>
      <c r="C10" s="54" t="e">
        <f t="shared" si="1"/>
        <v>#VALUE!</v>
      </c>
      <c r="D10" s="22" t="s">
        <v>6</v>
      </c>
      <c r="E10" s="15">
        <v>3.6785714285714284</v>
      </c>
      <c r="F10" s="16">
        <v>3.6909090909090909</v>
      </c>
      <c r="G10" s="16">
        <v>3.8381502890173409</v>
      </c>
      <c r="H10" s="16">
        <v>4.0476190476190474</v>
      </c>
      <c r="I10" s="16">
        <v>3.7307692307692308</v>
      </c>
      <c r="J10" s="16">
        <v>2.4285714285714284</v>
      </c>
      <c r="K10" s="16">
        <v>4.1803278688524594</v>
      </c>
      <c r="L10" s="16">
        <v>3.5</v>
      </c>
      <c r="M10" s="16">
        <v>3.3333333333333335</v>
      </c>
      <c r="N10" s="16">
        <v>3.8235294117647061</v>
      </c>
      <c r="O10" s="16">
        <v>3.8250000000000002</v>
      </c>
    </row>
    <row r="11" spans="1:20" x14ac:dyDescent="0.25">
      <c r="A11" s="49" t="str">
        <f>IFERROR(INDEX($B$96:$B$101,MATCH('自社診断ツール(他社比較用)'!$G15,$A$96:$A$101,0)),"")</f>
        <v/>
      </c>
      <c r="B11" s="50" t="e">
        <f t="shared" si="0"/>
        <v>#N/A</v>
      </c>
      <c r="C11" s="54" t="e">
        <f t="shared" si="1"/>
        <v>#VALUE!</v>
      </c>
      <c r="D11" s="22" t="s">
        <v>7</v>
      </c>
      <c r="E11" s="15">
        <v>3.5714285714285716</v>
      </c>
      <c r="F11" s="16">
        <v>3.5</v>
      </c>
      <c r="G11" s="16">
        <v>3.601156069364162</v>
      </c>
      <c r="H11" s="16">
        <v>3.9047619047619047</v>
      </c>
      <c r="I11" s="16">
        <v>3.6923076923076925</v>
      </c>
      <c r="J11" s="16">
        <v>2.4285714285714284</v>
      </c>
      <c r="K11" s="16">
        <v>4.0327868852459012</v>
      </c>
      <c r="L11" s="16">
        <v>3.2974683544303796</v>
      </c>
      <c r="M11" s="16">
        <v>3.2380952380952381</v>
      </c>
      <c r="N11" s="16">
        <v>3.672268907563025</v>
      </c>
      <c r="O11" s="16">
        <v>3.5249999999999999</v>
      </c>
    </row>
    <row r="12" spans="1:20" x14ac:dyDescent="0.25">
      <c r="A12" s="49" t="str">
        <f>IFERROR(INDEX($B$96:$B$101,MATCH('自社診断ツール(他社比較用)'!$G16,$A$96:$A$101,0)),"")</f>
        <v/>
      </c>
      <c r="B12" s="50" t="e">
        <f t="shared" si="0"/>
        <v>#N/A</v>
      </c>
      <c r="C12" s="54" t="e">
        <f t="shared" si="1"/>
        <v>#VALUE!</v>
      </c>
      <c r="D12" s="23" t="s">
        <v>8</v>
      </c>
      <c r="E12" s="15">
        <v>3.6428571428571428</v>
      </c>
      <c r="F12" s="16">
        <v>3.5045454545454544</v>
      </c>
      <c r="G12" s="16">
        <v>3.5722543352601157</v>
      </c>
      <c r="H12" s="16">
        <v>3.7619047619047619</v>
      </c>
      <c r="I12" s="16">
        <v>3.4230769230769229</v>
      </c>
      <c r="J12" s="16">
        <v>3.0476190476190474</v>
      </c>
      <c r="K12" s="16">
        <v>3.901639344262295</v>
      </c>
      <c r="L12" s="16">
        <v>3.3481012658227849</v>
      </c>
      <c r="M12" s="16">
        <v>3.2857142857142856</v>
      </c>
      <c r="N12" s="16">
        <v>3.7058823529411766</v>
      </c>
      <c r="O12" s="16">
        <v>3.3250000000000002</v>
      </c>
    </row>
    <row r="13" spans="1:20" ht="16.5" thickBot="1" x14ac:dyDescent="0.3">
      <c r="A13" s="55" t="str">
        <f>IFERROR(SUMIFS(A3:A12,A3:A12,"&gt;=1",A3:A12,"&lt;=5")/COUNTIFS(A3:A12,"&gt;=1",A3:A12,"&lt;=5"),"(企業回答要入力)")</f>
        <v>(企業回答要入力)</v>
      </c>
      <c r="B13" s="56" t="e">
        <f t="shared" si="0"/>
        <v>#N/A</v>
      </c>
      <c r="C13" s="57" t="e">
        <f>A13-B13</f>
        <v>#VALUE!</v>
      </c>
      <c r="D13" s="2" t="s">
        <v>91</v>
      </c>
      <c r="E13" s="17">
        <v>3.625</v>
      </c>
      <c r="F13" s="18">
        <v>3.6863325031133249</v>
      </c>
      <c r="G13" s="18">
        <v>3.8028901734104039</v>
      </c>
      <c r="H13" s="18">
        <v>3.9238095238095232</v>
      </c>
      <c r="I13" s="18">
        <v>3.6730769230769225</v>
      </c>
      <c r="J13" s="18">
        <v>2.7385714285714284</v>
      </c>
      <c r="K13" s="18">
        <v>4.0163934426229506</v>
      </c>
      <c r="L13" s="18">
        <v>3.5587156333145202</v>
      </c>
      <c r="M13" s="18">
        <v>3.4095238095238103</v>
      </c>
      <c r="N13" s="18">
        <v>3.8058823529411763</v>
      </c>
      <c r="O13" s="18">
        <v>3.7562500000000001</v>
      </c>
    </row>
    <row r="14" spans="1:20" x14ac:dyDescent="0.25">
      <c r="A14" s="52" t="str">
        <f>IFERROR(INDEX($B$96:$B$101,MATCH('自社診断ツール(他社比較用)'!$G18,$A$96:$A$101,0)),"")</f>
        <v/>
      </c>
      <c r="B14" s="53" t="e">
        <f t="shared" si="0"/>
        <v>#N/A</v>
      </c>
      <c r="C14" s="54" t="e">
        <f t="shared" si="1"/>
        <v>#VALUE!</v>
      </c>
      <c r="D14" s="48" t="s">
        <v>10</v>
      </c>
      <c r="E14" s="15">
        <v>3.5714285714285716</v>
      </c>
      <c r="F14" s="16">
        <v>3.8818181818181818</v>
      </c>
      <c r="G14" s="16">
        <v>3.9421965317919074</v>
      </c>
      <c r="H14" s="16">
        <v>3.7619047619047619</v>
      </c>
      <c r="I14" s="16">
        <v>4</v>
      </c>
      <c r="J14" s="16">
        <v>3.2380952380952381</v>
      </c>
      <c r="K14" s="16">
        <v>4.2131147540983607</v>
      </c>
      <c r="L14" s="16">
        <v>3.759493670886076</v>
      </c>
      <c r="M14" s="16">
        <v>3.3333333333333335</v>
      </c>
      <c r="N14" s="16">
        <v>4.1428571428571432</v>
      </c>
      <c r="O14" s="16">
        <v>3.6625000000000001</v>
      </c>
    </row>
    <row r="15" spans="1:20" x14ac:dyDescent="0.25">
      <c r="A15" s="49" t="str">
        <f>IFERROR(INDEX($B$96:$B$101,MATCH('自社診断ツール(他社比較用)'!$G19,$A$96:$A$101,0)),"")</f>
        <v/>
      </c>
      <c r="B15" s="50" t="e">
        <f t="shared" si="0"/>
        <v>#N/A</v>
      </c>
      <c r="C15" s="51" t="e">
        <f t="shared" si="1"/>
        <v>#VALUE!</v>
      </c>
      <c r="D15" s="24" t="s">
        <v>11</v>
      </c>
      <c r="E15" s="15">
        <v>3.1071428571428572</v>
      </c>
      <c r="F15" s="16">
        <v>3.3863636363636362</v>
      </c>
      <c r="G15" s="16">
        <v>3.5433526011560694</v>
      </c>
      <c r="H15" s="16">
        <v>3.4285714285714284</v>
      </c>
      <c r="I15" s="16">
        <v>2.9230769230769229</v>
      </c>
      <c r="J15" s="16">
        <v>2.6666666666666665</v>
      </c>
      <c r="K15" s="16">
        <v>3.7868852459016393</v>
      </c>
      <c r="L15" s="16">
        <v>3.2341772151898733</v>
      </c>
      <c r="M15" s="16">
        <v>2.9047619047619047</v>
      </c>
      <c r="N15" s="16">
        <v>3.6050420168067228</v>
      </c>
      <c r="O15" s="16">
        <v>3.25</v>
      </c>
    </row>
    <row r="16" spans="1:20" x14ac:dyDescent="0.25">
      <c r="A16" s="49" t="str">
        <f>IFERROR(INDEX($B$96:$B$101,MATCH('自社診断ツール(他社比較用)'!$G20,$A$96:$A$101,0)),"")</f>
        <v/>
      </c>
      <c r="B16" s="50" t="e">
        <f t="shared" si="0"/>
        <v>#N/A</v>
      </c>
      <c r="C16" s="51" t="e">
        <f t="shared" si="1"/>
        <v>#VALUE!</v>
      </c>
      <c r="D16" s="24" t="s">
        <v>12</v>
      </c>
      <c r="E16" s="15">
        <v>4.1111111111111107</v>
      </c>
      <c r="F16" s="16">
        <v>4.2706422018348622</v>
      </c>
      <c r="G16" s="16">
        <v>4.3255813953488369</v>
      </c>
      <c r="H16" s="16">
        <v>4.3809523809523814</v>
      </c>
      <c r="I16" s="16">
        <v>4.12</v>
      </c>
      <c r="J16" s="16">
        <v>4</v>
      </c>
      <c r="K16" s="16">
        <v>4.4754098360655741</v>
      </c>
      <c r="L16" s="16">
        <v>4.1923076923076925</v>
      </c>
      <c r="M16" s="16">
        <v>4</v>
      </c>
      <c r="N16" s="16">
        <v>4.3728813559322033</v>
      </c>
      <c r="O16" s="16">
        <v>4.1898734177215191</v>
      </c>
    </row>
    <row r="17" spans="1:15" x14ac:dyDescent="0.25">
      <c r="A17" s="49" t="str">
        <f>IFERROR(INDEX($B$96:$B$101,MATCH('自社診断ツール(他社比較用)'!$G21,$A$96:$A$101,0)),"")</f>
        <v/>
      </c>
      <c r="B17" s="50" t="e">
        <f t="shared" si="0"/>
        <v>#N/A</v>
      </c>
      <c r="C17" s="51" t="e">
        <f t="shared" si="1"/>
        <v>#VALUE!</v>
      </c>
      <c r="D17" s="24" t="s">
        <v>13</v>
      </c>
      <c r="E17" s="15">
        <v>3.5</v>
      </c>
      <c r="F17" s="16">
        <v>3.6909090909090909</v>
      </c>
      <c r="G17" s="16">
        <v>3.7514450867052025</v>
      </c>
      <c r="H17" s="16">
        <v>3.7619047619047619</v>
      </c>
      <c r="I17" s="16">
        <v>3.5769230769230771</v>
      </c>
      <c r="J17" s="16">
        <v>3.3333333333333335</v>
      </c>
      <c r="K17" s="16">
        <v>4.0491803278688527</v>
      </c>
      <c r="L17" s="16">
        <v>3.5506329113924049</v>
      </c>
      <c r="M17" s="16">
        <v>3.4285714285714284</v>
      </c>
      <c r="N17" s="16">
        <v>3.8319327731092439</v>
      </c>
      <c r="O17" s="16">
        <v>3.5750000000000002</v>
      </c>
    </row>
    <row r="18" spans="1:15" x14ac:dyDescent="0.25">
      <c r="A18" s="49" t="str">
        <f>IFERROR(INDEX($B$96:$B$101,MATCH('自社診断ツール(他社比較用)'!$G22,$A$96:$A$101,0)),"")</f>
        <v/>
      </c>
      <c r="B18" s="50" t="e">
        <f t="shared" si="0"/>
        <v>#N/A</v>
      </c>
      <c r="C18" s="51" t="e">
        <f t="shared" si="1"/>
        <v>#VALUE!</v>
      </c>
      <c r="D18" s="24" t="s">
        <v>14</v>
      </c>
      <c r="E18" s="15">
        <v>3.0714285714285716</v>
      </c>
      <c r="F18" s="16">
        <v>3.5022831050228311</v>
      </c>
      <c r="G18" s="16">
        <v>3.558139534883721</v>
      </c>
      <c r="H18" s="16">
        <v>3.3333333333333335</v>
      </c>
      <c r="I18" s="16">
        <v>3.5769230769230771</v>
      </c>
      <c r="J18" s="16">
        <v>2.9523809523809526</v>
      </c>
      <c r="K18" s="16">
        <v>3.8688524590163933</v>
      </c>
      <c r="L18" s="16">
        <v>3.3630573248407645</v>
      </c>
      <c r="M18" s="16">
        <v>2.9523809523809526</v>
      </c>
      <c r="N18" s="16">
        <v>3.7796610169491527</v>
      </c>
      <c r="O18" s="16">
        <v>3.2374999999999998</v>
      </c>
    </row>
    <row r="19" spans="1:15" x14ac:dyDescent="0.25">
      <c r="A19" s="49" t="str">
        <f>IFERROR(INDEX($B$96:$B$101,MATCH('自社診断ツール(他社比較用)'!$G23,$A$96:$A$101,0)),"")</f>
        <v/>
      </c>
      <c r="B19" s="50" t="e">
        <f t="shared" si="0"/>
        <v>#N/A</v>
      </c>
      <c r="C19" s="51" t="e">
        <f t="shared" si="1"/>
        <v>#VALUE!</v>
      </c>
      <c r="D19" s="24" t="s">
        <v>15</v>
      </c>
      <c r="E19" s="15">
        <v>3.75</v>
      </c>
      <c r="F19" s="16">
        <v>3.8</v>
      </c>
      <c r="G19" s="16">
        <v>3.8034682080924855</v>
      </c>
      <c r="H19" s="16">
        <v>3.9047619047619047</v>
      </c>
      <c r="I19" s="16">
        <v>4</v>
      </c>
      <c r="J19" s="16">
        <v>3.5238095238095237</v>
      </c>
      <c r="K19" s="16">
        <v>4.1639344262295079</v>
      </c>
      <c r="L19" s="16">
        <v>3.6582278481012658</v>
      </c>
      <c r="M19" s="16">
        <v>3.5238095238095237</v>
      </c>
      <c r="N19" s="16">
        <v>4.0672268907563023</v>
      </c>
      <c r="O19" s="16">
        <v>3.4750000000000001</v>
      </c>
    </row>
    <row r="20" spans="1:15" x14ac:dyDescent="0.25">
      <c r="A20" s="49" t="str">
        <f>IFERROR(INDEX($B$96:$B$101,MATCH('自社診断ツール(他社比較用)'!$G24,$A$96:$A$101,0)),"")</f>
        <v/>
      </c>
      <c r="B20" s="50" t="e">
        <f t="shared" si="0"/>
        <v>#N/A</v>
      </c>
      <c r="C20" s="51" t="e">
        <f t="shared" si="1"/>
        <v>#VALUE!</v>
      </c>
      <c r="D20" s="24" t="s">
        <v>16</v>
      </c>
      <c r="E20" s="15">
        <v>3.5714285714285716</v>
      </c>
      <c r="F20" s="16">
        <v>3.5909090909090908</v>
      </c>
      <c r="G20" s="16">
        <v>3.6589595375722541</v>
      </c>
      <c r="H20" s="16">
        <v>3.8095238095238093</v>
      </c>
      <c r="I20" s="16">
        <v>3.6153846153846154</v>
      </c>
      <c r="J20" s="16">
        <v>3</v>
      </c>
      <c r="K20" s="16">
        <v>3.9836065573770494</v>
      </c>
      <c r="L20" s="16">
        <v>3.4430379746835444</v>
      </c>
      <c r="M20" s="16">
        <v>3.5238095238095237</v>
      </c>
      <c r="N20" s="16">
        <v>3.7731092436974789</v>
      </c>
      <c r="O20" s="16">
        <v>3.4750000000000001</v>
      </c>
    </row>
    <row r="21" spans="1:15" x14ac:dyDescent="0.25">
      <c r="A21" s="49" t="str">
        <f>IFERROR(INDEX($B$96:$B$101,MATCH('自社診断ツール(他社比較用)'!$G25,$A$96:$A$101,0)),"")</f>
        <v/>
      </c>
      <c r="B21" s="50" t="e">
        <f t="shared" si="0"/>
        <v>#N/A</v>
      </c>
      <c r="C21" s="51" t="e">
        <f t="shared" si="1"/>
        <v>#VALUE!</v>
      </c>
      <c r="D21" s="24" t="s">
        <v>17</v>
      </c>
      <c r="E21" s="15">
        <v>3.5357142857142856</v>
      </c>
      <c r="F21" s="16">
        <v>3.6954545454545453</v>
      </c>
      <c r="G21" s="16">
        <v>3.7919075144508669</v>
      </c>
      <c r="H21" s="16">
        <v>3.7142857142857144</v>
      </c>
      <c r="I21" s="16">
        <v>3.7307692307692308</v>
      </c>
      <c r="J21" s="16">
        <v>2.8571428571428572</v>
      </c>
      <c r="K21" s="16">
        <v>4.0163934426229506</v>
      </c>
      <c r="L21" s="16">
        <v>3.5696202531645569</v>
      </c>
      <c r="M21" s="16">
        <v>3.4761904761904763</v>
      </c>
      <c r="N21" s="16">
        <v>3.8571428571428572</v>
      </c>
      <c r="O21" s="16">
        <v>3.6749999999999998</v>
      </c>
    </row>
    <row r="22" spans="1:15" x14ac:dyDescent="0.25">
      <c r="A22" s="49" t="str">
        <f>IFERROR(INDEX($B$96:$B$101,MATCH('自社診断ツール(他社比較用)'!$G26,$A$96:$A$101,0)),"")</f>
        <v/>
      </c>
      <c r="B22" s="50" t="e">
        <f t="shared" si="0"/>
        <v>#N/A</v>
      </c>
      <c r="C22" s="51" t="e">
        <f t="shared" si="1"/>
        <v>#VALUE!</v>
      </c>
      <c r="D22" s="24" t="s">
        <v>18</v>
      </c>
      <c r="E22" s="15">
        <v>3.6785714285714284</v>
      </c>
      <c r="F22" s="16">
        <v>3.6757990867579911</v>
      </c>
      <c r="G22" s="16">
        <v>3.7383720930232558</v>
      </c>
      <c r="H22" s="16">
        <v>3.9523809523809526</v>
      </c>
      <c r="I22" s="16">
        <v>3.7307692307692308</v>
      </c>
      <c r="J22" s="16">
        <v>3.0952380952380953</v>
      </c>
      <c r="K22" s="16">
        <v>3.9508196721311477</v>
      </c>
      <c r="L22" s="16">
        <v>3.5668789808917198</v>
      </c>
      <c r="M22" s="16">
        <v>3.6190476190476191</v>
      </c>
      <c r="N22" s="16">
        <v>3.8050847457627119</v>
      </c>
      <c r="O22" s="16">
        <v>3.6375000000000002</v>
      </c>
    </row>
    <row r="23" spans="1:15" x14ac:dyDescent="0.25">
      <c r="A23" s="49" t="str">
        <f>IFERROR(INDEX($B$96:$B$101,MATCH('自社診断ツール(他社比較用)'!$G27,$A$96:$A$101,0)),"")</f>
        <v/>
      </c>
      <c r="B23" s="50" t="e">
        <f t="shared" si="0"/>
        <v>#N/A</v>
      </c>
      <c r="C23" s="51" t="e">
        <f t="shared" si="1"/>
        <v>#VALUE!</v>
      </c>
      <c r="D23" s="25" t="s">
        <v>19</v>
      </c>
      <c r="E23" s="15">
        <v>3.3571428571428572</v>
      </c>
      <c r="F23" s="16">
        <v>3.331818181818182</v>
      </c>
      <c r="G23" s="16">
        <v>3.5086705202312141</v>
      </c>
      <c r="H23" s="16">
        <v>3.6666666666666665</v>
      </c>
      <c r="I23" s="16">
        <v>2.9615384615384617</v>
      </c>
      <c r="J23" s="16">
        <v>2.3333333333333335</v>
      </c>
      <c r="K23" s="16">
        <v>3.7704918032786887</v>
      </c>
      <c r="L23" s="16">
        <v>3.1582278481012658</v>
      </c>
      <c r="M23" s="16">
        <v>3.2857142857142856</v>
      </c>
      <c r="N23" s="16">
        <v>3.4369747899159662</v>
      </c>
      <c r="O23" s="16">
        <v>3.4375</v>
      </c>
    </row>
    <row r="24" spans="1:15" ht="16.5" thickBot="1" x14ac:dyDescent="0.3">
      <c r="A24" s="55" t="str">
        <f>IFERROR(SUMIFS(A14:A23,A14:A23,"&gt;=1",A14:A23,"&lt;=5")/COUNTIFS(A14:A23,"&gt;=1",A14:A23,"&lt;=5"),"(企業回答要入力)")</f>
        <v>(企業回答要入力)</v>
      </c>
      <c r="B24" s="56" t="e">
        <f t="shared" si="0"/>
        <v>#N/A</v>
      </c>
      <c r="C24" s="57" t="e">
        <f t="shared" ref="C24:C57" si="2">A24-B24</f>
        <v>#VALUE!</v>
      </c>
      <c r="D24" s="2" t="s">
        <v>91</v>
      </c>
      <c r="E24" s="17">
        <v>3.5253968253968253</v>
      </c>
      <c r="F24" s="18">
        <v>3.6825997120888418</v>
      </c>
      <c r="G24" s="18">
        <v>3.7622093023255814</v>
      </c>
      <c r="H24" s="18">
        <v>3.7714285714285714</v>
      </c>
      <c r="I24" s="18">
        <v>3.6235384615384616</v>
      </c>
      <c r="J24" s="18">
        <v>3.1</v>
      </c>
      <c r="K24" s="18">
        <v>4.0278688524590169</v>
      </c>
      <c r="L24" s="18">
        <v>3.5495661719559166</v>
      </c>
      <c r="M24" s="18">
        <v>3.4047619047619051</v>
      </c>
      <c r="N24" s="18">
        <v>3.8671912832929785</v>
      </c>
      <c r="O24" s="18">
        <v>3.5614873417721524</v>
      </c>
    </row>
    <row r="25" spans="1:15" x14ac:dyDescent="0.25">
      <c r="A25" s="52" t="str">
        <f>IFERROR(INDEX($B$96:$B$101,MATCH('自社診断ツール(他社比較用)'!$G29,$A$96:$A$101,0)),"")</f>
        <v/>
      </c>
      <c r="B25" s="53" t="e">
        <f>INDEX($E25:$O25,MATCH($B$2,$E$2:$O$2,0))</f>
        <v>#N/A</v>
      </c>
      <c r="C25" s="54" t="e">
        <f t="shared" si="1"/>
        <v>#VALUE!</v>
      </c>
      <c r="D25" s="48" t="s">
        <v>21</v>
      </c>
      <c r="E25" s="15">
        <v>3.9655172413793105</v>
      </c>
      <c r="F25" s="16">
        <v>3.8828828828828827</v>
      </c>
      <c r="G25" s="16">
        <v>3.9597701149425286</v>
      </c>
      <c r="H25" s="16">
        <v>4.2727272727272725</v>
      </c>
      <c r="I25" s="16">
        <v>4.0370370370370372</v>
      </c>
      <c r="J25" s="16">
        <v>3.0476190476190474</v>
      </c>
      <c r="K25" s="16">
        <v>4.0163934426229506</v>
      </c>
      <c r="L25" s="16">
        <v>3.8301886792452828</v>
      </c>
      <c r="M25" s="16">
        <v>3.7727272727272729</v>
      </c>
      <c r="N25" s="16">
        <v>4.0583333333333336</v>
      </c>
      <c r="O25" s="16">
        <v>3.8395061728395063</v>
      </c>
    </row>
    <row r="26" spans="1:15" x14ac:dyDescent="0.25">
      <c r="A26" s="49" t="str">
        <f>IFERROR(INDEX($B$96:$B$101,MATCH('自社診断ツール(他社比較用)'!$G30,$A$96:$A$101,0)),"")</f>
        <v/>
      </c>
      <c r="B26" s="50" t="e">
        <f t="shared" si="0"/>
        <v>#N/A</v>
      </c>
      <c r="C26" s="51" t="e">
        <f t="shared" si="1"/>
        <v>#VALUE!</v>
      </c>
      <c r="D26" s="24" t="s">
        <v>22</v>
      </c>
      <c r="E26" s="15">
        <v>3.1379310344827585</v>
      </c>
      <c r="F26" s="16">
        <v>3.2342342342342341</v>
      </c>
      <c r="G26" s="16">
        <v>3.2988505747126435</v>
      </c>
      <c r="H26" s="16">
        <v>3.4090909090909092</v>
      </c>
      <c r="I26" s="16">
        <v>3.1851851851851851</v>
      </c>
      <c r="J26" s="16">
        <v>2.7619047619047619</v>
      </c>
      <c r="K26" s="16">
        <v>3.557377049180328</v>
      </c>
      <c r="L26" s="16">
        <v>3.1132075471698113</v>
      </c>
      <c r="M26" s="16">
        <v>3.0909090909090908</v>
      </c>
      <c r="N26" s="16">
        <v>3.35</v>
      </c>
      <c r="O26" s="16">
        <v>3.1851851851851851</v>
      </c>
    </row>
    <row r="27" spans="1:15" x14ac:dyDescent="0.25">
      <c r="A27" s="49" t="str">
        <f>IFERROR(INDEX($B$96:$B$101,MATCH('自社診断ツール(他社比較用)'!$G31,$A$96:$A$101,0)),"")</f>
        <v/>
      </c>
      <c r="B27" s="50" t="e">
        <f t="shared" si="0"/>
        <v>#N/A</v>
      </c>
      <c r="C27" s="51" t="e">
        <f t="shared" si="1"/>
        <v>#VALUE!</v>
      </c>
      <c r="D27" s="24" t="s">
        <v>23</v>
      </c>
      <c r="E27" s="15">
        <v>3.9310344827586206</v>
      </c>
      <c r="F27" s="16">
        <v>3.9504504504504503</v>
      </c>
      <c r="G27" s="16">
        <v>4.0919540229885056</v>
      </c>
      <c r="H27" s="16">
        <v>4.3181818181818183</v>
      </c>
      <c r="I27" s="16">
        <v>3.7777777777777777</v>
      </c>
      <c r="J27" s="16">
        <v>3</v>
      </c>
      <c r="K27" s="16">
        <v>4.360655737704918</v>
      </c>
      <c r="L27" s="16">
        <v>3.7924528301886791</v>
      </c>
      <c r="M27" s="16">
        <v>3.7272727272727271</v>
      </c>
      <c r="N27" s="16">
        <v>4.1749999999999998</v>
      </c>
      <c r="O27" s="16">
        <v>3.8641975308641974</v>
      </c>
    </row>
    <row r="28" spans="1:15" x14ac:dyDescent="0.25">
      <c r="A28" s="49" t="str">
        <f>IFERROR(INDEX($B$96:$B$101,MATCH('自社診断ツール(他社比較用)'!$G32,$A$96:$A$101,0)),"")</f>
        <v/>
      </c>
      <c r="B28" s="50" t="e">
        <f t="shared" si="0"/>
        <v>#N/A</v>
      </c>
      <c r="C28" s="51" t="e">
        <f t="shared" si="1"/>
        <v>#VALUE!</v>
      </c>
      <c r="D28" s="24" t="s">
        <v>24</v>
      </c>
      <c r="E28" s="15">
        <v>3.7931034482758621</v>
      </c>
      <c r="F28" s="16">
        <v>3.8863636363636362</v>
      </c>
      <c r="G28" s="16">
        <v>3.9825581395348837</v>
      </c>
      <c r="H28" s="16">
        <v>3.8181818181818183</v>
      </c>
      <c r="I28" s="16">
        <v>3.8518518518518516</v>
      </c>
      <c r="J28" s="16">
        <v>3.1428571428571428</v>
      </c>
      <c r="K28" s="16">
        <v>4.25</v>
      </c>
      <c r="L28" s="16">
        <v>3.7468354430379747</v>
      </c>
      <c r="M28" s="16">
        <v>3.6363636363636362</v>
      </c>
      <c r="N28" s="16">
        <v>4.101694915254237</v>
      </c>
      <c r="O28" s="16">
        <v>3.7654320987654319</v>
      </c>
    </row>
    <row r="29" spans="1:15" x14ac:dyDescent="0.25">
      <c r="A29" s="49" t="str">
        <f>IFERROR(INDEX($B$96:$B$101,MATCH('自社診断ツール(他社比較用)'!$G33,$A$96:$A$101,0)),"")</f>
        <v/>
      </c>
      <c r="B29" s="50" t="e">
        <f t="shared" si="0"/>
        <v>#N/A</v>
      </c>
      <c r="C29" s="51" t="e">
        <f t="shared" si="1"/>
        <v>#VALUE!</v>
      </c>
      <c r="D29" s="24" t="s">
        <v>95</v>
      </c>
      <c r="E29" s="15">
        <v>2.9310344827586206</v>
      </c>
      <c r="F29" s="16">
        <v>3.2714932126696832</v>
      </c>
      <c r="G29" s="16">
        <v>3.3410404624277459</v>
      </c>
      <c r="H29" s="16">
        <v>3.1818181818181817</v>
      </c>
      <c r="I29" s="16">
        <v>3.2962962962962963</v>
      </c>
      <c r="J29" s="16">
        <v>2.6666666666666665</v>
      </c>
      <c r="K29" s="16">
        <v>3.7704918032786887</v>
      </c>
      <c r="L29" s="16">
        <v>3.0696202531645569</v>
      </c>
      <c r="M29" s="16">
        <v>2.8636363636363638</v>
      </c>
      <c r="N29" s="16">
        <v>3.4833333333333334</v>
      </c>
      <c r="O29" s="16">
        <v>3.1124999999999998</v>
      </c>
    </row>
    <row r="30" spans="1:15" x14ac:dyDescent="0.25">
      <c r="A30" s="49" t="str">
        <f>IFERROR(INDEX($B$96:$B$101,MATCH('自社診断ツール(他社比較用)'!$G34,$A$96:$A$101,0)),"")</f>
        <v/>
      </c>
      <c r="B30" s="50" t="e">
        <f t="shared" si="0"/>
        <v>#N/A</v>
      </c>
      <c r="C30" s="51" t="e">
        <f t="shared" si="1"/>
        <v>#VALUE!</v>
      </c>
      <c r="D30" s="24" t="s">
        <v>25</v>
      </c>
      <c r="E30" s="15">
        <v>3.7241379310344827</v>
      </c>
      <c r="F30" s="16">
        <v>3.8416289592760182</v>
      </c>
      <c r="G30" s="16">
        <v>3.9421965317919074</v>
      </c>
      <c r="H30" s="16">
        <v>3.9090909090909092</v>
      </c>
      <c r="I30" s="16">
        <v>3.7407407407407409</v>
      </c>
      <c r="J30" s="16">
        <v>3.1428571428571428</v>
      </c>
      <c r="K30" s="16">
        <v>4.3166666666666664</v>
      </c>
      <c r="L30" s="16">
        <v>3.6792452830188678</v>
      </c>
      <c r="M30" s="16">
        <v>3.4545454545454546</v>
      </c>
      <c r="N30" s="16">
        <v>4.0504201680672267</v>
      </c>
      <c r="O30" s="16">
        <v>3.7160493827160495</v>
      </c>
    </row>
    <row r="31" spans="1:15" x14ac:dyDescent="0.25">
      <c r="A31" s="49" t="str">
        <f>IFERROR(INDEX($B$96:$B$101,MATCH('自社診断ツール(他社比較用)'!$G35,$A$96:$A$101,0)),"")</f>
        <v/>
      </c>
      <c r="B31" s="50" t="e">
        <f t="shared" si="0"/>
        <v>#N/A</v>
      </c>
      <c r="C31" s="51" t="e">
        <f t="shared" si="1"/>
        <v>#VALUE!</v>
      </c>
      <c r="D31" s="24" t="s">
        <v>26</v>
      </c>
      <c r="E31" s="15">
        <v>3.6551724137931036</v>
      </c>
      <c r="F31" s="16">
        <v>3.7162162162162162</v>
      </c>
      <c r="G31" s="16">
        <v>3.7586206896551726</v>
      </c>
      <c r="H31" s="16">
        <v>3.7727272727272729</v>
      </c>
      <c r="I31" s="16">
        <v>3.8148148148148149</v>
      </c>
      <c r="J31" s="16">
        <v>3.2380952380952381</v>
      </c>
      <c r="K31" s="16">
        <v>4.0491803278688527</v>
      </c>
      <c r="L31" s="16">
        <v>3.591194968553459</v>
      </c>
      <c r="M31" s="16">
        <v>3.5454545454545454</v>
      </c>
      <c r="N31" s="16">
        <v>3.8666666666666667</v>
      </c>
      <c r="O31" s="16">
        <v>3.617283950617284</v>
      </c>
    </row>
    <row r="32" spans="1:15" x14ac:dyDescent="0.25">
      <c r="A32" s="49" t="str">
        <f>IFERROR(INDEX($B$96:$B$101,MATCH('自社診断ツール(他社比較用)'!$G36,$A$96:$A$101,0)),"")</f>
        <v/>
      </c>
      <c r="B32" s="50" t="e">
        <f t="shared" si="0"/>
        <v>#N/A</v>
      </c>
      <c r="C32" s="51" t="e">
        <f t="shared" si="1"/>
        <v>#VALUE!</v>
      </c>
      <c r="D32" s="24" t="s">
        <v>27</v>
      </c>
      <c r="E32" s="15">
        <v>4.2758620689655169</v>
      </c>
      <c r="F32" s="16">
        <v>4.1486486486486482</v>
      </c>
      <c r="G32" s="16">
        <v>4.2183908045977008</v>
      </c>
      <c r="H32" s="16">
        <v>4.3636363636363633</v>
      </c>
      <c r="I32" s="16">
        <v>4.2222222222222223</v>
      </c>
      <c r="J32" s="16">
        <v>3.4761904761904763</v>
      </c>
      <c r="K32" s="16">
        <v>4.4590163934426226</v>
      </c>
      <c r="L32" s="16">
        <v>4.0251572327044025</v>
      </c>
      <c r="M32" s="16">
        <v>4.2272727272727275</v>
      </c>
      <c r="N32" s="16">
        <v>4.3250000000000002</v>
      </c>
      <c r="O32" s="16">
        <v>4.0617283950617287</v>
      </c>
    </row>
    <row r="33" spans="1:15" x14ac:dyDescent="0.25">
      <c r="A33" s="49" t="str">
        <f>IFERROR(INDEX($B$96:$B$101,MATCH('自社診断ツール(他社比較用)'!$G37,$A$96:$A$101,0)),"")</f>
        <v/>
      </c>
      <c r="B33" s="50" t="e">
        <f t="shared" si="0"/>
        <v>#N/A</v>
      </c>
      <c r="C33" s="51" t="e">
        <f t="shared" si="1"/>
        <v>#VALUE!</v>
      </c>
      <c r="D33" s="24" t="s">
        <v>28</v>
      </c>
      <c r="E33" s="15">
        <v>3.6206896551724137</v>
      </c>
      <c r="F33" s="16">
        <v>3.7567567567567566</v>
      </c>
      <c r="G33" s="16">
        <v>3.867816091954023</v>
      </c>
      <c r="H33" s="16">
        <v>3.8636363636363638</v>
      </c>
      <c r="I33" s="16">
        <v>3.7777777777777777</v>
      </c>
      <c r="J33" s="16">
        <v>2.8095238095238093</v>
      </c>
      <c r="K33" s="16">
        <v>4.1967213114754101</v>
      </c>
      <c r="L33" s="16">
        <v>3.5849056603773586</v>
      </c>
      <c r="M33" s="16">
        <v>3.4545454545454546</v>
      </c>
      <c r="N33" s="16">
        <v>3.9083333333333332</v>
      </c>
      <c r="O33" s="16">
        <v>3.7777777777777777</v>
      </c>
    </row>
    <row r="34" spans="1:15" x14ac:dyDescent="0.25">
      <c r="A34" s="49" t="str">
        <f>IFERROR(INDEX($B$96:$B$101,MATCH('自社診断ツール(他社比較用)'!$G38,$A$96:$A$101,0)),"")</f>
        <v/>
      </c>
      <c r="B34" s="50" t="e">
        <f t="shared" si="0"/>
        <v>#N/A</v>
      </c>
      <c r="C34" s="51" t="e">
        <f t="shared" si="1"/>
        <v>#VALUE!</v>
      </c>
      <c r="D34" s="25" t="s">
        <v>29</v>
      </c>
      <c r="E34" s="15">
        <v>3.6551724137931036</v>
      </c>
      <c r="F34" s="16">
        <v>3.7058823529411766</v>
      </c>
      <c r="G34" s="16">
        <v>3.8786127167630058</v>
      </c>
      <c r="H34" s="16">
        <v>4</v>
      </c>
      <c r="I34" s="16">
        <v>3.5925925925925926</v>
      </c>
      <c r="J34" s="16">
        <v>2.4285714285714284</v>
      </c>
      <c r="K34" s="16">
        <v>4.2333333333333334</v>
      </c>
      <c r="L34" s="16">
        <v>3.5094339622641511</v>
      </c>
      <c r="M34" s="16">
        <v>3.4090909090909092</v>
      </c>
      <c r="N34" s="16">
        <v>3.865546218487395</v>
      </c>
      <c r="O34" s="16">
        <v>3.8024691358024691</v>
      </c>
    </row>
    <row r="35" spans="1:15" ht="16.5" thickBot="1" x14ac:dyDescent="0.3">
      <c r="A35" s="55" t="str">
        <f>IFERROR(SUMIFS(A25:A34,A25:A34,"&gt;=1",A25:A34,"&lt;=5")/COUNTIFS(A25:A34,"&gt;=1",A25:A34,"&lt;=5"),"(企業回答要入力)")</f>
        <v>(企業回答要入力)</v>
      </c>
      <c r="B35" s="56" t="e">
        <f t="shared" si="0"/>
        <v>#N/A</v>
      </c>
      <c r="C35" s="57" t="e">
        <f t="shared" si="2"/>
        <v>#VALUE!</v>
      </c>
      <c r="D35" s="2" t="s">
        <v>91</v>
      </c>
      <c r="E35" s="17">
        <v>3.6689655172413795</v>
      </c>
      <c r="F35" s="18">
        <v>3.7394557350439706</v>
      </c>
      <c r="G35" s="18">
        <v>3.8339810149368119</v>
      </c>
      <c r="H35" s="18">
        <v>3.8909090909090915</v>
      </c>
      <c r="I35" s="18">
        <v>3.7296296296296299</v>
      </c>
      <c r="J35" s="18">
        <v>2.9714285714285711</v>
      </c>
      <c r="K35" s="18">
        <v>4.1209836065573766</v>
      </c>
      <c r="L35" s="18">
        <v>3.5942241859724549</v>
      </c>
      <c r="M35" s="18">
        <v>3.5181818181818181</v>
      </c>
      <c r="N35" s="18">
        <v>3.9184327968475521</v>
      </c>
      <c r="O35" s="18">
        <v>3.674212962962963</v>
      </c>
    </row>
    <row r="36" spans="1:15" x14ac:dyDescent="0.25">
      <c r="A36" s="52" t="str">
        <f>IFERROR(INDEX($B$96:$B$101,MATCH('自社診断ツール(他社比較用)'!$G40,$A$96:$A$101,0)),"")</f>
        <v/>
      </c>
      <c r="B36" s="53" t="e">
        <f t="shared" si="0"/>
        <v>#N/A</v>
      </c>
      <c r="C36" s="54" t="e">
        <f t="shared" si="1"/>
        <v>#VALUE!</v>
      </c>
      <c r="D36" s="48" t="s">
        <v>92</v>
      </c>
      <c r="E36" s="15">
        <v>3.6206896551724137</v>
      </c>
      <c r="F36" s="16">
        <v>3.7252252252252251</v>
      </c>
      <c r="G36" s="16">
        <v>3.8160919540229883</v>
      </c>
      <c r="H36" s="16">
        <v>4</v>
      </c>
      <c r="I36" s="16">
        <v>3.4444444444444446</v>
      </c>
      <c r="J36" s="16">
        <v>3.3333333333333335</v>
      </c>
      <c r="K36" s="16">
        <v>4.0163934426229506</v>
      </c>
      <c r="L36" s="16">
        <v>3.6100628930817611</v>
      </c>
      <c r="M36" s="16">
        <v>3.4090909090909092</v>
      </c>
      <c r="N36" s="16">
        <v>3.8916666666666666</v>
      </c>
      <c r="O36" s="16">
        <v>3.5802469135802468</v>
      </c>
    </row>
    <row r="37" spans="1:15" x14ac:dyDescent="0.25">
      <c r="A37" s="49" t="str">
        <f>IFERROR(INDEX($B$96:$B$101,MATCH('自社診断ツール(他社比較用)'!$G41,$A$96:$A$101,0)),"")</f>
        <v/>
      </c>
      <c r="B37" s="50" t="e">
        <f t="shared" si="0"/>
        <v>#N/A</v>
      </c>
      <c r="C37" s="51" t="e">
        <f t="shared" si="1"/>
        <v>#VALUE!</v>
      </c>
      <c r="D37" s="24" t="s">
        <v>31</v>
      </c>
      <c r="E37" s="15">
        <v>3.4827586206896552</v>
      </c>
      <c r="F37" s="16">
        <v>3.6216216216216215</v>
      </c>
      <c r="G37" s="16">
        <v>3.7126436781609193</v>
      </c>
      <c r="H37" s="16">
        <v>3.7272727272727271</v>
      </c>
      <c r="I37" s="16">
        <v>3.7777777777777777</v>
      </c>
      <c r="J37" s="16">
        <v>2.6666666666666665</v>
      </c>
      <c r="K37" s="16">
        <v>3.7868852459016393</v>
      </c>
      <c r="L37" s="16">
        <v>3.5471698113207548</v>
      </c>
      <c r="M37" s="16">
        <v>3.3636363636363638</v>
      </c>
      <c r="N37" s="16">
        <v>3.8</v>
      </c>
      <c r="O37" s="16">
        <v>3.6049382716049383</v>
      </c>
    </row>
    <row r="38" spans="1:15" x14ac:dyDescent="0.25">
      <c r="A38" s="49" t="str">
        <f>IFERROR(INDEX($B$96:$B$101,MATCH('自社診断ツール(他社比較用)'!$G42,$A$96:$A$101,0)),"")</f>
        <v/>
      </c>
      <c r="B38" s="50" t="e">
        <f t="shared" si="0"/>
        <v>#N/A</v>
      </c>
      <c r="C38" s="51" t="e">
        <f t="shared" si="1"/>
        <v>#VALUE!</v>
      </c>
      <c r="D38" s="24" t="s">
        <v>32</v>
      </c>
      <c r="E38" s="15">
        <v>3.1379310344827585</v>
      </c>
      <c r="F38" s="16">
        <v>3.3963963963963963</v>
      </c>
      <c r="G38" s="16">
        <v>3.5632183908045976</v>
      </c>
      <c r="H38" s="16">
        <v>3.5</v>
      </c>
      <c r="I38" s="16">
        <v>3.1481481481481484</v>
      </c>
      <c r="J38" s="16">
        <v>2.3333333333333335</v>
      </c>
      <c r="K38" s="16">
        <v>3.8688524590163933</v>
      </c>
      <c r="L38" s="16">
        <v>3.2201257861635222</v>
      </c>
      <c r="M38" s="16">
        <v>3</v>
      </c>
      <c r="N38" s="16">
        <v>3.5249999999999999</v>
      </c>
      <c r="O38" s="16">
        <v>3.4814814814814814</v>
      </c>
    </row>
    <row r="39" spans="1:15" x14ac:dyDescent="0.25">
      <c r="A39" s="49" t="str">
        <f>IFERROR(INDEX($B$96:$B$101,MATCH('自社診断ツール(他社比較用)'!$G43,$A$96:$A$101,0)),"")</f>
        <v/>
      </c>
      <c r="B39" s="50" t="e">
        <f t="shared" si="0"/>
        <v>#N/A</v>
      </c>
      <c r="C39" s="51" t="e">
        <f t="shared" si="1"/>
        <v>#VALUE!</v>
      </c>
      <c r="D39" s="24" t="s">
        <v>33</v>
      </c>
      <c r="E39" s="15">
        <v>3.6551724137931036</v>
      </c>
      <c r="F39" s="16">
        <v>3.7477477477477477</v>
      </c>
      <c r="G39" s="16">
        <v>3.8160919540229883</v>
      </c>
      <c r="H39" s="16">
        <v>3.9545454545454546</v>
      </c>
      <c r="I39" s="16">
        <v>3.7407407407407409</v>
      </c>
      <c r="J39" s="16">
        <v>3.1904761904761907</v>
      </c>
      <c r="K39" s="16">
        <v>4.0491803278688527</v>
      </c>
      <c r="L39" s="16">
        <v>3.641509433962264</v>
      </c>
      <c r="M39" s="16">
        <v>3.6363636363636362</v>
      </c>
      <c r="N39" s="16">
        <v>3.8</v>
      </c>
      <c r="O39" s="16">
        <v>3.8148148148148149</v>
      </c>
    </row>
    <row r="40" spans="1:15" x14ac:dyDescent="0.25">
      <c r="A40" s="49" t="str">
        <f>IFERROR(INDEX($B$96:$B$101,MATCH('自社診断ツール(他社比較用)'!$G44,$A$96:$A$101,0)),"")</f>
        <v/>
      </c>
      <c r="B40" s="50" t="e">
        <f t="shared" si="0"/>
        <v>#N/A</v>
      </c>
      <c r="C40" s="51" t="e">
        <f t="shared" si="1"/>
        <v>#VALUE!</v>
      </c>
      <c r="D40" s="24" t="s">
        <v>34</v>
      </c>
      <c r="E40" s="15">
        <v>3.6551724137931036</v>
      </c>
      <c r="F40" s="16">
        <v>3.5630630630630629</v>
      </c>
      <c r="G40" s="16">
        <v>3.5689655172413794</v>
      </c>
      <c r="H40" s="16">
        <v>3.8181818181818183</v>
      </c>
      <c r="I40" s="16">
        <v>3.2592592592592591</v>
      </c>
      <c r="J40" s="16">
        <v>3.9047619047619047</v>
      </c>
      <c r="K40" s="16">
        <v>3.8360655737704916</v>
      </c>
      <c r="L40" s="16">
        <v>3.459119496855346</v>
      </c>
      <c r="M40" s="16">
        <v>3.6363636363636362</v>
      </c>
      <c r="N40" s="16">
        <v>3.5166666666666666</v>
      </c>
      <c r="O40" s="16">
        <v>3.5432098765432101</v>
      </c>
    </row>
    <row r="41" spans="1:15" x14ac:dyDescent="0.25">
      <c r="A41" s="49" t="str">
        <f>IFERROR(INDEX($B$96:$B$101,MATCH('自社診断ツール(他社比較用)'!$G45,$A$96:$A$101,0)),"")</f>
        <v/>
      </c>
      <c r="B41" s="50" t="e">
        <f t="shared" si="0"/>
        <v>#N/A</v>
      </c>
      <c r="C41" s="51" t="e">
        <f t="shared" si="1"/>
        <v>#VALUE!</v>
      </c>
      <c r="D41" s="24" t="s">
        <v>35</v>
      </c>
      <c r="E41" s="15">
        <v>3.5172413793103448</v>
      </c>
      <c r="F41" s="16">
        <v>3.7612612612612613</v>
      </c>
      <c r="G41" s="16">
        <v>3.8620689655172415</v>
      </c>
      <c r="H41" s="16">
        <v>3.6818181818181817</v>
      </c>
      <c r="I41" s="16">
        <v>3.4444444444444446</v>
      </c>
      <c r="J41" s="16">
        <v>3.3333333333333335</v>
      </c>
      <c r="K41" s="16">
        <v>4.1475409836065573</v>
      </c>
      <c r="L41" s="16">
        <v>3.6163522012578615</v>
      </c>
      <c r="M41" s="16">
        <v>3.4090909090909092</v>
      </c>
      <c r="N41" s="16">
        <v>3.8416666666666668</v>
      </c>
      <c r="O41" s="16">
        <v>3.7530864197530862</v>
      </c>
    </row>
    <row r="42" spans="1:15" x14ac:dyDescent="0.25">
      <c r="A42" s="49" t="str">
        <f>IFERROR(INDEX($B$96:$B$101,MATCH('自社診断ツール(他社比較用)'!$G46,$A$96:$A$101,0)),"")</f>
        <v/>
      </c>
      <c r="B42" s="50" t="e">
        <f t="shared" si="0"/>
        <v>#N/A</v>
      </c>
      <c r="C42" s="51" t="e">
        <f t="shared" si="1"/>
        <v>#VALUE!</v>
      </c>
      <c r="D42" s="24" t="s">
        <v>36</v>
      </c>
      <c r="E42" s="15">
        <v>3.5172413793103448</v>
      </c>
      <c r="F42" s="16">
        <v>3.7252252252252251</v>
      </c>
      <c r="G42" s="16">
        <v>3.896551724137931</v>
      </c>
      <c r="H42" s="16">
        <v>3.9545454545454546</v>
      </c>
      <c r="I42" s="16">
        <v>3.4074074074074074</v>
      </c>
      <c r="J42" s="16">
        <v>2.7142857142857144</v>
      </c>
      <c r="K42" s="16">
        <v>4.1311475409836067</v>
      </c>
      <c r="L42" s="16">
        <v>3.5723270440251573</v>
      </c>
      <c r="M42" s="16">
        <v>3.2727272727272729</v>
      </c>
      <c r="N42" s="16">
        <v>3.7833333333333332</v>
      </c>
      <c r="O42" s="16">
        <v>3.9012345679012346</v>
      </c>
    </row>
    <row r="43" spans="1:15" x14ac:dyDescent="0.25">
      <c r="A43" s="49" t="str">
        <f>IFERROR(INDEX($B$96:$B$101,MATCH('自社診断ツール(他社比較用)'!$G47,$A$96:$A$101,0)),"")</f>
        <v/>
      </c>
      <c r="B43" s="50" t="e">
        <f t="shared" si="0"/>
        <v>#N/A</v>
      </c>
      <c r="C43" s="51" t="e">
        <f t="shared" si="1"/>
        <v>#VALUE!</v>
      </c>
      <c r="D43" s="24" t="s">
        <v>37</v>
      </c>
      <c r="E43" s="15">
        <v>3.6896551724137931</v>
      </c>
      <c r="F43" s="16">
        <v>3.7873303167420813</v>
      </c>
      <c r="G43" s="16">
        <v>3.9075144508670521</v>
      </c>
      <c r="H43" s="16">
        <v>4.0454545454545459</v>
      </c>
      <c r="I43" s="16">
        <v>3.8518518518518516</v>
      </c>
      <c r="J43" s="16">
        <v>2.7142857142857144</v>
      </c>
      <c r="K43" s="16">
        <v>4.0166666666666666</v>
      </c>
      <c r="L43" s="16">
        <v>3.691823899371069</v>
      </c>
      <c r="M43" s="16">
        <v>3.5454545454545454</v>
      </c>
      <c r="N43" s="16">
        <v>4.0084033613445378</v>
      </c>
      <c r="O43" s="16">
        <v>3.7407407407407409</v>
      </c>
    </row>
    <row r="44" spans="1:15" x14ac:dyDescent="0.25">
      <c r="A44" s="49" t="str">
        <f>IFERROR(INDEX($B$96:$B$101,MATCH('自社診断ツール(他社比較用)'!$G48,$A$96:$A$101,0)),"")</f>
        <v/>
      </c>
      <c r="B44" s="50" t="e">
        <f t="shared" si="0"/>
        <v>#N/A</v>
      </c>
      <c r="C44" s="51" t="e">
        <f t="shared" si="1"/>
        <v>#VALUE!</v>
      </c>
      <c r="D44" s="24" t="s">
        <v>38</v>
      </c>
      <c r="E44" s="15">
        <v>3.5517241379310347</v>
      </c>
      <c r="F44" s="16">
        <v>3.4909909909909911</v>
      </c>
      <c r="G44" s="16">
        <v>3.5919540229885056</v>
      </c>
      <c r="H44" s="16">
        <v>3.7272727272727271</v>
      </c>
      <c r="I44" s="16">
        <v>3.5185185185185186</v>
      </c>
      <c r="J44" s="16">
        <v>2.6190476190476191</v>
      </c>
      <c r="K44" s="16">
        <v>3.8032786885245899</v>
      </c>
      <c r="L44" s="16">
        <v>3.3773584905660377</v>
      </c>
      <c r="M44" s="16">
        <v>3.5</v>
      </c>
      <c r="N44" s="16">
        <v>3.6166666666666667</v>
      </c>
      <c r="O44" s="16">
        <v>3.5308641975308643</v>
      </c>
    </row>
    <row r="45" spans="1:15" x14ac:dyDescent="0.25">
      <c r="A45" s="49" t="str">
        <f>IFERROR(INDEX($B$96:$B$101,MATCH('自社診断ツール(他社比較用)'!$G49,$A$96:$A$101,0)),"")</f>
        <v/>
      </c>
      <c r="B45" s="50" t="e">
        <f t="shared" si="0"/>
        <v>#N/A</v>
      </c>
      <c r="C45" s="51" t="e">
        <f t="shared" si="1"/>
        <v>#VALUE!</v>
      </c>
      <c r="D45" s="25" t="s">
        <v>93</v>
      </c>
      <c r="E45" s="15">
        <v>3.4482758620689653</v>
      </c>
      <c r="F45" s="16">
        <v>3.5294117647058822</v>
      </c>
      <c r="G45" s="16">
        <v>3.6416184971098264</v>
      </c>
      <c r="H45" s="16">
        <v>3.6363636363636362</v>
      </c>
      <c r="I45" s="16">
        <v>3.5555555555555554</v>
      </c>
      <c r="J45" s="16">
        <v>2.5714285714285716</v>
      </c>
      <c r="K45" s="16">
        <v>3.8166666666666669</v>
      </c>
      <c r="L45" s="16">
        <v>3.4150943396226414</v>
      </c>
      <c r="M45" s="16">
        <v>3.4090909090909092</v>
      </c>
      <c r="N45" s="16">
        <v>3.7815126050420167</v>
      </c>
      <c r="O45" s="16">
        <v>3.4074074074074074</v>
      </c>
    </row>
    <row r="46" spans="1:15" ht="16.5" thickBot="1" x14ac:dyDescent="0.3">
      <c r="A46" s="55" t="str">
        <f>IFERROR(SUMIFS(A36:A45,A36:A45,"&gt;=1",A36:A45,"&lt;=5")/COUNTIFS(A36:A45,"&gt;=1",A36:A45,"&lt;=5"),"(企業回答要入力)")</f>
        <v>(企業回答要入力)</v>
      </c>
      <c r="B46" s="56" t="e">
        <f t="shared" si="0"/>
        <v>#N/A</v>
      </c>
      <c r="C46" s="57" t="e">
        <f t="shared" si="2"/>
        <v>#VALUE!</v>
      </c>
      <c r="D46" s="2" t="s">
        <v>91</v>
      </c>
      <c r="E46" s="17">
        <v>3.5275862068965522</v>
      </c>
      <c r="F46" s="18">
        <v>3.6348273612979498</v>
      </c>
      <c r="G46" s="18">
        <v>3.7376719154873426</v>
      </c>
      <c r="H46" s="18">
        <v>3.8045454545454538</v>
      </c>
      <c r="I46" s="18">
        <v>3.5148148148148151</v>
      </c>
      <c r="J46" s="18">
        <v>2.9380952380952388</v>
      </c>
      <c r="K46" s="18">
        <v>3.947267759562842</v>
      </c>
      <c r="L46" s="18">
        <v>3.5150943396226415</v>
      </c>
      <c r="M46" s="18">
        <v>3.4181818181818189</v>
      </c>
      <c r="N46" s="18">
        <v>3.756491596638655</v>
      </c>
      <c r="O46" s="18">
        <v>3.6358024691358017</v>
      </c>
    </row>
    <row r="47" spans="1:15" x14ac:dyDescent="0.25">
      <c r="A47" s="52" t="str">
        <f>IFERROR(INDEX($B$96:$B$101,MATCH('自社診断ツール(他社比較用)'!$G51,$A$96:$A$101,0)),"")</f>
        <v/>
      </c>
      <c r="B47" s="53" t="e">
        <f t="shared" si="0"/>
        <v>#N/A</v>
      </c>
      <c r="C47" s="54" t="e">
        <f t="shared" si="1"/>
        <v>#VALUE!</v>
      </c>
      <c r="D47" s="48" t="s">
        <v>40</v>
      </c>
      <c r="E47" s="15">
        <v>3.7241379310344827</v>
      </c>
      <c r="F47" s="16">
        <v>4.0135746606334841</v>
      </c>
      <c r="G47" s="16">
        <v>4.1040462427745661</v>
      </c>
      <c r="H47" s="16">
        <v>3.7272727272727271</v>
      </c>
      <c r="I47" s="16">
        <v>3.8888888888888888</v>
      </c>
      <c r="J47" s="16">
        <v>3.4285714285714284</v>
      </c>
      <c r="K47" s="16">
        <v>4.4262295081967213</v>
      </c>
      <c r="L47" s="16">
        <v>3.8544303797468356</v>
      </c>
      <c r="M47" s="16">
        <v>3.7272727272727271</v>
      </c>
      <c r="N47" s="16">
        <v>4.2268907563025211</v>
      </c>
      <c r="O47" s="16">
        <v>3.8518518518518516</v>
      </c>
    </row>
    <row r="48" spans="1:15" x14ac:dyDescent="0.25">
      <c r="A48" s="49" t="str">
        <f>IFERROR(INDEX($B$96:$B$101,MATCH('自社診断ツール(他社比較用)'!$G52,$A$96:$A$101,0)),"")</f>
        <v/>
      </c>
      <c r="B48" s="50" t="e">
        <f t="shared" si="0"/>
        <v>#N/A</v>
      </c>
      <c r="C48" s="51" t="e">
        <f t="shared" si="1"/>
        <v>#VALUE!</v>
      </c>
      <c r="D48" s="24" t="s">
        <v>41</v>
      </c>
      <c r="E48" s="15">
        <v>3.896551724137931</v>
      </c>
      <c r="F48" s="16">
        <v>4.0407239819004523</v>
      </c>
      <c r="G48" s="16">
        <v>4.1271676300578033</v>
      </c>
      <c r="H48" s="16">
        <v>3.9545454545454546</v>
      </c>
      <c r="I48" s="16">
        <v>3.8518518518518516</v>
      </c>
      <c r="J48" s="16">
        <v>3.5714285714285716</v>
      </c>
      <c r="K48" s="16">
        <v>4.4262295081967213</v>
      </c>
      <c r="L48" s="16">
        <v>3.8924050632911391</v>
      </c>
      <c r="M48" s="16">
        <v>3.7272727272727271</v>
      </c>
      <c r="N48" s="16">
        <v>4.2100840336134455</v>
      </c>
      <c r="O48" s="16">
        <v>3.9135802469135803</v>
      </c>
    </row>
    <row r="49" spans="1:15" x14ac:dyDescent="0.25">
      <c r="A49" s="49" t="str">
        <f>IFERROR(INDEX($B$96:$B$101,MATCH('自社診断ツール(他社比較用)'!$G53,$A$96:$A$101,0)),"")</f>
        <v/>
      </c>
      <c r="B49" s="50" t="e">
        <f t="shared" si="0"/>
        <v>#N/A</v>
      </c>
      <c r="C49" s="51" t="e">
        <f t="shared" si="1"/>
        <v>#VALUE!</v>
      </c>
      <c r="D49" s="24" t="s">
        <v>42</v>
      </c>
      <c r="E49" s="15">
        <v>3.7241379310344827</v>
      </c>
      <c r="F49" s="16">
        <v>4.0090497737556561</v>
      </c>
      <c r="G49" s="16">
        <v>4.1560693641618496</v>
      </c>
      <c r="H49" s="16">
        <v>4</v>
      </c>
      <c r="I49" s="16">
        <v>3.6296296296296298</v>
      </c>
      <c r="J49" s="16">
        <v>3.2857142857142856</v>
      </c>
      <c r="K49" s="16">
        <v>4.4754098360655741</v>
      </c>
      <c r="L49" s="16">
        <v>3.8291139240506329</v>
      </c>
      <c r="M49" s="16">
        <v>3.6363636363636362</v>
      </c>
      <c r="N49" s="16">
        <v>4.1680672268907566</v>
      </c>
      <c r="O49" s="16">
        <v>3.9629629629629628</v>
      </c>
    </row>
    <row r="50" spans="1:15" x14ac:dyDescent="0.25">
      <c r="A50" s="49" t="str">
        <f>IFERROR(INDEX($B$96:$B$101,MATCH('自社診断ツール(他社比較用)'!$G54,$A$96:$A$101,0)),"")</f>
        <v/>
      </c>
      <c r="B50" s="50" t="e">
        <f t="shared" si="0"/>
        <v>#N/A</v>
      </c>
      <c r="C50" s="51" t="e">
        <f t="shared" si="1"/>
        <v>#VALUE!</v>
      </c>
      <c r="D50" s="24" t="s">
        <v>43</v>
      </c>
      <c r="E50" s="15">
        <v>3.4482758620689653</v>
      </c>
      <c r="F50" s="16">
        <v>3.5753424657534247</v>
      </c>
      <c r="G50" s="16">
        <v>3.7225433526011562</v>
      </c>
      <c r="H50" s="16">
        <v>3.7272727272727271</v>
      </c>
      <c r="I50" s="16">
        <v>3.24</v>
      </c>
      <c r="J50" s="16">
        <v>2.7619047619047619</v>
      </c>
      <c r="K50" s="16">
        <v>3.7049180327868854</v>
      </c>
      <c r="L50" s="16">
        <v>3.5286624203821657</v>
      </c>
      <c r="M50" s="16">
        <v>3.3636363636363638</v>
      </c>
      <c r="N50" s="16">
        <v>3.593220338983051</v>
      </c>
      <c r="O50" s="16">
        <v>3.7625000000000002</v>
      </c>
    </row>
    <row r="51" spans="1:15" x14ac:dyDescent="0.25">
      <c r="A51" s="49" t="str">
        <f>IFERROR(INDEX($B$96:$B$101,MATCH('自社診断ツール(他社比較用)'!$G55,$A$96:$A$101,0)),"")</f>
        <v/>
      </c>
      <c r="B51" s="50" t="e">
        <f t="shared" si="0"/>
        <v>#N/A</v>
      </c>
      <c r="C51" s="51" t="e">
        <f t="shared" si="1"/>
        <v>#VALUE!</v>
      </c>
      <c r="D51" s="24" t="s">
        <v>44</v>
      </c>
      <c r="E51" s="15">
        <v>3.4482758620689653</v>
      </c>
      <c r="F51" s="16">
        <v>3.6877828054298645</v>
      </c>
      <c r="G51" s="16">
        <v>3.8034682080924855</v>
      </c>
      <c r="H51" s="16">
        <v>3.7272727272727271</v>
      </c>
      <c r="I51" s="16">
        <v>3.5555555555555554</v>
      </c>
      <c r="J51" s="16">
        <v>2.9047619047619047</v>
      </c>
      <c r="K51" s="16">
        <v>4.0655737704918034</v>
      </c>
      <c r="L51" s="16">
        <v>3.5316455696202533</v>
      </c>
      <c r="M51" s="16">
        <v>3.2727272727272729</v>
      </c>
      <c r="N51" s="16">
        <v>3.7815126050420167</v>
      </c>
      <c r="O51" s="16">
        <v>3.7530864197530862</v>
      </c>
    </row>
    <row r="52" spans="1:15" x14ac:dyDescent="0.25">
      <c r="A52" s="49" t="str">
        <f>IFERROR(INDEX($B$96:$B$101,MATCH('自社診断ツール(他社比較用)'!$G56,$A$96:$A$101,0)),"")</f>
        <v/>
      </c>
      <c r="B52" s="50" t="e">
        <f t="shared" si="0"/>
        <v>#N/A</v>
      </c>
      <c r="C52" s="51" t="e">
        <f t="shared" si="1"/>
        <v>#VALUE!</v>
      </c>
      <c r="D52" s="24" t="s">
        <v>45</v>
      </c>
      <c r="E52" s="15">
        <v>3.5172413793103448</v>
      </c>
      <c r="F52" s="16">
        <v>3.7873303167420813</v>
      </c>
      <c r="G52" s="16">
        <v>3.8959537572254335</v>
      </c>
      <c r="H52" s="16">
        <v>3.8636363636363638</v>
      </c>
      <c r="I52" s="16">
        <v>3.8148148148148149</v>
      </c>
      <c r="J52" s="16">
        <v>2.8571428571428572</v>
      </c>
      <c r="K52" s="16">
        <v>4.1967213114754101</v>
      </c>
      <c r="L52" s="16">
        <v>3.6329113924050631</v>
      </c>
      <c r="M52" s="16">
        <v>3.3636363636363638</v>
      </c>
      <c r="N52" s="16">
        <v>3.8991596638655461</v>
      </c>
      <c r="O52" s="16">
        <v>3.8641975308641974</v>
      </c>
    </row>
    <row r="53" spans="1:15" x14ac:dyDescent="0.25">
      <c r="A53" s="49" t="str">
        <f>IFERROR(INDEX($B$96:$B$101,MATCH('自社診断ツール(他社比較用)'!$G57,$A$96:$A$101,0)),"")</f>
        <v/>
      </c>
      <c r="B53" s="50" t="e">
        <f t="shared" si="0"/>
        <v>#N/A</v>
      </c>
      <c r="C53" s="51" t="e">
        <f t="shared" si="1"/>
        <v>#VALUE!</v>
      </c>
      <c r="D53" s="24" t="s">
        <v>46</v>
      </c>
      <c r="E53" s="15">
        <v>3.9310344827586206</v>
      </c>
      <c r="F53" s="16">
        <v>4.0316742081447963</v>
      </c>
      <c r="G53" s="16">
        <v>4.1098265895953761</v>
      </c>
      <c r="H53" s="16">
        <v>3.9090909090909092</v>
      </c>
      <c r="I53" s="16">
        <v>4.3703703703703702</v>
      </c>
      <c r="J53" s="16">
        <v>2.9523809523809526</v>
      </c>
      <c r="K53" s="16">
        <v>4.2622950819672134</v>
      </c>
      <c r="L53" s="16">
        <v>3.9367088607594938</v>
      </c>
      <c r="M53" s="16">
        <v>3.8636363636363638</v>
      </c>
      <c r="N53" s="16">
        <v>4.2268907563025211</v>
      </c>
      <c r="O53" s="16">
        <v>4.0246913580246915</v>
      </c>
    </row>
    <row r="54" spans="1:15" x14ac:dyDescent="0.25">
      <c r="A54" s="49" t="str">
        <f>IFERROR(INDEX($B$96:$B$101,MATCH('自社診断ツール(他社比較用)'!$G58,$A$96:$A$101,0)),"")</f>
        <v/>
      </c>
      <c r="B54" s="50" t="e">
        <f t="shared" si="0"/>
        <v>#N/A</v>
      </c>
      <c r="C54" s="51" t="e">
        <f t="shared" si="1"/>
        <v>#VALUE!</v>
      </c>
      <c r="D54" s="24" t="s">
        <v>47</v>
      </c>
      <c r="E54" s="15">
        <v>3.3448275862068964</v>
      </c>
      <c r="F54" s="16">
        <v>3.2941176470588234</v>
      </c>
      <c r="G54" s="16">
        <v>3.352601156069364</v>
      </c>
      <c r="H54" s="16">
        <v>3.4545454545454546</v>
      </c>
      <c r="I54" s="16">
        <v>3.3333333333333335</v>
      </c>
      <c r="J54" s="16">
        <v>2.7619047619047619</v>
      </c>
      <c r="K54" s="16">
        <v>3.5737704918032787</v>
      </c>
      <c r="L54" s="16">
        <v>3.1835443037974684</v>
      </c>
      <c r="M54" s="16">
        <v>3.2272727272727271</v>
      </c>
      <c r="N54" s="16">
        <v>3.403361344537815</v>
      </c>
      <c r="O54" s="16">
        <v>3.2716049382716048</v>
      </c>
    </row>
    <row r="55" spans="1:15" x14ac:dyDescent="0.25">
      <c r="A55" s="49" t="str">
        <f>IFERROR(INDEX($B$96:$B$101,MATCH('自社診断ツール(他社比較用)'!$G59,$A$96:$A$101,0)),"")</f>
        <v/>
      </c>
      <c r="B55" s="50" t="e">
        <f t="shared" si="0"/>
        <v>#N/A</v>
      </c>
      <c r="C55" s="51" t="e">
        <f t="shared" si="1"/>
        <v>#VALUE!</v>
      </c>
      <c r="D55" s="24" t="s">
        <v>48</v>
      </c>
      <c r="E55" s="15">
        <v>3.3793103448275863</v>
      </c>
      <c r="F55" s="16">
        <v>3.5520361990950224</v>
      </c>
      <c r="G55" s="16">
        <v>3.6763005780346822</v>
      </c>
      <c r="H55" s="16">
        <v>3.5454545454545454</v>
      </c>
      <c r="I55" s="16">
        <v>3.5925925925925926</v>
      </c>
      <c r="J55" s="16">
        <v>2.4761904761904763</v>
      </c>
      <c r="K55" s="16">
        <v>3.9508196721311477</v>
      </c>
      <c r="L55" s="16">
        <v>3.3924050632911391</v>
      </c>
      <c r="M55" s="16">
        <v>3.2272727272727271</v>
      </c>
      <c r="N55" s="16">
        <v>3.7478991596638656</v>
      </c>
      <c r="O55" s="16">
        <v>3.5432098765432101</v>
      </c>
    </row>
    <row r="56" spans="1:15" x14ac:dyDescent="0.25">
      <c r="A56" s="49" t="str">
        <f>IFERROR(INDEX($B$96:$B$101,MATCH('自社診断ツール(他社比較用)'!$G60,$A$96:$A$101,0)),"")</f>
        <v/>
      </c>
      <c r="B56" s="50" t="e">
        <f t="shared" si="0"/>
        <v>#N/A</v>
      </c>
      <c r="C56" s="51" t="e">
        <f t="shared" si="1"/>
        <v>#VALUE!</v>
      </c>
      <c r="D56" s="25" t="s">
        <v>49</v>
      </c>
      <c r="E56" s="15">
        <v>3.6206896551724137</v>
      </c>
      <c r="F56" s="16">
        <v>3.8687782805429864</v>
      </c>
      <c r="G56" s="16">
        <v>4.0346820809248554</v>
      </c>
      <c r="H56" s="16">
        <v>3.9090909090909092</v>
      </c>
      <c r="I56" s="16">
        <v>3.7407407407407409</v>
      </c>
      <c r="J56" s="16">
        <v>2.6666666666666665</v>
      </c>
      <c r="K56" s="16">
        <v>4.1803278688524594</v>
      </c>
      <c r="L56" s="16">
        <v>3.740506329113924</v>
      </c>
      <c r="M56" s="16">
        <v>3.5454545454545454</v>
      </c>
      <c r="N56" s="16">
        <v>4</v>
      </c>
      <c r="O56" s="16">
        <v>3.9876543209876543</v>
      </c>
    </row>
    <row r="57" spans="1:15" ht="16.5" thickBot="1" x14ac:dyDescent="0.3">
      <c r="A57" s="55" t="str">
        <f>IFERROR(SUMIFS(A47:A56,A47:A56,"&gt;=1",A47:A56,"&lt;=5")/COUNTIFS(A47:A56,"&gt;=1",A47:A56,"&lt;=5"),"(企業回答要入力)")</f>
        <v>(企業回答要入力)</v>
      </c>
      <c r="B57" s="56" t="e">
        <f t="shared" si="0"/>
        <v>#N/A</v>
      </c>
      <c r="C57" s="57" t="e">
        <f t="shared" si="2"/>
        <v>#VALUE!</v>
      </c>
      <c r="D57" s="2" t="s">
        <v>91</v>
      </c>
      <c r="E57" s="17">
        <v>3.6034482758620685</v>
      </c>
      <c r="F57" s="18">
        <v>3.7860410339056587</v>
      </c>
      <c r="G57" s="18">
        <v>3.8982658959537573</v>
      </c>
      <c r="H57" s="18">
        <v>3.7818181818181813</v>
      </c>
      <c r="I57" s="18">
        <v>3.7017777777777781</v>
      </c>
      <c r="J57" s="18">
        <v>2.9666666666666668</v>
      </c>
      <c r="K57" s="18">
        <v>4.1262295081967206</v>
      </c>
      <c r="L57" s="18">
        <v>3.6522333306458115</v>
      </c>
      <c r="M57" s="18">
        <v>3.4954545454545451</v>
      </c>
      <c r="N57" s="18">
        <v>3.9257085885201541</v>
      </c>
      <c r="O57" s="18">
        <v>3.7935339506172836</v>
      </c>
    </row>
    <row r="58" spans="1:15" x14ac:dyDescent="0.25">
      <c r="A58" s="52" t="str">
        <f>IFERROR(INDEX($B$96:$B$101,MATCH('自社診断ツール(他社比較用)'!$G62,$A$96:$A$101,0)),"")</f>
        <v/>
      </c>
      <c r="B58" s="53" t="e">
        <f t="shared" si="0"/>
        <v>#N/A</v>
      </c>
      <c r="C58" s="54" t="e">
        <f t="shared" si="1"/>
        <v>#VALUE!</v>
      </c>
      <c r="D58" s="48" t="s">
        <v>51</v>
      </c>
      <c r="E58" s="15">
        <v>4.1379310344827589</v>
      </c>
      <c r="F58" s="16">
        <v>4.2217194570135748</v>
      </c>
      <c r="G58" s="16">
        <v>4.300578034682081</v>
      </c>
      <c r="H58" s="16">
        <v>4.4090909090909092</v>
      </c>
      <c r="I58" s="16">
        <v>4.1111111111111107</v>
      </c>
      <c r="J58" s="16">
        <v>3.7142857142857144</v>
      </c>
      <c r="K58" s="16">
        <v>4.6229508196721314</v>
      </c>
      <c r="L58" s="16">
        <v>4.0696202531645573</v>
      </c>
      <c r="M58" s="16">
        <v>3.9090909090909092</v>
      </c>
      <c r="N58" s="16">
        <v>4.3613445378151257</v>
      </c>
      <c r="O58" s="16">
        <v>4.1481481481481479</v>
      </c>
    </row>
    <row r="59" spans="1:15" x14ac:dyDescent="0.25">
      <c r="A59" s="49" t="str">
        <f>IFERROR(INDEX($B$96:$B$101,MATCH('自社診断ツール(他社比較用)'!$G63,$A$96:$A$101,0)),"")</f>
        <v/>
      </c>
      <c r="B59" s="50" t="e">
        <f t="shared" si="0"/>
        <v>#N/A</v>
      </c>
      <c r="C59" s="51" t="e">
        <f t="shared" si="1"/>
        <v>#VALUE!</v>
      </c>
      <c r="D59" s="24" t="s">
        <v>52</v>
      </c>
      <c r="E59" s="15">
        <v>4.2413793103448274</v>
      </c>
      <c r="F59" s="16">
        <v>3.751131221719457</v>
      </c>
      <c r="G59" s="16">
        <v>3.8150289017341041</v>
      </c>
      <c r="H59" s="16">
        <v>4.2727272727272725</v>
      </c>
      <c r="I59" s="16">
        <v>3.6666666666666665</v>
      </c>
      <c r="J59" s="16">
        <v>3.3333333333333335</v>
      </c>
      <c r="K59" s="16">
        <v>4.1475409836065573</v>
      </c>
      <c r="L59" s="16">
        <v>3.6012658227848102</v>
      </c>
      <c r="M59" s="16">
        <v>4.2272727272727275</v>
      </c>
      <c r="N59" s="16">
        <v>4.0252100840336134</v>
      </c>
      <c r="O59" s="16">
        <v>3.4567901234567899</v>
      </c>
    </row>
    <row r="60" spans="1:15" x14ac:dyDescent="0.25">
      <c r="A60" s="49" t="str">
        <f>IFERROR(INDEX($B$96:$B$101,MATCH('自社診断ツール(他社比較用)'!$G64,$A$96:$A$101,0)),"")</f>
        <v/>
      </c>
      <c r="B60" s="50" t="e">
        <f t="shared" si="0"/>
        <v>#N/A</v>
      </c>
      <c r="C60" s="51" t="e">
        <f t="shared" si="1"/>
        <v>#VALUE!</v>
      </c>
      <c r="D60" s="24" t="s">
        <v>53</v>
      </c>
      <c r="E60" s="15">
        <v>2.5517241379310347</v>
      </c>
      <c r="F60" s="16">
        <v>2.1045454545454545</v>
      </c>
      <c r="G60" s="16">
        <v>2.1040462427745665</v>
      </c>
      <c r="H60" s="16">
        <v>2.7272727272727271</v>
      </c>
      <c r="I60" s="16">
        <v>2.5</v>
      </c>
      <c r="J60" s="16">
        <v>1.6190476190476191</v>
      </c>
      <c r="K60" s="16">
        <v>2.180327868852459</v>
      </c>
      <c r="L60" s="16">
        <v>2.0828025477707008</v>
      </c>
      <c r="M60" s="16">
        <v>2.5454545454545454</v>
      </c>
      <c r="N60" s="16">
        <v>2.1428571428571428</v>
      </c>
      <c r="O60" s="16">
        <v>2.1749999999999998</v>
      </c>
    </row>
    <row r="61" spans="1:15" x14ac:dyDescent="0.25">
      <c r="A61" s="49" t="str">
        <f>IFERROR(INDEX($B$96:$B$101,MATCH('自社診断ツール(他社比較用)'!$G65,$A$96:$A$101,0)),"")</f>
        <v/>
      </c>
      <c r="B61" s="50" t="e">
        <f t="shared" si="0"/>
        <v>#N/A</v>
      </c>
      <c r="C61" s="51" t="e">
        <f t="shared" si="1"/>
        <v>#VALUE!</v>
      </c>
      <c r="D61" s="24" t="s">
        <v>54</v>
      </c>
      <c r="E61" s="15">
        <v>3.7586206896551726</v>
      </c>
      <c r="F61" s="16">
        <v>3.5248868778280542</v>
      </c>
      <c r="G61" s="16">
        <v>3.6127167630057802</v>
      </c>
      <c r="H61" s="16">
        <v>3.9545454545454546</v>
      </c>
      <c r="I61" s="16">
        <v>3.5185185185185186</v>
      </c>
      <c r="J61" s="16">
        <v>2.8095238095238093</v>
      </c>
      <c r="K61" s="16">
        <v>3.901639344262295</v>
      </c>
      <c r="L61" s="16">
        <v>3.3860759493670884</v>
      </c>
      <c r="M61" s="16">
        <v>3.8181818181818183</v>
      </c>
      <c r="N61" s="16">
        <v>3.8067226890756301</v>
      </c>
      <c r="O61" s="16">
        <v>3.2962962962962963</v>
      </c>
    </row>
    <row r="62" spans="1:15" x14ac:dyDescent="0.25">
      <c r="A62" s="49" t="str">
        <f>IFERROR(INDEX($B$96:$B$101,MATCH('自社診断ツール(他社比較用)'!$G66,$A$96:$A$101,0)),"")</f>
        <v/>
      </c>
      <c r="B62" s="50" t="e">
        <f t="shared" si="0"/>
        <v>#N/A</v>
      </c>
      <c r="C62" s="51" t="e">
        <f t="shared" si="1"/>
        <v>#VALUE!</v>
      </c>
      <c r="D62" s="24" t="s">
        <v>55</v>
      </c>
      <c r="E62" s="15">
        <v>3.4137931034482758</v>
      </c>
      <c r="F62" s="16">
        <v>3.3529411764705883</v>
      </c>
      <c r="G62" s="16">
        <v>3.4739884393063583</v>
      </c>
      <c r="H62" s="16">
        <v>3.4545454545454546</v>
      </c>
      <c r="I62" s="16">
        <v>3.1111111111111112</v>
      </c>
      <c r="J62" s="16">
        <v>2.6666666666666665</v>
      </c>
      <c r="K62" s="16">
        <v>4.0983606557377046</v>
      </c>
      <c r="L62" s="16">
        <v>3.0822784810126582</v>
      </c>
      <c r="M62" s="16">
        <v>3.5454545454545454</v>
      </c>
      <c r="N62" s="16">
        <v>3.6974789915966388</v>
      </c>
      <c r="O62" s="16">
        <v>3.0246913580246915</v>
      </c>
    </row>
    <row r="63" spans="1:15" x14ac:dyDescent="0.25">
      <c r="A63" s="49" t="str">
        <f>IFERROR(INDEX($B$96:$B$101,MATCH('自社診断ツール(他社比較用)'!$G67,$A$96:$A$101,0)),"")</f>
        <v/>
      </c>
      <c r="B63" s="50" t="e">
        <f t="shared" si="0"/>
        <v>#N/A</v>
      </c>
      <c r="C63" s="51" t="e">
        <f t="shared" si="1"/>
        <v>#VALUE!</v>
      </c>
      <c r="D63" s="24" t="s">
        <v>56</v>
      </c>
      <c r="E63" s="15">
        <v>3.4482758620689653</v>
      </c>
      <c r="F63" s="16">
        <v>3.3710407239819005</v>
      </c>
      <c r="G63" s="16">
        <v>3.4566473988439306</v>
      </c>
      <c r="H63" s="16">
        <v>3.5909090909090908</v>
      </c>
      <c r="I63" s="16">
        <v>3.2222222222222223</v>
      </c>
      <c r="J63" s="16">
        <v>2.8571428571428572</v>
      </c>
      <c r="K63" s="16">
        <v>3.639344262295082</v>
      </c>
      <c r="L63" s="16">
        <v>3.2721518987341773</v>
      </c>
      <c r="M63" s="16">
        <v>3.5454545454545454</v>
      </c>
      <c r="N63" s="16">
        <v>3.5798319327731094</v>
      </c>
      <c r="O63" s="16">
        <v>3.1975308641975309</v>
      </c>
    </row>
    <row r="64" spans="1:15" x14ac:dyDescent="0.25">
      <c r="A64" s="49" t="str">
        <f>IFERROR(INDEX($B$96:$B$101,MATCH('自社診断ツール(他社比較用)'!$G68,$A$96:$A$101,0)),"")</f>
        <v/>
      </c>
      <c r="B64" s="50" t="e">
        <f t="shared" si="0"/>
        <v>#N/A</v>
      </c>
      <c r="C64" s="51" t="e">
        <f t="shared" si="1"/>
        <v>#VALUE!</v>
      </c>
      <c r="D64" s="24" t="s">
        <v>57</v>
      </c>
      <c r="E64" s="15">
        <v>4.2758620689655169</v>
      </c>
      <c r="F64" s="16">
        <v>4.1628959276018103</v>
      </c>
      <c r="G64" s="16">
        <v>4.1849710982658959</v>
      </c>
      <c r="H64" s="16">
        <v>4.3636363636363633</v>
      </c>
      <c r="I64" s="16">
        <v>4.1851851851851851</v>
      </c>
      <c r="J64" s="16">
        <v>3.9523809523809526</v>
      </c>
      <c r="K64" s="16">
        <v>4.3934426229508201</v>
      </c>
      <c r="L64" s="16">
        <v>4.0696202531645573</v>
      </c>
      <c r="M64" s="16">
        <v>4.3636363636363633</v>
      </c>
      <c r="N64" s="16">
        <v>4.3277310924369745</v>
      </c>
      <c r="O64" s="16">
        <v>3.9753086419753085</v>
      </c>
    </row>
    <row r="65" spans="1:15" x14ac:dyDescent="0.25">
      <c r="A65" s="49" t="str">
        <f>IFERROR(INDEX($B$96:$B$101,MATCH('自社診断ツール(他社比較用)'!$G69,$A$96:$A$101,0)),"")</f>
        <v/>
      </c>
      <c r="B65" s="50" t="e">
        <f t="shared" si="0"/>
        <v>#N/A</v>
      </c>
      <c r="C65" s="51" t="e">
        <f t="shared" si="1"/>
        <v>#VALUE!</v>
      </c>
      <c r="D65" s="24" t="s">
        <v>58</v>
      </c>
      <c r="E65" s="15">
        <v>3.4137931034482758</v>
      </c>
      <c r="F65" s="16">
        <v>3.9457013574660635</v>
      </c>
      <c r="G65" s="16">
        <v>4.1271676300578033</v>
      </c>
      <c r="H65" s="16">
        <v>3.7272727272727271</v>
      </c>
      <c r="I65" s="16">
        <v>3.8518518518518516</v>
      </c>
      <c r="J65" s="16">
        <v>2.5714285714285716</v>
      </c>
      <c r="K65" s="16">
        <v>4.639344262295082</v>
      </c>
      <c r="L65" s="16">
        <v>3.6772151898734178</v>
      </c>
      <c r="M65" s="16">
        <v>3.1818181818181817</v>
      </c>
      <c r="N65" s="16">
        <v>4.2100840336134455</v>
      </c>
      <c r="O65" s="16">
        <v>3.9135802469135803</v>
      </c>
    </row>
    <row r="66" spans="1:15" x14ac:dyDescent="0.25">
      <c r="A66" s="49" t="str">
        <f>IFERROR(INDEX($B$96:$B$101,MATCH('自社診断ツール(他社比較用)'!$G70,$A$96:$A$101,0)),"")</f>
        <v/>
      </c>
      <c r="B66" s="50" t="e">
        <f t="shared" si="0"/>
        <v>#N/A</v>
      </c>
      <c r="C66" s="51" t="e">
        <f t="shared" si="1"/>
        <v>#VALUE!</v>
      </c>
      <c r="D66" s="24" t="s">
        <v>59</v>
      </c>
      <c r="E66" s="15">
        <v>3.4137931034482758</v>
      </c>
      <c r="F66" s="16">
        <v>3.2850678733031673</v>
      </c>
      <c r="G66" s="16">
        <v>3.300578034682081</v>
      </c>
      <c r="H66" s="16">
        <v>3.0909090909090908</v>
      </c>
      <c r="I66" s="16">
        <v>3.5555555555555554</v>
      </c>
      <c r="J66" s="16">
        <v>2.8095238095238093</v>
      </c>
      <c r="K66" s="16">
        <v>3.7049180327868854</v>
      </c>
      <c r="L66" s="16">
        <v>3.1139240506329116</v>
      </c>
      <c r="M66" s="16">
        <v>3.5</v>
      </c>
      <c r="N66" s="16">
        <v>3.5630252100840338</v>
      </c>
      <c r="O66" s="16">
        <v>3</v>
      </c>
    </row>
    <row r="67" spans="1:15" x14ac:dyDescent="0.25">
      <c r="A67" s="49" t="str">
        <f>IFERROR(INDEX($B$96:$B$101,MATCH('自社診断ツール(他社比較用)'!$G71,$A$96:$A$101,0)),"")</f>
        <v/>
      </c>
      <c r="B67" s="50" t="e">
        <f t="shared" si="0"/>
        <v>#N/A</v>
      </c>
      <c r="C67" s="51" t="e">
        <f t="shared" si="1"/>
        <v>#VALUE!</v>
      </c>
      <c r="D67" s="25" t="s">
        <v>60</v>
      </c>
      <c r="E67" s="15">
        <v>3.6551724137931036</v>
      </c>
      <c r="F67" s="16">
        <v>3.7873303167420813</v>
      </c>
      <c r="G67" s="16">
        <v>3.9710982658959537</v>
      </c>
      <c r="H67" s="16">
        <v>4</v>
      </c>
      <c r="I67" s="16">
        <v>3.6666666666666665</v>
      </c>
      <c r="J67" s="16">
        <v>2.4285714285714284</v>
      </c>
      <c r="K67" s="16">
        <v>4.2295081967213113</v>
      </c>
      <c r="L67" s="16">
        <v>3.6075949367088609</v>
      </c>
      <c r="M67" s="16">
        <v>3.5</v>
      </c>
      <c r="N67" s="16">
        <v>4.0336134453781511</v>
      </c>
      <c r="O67" s="16">
        <v>3.7777777777777777</v>
      </c>
    </row>
    <row r="68" spans="1:15" ht="16.5" thickBot="1" x14ac:dyDescent="0.3">
      <c r="A68" s="55" t="str">
        <f>IFERROR(SUMIFS(A58:A67,A58:A67,"&gt;=1",A58:A67,"&lt;=5")/COUNTIFS(A58:A67,"&gt;=1",A58:A67,"&lt;=5"),"(企業回答要入力)")</f>
        <v>(企業回答要入力)</v>
      </c>
      <c r="B68" s="56" t="e">
        <f t="shared" ref="B68:B90" si="3">INDEX($E68:$O68,MATCH($B$2,$E$2:$O$2,0))</f>
        <v>#N/A</v>
      </c>
      <c r="C68" s="57" t="e">
        <f t="shared" ref="C68:C90" si="4">A68-B68</f>
        <v>#VALUE!</v>
      </c>
      <c r="D68" s="2" t="s">
        <v>91</v>
      </c>
      <c r="E68" s="17">
        <v>3.6310344827586207</v>
      </c>
      <c r="F68" s="18">
        <v>3.5507260386672153</v>
      </c>
      <c r="G68" s="18">
        <v>3.6346820809248555</v>
      </c>
      <c r="H68" s="18">
        <v>3.7590909090909088</v>
      </c>
      <c r="I68" s="18">
        <v>3.5388888888888888</v>
      </c>
      <c r="J68" s="18">
        <v>2.8761904761904757</v>
      </c>
      <c r="K68" s="18">
        <v>3.9557377049180333</v>
      </c>
      <c r="L68" s="18">
        <v>3.3962549383213743</v>
      </c>
      <c r="M68" s="18">
        <v>3.6136363636363642</v>
      </c>
      <c r="N68" s="18">
        <v>3.7747899159663865</v>
      </c>
      <c r="O68" s="18">
        <v>3.3965123456790116</v>
      </c>
    </row>
    <row r="69" spans="1:15" x14ac:dyDescent="0.25">
      <c r="A69" s="52" t="str">
        <f>IFERROR(INDEX($B$96:$B$101,MATCH('自社診断ツール(他社比較用)'!$G73,$A$96:$A$101,0)),"")</f>
        <v/>
      </c>
      <c r="B69" s="53" t="e">
        <f t="shared" si="3"/>
        <v>#N/A</v>
      </c>
      <c r="C69" s="54" t="e">
        <f t="shared" si="1"/>
        <v>#VALUE!</v>
      </c>
      <c r="D69" s="48" t="s">
        <v>62</v>
      </c>
      <c r="E69" s="15">
        <v>4.4482758620689653</v>
      </c>
      <c r="F69" s="16">
        <v>3.9774774774774775</v>
      </c>
      <c r="G69" s="16">
        <v>3.9885057471264367</v>
      </c>
      <c r="H69" s="16">
        <v>4.3181818181818183</v>
      </c>
      <c r="I69" s="16">
        <v>3.8518518518518516</v>
      </c>
      <c r="J69" s="16">
        <v>4.0476190476190474</v>
      </c>
      <c r="K69" s="16">
        <v>3.9836065573770494</v>
      </c>
      <c r="L69" s="16">
        <v>3.9748427672955975</v>
      </c>
      <c r="M69" s="16">
        <v>4.5909090909090908</v>
      </c>
      <c r="N69" s="16">
        <v>4.0750000000000002</v>
      </c>
      <c r="O69" s="16">
        <v>3.8148148148148149</v>
      </c>
    </row>
    <row r="70" spans="1:15" x14ac:dyDescent="0.25">
      <c r="A70" s="49" t="str">
        <f>IFERROR(INDEX($B$96:$B$101,MATCH('自社診断ツール(他社比較用)'!$G74,$A$96:$A$101,0)),"")</f>
        <v/>
      </c>
      <c r="B70" s="50" t="e">
        <f t="shared" si="3"/>
        <v>#N/A</v>
      </c>
      <c r="C70" s="51" t="e">
        <f t="shared" ref="C70:C89" si="5">IF(A70=0,0,A70-B70)</f>
        <v>#VALUE!</v>
      </c>
      <c r="D70" s="24" t="s">
        <v>63</v>
      </c>
      <c r="E70" s="15">
        <v>3.6551724137931036</v>
      </c>
      <c r="F70" s="16">
        <v>3.6621621621621623</v>
      </c>
      <c r="G70" s="16">
        <v>3.8045977011494254</v>
      </c>
      <c r="H70" s="16">
        <v>3.5454545454545454</v>
      </c>
      <c r="I70" s="16">
        <v>3.5925925925925926</v>
      </c>
      <c r="J70" s="16">
        <v>2.5714285714285716</v>
      </c>
      <c r="K70" s="16">
        <v>3.9344262295081966</v>
      </c>
      <c r="L70" s="16">
        <v>3.5471698113207548</v>
      </c>
      <c r="M70" s="16">
        <v>3.6818181818181817</v>
      </c>
      <c r="N70" s="16">
        <v>4.05</v>
      </c>
      <c r="O70" s="16">
        <v>3.3703703703703702</v>
      </c>
    </row>
    <row r="71" spans="1:15" x14ac:dyDescent="0.25">
      <c r="A71" s="49" t="str">
        <f>IFERROR(INDEX($B$96:$B$101,MATCH('自社診断ツール(他社比較用)'!$G75,$A$96:$A$101,0)),"")</f>
        <v/>
      </c>
      <c r="B71" s="50" t="e">
        <f t="shared" si="3"/>
        <v>#N/A</v>
      </c>
      <c r="C71" s="51" t="e">
        <f t="shared" si="5"/>
        <v>#VALUE!</v>
      </c>
      <c r="D71" s="24" t="s">
        <v>64</v>
      </c>
      <c r="E71" s="15">
        <v>2.9310344827586206</v>
      </c>
      <c r="F71" s="16">
        <v>2.4208144796380089</v>
      </c>
      <c r="G71" s="16">
        <v>2.4682080924855492</v>
      </c>
      <c r="H71" s="16">
        <v>2.8181818181818183</v>
      </c>
      <c r="I71" s="16">
        <v>2.5555555555555554</v>
      </c>
      <c r="J71" s="16">
        <v>1.8571428571428572</v>
      </c>
      <c r="K71" s="16">
        <v>2.278688524590164</v>
      </c>
      <c r="L71" s="16">
        <v>2.4746835443037973</v>
      </c>
      <c r="M71" s="16">
        <v>3.2727272727272729</v>
      </c>
      <c r="N71" s="16">
        <v>2.5499999999999998</v>
      </c>
      <c r="O71" s="16">
        <v>2.375</v>
      </c>
    </row>
    <row r="72" spans="1:15" x14ac:dyDescent="0.25">
      <c r="A72" s="49" t="str">
        <f>IFERROR(INDEX($B$96:$B$101,MATCH('自社診断ツール(他社比較用)'!$G76,$A$96:$A$101,0)),"")</f>
        <v/>
      </c>
      <c r="B72" s="50" t="e">
        <f t="shared" si="3"/>
        <v>#N/A</v>
      </c>
      <c r="C72" s="51" t="e">
        <f t="shared" si="5"/>
        <v>#VALUE!</v>
      </c>
      <c r="D72" s="24" t="s">
        <v>65</v>
      </c>
      <c r="E72" s="15">
        <v>4.3448275862068968</v>
      </c>
      <c r="F72" s="16">
        <v>3.9729729729729728</v>
      </c>
      <c r="G72" s="16">
        <v>4.0632183908045976</v>
      </c>
      <c r="H72" s="16">
        <v>4.4545454545454541</v>
      </c>
      <c r="I72" s="16">
        <v>3.6296296296296298</v>
      </c>
      <c r="J72" s="16">
        <v>3.6666666666666665</v>
      </c>
      <c r="K72" s="16">
        <v>4.360655737704918</v>
      </c>
      <c r="L72" s="16">
        <v>3.8238993710691824</v>
      </c>
      <c r="M72" s="16">
        <v>4.2272727272727275</v>
      </c>
      <c r="N72" s="16">
        <v>4.0583333333333336</v>
      </c>
      <c r="O72" s="16">
        <v>3.925925925925926</v>
      </c>
    </row>
    <row r="73" spans="1:15" x14ac:dyDescent="0.25">
      <c r="A73" s="49" t="str">
        <f>IFERROR(INDEX($B$96:$B$101,MATCH('自社診断ツール(他社比較用)'!$G77,$A$96:$A$101,0)),"")</f>
        <v/>
      </c>
      <c r="B73" s="50" t="e">
        <f t="shared" si="3"/>
        <v>#N/A</v>
      </c>
      <c r="C73" s="51" t="e">
        <f t="shared" si="5"/>
        <v>#VALUE!</v>
      </c>
      <c r="D73" s="24" t="s">
        <v>66</v>
      </c>
      <c r="E73" s="15">
        <v>2.7586206896551726</v>
      </c>
      <c r="F73" s="16">
        <v>2.6621621621621623</v>
      </c>
      <c r="G73" s="16">
        <v>2.764367816091954</v>
      </c>
      <c r="H73" s="16">
        <v>2.8181818181818183</v>
      </c>
      <c r="I73" s="16">
        <v>2.4074074074074074</v>
      </c>
      <c r="J73" s="16">
        <v>2.1428571428571428</v>
      </c>
      <c r="K73" s="16">
        <v>3.0163934426229506</v>
      </c>
      <c r="L73" s="16">
        <v>2.5157232704402515</v>
      </c>
      <c r="M73" s="16">
        <v>2.8636363636363638</v>
      </c>
      <c r="N73" s="16">
        <v>2.9333333333333331</v>
      </c>
      <c r="O73" s="16">
        <v>2.3950617283950617</v>
      </c>
    </row>
    <row r="74" spans="1:15" x14ac:dyDescent="0.25">
      <c r="A74" s="49" t="str">
        <f>IFERROR(INDEX($B$96:$B$101,MATCH('自社診断ツール(他社比較用)'!$G78,$A$96:$A$101,0)),"")</f>
        <v/>
      </c>
      <c r="B74" s="50" t="e">
        <f t="shared" si="3"/>
        <v>#N/A</v>
      </c>
      <c r="C74" s="51" t="e">
        <f t="shared" si="5"/>
        <v>#VALUE!</v>
      </c>
      <c r="D74" s="24" t="s">
        <v>67</v>
      </c>
      <c r="E74" s="15">
        <v>3.6071428571428572</v>
      </c>
      <c r="F74" s="16">
        <v>3.8235294117647061</v>
      </c>
      <c r="G74" s="16">
        <v>3.9884393063583814</v>
      </c>
      <c r="H74" s="16">
        <v>4</v>
      </c>
      <c r="I74" s="16">
        <v>3.4814814814814814</v>
      </c>
      <c r="J74" s="16">
        <v>2.9047619047619047</v>
      </c>
      <c r="K74" s="16">
        <v>4.3666666666666663</v>
      </c>
      <c r="L74" s="16">
        <v>3.6163522012578615</v>
      </c>
      <c r="M74" s="16">
        <v>3.3636363636363638</v>
      </c>
      <c r="N74" s="16">
        <v>4.0672268907563023</v>
      </c>
      <c r="O74" s="16">
        <v>3.7037037037037037</v>
      </c>
    </row>
    <row r="75" spans="1:15" x14ac:dyDescent="0.25">
      <c r="A75" s="49" t="str">
        <f>IFERROR(INDEX($B$96:$B$101,MATCH('自社診断ツール(他社比較用)'!$G79,$A$96:$A$101,0)),"")</f>
        <v/>
      </c>
      <c r="B75" s="50" t="e">
        <f t="shared" si="3"/>
        <v>#N/A</v>
      </c>
      <c r="C75" s="51" t="e">
        <f t="shared" si="5"/>
        <v>#VALUE!</v>
      </c>
      <c r="D75" s="24" t="s">
        <v>68</v>
      </c>
      <c r="E75" s="15">
        <v>3.5862068965517242</v>
      </c>
      <c r="F75" s="16">
        <v>3.6666666666666665</v>
      </c>
      <c r="G75" s="16">
        <v>3.7988505747126435</v>
      </c>
      <c r="H75" s="16">
        <v>3.9545454545454546</v>
      </c>
      <c r="I75" s="16">
        <v>3.5925925925925926</v>
      </c>
      <c r="J75" s="16">
        <v>2.6666666666666665</v>
      </c>
      <c r="K75" s="16">
        <v>4.0327868852459012</v>
      </c>
      <c r="L75" s="16">
        <v>3.5220125786163523</v>
      </c>
      <c r="M75" s="16">
        <v>3.5909090909090908</v>
      </c>
      <c r="N75" s="16">
        <v>3.6916666666666669</v>
      </c>
      <c r="O75" s="16">
        <v>3.8888888888888888</v>
      </c>
    </row>
    <row r="76" spans="1:15" x14ac:dyDescent="0.25">
      <c r="A76" s="49" t="str">
        <f>IFERROR(INDEX($B$96:$B$101,MATCH('自社診断ツール(他社比較用)'!$G80,$A$96:$A$101,0)),"")</f>
        <v/>
      </c>
      <c r="B76" s="50" t="e">
        <f t="shared" si="3"/>
        <v>#N/A</v>
      </c>
      <c r="C76" s="51" t="e">
        <f t="shared" si="5"/>
        <v>#VALUE!</v>
      </c>
      <c r="D76" s="24" t="s">
        <v>69</v>
      </c>
      <c r="E76" s="15">
        <v>2.8620689655172415</v>
      </c>
      <c r="F76" s="16">
        <v>3.168181818181818</v>
      </c>
      <c r="G76" s="16">
        <v>3.3023255813953489</v>
      </c>
      <c r="H76" s="16">
        <v>3.1363636363636362</v>
      </c>
      <c r="I76" s="16">
        <v>3.0370370370370372</v>
      </c>
      <c r="J76" s="16">
        <v>2.2380952380952381</v>
      </c>
      <c r="K76" s="16">
        <v>3.7166666666666668</v>
      </c>
      <c r="L76" s="16">
        <v>2.962025316455696</v>
      </c>
      <c r="M76" s="16">
        <v>2.6363636363636362</v>
      </c>
      <c r="N76" s="16">
        <v>3.53781512605042</v>
      </c>
      <c r="O76" s="16">
        <v>2.8624999999999998</v>
      </c>
    </row>
    <row r="77" spans="1:15" x14ac:dyDescent="0.25">
      <c r="A77" s="49" t="str">
        <f>IFERROR(INDEX($B$96:$B$101,MATCH('自社診断ツール(他社比較用)'!$G81,$A$96:$A$101,0)),"")</f>
        <v/>
      </c>
      <c r="B77" s="50" t="e">
        <f t="shared" si="3"/>
        <v>#N/A</v>
      </c>
      <c r="C77" s="51" t="e">
        <f t="shared" si="5"/>
        <v>#VALUE!</v>
      </c>
      <c r="D77" s="24" t="s">
        <v>70</v>
      </c>
      <c r="E77" s="15">
        <v>3.6551724137931036</v>
      </c>
      <c r="F77" s="16">
        <v>3.7387387387387387</v>
      </c>
      <c r="G77" s="16">
        <v>3.8218390804597702</v>
      </c>
      <c r="H77" s="16">
        <v>3.8181818181818183</v>
      </c>
      <c r="I77" s="16">
        <v>3.7037037037037037</v>
      </c>
      <c r="J77" s="16">
        <v>3.0952380952380953</v>
      </c>
      <c r="K77" s="16">
        <v>4.081967213114754</v>
      </c>
      <c r="L77" s="16">
        <v>3.591194968553459</v>
      </c>
      <c r="M77" s="16">
        <v>3.5454545454545454</v>
      </c>
      <c r="N77" s="16">
        <v>3.8416666666666668</v>
      </c>
      <c r="O77" s="16">
        <v>3.7530864197530862</v>
      </c>
    </row>
    <row r="78" spans="1:15" x14ac:dyDescent="0.25">
      <c r="A78" s="49" t="str">
        <f>IFERROR(INDEX($B$96:$B$101,MATCH('自社診断ツール(他社比較用)'!$G82,$A$96:$A$101,0)),"")</f>
        <v/>
      </c>
      <c r="B78" s="50" t="e">
        <f t="shared" si="3"/>
        <v>#N/A</v>
      </c>
      <c r="C78" s="51" t="e">
        <f t="shared" si="5"/>
        <v>#VALUE!</v>
      </c>
      <c r="D78" s="25" t="s">
        <v>71</v>
      </c>
      <c r="E78" s="15">
        <v>3.2413793103448274</v>
      </c>
      <c r="F78" s="16">
        <v>3.0675675675675675</v>
      </c>
      <c r="G78" s="16">
        <v>3.1954022988505746</v>
      </c>
      <c r="H78" s="16">
        <v>3.5</v>
      </c>
      <c r="I78" s="16">
        <v>2.925925925925926</v>
      </c>
      <c r="J78" s="16">
        <v>2.1904761904761907</v>
      </c>
      <c r="K78" s="16">
        <v>3.1967213114754101</v>
      </c>
      <c r="L78" s="16">
        <v>3.0062893081761008</v>
      </c>
      <c r="M78" s="16">
        <v>3.3181818181818183</v>
      </c>
      <c r="N78" s="16">
        <v>3.0416666666666665</v>
      </c>
      <c r="O78" s="16">
        <v>3.3333333333333335</v>
      </c>
    </row>
    <row r="79" spans="1:15" ht="16.5" thickBot="1" x14ac:dyDescent="0.3">
      <c r="A79" s="55" t="str">
        <f>IFERROR(SUMIFS(A69:A78,A69:A78,"&gt;=1",A69:A78,"&lt;=5")/COUNTIFS(A69:A78,"&gt;=1",A69:A78,"&lt;=5"),"(企業回答要入力)")</f>
        <v>(企業回答要入力)</v>
      </c>
      <c r="B79" s="56" t="e">
        <f t="shared" si="3"/>
        <v>#N/A</v>
      </c>
      <c r="C79" s="57" t="e">
        <f t="shared" si="4"/>
        <v>#VALUE!</v>
      </c>
      <c r="D79" s="2" t="s">
        <v>91</v>
      </c>
      <c r="E79" s="17">
        <v>3.5089901477832521</v>
      </c>
      <c r="F79" s="18">
        <v>3.416027345733228</v>
      </c>
      <c r="G79" s="18">
        <v>3.5195754589434678</v>
      </c>
      <c r="H79" s="18">
        <v>3.6363636363636358</v>
      </c>
      <c r="I79" s="18">
        <v>3.2777777777777777</v>
      </c>
      <c r="J79" s="18">
        <v>2.7380952380952381</v>
      </c>
      <c r="K79" s="18">
        <v>3.6968579234972672</v>
      </c>
      <c r="L79" s="18">
        <v>3.303419313748905</v>
      </c>
      <c r="M79" s="18">
        <v>3.5090909090909093</v>
      </c>
      <c r="N79" s="18">
        <v>3.5846708683473389</v>
      </c>
      <c r="O79" s="18">
        <v>3.3422685185185186</v>
      </c>
    </row>
    <row r="80" spans="1:15" x14ac:dyDescent="0.25">
      <c r="A80" s="52" t="str">
        <f>IFERROR(INDEX($B$96:$B$101,MATCH('自社診断ツール(他社比較用)'!$G84,$A$96:$A$101,0)),"")</f>
        <v/>
      </c>
      <c r="B80" s="53" t="e">
        <f t="shared" si="3"/>
        <v>#N/A</v>
      </c>
      <c r="C80" s="54" t="e">
        <f t="shared" si="5"/>
        <v>#VALUE!</v>
      </c>
      <c r="D80" s="48" t="s">
        <v>73</v>
      </c>
      <c r="E80" s="15">
        <v>2.8620689655172415</v>
      </c>
      <c r="F80" s="16">
        <v>3.1764705882352939</v>
      </c>
      <c r="G80" s="16">
        <v>3.3410404624277459</v>
      </c>
      <c r="H80" s="16">
        <v>2.8636363636363638</v>
      </c>
      <c r="I80" s="16">
        <v>2.8518518518518516</v>
      </c>
      <c r="J80" s="16">
        <v>2.2380952380952381</v>
      </c>
      <c r="K80" s="16">
        <v>3.3833333333333333</v>
      </c>
      <c r="L80" s="16">
        <v>3.0943396226415096</v>
      </c>
      <c r="M80" s="16">
        <v>2.9090909090909092</v>
      </c>
      <c r="N80" s="16">
        <v>3.2941176470588234</v>
      </c>
      <c r="O80" s="16">
        <v>3.2469135802469138</v>
      </c>
    </row>
    <row r="81" spans="1:15" x14ac:dyDescent="0.25">
      <c r="A81" s="49" t="str">
        <f>IFERROR(INDEX($B$96:$B$101,MATCH('自社診断ツール(他社比較用)'!$G85,$A$96:$A$101,0)),"")</f>
        <v/>
      </c>
      <c r="B81" s="50" t="e">
        <f t="shared" si="3"/>
        <v>#N/A</v>
      </c>
      <c r="C81" s="51" t="e">
        <f t="shared" si="5"/>
        <v>#VALUE!</v>
      </c>
      <c r="D81" s="24" t="s">
        <v>74</v>
      </c>
      <c r="E81" s="15">
        <v>2.0344827586206895</v>
      </c>
      <c r="F81" s="16">
        <v>1.6621621621621621</v>
      </c>
      <c r="G81" s="16">
        <v>1.6724137931034482</v>
      </c>
      <c r="H81" s="16">
        <v>2.2272727272727271</v>
      </c>
      <c r="I81" s="16">
        <v>1.7037037037037037</v>
      </c>
      <c r="J81" s="16">
        <v>1.5238095238095237</v>
      </c>
      <c r="K81" s="16">
        <v>1.3934426229508197</v>
      </c>
      <c r="L81" s="16">
        <v>1.7610062893081762</v>
      </c>
      <c r="M81" s="16">
        <v>2.1818181818181817</v>
      </c>
      <c r="N81" s="16">
        <v>1.675</v>
      </c>
      <c r="O81" s="16">
        <v>1.6790123456790123</v>
      </c>
    </row>
    <row r="82" spans="1:15" x14ac:dyDescent="0.25">
      <c r="A82" s="49" t="str">
        <f>IFERROR(INDEX($B$96:$B$101,MATCH('自社診断ツール(他社比較用)'!$G86,$A$96:$A$101,0)),"")</f>
        <v/>
      </c>
      <c r="B82" s="50" t="e">
        <f t="shared" si="3"/>
        <v>#N/A</v>
      </c>
      <c r="C82" s="51" t="e">
        <f t="shared" si="5"/>
        <v>#VALUE!</v>
      </c>
      <c r="D82" s="24" t="s">
        <v>75</v>
      </c>
      <c r="E82" s="15">
        <v>3.0357142857142856</v>
      </c>
      <c r="F82" s="16">
        <v>3.1945701357466065</v>
      </c>
      <c r="G82" s="16">
        <v>3.3815028901734103</v>
      </c>
      <c r="H82" s="16">
        <v>3.2857142857142856</v>
      </c>
      <c r="I82" s="16">
        <v>2.8518518518518516</v>
      </c>
      <c r="J82" s="16">
        <v>2.0952380952380953</v>
      </c>
      <c r="K82" s="16">
        <v>3.918032786885246</v>
      </c>
      <c r="L82" s="16">
        <v>2.9177215189873418</v>
      </c>
      <c r="M82" s="16">
        <v>2.8571428571428572</v>
      </c>
      <c r="N82" s="16">
        <v>3.3916666666666666</v>
      </c>
      <c r="O82" s="16">
        <v>3.1875</v>
      </c>
    </row>
    <row r="83" spans="1:15" x14ac:dyDescent="0.25">
      <c r="A83" s="49" t="str">
        <f>IFERROR(INDEX($B$96:$B$101,MATCH('自社診断ツール(他社比較用)'!$G87,$A$96:$A$101,0)),"")</f>
        <v/>
      </c>
      <c r="B83" s="50" t="e">
        <f t="shared" si="3"/>
        <v>#N/A</v>
      </c>
      <c r="C83" s="51" t="e">
        <f t="shared" si="5"/>
        <v>#VALUE!</v>
      </c>
      <c r="D83" s="24" t="s">
        <v>76</v>
      </c>
      <c r="E83" s="15">
        <v>2.9655172413793105</v>
      </c>
      <c r="F83" s="16">
        <v>3.1040723981900453</v>
      </c>
      <c r="G83" s="16">
        <v>3.2485549132947975</v>
      </c>
      <c r="H83" s="16">
        <v>3.0454545454545454</v>
      </c>
      <c r="I83" s="16">
        <v>2.8518518518518516</v>
      </c>
      <c r="J83" s="16">
        <v>2.2380952380952381</v>
      </c>
      <c r="K83" s="16">
        <v>3.901639344262295</v>
      </c>
      <c r="L83" s="16">
        <v>2.7848101265822787</v>
      </c>
      <c r="M83" s="16">
        <v>2.9090909090909092</v>
      </c>
      <c r="N83" s="16">
        <v>3.3166666666666669</v>
      </c>
      <c r="O83" s="16">
        <v>3.0125000000000002</v>
      </c>
    </row>
    <row r="84" spans="1:15" x14ac:dyDescent="0.25">
      <c r="A84" s="49" t="str">
        <f>IFERROR(INDEX($B$96:$B$101,MATCH('自社診断ツール(他社比較用)'!$G88,$A$96:$A$101,0)),"")</f>
        <v/>
      </c>
      <c r="B84" s="50" t="e">
        <f t="shared" si="3"/>
        <v>#N/A</v>
      </c>
      <c r="C84" s="51" t="e">
        <f t="shared" si="5"/>
        <v>#VALUE!</v>
      </c>
      <c r="D84" s="24" t="s">
        <v>77</v>
      </c>
      <c r="E84" s="15">
        <v>4.1379310344827589</v>
      </c>
      <c r="F84" s="16">
        <v>4.0945945945945947</v>
      </c>
      <c r="G84" s="16">
        <v>4.2931034482758621</v>
      </c>
      <c r="H84" s="16">
        <v>4.2727272727272725</v>
      </c>
      <c r="I84" s="16">
        <v>3.7037037037037037</v>
      </c>
      <c r="J84" s="16">
        <v>2.9523809523809526</v>
      </c>
      <c r="K84" s="16">
        <v>4.5409836065573774</v>
      </c>
      <c r="L84" s="16">
        <v>3.9182389937106916</v>
      </c>
      <c r="M84" s="16">
        <v>4.0909090909090908</v>
      </c>
      <c r="N84" s="16">
        <v>4.3416666666666668</v>
      </c>
      <c r="O84" s="16">
        <v>4.0246913580246915</v>
      </c>
    </row>
    <row r="85" spans="1:15" x14ac:dyDescent="0.25">
      <c r="A85" s="49" t="str">
        <f>IFERROR(INDEX($B$96:$B$101,MATCH('自社診断ツール(他社比較用)'!$G89,$A$96:$A$101,0)),"")</f>
        <v/>
      </c>
      <c r="B85" s="50" t="e">
        <f t="shared" si="3"/>
        <v>#N/A</v>
      </c>
      <c r="C85" s="51" t="e">
        <f t="shared" si="5"/>
        <v>#VALUE!</v>
      </c>
      <c r="D85" s="24" t="s">
        <v>78</v>
      </c>
      <c r="E85" s="15">
        <v>3.6551724137931036</v>
      </c>
      <c r="F85" s="16">
        <v>3.6531531531531534</v>
      </c>
      <c r="G85" s="16">
        <v>3.8390804597701149</v>
      </c>
      <c r="H85" s="16">
        <v>3.8636363636363638</v>
      </c>
      <c r="I85" s="16">
        <v>3.2592592592592591</v>
      </c>
      <c r="J85" s="16">
        <v>2.6190476190476191</v>
      </c>
      <c r="K85" s="16">
        <v>4.0655737704918034</v>
      </c>
      <c r="L85" s="16">
        <v>3.4905660377358489</v>
      </c>
      <c r="M85" s="16">
        <v>3.5454545454545454</v>
      </c>
      <c r="N85" s="16">
        <v>3.8666666666666667</v>
      </c>
      <c r="O85" s="16">
        <v>3.6049382716049383</v>
      </c>
    </row>
    <row r="86" spans="1:15" x14ac:dyDescent="0.25">
      <c r="A86" s="49" t="str">
        <f>IFERROR(INDEX($B$96:$B$101,MATCH('自社診断ツール(他社比較用)'!$G90,$A$96:$A$101,0)),"")</f>
        <v/>
      </c>
      <c r="B86" s="50" t="e">
        <f t="shared" si="3"/>
        <v>#N/A</v>
      </c>
      <c r="C86" s="51" t="e">
        <f t="shared" si="5"/>
        <v>#VALUE!</v>
      </c>
      <c r="D86" s="24" t="s">
        <v>94</v>
      </c>
      <c r="E86" s="15">
        <v>3.7931034482758621</v>
      </c>
      <c r="F86" s="16">
        <v>3.7297297297297298</v>
      </c>
      <c r="G86" s="16">
        <v>3.9252873563218391</v>
      </c>
      <c r="H86" s="16">
        <v>4</v>
      </c>
      <c r="I86" s="16">
        <v>3.4814814814814814</v>
      </c>
      <c r="J86" s="16">
        <v>2.4285714285714284</v>
      </c>
      <c r="K86" s="16">
        <v>4.1967213114754101</v>
      </c>
      <c r="L86" s="16">
        <v>3.5534591194968552</v>
      </c>
      <c r="M86" s="16">
        <v>3.7272727272727271</v>
      </c>
      <c r="N86" s="16">
        <v>3.9333333333333331</v>
      </c>
      <c r="O86" s="16">
        <v>3.7654320987654319</v>
      </c>
    </row>
    <row r="87" spans="1:15" x14ac:dyDescent="0.25">
      <c r="A87" s="49" t="str">
        <f>IFERROR(INDEX($B$96:$B$101,MATCH('自社診断ツール(他社比較用)'!$G91,$A$96:$A$101,0)),"")</f>
        <v/>
      </c>
      <c r="B87" s="50" t="e">
        <f t="shared" si="3"/>
        <v>#N/A</v>
      </c>
      <c r="C87" s="51" t="e">
        <f t="shared" si="5"/>
        <v>#VALUE!</v>
      </c>
      <c r="D87" s="24" t="s">
        <v>79</v>
      </c>
      <c r="E87" s="15">
        <v>3.4827586206896552</v>
      </c>
      <c r="F87" s="16">
        <v>3.4774774774774775</v>
      </c>
      <c r="G87" s="16">
        <v>3.6091954022988504</v>
      </c>
      <c r="H87" s="16">
        <v>3.5</v>
      </c>
      <c r="I87" s="16">
        <v>3.4814814814814814</v>
      </c>
      <c r="J87" s="16">
        <v>2.3809523809523809</v>
      </c>
      <c r="K87" s="16">
        <v>3.8688524590163933</v>
      </c>
      <c r="L87" s="16">
        <v>3.3207547169811322</v>
      </c>
      <c r="M87" s="16">
        <v>3.3181818181818183</v>
      </c>
      <c r="N87" s="16">
        <v>3.6749999999999998</v>
      </c>
      <c r="O87" s="16">
        <v>3.4691358024691357</v>
      </c>
    </row>
    <row r="88" spans="1:15" x14ac:dyDescent="0.25">
      <c r="A88" s="49" t="str">
        <f>IFERROR(INDEX($B$96:$B$101,MATCH('自社診断ツール(他社比較用)'!$G92,$A$96:$A$101,0)),"")</f>
        <v/>
      </c>
      <c r="B88" s="50" t="e">
        <f t="shared" si="3"/>
        <v>#N/A</v>
      </c>
      <c r="C88" s="51" t="e">
        <f t="shared" si="5"/>
        <v>#VALUE!</v>
      </c>
      <c r="D88" s="24" t="s">
        <v>80</v>
      </c>
      <c r="E88" s="15">
        <v>2.6206896551724137</v>
      </c>
      <c r="F88" s="16">
        <v>2.5540540540540539</v>
      </c>
      <c r="G88" s="16">
        <v>2.7011494252873565</v>
      </c>
      <c r="H88" s="16">
        <v>3</v>
      </c>
      <c r="I88" s="16">
        <v>2.0370370370370372</v>
      </c>
      <c r="J88" s="16">
        <v>2</v>
      </c>
      <c r="K88" s="16">
        <v>3.081967213114754</v>
      </c>
      <c r="L88" s="16">
        <v>2.358490566037736</v>
      </c>
      <c r="M88" s="16">
        <v>2.3636363636363638</v>
      </c>
      <c r="N88" s="16">
        <v>2.7083333333333335</v>
      </c>
      <c r="O88" s="16">
        <v>2.4691358024691357</v>
      </c>
    </row>
    <row r="89" spans="1:15" x14ac:dyDescent="0.25">
      <c r="A89" s="49" t="str">
        <f>IFERROR(INDEX($B$96:$B$101,MATCH('自社診断ツール(他社比較用)'!$G93,$A$96:$A$101,0)),"")</f>
        <v/>
      </c>
      <c r="B89" s="50" t="e">
        <f t="shared" si="3"/>
        <v>#N/A</v>
      </c>
      <c r="C89" s="51" t="e">
        <f t="shared" si="5"/>
        <v>#VALUE!</v>
      </c>
      <c r="D89" s="25" t="s">
        <v>83</v>
      </c>
      <c r="E89" s="15">
        <v>3.2413793103448274</v>
      </c>
      <c r="F89" s="16">
        <v>3.2941176470588234</v>
      </c>
      <c r="G89" s="16">
        <v>3.3872832369942198</v>
      </c>
      <c r="H89" s="16">
        <v>3.4090909090909092</v>
      </c>
      <c r="I89" s="16">
        <v>3.074074074074074</v>
      </c>
      <c r="J89" s="16">
        <v>2.8095238095238093</v>
      </c>
      <c r="K89" s="16">
        <v>3.737704918032787</v>
      </c>
      <c r="L89" s="16">
        <v>3.1202531645569622</v>
      </c>
      <c r="M89" s="16">
        <v>3.3636363636363638</v>
      </c>
      <c r="N89" s="16">
        <v>3.4916666666666667</v>
      </c>
      <c r="O89" s="16">
        <v>3.125</v>
      </c>
    </row>
    <row r="90" spans="1:15" ht="16.5" thickBot="1" x14ac:dyDescent="0.3">
      <c r="A90" s="55" t="str">
        <f>IFERROR(SUMIFS(A80:A89,A80:A89,"&gt;=1",A80:A89,"&lt;=5")/COUNTIFS(A80:A89,"&gt;=1",A80:A89,"&lt;=5"),"(企業回答要入力)")</f>
        <v>(企業回答要入力)</v>
      </c>
      <c r="B90" s="56" t="e">
        <f t="shared" si="3"/>
        <v>#N/A</v>
      </c>
      <c r="C90" s="57" t="e">
        <f t="shared" si="4"/>
        <v>#VALUE!</v>
      </c>
      <c r="D90" s="2" t="s">
        <v>91</v>
      </c>
      <c r="E90" s="19">
        <v>3.1828817733990142</v>
      </c>
      <c r="F90" s="20">
        <v>3.1940401940401939</v>
      </c>
      <c r="G90" s="20">
        <v>3.3398611387947645</v>
      </c>
      <c r="H90" s="20">
        <v>3.3467532467532464</v>
      </c>
      <c r="I90" s="20">
        <v>2.9296296296296296</v>
      </c>
      <c r="J90" s="20">
        <v>2.3285714285714283</v>
      </c>
      <c r="K90" s="20">
        <v>3.6088251366120216</v>
      </c>
      <c r="L90" s="20">
        <v>3.0319640156038536</v>
      </c>
      <c r="M90" s="20">
        <v>3.1266233766233769</v>
      </c>
      <c r="N90" s="20">
        <v>3.3694117647058817</v>
      </c>
      <c r="O90" s="20">
        <v>3.1584259259259264</v>
      </c>
    </row>
    <row r="92" spans="1:15" x14ac:dyDescent="0.25">
      <c r="A92" s="82" t="s">
        <v>159</v>
      </c>
      <c r="B92" s="42">
        <v>1</v>
      </c>
      <c r="C92" s="43" t="s">
        <v>161</v>
      </c>
    </row>
    <row r="93" spans="1:15" x14ac:dyDescent="0.25">
      <c r="A93" s="90" t="s">
        <v>160</v>
      </c>
      <c r="B93" s="42">
        <v>-1</v>
      </c>
      <c r="C93" s="43" t="s">
        <v>162</v>
      </c>
    </row>
    <row r="94" spans="1:15" x14ac:dyDescent="0.25">
      <c r="A94" s="83"/>
    </row>
    <row r="96" spans="1:15" x14ac:dyDescent="0.25">
      <c r="A96" s="1" t="s">
        <v>152</v>
      </c>
      <c r="B96" s="1">
        <v>5</v>
      </c>
    </row>
    <row r="97" spans="1:4" x14ac:dyDescent="0.25">
      <c r="A97" s="1" t="s">
        <v>153</v>
      </c>
      <c r="B97" s="1">
        <v>4</v>
      </c>
    </row>
    <row r="98" spans="1:4" x14ac:dyDescent="0.25">
      <c r="A98" s="1" t="s">
        <v>121</v>
      </c>
      <c r="B98" s="1">
        <v>3</v>
      </c>
    </row>
    <row r="99" spans="1:4" x14ac:dyDescent="0.25">
      <c r="A99" s="1" t="s">
        <v>154</v>
      </c>
      <c r="B99" s="1">
        <v>2</v>
      </c>
    </row>
    <row r="100" spans="1:4" x14ac:dyDescent="0.25">
      <c r="A100" s="1" t="s">
        <v>155</v>
      </c>
      <c r="B100" s="1">
        <v>1</v>
      </c>
    </row>
    <row r="101" spans="1:4" x14ac:dyDescent="0.25">
      <c r="A101" s="1" t="s">
        <v>156</v>
      </c>
      <c r="B101" s="1">
        <v>0</v>
      </c>
    </row>
    <row r="106" spans="1:4" x14ac:dyDescent="0.25">
      <c r="D106" s="1">
        <v>2.1111111111111112</v>
      </c>
    </row>
  </sheetData>
  <sheetProtection algorithmName="SHA-1" hashValue="nNgt+Y7TzE1xi1HoTqRqsMslcFE=" saltValue="NXcQrVCASARLju/NtzQBzg==" spinCount="100000" sheet="1" objects="1" scenarios="1" selectLockedCells="1" selectUnlockedCells="1"/>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I5" sqref="I5"/>
    </sheetView>
  </sheetViews>
  <sheetFormatPr defaultColWidth="8.75" defaultRowHeight="15.75" x14ac:dyDescent="0.25"/>
  <cols>
    <col min="1" max="12" width="13.625" style="42" customWidth="1"/>
    <col min="13" max="16384" width="8.75" style="42"/>
  </cols>
  <sheetData>
    <row r="1" spans="1:12" s="77" customFormat="1" ht="16.5" thickBot="1" x14ac:dyDescent="0.25">
      <c r="A1" s="69" t="s">
        <v>165</v>
      </c>
      <c r="B1" s="70" t="s">
        <v>163</v>
      </c>
      <c r="C1" s="71" t="s">
        <v>164</v>
      </c>
      <c r="D1" s="71" t="s">
        <v>166</v>
      </c>
      <c r="E1" s="71" t="s">
        <v>167</v>
      </c>
      <c r="F1" s="72" t="s">
        <v>168</v>
      </c>
      <c r="G1" s="73" t="s">
        <v>172</v>
      </c>
      <c r="H1" s="74" t="s">
        <v>173</v>
      </c>
      <c r="I1" s="74" t="s">
        <v>174</v>
      </c>
      <c r="J1" s="74" t="s">
        <v>175</v>
      </c>
      <c r="K1" s="75" t="s">
        <v>176</v>
      </c>
      <c r="L1" s="76" t="s">
        <v>169</v>
      </c>
    </row>
    <row r="2" spans="1:12" ht="16.5" thickTop="1" x14ac:dyDescent="0.25">
      <c r="A2" s="63" t="str">
        <f>'(非表示)インデックス用_各社・全データ'!A3</f>
        <v/>
      </c>
      <c r="B2" s="60">
        <f>IFERROR(INDEX($C$96:$C$101,MATCH('自社診断ツール(社内比較用)'!H5,$B$96:$B$101,0)),"")</f>
        <v>0</v>
      </c>
      <c r="C2" s="54">
        <f>IFERROR(INDEX($C$96:$C$101,MATCH('自社診断ツール(社内比較用)'!I5,$B$96:$B$101,0)),"")</f>
        <v>0</v>
      </c>
      <c r="D2" s="59">
        <f>IFERROR(INDEX($C$96:$C$101,MATCH('自社診断ツール(社内比較用)'!J5,$B$96:$B$101,0)),"")</f>
        <v>0</v>
      </c>
      <c r="E2" s="53">
        <f>IFERROR(INDEX($C$96:$C$101,MATCH('自社診断ツール(社内比較用)'!K5,$B$96:$B$101,0)),"")</f>
        <v>0</v>
      </c>
      <c r="F2" s="66">
        <f>IFERROR(INDEX($C$96:$C$101,MATCH('自社診断ツール(社内比較用)'!L5,$B$96:$B$101,0)),"")</f>
        <v>0</v>
      </c>
      <c r="G2" s="94">
        <f>IF(B2=0,0,B2-$A2)</f>
        <v>0</v>
      </c>
      <c r="H2" s="53">
        <f t="shared" ref="H2:H11" si="0">IF(C2=0,0,C2-$A2)</f>
        <v>0</v>
      </c>
      <c r="I2" s="53">
        <f t="shared" ref="I2:I11" si="1">IF(D2=0,0,D2-$A2)</f>
        <v>0</v>
      </c>
      <c r="J2" s="53">
        <f t="shared" ref="J2:J11" si="2">IF(E2=0,0,E2-$A2)</f>
        <v>0</v>
      </c>
      <c r="K2" s="66">
        <f t="shared" ref="K2:K11" si="3">IF(F2=0,0,F2-$A2)</f>
        <v>0</v>
      </c>
      <c r="L2" s="60">
        <f>_xlfn.AGGREGATE(4,6,'自社診断ツール(社内比較用)'!H5:L5)-_xlfn.AGGREGATE(5,6,'自社診断ツール(社内比較用)'!H5:L5)</f>
        <v>0</v>
      </c>
    </row>
    <row r="3" spans="1:12" x14ac:dyDescent="0.25">
      <c r="A3" s="64" t="str">
        <f>'(非表示)インデックス用_各社・全データ'!A4</f>
        <v/>
      </c>
      <c r="B3" s="61">
        <f>IFERROR(INDEX($C$96:$C$101,MATCH('自社診断ツール(社内比較用)'!H6,$B$96:$B$101,0)),"")</f>
        <v>0</v>
      </c>
      <c r="C3" s="51">
        <f>IFERROR(INDEX($C$96:$C$101,MATCH('自社診断ツール(社内比較用)'!I6,$B$96:$B$101,0)),"")</f>
        <v>0</v>
      </c>
      <c r="D3" s="58">
        <f>IFERROR(INDEX($C$96:$C$101,MATCH('自社診断ツール(社内比較用)'!J6,$B$96:$B$101,0)),"")</f>
        <v>0</v>
      </c>
      <c r="E3" s="50">
        <f>IFERROR(INDEX($C$96:$C$101,MATCH('自社診断ツール(社内比較用)'!K6,$B$96:$B$101,0)),"")</f>
        <v>0</v>
      </c>
      <c r="F3" s="67">
        <f>IFERROR(INDEX($C$96:$C$101,MATCH('自社診断ツール(社内比較用)'!L6,$B$96:$B$101,0)),"")</f>
        <v>0</v>
      </c>
      <c r="G3" s="61">
        <f t="shared" ref="G3:G11" si="4">IF(B3=0,0,B3-$A3)</f>
        <v>0</v>
      </c>
      <c r="H3" s="50">
        <f t="shared" si="0"/>
        <v>0</v>
      </c>
      <c r="I3" s="50">
        <f t="shared" si="1"/>
        <v>0</v>
      </c>
      <c r="J3" s="50">
        <f t="shared" si="2"/>
        <v>0</v>
      </c>
      <c r="K3" s="67">
        <f t="shared" si="3"/>
        <v>0</v>
      </c>
      <c r="L3" s="60">
        <f>_xlfn.AGGREGATE(4,6,'自社診断ツール(社内比較用)'!H6:L6)-_xlfn.AGGREGATE(5,6,'自社診断ツール(社内比較用)'!H6:L6)</f>
        <v>0</v>
      </c>
    </row>
    <row r="4" spans="1:12" x14ac:dyDescent="0.25">
      <c r="A4" s="64" t="str">
        <f>'(非表示)インデックス用_各社・全データ'!A5</f>
        <v/>
      </c>
      <c r="B4" s="61">
        <f>IFERROR(INDEX($C$96:$C$101,MATCH('自社診断ツール(社内比較用)'!H7,$B$96:$B$101,0)),"")</f>
        <v>0</v>
      </c>
      <c r="C4" s="51">
        <f>IFERROR(INDEX($C$96:$C$101,MATCH('自社診断ツール(社内比較用)'!I7,$B$96:$B$101,0)),"")</f>
        <v>0</v>
      </c>
      <c r="D4" s="58">
        <f>IFERROR(INDEX($C$96:$C$101,MATCH('自社診断ツール(社内比較用)'!J7,$B$96:$B$101,0)),"")</f>
        <v>0</v>
      </c>
      <c r="E4" s="50">
        <f>IFERROR(INDEX($C$96:$C$101,MATCH('自社診断ツール(社内比較用)'!K7,$B$96:$B$101,0)),"")</f>
        <v>0</v>
      </c>
      <c r="F4" s="67">
        <f>IFERROR(INDEX($C$96:$C$101,MATCH('自社診断ツール(社内比較用)'!L7,$B$96:$B$101,0)),"")</f>
        <v>0</v>
      </c>
      <c r="G4" s="61">
        <f t="shared" si="4"/>
        <v>0</v>
      </c>
      <c r="H4" s="50">
        <f t="shared" si="0"/>
        <v>0</v>
      </c>
      <c r="I4" s="50">
        <f t="shared" si="1"/>
        <v>0</v>
      </c>
      <c r="J4" s="50">
        <f t="shared" si="2"/>
        <v>0</v>
      </c>
      <c r="K4" s="67">
        <f t="shared" si="3"/>
        <v>0</v>
      </c>
      <c r="L4" s="60">
        <f>_xlfn.AGGREGATE(4,6,'自社診断ツール(社内比較用)'!H7:L7)-_xlfn.AGGREGATE(5,6,'自社診断ツール(社内比較用)'!H7:L7)</f>
        <v>0</v>
      </c>
    </row>
    <row r="5" spans="1:12" x14ac:dyDescent="0.25">
      <c r="A5" s="64" t="str">
        <f>'(非表示)インデックス用_各社・全データ'!A6</f>
        <v/>
      </c>
      <c r="B5" s="61">
        <f>IFERROR(INDEX($C$96:$C$101,MATCH('自社診断ツール(社内比較用)'!H8,$B$96:$B$101,0)),"")</f>
        <v>0</v>
      </c>
      <c r="C5" s="51">
        <f>IFERROR(INDEX($C$96:$C$101,MATCH('自社診断ツール(社内比較用)'!I8,$B$96:$B$101,0)),"")</f>
        <v>0</v>
      </c>
      <c r="D5" s="58">
        <f>IFERROR(INDEX($C$96:$C$101,MATCH('自社診断ツール(社内比較用)'!J8,$B$96:$B$101,0)),"")</f>
        <v>0</v>
      </c>
      <c r="E5" s="50">
        <f>IFERROR(INDEX($C$96:$C$101,MATCH('自社診断ツール(社内比較用)'!K8,$B$96:$B$101,0)),"")</f>
        <v>0</v>
      </c>
      <c r="F5" s="67">
        <f>IFERROR(INDEX($C$96:$C$101,MATCH('自社診断ツール(社内比較用)'!L8,$B$96:$B$101,0)),"")</f>
        <v>0</v>
      </c>
      <c r="G5" s="61">
        <f t="shared" si="4"/>
        <v>0</v>
      </c>
      <c r="H5" s="50">
        <f t="shared" si="0"/>
        <v>0</v>
      </c>
      <c r="I5" s="50">
        <f t="shared" si="1"/>
        <v>0</v>
      </c>
      <c r="J5" s="50">
        <f t="shared" si="2"/>
        <v>0</v>
      </c>
      <c r="K5" s="67">
        <f t="shared" si="3"/>
        <v>0</v>
      </c>
      <c r="L5" s="60">
        <f>_xlfn.AGGREGATE(4,6,'自社診断ツール(社内比較用)'!H8:L8)-_xlfn.AGGREGATE(5,6,'自社診断ツール(社内比較用)'!H8:L8)</f>
        <v>0</v>
      </c>
    </row>
    <row r="6" spans="1:12" x14ac:dyDescent="0.25">
      <c r="A6" s="64" t="str">
        <f>'(非表示)インデックス用_各社・全データ'!A7</f>
        <v/>
      </c>
      <c r="B6" s="61">
        <f>IFERROR(INDEX($C$96:$C$101,MATCH('自社診断ツール(社内比較用)'!H9,$B$96:$B$101,0)),"")</f>
        <v>0</v>
      </c>
      <c r="C6" s="51">
        <f>IFERROR(INDEX($C$96:$C$101,MATCH('自社診断ツール(社内比較用)'!I9,$B$96:$B$101,0)),"")</f>
        <v>0</v>
      </c>
      <c r="D6" s="58">
        <f>IFERROR(INDEX($C$96:$C$101,MATCH('自社診断ツール(社内比較用)'!J9,$B$96:$B$101,0)),"")</f>
        <v>0</v>
      </c>
      <c r="E6" s="50">
        <f>IFERROR(INDEX($C$96:$C$101,MATCH('自社診断ツール(社内比較用)'!K9,$B$96:$B$101,0)),"")</f>
        <v>0</v>
      </c>
      <c r="F6" s="67">
        <f>IFERROR(INDEX($C$96:$C$101,MATCH('自社診断ツール(社内比較用)'!L9,$B$96:$B$101,0)),"")</f>
        <v>0</v>
      </c>
      <c r="G6" s="61">
        <f t="shared" si="4"/>
        <v>0</v>
      </c>
      <c r="H6" s="50">
        <f t="shared" si="0"/>
        <v>0</v>
      </c>
      <c r="I6" s="50">
        <f t="shared" si="1"/>
        <v>0</v>
      </c>
      <c r="J6" s="50">
        <f t="shared" si="2"/>
        <v>0</v>
      </c>
      <c r="K6" s="67">
        <f t="shared" si="3"/>
        <v>0</v>
      </c>
      <c r="L6" s="60">
        <f>_xlfn.AGGREGATE(4,6,'自社診断ツール(社内比較用)'!H9:L9)-_xlfn.AGGREGATE(5,6,'自社診断ツール(社内比較用)'!H9:L9)</f>
        <v>0</v>
      </c>
    </row>
    <row r="7" spans="1:12" x14ac:dyDescent="0.25">
      <c r="A7" s="64" t="str">
        <f>'(非表示)インデックス用_各社・全データ'!A8</f>
        <v/>
      </c>
      <c r="B7" s="61">
        <f>IFERROR(INDEX($C$96:$C$101,MATCH('自社診断ツール(社内比較用)'!H10,$B$96:$B$101,0)),"")</f>
        <v>0</v>
      </c>
      <c r="C7" s="51">
        <f>IFERROR(INDEX($C$96:$C$101,MATCH('自社診断ツール(社内比較用)'!I10,$B$96:$B$101,0)),"")</f>
        <v>0</v>
      </c>
      <c r="D7" s="58">
        <f>IFERROR(INDEX($C$96:$C$101,MATCH('自社診断ツール(社内比較用)'!J10,$B$96:$B$101,0)),"")</f>
        <v>0</v>
      </c>
      <c r="E7" s="50">
        <f>IFERROR(INDEX($C$96:$C$101,MATCH('自社診断ツール(社内比較用)'!K10,$B$96:$B$101,0)),"")</f>
        <v>0</v>
      </c>
      <c r="F7" s="67">
        <f>IFERROR(INDEX($C$96:$C$101,MATCH('自社診断ツール(社内比較用)'!L10,$B$96:$B$101,0)),"")</f>
        <v>0</v>
      </c>
      <c r="G7" s="61">
        <f t="shared" si="4"/>
        <v>0</v>
      </c>
      <c r="H7" s="50">
        <f t="shared" si="0"/>
        <v>0</v>
      </c>
      <c r="I7" s="50">
        <f t="shared" si="1"/>
        <v>0</v>
      </c>
      <c r="J7" s="50">
        <f t="shared" si="2"/>
        <v>0</v>
      </c>
      <c r="K7" s="67">
        <f t="shared" si="3"/>
        <v>0</v>
      </c>
      <c r="L7" s="60">
        <f>_xlfn.AGGREGATE(4,6,'自社診断ツール(社内比較用)'!H10:L10)-_xlfn.AGGREGATE(5,6,'自社診断ツール(社内比較用)'!H10:L10)</f>
        <v>0</v>
      </c>
    </row>
    <row r="8" spans="1:12" x14ac:dyDescent="0.25">
      <c r="A8" s="64" t="str">
        <f>'(非表示)インデックス用_各社・全データ'!A9</f>
        <v/>
      </c>
      <c r="B8" s="61">
        <f>IFERROR(INDEX($C$96:$C$101,MATCH('自社診断ツール(社内比較用)'!H11,$B$96:$B$101,0)),"")</f>
        <v>0</v>
      </c>
      <c r="C8" s="51">
        <f>IFERROR(INDEX($C$96:$C$101,MATCH('自社診断ツール(社内比較用)'!I11,$B$96:$B$101,0)),"")</f>
        <v>0</v>
      </c>
      <c r="D8" s="58">
        <f>IFERROR(INDEX($C$96:$C$101,MATCH('自社診断ツール(社内比較用)'!J11,$B$96:$B$101,0)),"")</f>
        <v>0</v>
      </c>
      <c r="E8" s="50">
        <f>IFERROR(INDEX($C$96:$C$101,MATCH('自社診断ツール(社内比較用)'!K11,$B$96:$B$101,0)),"")</f>
        <v>0</v>
      </c>
      <c r="F8" s="67">
        <f>IFERROR(INDEX($C$96:$C$101,MATCH('自社診断ツール(社内比較用)'!L11,$B$96:$B$101,0)),"")</f>
        <v>0</v>
      </c>
      <c r="G8" s="61">
        <f t="shared" si="4"/>
        <v>0</v>
      </c>
      <c r="H8" s="50">
        <f t="shared" si="0"/>
        <v>0</v>
      </c>
      <c r="I8" s="50">
        <f t="shared" si="1"/>
        <v>0</v>
      </c>
      <c r="J8" s="50">
        <f t="shared" si="2"/>
        <v>0</v>
      </c>
      <c r="K8" s="67">
        <f t="shared" si="3"/>
        <v>0</v>
      </c>
      <c r="L8" s="60">
        <f>_xlfn.AGGREGATE(4,6,'自社診断ツール(社内比較用)'!H11:L11)-_xlfn.AGGREGATE(5,6,'自社診断ツール(社内比較用)'!H11:L11)</f>
        <v>0</v>
      </c>
    </row>
    <row r="9" spans="1:12" x14ac:dyDescent="0.25">
      <c r="A9" s="64" t="str">
        <f>'(非表示)インデックス用_各社・全データ'!A10</f>
        <v/>
      </c>
      <c r="B9" s="61">
        <f>IFERROR(INDEX($C$96:$C$101,MATCH('自社診断ツール(社内比較用)'!H12,$B$96:$B$101,0)),"")</f>
        <v>0</v>
      </c>
      <c r="C9" s="51">
        <f>IFERROR(INDEX($C$96:$C$101,MATCH('自社診断ツール(社内比較用)'!I12,$B$96:$B$101,0)),"")</f>
        <v>0</v>
      </c>
      <c r="D9" s="58">
        <f>IFERROR(INDEX($C$96:$C$101,MATCH('自社診断ツール(社内比較用)'!J12,$B$96:$B$101,0)),"")</f>
        <v>0</v>
      </c>
      <c r="E9" s="50">
        <f>IFERROR(INDEX($C$96:$C$101,MATCH('自社診断ツール(社内比較用)'!K12,$B$96:$B$101,0)),"")</f>
        <v>0</v>
      </c>
      <c r="F9" s="67">
        <f>IFERROR(INDEX($C$96:$C$101,MATCH('自社診断ツール(社内比較用)'!L12,$B$96:$B$101,0)),"")</f>
        <v>0</v>
      </c>
      <c r="G9" s="61">
        <f t="shared" si="4"/>
        <v>0</v>
      </c>
      <c r="H9" s="50">
        <f t="shared" si="0"/>
        <v>0</v>
      </c>
      <c r="I9" s="50">
        <f t="shared" si="1"/>
        <v>0</v>
      </c>
      <c r="J9" s="50">
        <f t="shared" si="2"/>
        <v>0</v>
      </c>
      <c r="K9" s="67">
        <f t="shared" si="3"/>
        <v>0</v>
      </c>
      <c r="L9" s="60">
        <f>_xlfn.AGGREGATE(4,6,'自社診断ツール(社内比較用)'!H12:L12)-_xlfn.AGGREGATE(5,6,'自社診断ツール(社内比較用)'!H12:L12)</f>
        <v>0</v>
      </c>
    </row>
    <row r="10" spans="1:12" x14ac:dyDescent="0.25">
      <c r="A10" s="64" t="str">
        <f>'(非表示)インデックス用_各社・全データ'!A11</f>
        <v/>
      </c>
      <c r="B10" s="61">
        <f>IFERROR(INDEX($C$96:$C$101,MATCH('自社診断ツール(社内比較用)'!H13,$B$96:$B$101,0)),"")</f>
        <v>0</v>
      </c>
      <c r="C10" s="51">
        <f>IFERROR(INDEX($C$96:$C$101,MATCH('自社診断ツール(社内比較用)'!I13,$B$96:$B$101,0)),"")</f>
        <v>0</v>
      </c>
      <c r="D10" s="58">
        <f>IFERROR(INDEX($C$96:$C$101,MATCH('自社診断ツール(社内比較用)'!J13,$B$96:$B$101,0)),"")</f>
        <v>0</v>
      </c>
      <c r="E10" s="50">
        <f>IFERROR(INDEX($C$96:$C$101,MATCH('自社診断ツール(社内比較用)'!K13,$B$96:$B$101,0)),"")</f>
        <v>0</v>
      </c>
      <c r="F10" s="67">
        <f>IFERROR(INDEX($C$96:$C$101,MATCH('自社診断ツール(社内比較用)'!L13,$B$96:$B$101,0)),"")</f>
        <v>0</v>
      </c>
      <c r="G10" s="61">
        <f t="shared" si="4"/>
        <v>0</v>
      </c>
      <c r="H10" s="50">
        <f t="shared" si="0"/>
        <v>0</v>
      </c>
      <c r="I10" s="50">
        <f t="shared" si="1"/>
        <v>0</v>
      </c>
      <c r="J10" s="50">
        <f t="shared" si="2"/>
        <v>0</v>
      </c>
      <c r="K10" s="67">
        <f t="shared" si="3"/>
        <v>0</v>
      </c>
      <c r="L10" s="60">
        <f>_xlfn.AGGREGATE(4,6,'自社診断ツール(社内比較用)'!H13:L13)-_xlfn.AGGREGATE(5,6,'自社診断ツール(社内比較用)'!H13:L13)</f>
        <v>0</v>
      </c>
    </row>
    <row r="11" spans="1:12" x14ac:dyDescent="0.25">
      <c r="A11" s="64" t="str">
        <f>'(非表示)インデックス用_各社・全データ'!A12</f>
        <v/>
      </c>
      <c r="B11" s="61">
        <f>IFERROR(INDEX($C$96:$C$101,MATCH('自社診断ツール(社内比較用)'!H14,$B$96:$B$101,0)),"")</f>
        <v>0</v>
      </c>
      <c r="C11" s="51">
        <f>IFERROR(INDEX($C$96:$C$101,MATCH('自社診断ツール(社内比較用)'!I14,$B$96:$B$101,0)),"")</f>
        <v>0</v>
      </c>
      <c r="D11" s="58">
        <f>IFERROR(INDEX($C$96:$C$101,MATCH('自社診断ツール(社内比較用)'!J14,$B$96:$B$101,0)),"")</f>
        <v>0</v>
      </c>
      <c r="E11" s="50">
        <f>IFERROR(INDEX($C$96:$C$101,MATCH('自社診断ツール(社内比較用)'!K14,$B$96:$B$101,0)),"")</f>
        <v>0</v>
      </c>
      <c r="F11" s="67">
        <f>IFERROR(INDEX($C$96:$C$101,MATCH('自社診断ツール(社内比較用)'!L14,$B$96:$B$101,0)),"")</f>
        <v>0</v>
      </c>
      <c r="G11" s="61">
        <f t="shared" si="4"/>
        <v>0</v>
      </c>
      <c r="H11" s="50">
        <f t="shared" si="0"/>
        <v>0</v>
      </c>
      <c r="I11" s="50">
        <f t="shared" si="1"/>
        <v>0</v>
      </c>
      <c r="J11" s="50">
        <f t="shared" si="2"/>
        <v>0</v>
      </c>
      <c r="K11" s="67">
        <f t="shared" si="3"/>
        <v>0</v>
      </c>
      <c r="L11" s="60">
        <f>_xlfn.AGGREGATE(4,6,'自社診断ツール(社内比較用)'!H14:L14)-_xlfn.AGGREGATE(5,6,'自社診断ツール(社内比較用)'!H14:L14)</f>
        <v>0</v>
      </c>
    </row>
    <row r="12" spans="1:12" ht="16.5" thickBot="1" x14ac:dyDescent="0.3">
      <c r="A12" s="65" t="str">
        <f>'(非表示)インデックス用_各社・全データ'!A13</f>
        <v>(企業回答要入力)</v>
      </c>
      <c r="B12" s="62">
        <f t="shared" ref="B12:C12" si="5">IFERROR(SUMIFS(B2:B11,B2:B11,"&gt;=1",B2:B11,"&lt;=5")/COUNTIFS(B2:B11,"&gt;=1",B2:B11,"&lt;=5"),0)</f>
        <v>0</v>
      </c>
      <c r="C12" s="62">
        <f t="shared" si="5"/>
        <v>0</v>
      </c>
      <c r="D12" s="62">
        <f>IFERROR(SUMIFS(D2:D11,D2:D11,"&gt;=1",D2:D11,"&lt;=5")/COUNTIFS(D2:D11,"&gt;=1",D2:D11,"&lt;=5"),0)</f>
        <v>0</v>
      </c>
      <c r="E12" s="62">
        <f t="shared" ref="E12:F12" si="6">IFERROR(SUMIFS(E2:E11,E2:E11,"&gt;=1",E2:E11,"&lt;=5")/COUNTIFS(E2:E11,"&gt;=1",E2:E11,"&lt;=5"),0)</f>
        <v>0</v>
      </c>
      <c r="F12" s="62">
        <f t="shared" si="6"/>
        <v>0</v>
      </c>
      <c r="G12" s="62" t="e">
        <f t="shared" ref="G12:G67" si="7">B12-$A12</f>
        <v>#VALUE!</v>
      </c>
      <c r="H12" s="56" t="e">
        <f t="shared" ref="H12:K12" si="8">C12-$A12</f>
        <v>#VALUE!</v>
      </c>
      <c r="I12" s="56" t="e">
        <f t="shared" si="8"/>
        <v>#VALUE!</v>
      </c>
      <c r="J12" s="56" t="e">
        <f t="shared" si="8"/>
        <v>#VALUE!</v>
      </c>
      <c r="K12" s="68" t="e">
        <f t="shared" si="8"/>
        <v>#VALUE!</v>
      </c>
      <c r="L12" s="60">
        <f>_xlfn.AGGREGATE(4,6,'自社診断ツール(社内比較用)'!H15:L15)-_xlfn.AGGREGATE(5,6,'自社診断ツール(社内比較用)'!H15:L15)</f>
        <v>0</v>
      </c>
    </row>
    <row r="13" spans="1:12" x14ac:dyDescent="0.25">
      <c r="A13" s="63" t="str">
        <f>'(非表示)インデックス用_各社・全データ'!A14</f>
        <v/>
      </c>
      <c r="B13" s="60">
        <f>IFERROR(INDEX($C$96:$C$101,MATCH('自社診断ツール(社内比較用)'!H16,$B$96:$B$101,0)),"")</f>
        <v>0</v>
      </c>
      <c r="C13" s="54">
        <f>IFERROR(INDEX($C$96:$C$101,MATCH('自社診断ツール(社内比較用)'!I16,$B$96:$B$101,0)),"")</f>
        <v>0</v>
      </c>
      <c r="D13" s="59">
        <f>IFERROR(INDEX($C$96:$C$101,MATCH('自社診断ツール(社内比較用)'!J16,$B$96:$B$101,0)),"")</f>
        <v>0</v>
      </c>
      <c r="E13" s="53">
        <f>IFERROR(INDEX($C$96:$C$101,MATCH('自社診断ツール(社内比較用)'!K16,$B$96:$B$101,0)),"")</f>
        <v>0</v>
      </c>
      <c r="F13" s="66">
        <f>IFERROR(INDEX($C$96:$C$101,MATCH('自社診断ツール(社内比較用)'!L16,$B$96:$B$101,0)),"")</f>
        <v>0</v>
      </c>
      <c r="G13" s="60">
        <f t="shared" ref="G13:G22" si="9">IF(B13=0,0,B13-$A13)</f>
        <v>0</v>
      </c>
      <c r="H13" s="53">
        <f t="shared" ref="H13:H22" si="10">IF(C13=0,0,C13-$A13)</f>
        <v>0</v>
      </c>
      <c r="I13" s="53">
        <f t="shared" ref="I13:I22" si="11">IF(D13=0,0,D13-$A13)</f>
        <v>0</v>
      </c>
      <c r="J13" s="53">
        <f t="shared" ref="J13:J22" si="12">IF(E13=0,0,E13-$A13)</f>
        <v>0</v>
      </c>
      <c r="K13" s="66">
        <f t="shared" ref="K13:K22" si="13">IF(F13=0,0,F13-$A13)</f>
        <v>0</v>
      </c>
      <c r="L13" s="60">
        <f>_xlfn.AGGREGATE(4,6,'自社診断ツール(社内比較用)'!H16:L16)-_xlfn.AGGREGATE(5,6,'自社診断ツール(社内比較用)'!H16:L16)</f>
        <v>0</v>
      </c>
    </row>
    <row r="14" spans="1:12" x14ac:dyDescent="0.25">
      <c r="A14" s="64" t="str">
        <f>'(非表示)インデックス用_各社・全データ'!A15</f>
        <v/>
      </c>
      <c r="B14" s="61">
        <f>IFERROR(INDEX($C$96:$C$101,MATCH('自社診断ツール(社内比較用)'!H17,$B$96:$B$101,0)),"")</f>
        <v>0</v>
      </c>
      <c r="C14" s="51">
        <f>IFERROR(INDEX($C$96:$C$101,MATCH('自社診断ツール(社内比較用)'!I17,$B$96:$B$101,0)),"")</f>
        <v>0</v>
      </c>
      <c r="D14" s="58">
        <f>IFERROR(INDEX($C$96:$C$101,MATCH('自社診断ツール(社内比較用)'!J17,$B$96:$B$101,0)),"")</f>
        <v>0</v>
      </c>
      <c r="E14" s="50">
        <f>IFERROR(INDEX($C$96:$C$101,MATCH('自社診断ツール(社内比較用)'!K17,$B$96:$B$101,0)),"")</f>
        <v>0</v>
      </c>
      <c r="F14" s="67">
        <f>IFERROR(INDEX($C$96:$C$101,MATCH('自社診断ツール(社内比較用)'!L17,$B$96:$B$101,0)),"")</f>
        <v>0</v>
      </c>
      <c r="G14" s="61">
        <f t="shared" si="9"/>
        <v>0</v>
      </c>
      <c r="H14" s="50">
        <f t="shared" si="10"/>
        <v>0</v>
      </c>
      <c r="I14" s="50">
        <f>IF(D14=0,0,D14-$A14)</f>
        <v>0</v>
      </c>
      <c r="J14" s="50">
        <f t="shared" si="12"/>
        <v>0</v>
      </c>
      <c r="K14" s="67">
        <f t="shared" si="13"/>
        <v>0</v>
      </c>
      <c r="L14" s="60">
        <f>_xlfn.AGGREGATE(4,6,'自社診断ツール(社内比較用)'!H17:L17)-_xlfn.AGGREGATE(5,6,'自社診断ツール(社内比較用)'!H17:L17)</f>
        <v>0</v>
      </c>
    </row>
    <row r="15" spans="1:12" x14ac:dyDescent="0.25">
      <c r="A15" s="64" t="str">
        <f>'(非表示)インデックス用_各社・全データ'!A16</f>
        <v/>
      </c>
      <c r="B15" s="61">
        <f>IFERROR(INDEX($C$96:$C$101,MATCH('自社診断ツール(社内比較用)'!H18,$B$96:$B$101,0)),"")</f>
        <v>0</v>
      </c>
      <c r="C15" s="51">
        <f>IFERROR(INDEX($C$96:$C$101,MATCH('自社診断ツール(社内比較用)'!I18,$B$96:$B$101,0)),"")</f>
        <v>0</v>
      </c>
      <c r="D15" s="58">
        <f>IFERROR(INDEX($C$96:$C$101,MATCH('自社診断ツール(社内比較用)'!J18,$B$96:$B$101,0)),"")</f>
        <v>0</v>
      </c>
      <c r="E15" s="50">
        <f>IFERROR(INDEX($C$96:$C$101,MATCH('自社診断ツール(社内比較用)'!K18,$B$96:$B$101,0)),"")</f>
        <v>0</v>
      </c>
      <c r="F15" s="67">
        <f>IFERROR(INDEX($C$96:$C$101,MATCH('自社診断ツール(社内比較用)'!L18,$B$96:$B$101,0)),"")</f>
        <v>0</v>
      </c>
      <c r="G15" s="61">
        <f t="shared" si="9"/>
        <v>0</v>
      </c>
      <c r="H15" s="50">
        <f t="shared" si="10"/>
        <v>0</v>
      </c>
      <c r="I15" s="50">
        <f t="shared" si="11"/>
        <v>0</v>
      </c>
      <c r="J15" s="50">
        <f t="shared" si="12"/>
        <v>0</v>
      </c>
      <c r="K15" s="67">
        <f t="shared" si="13"/>
        <v>0</v>
      </c>
      <c r="L15" s="60">
        <f>_xlfn.AGGREGATE(4,6,'自社診断ツール(社内比較用)'!H18:L18)-_xlfn.AGGREGATE(5,6,'自社診断ツール(社内比較用)'!H18:L18)</f>
        <v>0</v>
      </c>
    </row>
    <row r="16" spans="1:12" x14ac:dyDescent="0.25">
      <c r="A16" s="64" t="str">
        <f>'(非表示)インデックス用_各社・全データ'!A17</f>
        <v/>
      </c>
      <c r="B16" s="61">
        <f>IFERROR(INDEX($C$96:$C$101,MATCH('自社診断ツール(社内比較用)'!H19,$B$96:$B$101,0)),"")</f>
        <v>0</v>
      </c>
      <c r="C16" s="51">
        <f>IFERROR(INDEX($C$96:$C$101,MATCH('自社診断ツール(社内比較用)'!I19,$B$96:$B$101,0)),"")</f>
        <v>0</v>
      </c>
      <c r="D16" s="58">
        <f>IFERROR(INDEX($C$96:$C$101,MATCH('自社診断ツール(社内比較用)'!J19,$B$96:$B$101,0)),"")</f>
        <v>0</v>
      </c>
      <c r="E16" s="50">
        <f>IFERROR(INDEX($C$96:$C$101,MATCH('自社診断ツール(社内比較用)'!K19,$B$96:$B$101,0)),"")</f>
        <v>0</v>
      </c>
      <c r="F16" s="67">
        <f>IFERROR(INDEX($C$96:$C$101,MATCH('自社診断ツール(社内比較用)'!L19,$B$96:$B$101,0)),"")</f>
        <v>0</v>
      </c>
      <c r="G16" s="61">
        <f t="shared" si="9"/>
        <v>0</v>
      </c>
      <c r="H16" s="50">
        <f t="shared" si="10"/>
        <v>0</v>
      </c>
      <c r="I16" s="50">
        <f t="shared" si="11"/>
        <v>0</v>
      </c>
      <c r="J16" s="50">
        <f t="shared" si="12"/>
        <v>0</v>
      </c>
      <c r="K16" s="67">
        <f t="shared" si="13"/>
        <v>0</v>
      </c>
      <c r="L16" s="60">
        <f>_xlfn.AGGREGATE(4,6,'自社診断ツール(社内比較用)'!H19:L19)-_xlfn.AGGREGATE(5,6,'自社診断ツール(社内比較用)'!H19:L19)</f>
        <v>0</v>
      </c>
    </row>
    <row r="17" spans="1:12" x14ac:dyDescent="0.25">
      <c r="A17" s="64" t="str">
        <f>'(非表示)インデックス用_各社・全データ'!A18</f>
        <v/>
      </c>
      <c r="B17" s="61">
        <f>IFERROR(INDEX($C$96:$C$101,MATCH('自社診断ツール(社内比較用)'!H20,$B$96:$B$101,0)),"")</f>
        <v>0</v>
      </c>
      <c r="C17" s="51">
        <f>IFERROR(INDEX($C$96:$C$101,MATCH('自社診断ツール(社内比較用)'!I20,$B$96:$B$101,0)),"")</f>
        <v>0</v>
      </c>
      <c r="D17" s="58">
        <f>IFERROR(INDEX($C$96:$C$101,MATCH('自社診断ツール(社内比較用)'!J20,$B$96:$B$101,0)),"")</f>
        <v>0</v>
      </c>
      <c r="E17" s="50">
        <f>IFERROR(INDEX($C$96:$C$101,MATCH('自社診断ツール(社内比較用)'!K20,$B$96:$B$101,0)),"")</f>
        <v>0</v>
      </c>
      <c r="F17" s="67">
        <f>IFERROR(INDEX($C$96:$C$101,MATCH('自社診断ツール(社内比較用)'!L20,$B$96:$B$101,0)),"")</f>
        <v>0</v>
      </c>
      <c r="G17" s="61">
        <f t="shared" si="9"/>
        <v>0</v>
      </c>
      <c r="H17" s="50">
        <f t="shared" si="10"/>
        <v>0</v>
      </c>
      <c r="I17" s="50">
        <f t="shared" si="11"/>
        <v>0</v>
      </c>
      <c r="J17" s="50">
        <f t="shared" si="12"/>
        <v>0</v>
      </c>
      <c r="K17" s="67">
        <f t="shared" si="13"/>
        <v>0</v>
      </c>
      <c r="L17" s="60">
        <f>_xlfn.AGGREGATE(4,6,'自社診断ツール(社内比較用)'!H20:L20)-_xlfn.AGGREGATE(5,6,'自社診断ツール(社内比較用)'!H20:L20)</f>
        <v>0</v>
      </c>
    </row>
    <row r="18" spans="1:12" x14ac:dyDescent="0.25">
      <c r="A18" s="64" t="str">
        <f>'(非表示)インデックス用_各社・全データ'!A19</f>
        <v/>
      </c>
      <c r="B18" s="61">
        <f>IFERROR(INDEX($C$96:$C$101,MATCH('自社診断ツール(社内比較用)'!H21,$B$96:$B$101,0)),"")</f>
        <v>0</v>
      </c>
      <c r="C18" s="51">
        <f>IFERROR(INDEX($C$96:$C$101,MATCH('自社診断ツール(社内比較用)'!I21,$B$96:$B$101,0)),"")</f>
        <v>0</v>
      </c>
      <c r="D18" s="58">
        <f>IFERROR(INDEX($C$96:$C$101,MATCH('自社診断ツール(社内比較用)'!J21,$B$96:$B$101,0)),"")</f>
        <v>0</v>
      </c>
      <c r="E18" s="50">
        <f>IFERROR(INDEX($C$96:$C$101,MATCH('自社診断ツール(社内比較用)'!K21,$B$96:$B$101,0)),"")</f>
        <v>0</v>
      </c>
      <c r="F18" s="67">
        <f>IFERROR(INDEX($C$96:$C$101,MATCH('自社診断ツール(社内比較用)'!L21,$B$96:$B$101,0)),"")</f>
        <v>0</v>
      </c>
      <c r="G18" s="61">
        <f t="shared" si="9"/>
        <v>0</v>
      </c>
      <c r="H18" s="50">
        <f t="shared" si="10"/>
        <v>0</v>
      </c>
      <c r="I18" s="50">
        <f t="shared" si="11"/>
        <v>0</v>
      </c>
      <c r="J18" s="50">
        <f t="shared" si="12"/>
        <v>0</v>
      </c>
      <c r="K18" s="67">
        <f t="shared" si="13"/>
        <v>0</v>
      </c>
      <c r="L18" s="60">
        <f>_xlfn.AGGREGATE(4,6,'自社診断ツール(社内比較用)'!H21:L21)-_xlfn.AGGREGATE(5,6,'自社診断ツール(社内比較用)'!H21:L21)</f>
        <v>0</v>
      </c>
    </row>
    <row r="19" spans="1:12" x14ac:dyDescent="0.25">
      <c r="A19" s="64" t="str">
        <f>'(非表示)インデックス用_各社・全データ'!A20</f>
        <v/>
      </c>
      <c r="B19" s="61">
        <f>IFERROR(INDEX($C$96:$C$101,MATCH('自社診断ツール(社内比較用)'!H22,$B$96:$B$101,0)),"")</f>
        <v>0</v>
      </c>
      <c r="C19" s="51">
        <f>IFERROR(INDEX($C$96:$C$101,MATCH('自社診断ツール(社内比較用)'!I22,$B$96:$B$101,0)),"")</f>
        <v>0</v>
      </c>
      <c r="D19" s="58">
        <f>IFERROR(INDEX($C$96:$C$101,MATCH('自社診断ツール(社内比較用)'!J22,$B$96:$B$101,0)),"")</f>
        <v>0</v>
      </c>
      <c r="E19" s="50">
        <f>IFERROR(INDEX($C$96:$C$101,MATCH('自社診断ツール(社内比較用)'!K22,$B$96:$B$101,0)),"")</f>
        <v>0</v>
      </c>
      <c r="F19" s="67">
        <f>IFERROR(INDEX($C$96:$C$101,MATCH('自社診断ツール(社内比較用)'!L22,$B$96:$B$101,0)),"")</f>
        <v>0</v>
      </c>
      <c r="G19" s="61">
        <f t="shared" si="9"/>
        <v>0</v>
      </c>
      <c r="H19" s="50">
        <f t="shared" si="10"/>
        <v>0</v>
      </c>
      <c r="I19" s="50">
        <f t="shared" si="11"/>
        <v>0</v>
      </c>
      <c r="J19" s="50">
        <f t="shared" si="12"/>
        <v>0</v>
      </c>
      <c r="K19" s="67">
        <f t="shared" si="13"/>
        <v>0</v>
      </c>
      <c r="L19" s="60">
        <f>_xlfn.AGGREGATE(4,6,'自社診断ツール(社内比較用)'!H22:L22)-_xlfn.AGGREGATE(5,6,'自社診断ツール(社内比較用)'!H22:L22)</f>
        <v>0</v>
      </c>
    </row>
    <row r="20" spans="1:12" x14ac:dyDescent="0.25">
      <c r="A20" s="64" t="str">
        <f>'(非表示)インデックス用_各社・全データ'!A21</f>
        <v/>
      </c>
      <c r="B20" s="61">
        <f>IFERROR(INDEX($C$96:$C$101,MATCH('自社診断ツール(社内比較用)'!H23,$B$96:$B$101,0)),"")</f>
        <v>0</v>
      </c>
      <c r="C20" s="51">
        <f>IFERROR(INDEX($C$96:$C$101,MATCH('自社診断ツール(社内比較用)'!I23,$B$96:$B$101,0)),"")</f>
        <v>0</v>
      </c>
      <c r="D20" s="58">
        <f>IFERROR(INDEX($C$96:$C$101,MATCH('自社診断ツール(社内比較用)'!J23,$B$96:$B$101,0)),"")</f>
        <v>0</v>
      </c>
      <c r="E20" s="50">
        <f>IFERROR(INDEX($C$96:$C$101,MATCH('自社診断ツール(社内比較用)'!K23,$B$96:$B$101,0)),"")</f>
        <v>0</v>
      </c>
      <c r="F20" s="67">
        <f>IFERROR(INDEX($C$96:$C$101,MATCH('自社診断ツール(社内比較用)'!L23,$B$96:$B$101,0)),"")</f>
        <v>0</v>
      </c>
      <c r="G20" s="61">
        <f t="shared" si="9"/>
        <v>0</v>
      </c>
      <c r="H20" s="50">
        <f t="shared" si="10"/>
        <v>0</v>
      </c>
      <c r="I20" s="50">
        <f t="shared" si="11"/>
        <v>0</v>
      </c>
      <c r="J20" s="50">
        <f t="shared" si="12"/>
        <v>0</v>
      </c>
      <c r="K20" s="67">
        <f t="shared" si="13"/>
        <v>0</v>
      </c>
      <c r="L20" s="60">
        <f>_xlfn.AGGREGATE(4,6,'自社診断ツール(社内比較用)'!H23:L23)-_xlfn.AGGREGATE(5,6,'自社診断ツール(社内比較用)'!H23:L23)</f>
        <v>0</v>
      </c>
    </row>
    <row r="21" spans="1:12" x14ac:dyDescent="0.25">
      <c r="A21" s="64" t="str">
        <f>'(非表示)インデックス用_各社・全データ'!A22</f>
        <v/>
      </c>
      <c r="B21" s="61">
        <f>IFERROR(INDEX($C$96:$C$101,MATCH('自社診断ツール(社内比較用)'!H24,$B$96:$B$101,0)),"")</f>
        <v>0</v>
      </c>
      <c r="C21" s="51">
        <f>IFERROR(INDEX($C$96:$C$101,MATCH('自社診断ツール(社内比較用)'!I24,$B$96:$B$101,0)),"")</f>
        <v>0</v>
      </c>
      <c r="D21" s="58">
        <f>IFERROR(INDEX($C$96:$C$101,MATCH('自社診断ツール(社内比較用)'!J24,$B$96:$B$101,0)),"")</f>
        <v>0</v>
      </c>
      <c r="E21" s="50">
        <f>IFERROR(INDEX($C$96:$C$101,MATCH('自社診断ツール(社内比較用)'!K24,$B$96:$B$101,0)),"")</f>
        <v>0</v>
      </c>
      <c r="F21" s="67">
        <f>IFERROR(INDEX($C$96:$C$101,MATCH('自社診断ツール(社内比較用)'!L24,$B$96:$B$101,0)),"")</f>
        <v>0</v>
      </c>
      <c r="G21" s="61">
        <f t="shared" si="9"/>
        <v>0</v>
      </c>
      <c r="H21" s="50">
        <f t="shared" si="10"/>
        <v>0</v>
      </c>
      <c r="I21" s="50">
        <f t="shared" si="11"/>
        <v>0</v>
      </c>
      <c r="J21" s="50">
        <f t="shared" si="12"/>
        <v>0</v>
      </c>
      <c r="K21" s="67">
        <f t="shared" si="13"/>
        <v>0</v>
      </c>
      <c r="L21" s="60">
        <f>_xlfn.AGGREGATE(4,6,'自社診断ツール(社内比較用)'!H24:L24)-_xlfn.AGGREGATE(5,6,'自社診断ツール(社内比較用)'!H24:L24)</f>
        <v>0</v>
      </c>
    </row>
    <row r="22" spans="1:12" x14ac:dyDescent="0.25">
      <c r="A22" s="64" t="str">
        <f>'(非表示)インデックス用_各社・全データ'!A23</f>
        <v/>
      </c>
      <c r="B22" s="61">
        <f>IFERROR(INDEX($C$96:$C$101,MATCH('自社診断ツール(社内比較用)'!H25,$B$96:$B$101,0)),"")</f>
        <v>0</v>
      </c>
      <c r="C22" s="51">
        <f>IFERROR(INDEX($C$96:$C$101,MATCH('自社診断ツール(社内比較用)'!I25,$B$96:$B$101,0)),"")</f>
        <v>0</v>
      </c>
      <c r="D22" s="58">
        <f>IFERROR(INDEX($C$96:$C$101,MATCH('自社診断ツール(社内比較用)'!J25,$B$96:$B$101,0)),"")</f>
        <v>0</v>
      </c>
      <c r="E22" s="50">
        <f>IFERROR(INDEX($C$96:$C$101,MATCH('自社診断ツール(社内比較用)'!K25,$B$96:$B$101,0)),"")</f>
        <v>0</v>
      </c>
      <c r="F22" s="67">
        <f>IFERROR(INDEX($C$96:$C$101,MATCH('自社診断ツール(社内比較用)'!L25,$B$96:$B$101,0)),"")</f>
        <v>0</v>
      </c>
      <c r="G22" s="61">
        <f t="shared" si="9"/>
        <v>0</v>
      </c>
      <c r="H22" s="50">
        <f t="shared" si="10"/>
        <v>0</v>
      </c>
      <c r="I22" s="50">
        <f t="shared" si="11"/>
        <v>0</v>
      </c>
      <c r="J22" s="50">
        <f t="shared" si="12"/>
        <v>0</v>
      </c>
      <c r="K22" s="67">
        <f t="shared" si="13"/>
        <v>0</v>
      </c>
      <c r="L22" s="60">
        <f>_xlfn.AGGREGATE(4,6,'自社診断ツール(社内比較用)'!H25:L25)-_xlfn.AGGREGATE(5,6,'自社診断ツール(社内比較用)'!H25:L25)</f>
        <v>0</v>
      </c>
    </row>
    <row r="23" spans="1:12" ht="16.5" thickBot="1" x14ac:dyDescent="0.3">
      <c r="A23" s="65" t="str">
        <f>'(非表示)インデックス用_各社・全データ'!A24</f>
        <v>(企業回答要入力)</v>
      </c>
      <c r="B23" s="62">
        <f t="shared" ref="B23" si="14">IFERROR(SUMIFS(B13:B22,B13:B22,"&gt;=1",B13:B22,"&lt;=5")/COUNTIFS(B13:B22,"&gt;=1",B13:B22,"&lt;=5"),0)</f>
        <v>0</v>
      </c>
      <c r="C23" s="62">
        <f t="shared" ref="C23" si="15">IFERROR(SUMIFS(C13:C22,C13:C22,"&gt;=1",C13:C22,"&lt;=5")/COUNTIFS(C13:C22,"&gt;=1",C13:C22,"&lt;=5"),0)</f>
        <v>0</v>
      </c>
      <c r="D23" s="62">
        <f>IFERROR(SUMIFS(D13:D22,D13:D22,"&gt;=1",D13:D22,"&lt;=5")/COUNTIFS(D13:D22,"&gt;=1",D13:D22,"&lt;=5"),0)</f>
        <v>0</v>
      </c>
      <c r="E23" s="62">
        <f t="shared" ref="E23" si="16">IFERROR(SUMIFS(E13:E22,E13:E22,"&gt;=1",E13:E22,"&lt;=5")/COUNTIFS(E13:E22,"&gt;=1",E13:E22,"&lt;=5"),0)</f>
        <v>0</v>
      </c>
      <c r="F23" s="62">
        <f t="shared" ref="F23" si="17">IFERROR(SUMIFS(F13:F22,F13:F22,"&gt;=1",F13:F22,"&lt;=5")/COUNTIFS(F13:F22,"&gt;=1",F13:F22,"&lt;=5"),0)</f>
        <v>0</v>
      </c>
      <c r="G23" s="62" t="e">
        <f t="shared" si="7"/>
        <v>#VALUE!</v>
      </c>
      <c r="H23" s="56" t="e">
        <f t="shared" ref="H23:H78" si="18">C23-$A23</f>
        <v>#VALUE!</v>
      </c>
      <c r="I23" s="56" t="e">
        <f t="shared" ref="I23:I78" si="19">D23-$A23</f>
        <v>#VALUE!</v>
      </c>
      <c r="J23" s="56" t="e">
        <f t="shared" ref="J23:J78" si="20">E23-$A23</f>
        <v>#VALUE!</v>
      </c>
      <c r="K23" s="68" t="e">
        <f t="shared" ref="K23:K78" si="21">F23-$A23</f>
        <v>#VALUE!</v>
      </c>
      <c r="L23" s="60">
        <f>_xlfn.AGGREGATE(4,6,'自社診断ツール(社内比較用)'!H26:L26)-_xlfn.AGGREGATE(5,6,'自社診断ツール(社内比較用)'!H26:L26)</f>
        <v>0</v>
      </c>
    </row>
    <row r="24" spans="1:12" x14ac:dyDescent="0.25">
      <c r="A24" s="63" t="str">
        <f>'(非表示)インデックス用_各社・全データ'!A25</f>
        <v/>
      </c>
      <c r="B24" s="60">
        <f>IFERROR(INDEX($C$96:$C$101,MATCH('自社診断ツール(社内比較用)'!H27,$B$96:$B$101,0)),"")</f>
        <v>0</v>
      </c>
      <c r="C24" s="54">
        <f>IFERROR(INDEX($C$96:$C$101,MATCH('自社診断ツール(社内比較用)'!I27,$B$96:$B$101,0)),"")</f>
        <v>0</v>
      </c>
      <c r="D24" s="59">
        <f>IFERROR(INDEX($C$96:$C$101,MATCH('自社診断ツール(社内比較用)'!J27,$B$96:$B$101,0)),"")</f>
        <v>0</v>
      </c>
      <c r="E24" s="53">
        <f>IFERROR(INDEX($C$96:$C$101,MATCH('自社診断ツール(社内比較用)'!K27,$B$96:$B$101,0)),"")</f>
        <v>0</v>
      </c>
      <c r="F24" s="66">
        <f>IFERROR(INDEX($C$96:$C$101,MATCH('自社診断ツール(社内比較用)'!L27,$B$96:$B$101,0)),"")</f>
        <v>0</v>
      </c>
      <c r="G24" s="60">
        <f t="shared" ref="G24:G33" si="22">IF(B24=0,0,B24-$A24)</f>
        <v>0</v>
      </c>
      <c r="H24" s="53">
        <f t="shared" ref="H24:H33" si="23">IF(C24=0,0,C24-$A24)</f>
        <v>0</v>
      </c>
      <c r="I24" s="53">
        <f t="shared" ref="I24:I33" si="24">IF(D24=0,0,D24-$A24)</f>
        <v>0</v>
      </c>
      <c r="J24" s="53">
        <f t="shared" ref="J24:J33" si="25">IF(E24=0,0,E24-$A24)</f>
        <v>0</v>
      </c>
      <c r="K24" s="66">
        <f t="shared" ref="K24:K33" si="26">IF(F24=0,0,F24-$A24)</f>
        <v>0</v>
      </c>
      <c r="L24" s="60">
        <f>_xlfn.AGGREGATE(4,6,'自社診断ツール(社内比較用)'!H27:L27)-_xlfn.AGGREGATE(5,6,'自社診断ツール(社内比較用)'!H27:L27)</f>
        <v>0</v>
      </c>
    </row>
    <row r="25" spans="1:12" x14ac:dyDescent="0.25">
      <c r="A25" s="64" t="str">
        <f>'(非表示)インデックス用_各社・全データ'!A26</f>
        <v/>
      </c>
      <c r="B25" s="61">
        <f>IFERROR(INDEX($C$96:$C$101,MATCH('自社診断ツール(社内比較用)'!H28,$B$96:$B$101,0)),"")</f>
        <v>0</v>
      </c>
      <c r="C25" s="51">
        <f>IFERROR(INDEX($C$96:$C$101,MATCH('自社診断ツール(社内比較用)'!I28,$B$96:$B$101,0)),"")</f>
        <v>0</v>
      </c>
      <c r="D25" s="58">
        <f>IFERROR(INDEX($C$96:$C$101,MATCH('自社診断ツール(社内比較用)'!J28,$B$96:$B$101,0)),"")</f>
        <v>0</v>
      </c>
      <c r="E25" s="50">
        <f>IFERROR(INDEX($C$96:$C$101,MATCH('自社診断ツール(社内比較用)'!K28,$B$96:$B$101,0)),"")</f>
        <v>0</v>
      </c>
      <c r="F25" s="67">
        <f>IFERROR(INDEX($C$96:$C$101,MATCH('自社診断ツール(社内比較用)'!L28,$B$96:$B$101,0)),"")</f>
        <v>0</v>
      </c>
      <c r="G25" s="61">
        <f t="shared" si="22"/>
        <v>0</v>
      </c>
      <c r="H25" s="50">
        <f t="shared" si="23"/>
        <v>0</v>
      </c>
      <c r="I25" s="50">
        <f t="shared" si="24"/>
        <v>0</v>
      </c>
      <c r="J25" s="50">
        <f t="shared" si="25"/>
        <v>0</v>
      </c>
      <c r="K25" s="67">
        <f t="shared" si="26"/>
        <v>0</v>
      </c>
      <c r="L25" s="60">
        <f>_xlfn.AGGREGATE(4,6,'自社診断ツール(社内比較用)'!H28:L28)-_xlfn.AGGREGATE(5,6,'自社診断ツール(社内比較用)'!H28:L28)</f>
        <v>0</v>
      </c>
    </row>
    <row r="26" spans="1:12" x14ac:dyDescent="0.25">
      <c r="A26" s="64" t="str">
        <f>'(非表示)インデックス用_各社・全データ'!A27</f>
        <v/>
      </c>
      <c r="B26" s="61">
        <f>IFERROR(INDEX($C$96:$C$101,MATCH('自社診断ツール(社内比較用)'!H29,$B$96:$B$101,0)),"")</f>
        <v>0</v>
      </c>
      <c r="C26" s="51">
        <f>IFERROR(INDEX($C$96:$C$101,MATCH('自社診断ツール(社内比較用)'!I29,$B$96:$B$101,0)),"")</f>
        <v>0</v>
      </c>
      <c r="D26" s="58">
        <f>IFERROR(INDEX($C$96:$C$101,MATCH('自社診断ツール(社内比較用)'!J29,$B$96:$B$101,0)),"")</f>
        <v>0</v>
      </c>
      <c r="E26" s="50">
        <f>IFERROR(INDEX($C$96:$C$101,MATCH('自社診断ツール(社内比較用)'!K29,$B$96:$B$101,0)),"")</f>
        <v>0</v>
      </c>
      <c r="F26" s="67">
        <f>IFERROR(INDEX($C$96:$C$101,MATCH('自社診断ツール(社内比較用)'!L29,$B$96:$B$101,0)),"")</f>
        <v>0</v>
      </c>
      <c r="G26" s="61">
        <f t="shared" si="22"/>
        <v>0</v>
      </c>
      <c r="H26" s="50">
        <f t="shared" si="23"/>
        <v>0</v>
      </c>
      <c r="I26" s="50">
        <f t="shared" si="24"/>
        <v>0</v>
      </c>
      <c r="J26" s="50">
        <f t="shared" si="25"/>
        <v>0</v>
      </c>
      <c r="K26" s="67">
        <f t="shared" si="26"/>
        <v>0</v>
      </c>
      <c r="L26" s="60">
        <f>_xlfn.AGGREGATE(4,6,'自社診断ツール(社内比較用)'!H29:L29)-_xlfn.AGGREGATE(5,6,'自社診断ツール(社内比較用)'!H29:L29)</f>
        <v>0</v>
      </c>
    </row>
    <row r="27" spans="1:12" x14ac:dyDescent="0.25">
      <c r="A27" s="64" t="str">
        <f>'(非表示)インデックス用_各社・全データ'!A28</f>
        <v/>
      </c>
      <c r="B27" s="61">
        <f>IFERROR(INDEX($C$96:$C$101,MATCH('自社診断ツール(社内比較用)'!H30,$B$96:$B$101,0)),"")</f>
        <v>0</v>
      </c>
      <c r="C27" s="51">
        <f>IFERROR(INDEX($C$96:$C$101,MATCH('自社診断ツール(社内比較用)'!I30,$B$96:$B$101,0)),"")</f>
        <v>0</v>
      </c>
      <c r="D27" s="58">
        <f>IFERROR(INDEX($C$96:$C$101,MATCH('自社診断ツール(社内比較用)'!J30,$B$96:$B$101,0)),"")</f>
        <v>0</v>
      </c>
      <c r="E27" s="50">
        <f>IFERROR(INDEX($C$96:$C$101,MATCH('自社診断ツール(社内比較用)'!K30,$B$96:$B$101,0)),"")</f>
        <v>0</v>
      </c>
      <c r="F27" s="67">
        <f>IFERROR(INDEX($C$96:$C$101,MATCH('自社診断ツール(社内比較用)'!L30,$B$96:$B$101,0)),"")</f>
        <v>0</v>
      </c>
      <c r="G27" s="61">
        <f t="shared" si="22"/>
        <v>0</v>
      </c>
      <c r="H27" s="50">
        <f t="shared" si="23"/>
        <v>0</v>
      </c>
      <c r="I27" s="50">
        <f t="shared" si="24"/>
        <v>0</v>
      </c>
      <c r="J27" s="50">
        <f t="shared" si="25"/>
        <v>0</v>
      </c>
      <c r="K27" s="67">
        <f t="shared" si="26"/>
        <v>0</v>
      </c>
      <c r="L27" s="60">
        <f>_xlfn.AGGREGATE(4,6,'自社診断ツール(社内比較用)'!H30:L30)-_xlfn.AGGREGATE(5,6,'自社診断ツール(社内比較用)'!H30:L30)</f>
        <v>0</v>
      </c>
    </row>
    <row r="28" spans="1:12" x14ac:dyDescent="0.25">
      <c r="A28" s="64" t="str">
        <f>'(非表示)インデックス用_各社・全データ'!A29</f>
        <v/>
      </c>
      <c r="B28" s="61">
        <f>IFERROR(INDEX($C$96:$C$101,MATCH('自社診断ツール(社内比較用)'!H31,$B$96:$B$101,0)),"")</f>
        <v>0</v>
      </c>
      <c r="C28" s="51">
        <f>IFERROR(INDEX($C$96:$C$101,MATCH('自社診断ツール(社内比較用)'!I31,$B$96:$B$101,0)),"")</f>
        <v>0</v>
      </c>
      <c r="D28" s="58">
        <f>IFERROR(INDEX($C$96:$C$101,MATCH('自社診断ツール(社内比較用)'!J31,$B$96:$B$101,0)),"")</f>
        <v>0</v>
      </c>
      <c r="E28" s="50">
        <f>IFERROR(INDEX($C$96:$C$101,MATCH('自社診断ツール(社内比較用)'!K31,$B$96:$B$101,0)),"")</f>
        <v>0</v>
      </c>
      <c r="F28" s="67">
        <f>IFERROR(INDEX($C$96:$C$101,MATCH('自社診断ツール(社内比較用)'!L31,$B$96:$B$101,0)),"")</f>
        <v>0</v>
      </c>
      <c r="G28" s="61">
        <f t="shared" si="22"/>
        <v>0</v>
      </c>
      <c r="H28" s="50">
        <f t="shared" si="23"/>
        <v>0</v>
      </c>
      <c r="I28" s="50">
        <f t="shared" si="24"/>
        <v>0</v>
      </c>
      <c r="J28" s="50">
        <f t="shared" si="25"/>
        <v>0</v>
      </c>
      <c r="K28" s="67">
        <f t="shared" si="26"/>
        <v>0</v>
      </c>
      <c r="L28" s="60">
        <f>_xlfn.AGGREGATE(4,6,'自社診断ツール(社内比較用)'!H31:L31)-_xlfn.AGGREGATE(5,6,'自社診断ツール(社内比較用)'!H31:L31)</f>
        <v>0</v>
      </c>
    </row>
    <row r="29" spans="1:12" x14ac:dyDescent="0.25">
      <c r="A29" s="64" t="str">
        <f>'(非表示)インデックス用_各社・全データ'!A30</f>
        <v/>
      </c>
      <c r="B29" s="61">
        <f>IFERROR(INDEX($C$96:$C$101,MATCH('自社診断ツール(社内比較用)'!H32,$B$96:$B$101,0)),"")</f>
        <v>0</v>
      </c>
      <c r="C29" s="51">
        <f>IFERROR(INDEX($C$96:$C$101,MATCH('自社診断ツール(社内比較用)'!I32,$B$96:$B$101,0)),"")</f>
        <v>0</v>
      </c>
      <c r="D29" s="58">
        <f>IFERROR(INDEX($C$96:$C$101,MATCH('自社診断ツール(社内比較用)'!J32,$B$96:$B$101,0)),"")</f>
        <v>0</v>
      </c>
      <c r="E29" s="50">
        <f>IFERROR(INDEX($C$96:$C$101,MATCH('自社診断ツール(社内比較用)'!K32,$B$96:$B$101,0)),"")</f>
        <v>0</v>
      </c>
      <c r="F29" s="67">
        <f>IFERROR(INDEX($C$96:$C$101,MATCH('自社診断ツール(社内比較用)'!L32,$B$96:$B$101,0)),"")</f>
        <v>0</v>
      </c>
      <c r="G29" s="61">
        <f t="shared" si="22"/>
        <v>0</v>
      </c>
      <c r="H29" s="50">
        <f t="shared" si="23"/>
        <v>0</v>
      </c>
      <c r="I29" s="50">
        <f t="shared" si="24"/>
        <v>0</v>
      </c>
      <c r="J29" s="50">
        <f t="shared" si="25"/>
        <v>0</v>
      </c>
      <c r="K29" s="67">
        <f t="shared" si="26"/>
        <v>0</v>
      </c>
      <c r="L29" s="60">
        <f>_xlfn.AGGREGATE(4,6,'自社診断ツール(社内比較用)'!H32:L32)-_xlfn.AGGREGATE(5,6,'自社診断ツール(社内比較用)'!H32:L32)</f>
        <v>0</v>
      </c>
    </row>
    <row r="30" spans="1:12" x14ac:dyDescent="0.25">
      <c r="A30" s="64" t="str">
        <f>'(非表示)インデックス用_各社・全データ'!A31</f>
        <v/>
      </c>
      <c r="B30" s="61">
        <f>IFERROR(INDEX($C$96:$C$101,MATCH('自社診断ツール(社内比較用)'!H33,$B$96:$B$101,0)),"")</f>
        <v>0</v>
      </c>
      <c r="C30" s="51">
        <f>IFERROR(INDEX($C$96:$C$101,MATCH('自社診断ツール(社内比較用)'!I33,$B$96:$B$101,0)),"")</f>
        <v>0</v>
      </c>
      <c r="D30" s="58">
        <f>IFERROR(INDEX($C$96:$C$101,MATCH('自社診断ツール(社内比較用)'!J33,$B$96:$B$101,0)),"")</f>
        <v>0</v>
      </c>
      <c r="E30" s="50">
        <f>IFERROR(INDEX($C$96:$C$101,MATCH('自社診断ツール(社内比較用)'!K33,$B$96:$B$101,0)),"")</f>
        <v>0</v>
      </c>
      <c r="F30" s="67">
        <f>IFERROR(INDEX($C$96:$C$101,MATCH('自社診断ツール(社内比較用)'!L33,$B$96:$B$101,0)),"")</f>
        <v>0</v>
      </c>
      <c r="G30" s="61">
        <f t="shared" si="22"/>
        <v>0</v>
      </c>
      <c r="H30" s="50">
        <f t="shared" si="23"/>
        <v>0</v>
      </c>
      <c r="I30" s="50">
        <f t="shared" si="24"/>
        <v>0</v>
      </c>
      <c r="J30" s="50">
        <f t="shared" si="25"/>
        <v>0</v>
      </c>
      <c r="K30" s="67">
        <f t="shared" si="26"/>
        <v>0</v>
      </c>
      <c r="L30" s="60">
        <f>_xlfn.AGGREGATE(4,6,'自社診断ツール(社内比較用)'!H33:L33)-_xlfn.AGGREGATE(5,6,'自社診断ツール(社内比較用)'!H33:L33)</f>
        <v>0</v>
      </c>
    </row>
    <row r="31" spans="1:12" x14ac:dyDescent="0.25">
      <c r="A31" s="64" t="str">
        <f>'(非表示)インデックス用_各社・全データ'!A32</f>
        <v/>
      </c>
      <c r="B31" s="61">
        <f>IFERROR(INDEX($C$96:$C$101,MATCH('自社診断ツール(社内比較用)'!H34,$B$96:$B$101,0)),"")</f>
        <v>0</v>
      </c>
      <c r="C31" s="51">
        <f>IFERROR(INDEX($C$96:$C$101,MATCH('自社診断ツール(社内比較用)'!I34,$B$96:$B$101,0)),"")</f>
        <v>0</v>
      </c>
      <c r="D31" s="58">
        <f>IFERROR(INDEX($C$96:$C$101,MATCH('自社診断ツール(社内比較用)'!J34,$B$96:$B$101,0)),"")</f>
        <v>0</v>
      </c>
      <c r="E31" s="50">
        <f>IFERROR(INDEX($C$96:$C$101,MATCH('自社診断ツール(社内比較用)'!K34,$B$96:$B$101,0)),"")</f>
        <v>0</v>
      </c>
      <c r="F31" s="67">
        <f>IFERROR(INDEX($C$96:$C$101,MATCH('自社診断ツール(社内比較用)'!L34,$B$96:$B$101,0)),"")</f>
        <v>0</v>
      </c>
      <c r="G31" s="61">
        <f t="shared" si="22"/>
        <v>0</v>
      </c>
      <c r="H31" s="50">
        <f t="shared" si="23"/>
        <v>0</v>
      </c>
      <c r="I31" s="50">
        <f t="shared" si="24"/>
        <v>0</v>
      </c>
      <c r="J31" s="50">
        <f t="shared" si="25"/>
        <v>0</v>
      </c>
      <c r="K31" s="67">
        <f t="shared" si="26"/>
        <v>0</v>
      </c>
      <c r="L31" s="60">
        <f>_xlfn.AGGREGATE(4,6,'自社診断ツール(社内比較用)'!H34:L34)-_xlfn.AGGREGATE(5,6,'自社診断ツール(社内比較用)'!H34:L34)</f>
        <v>0</v>
      </c>
    </row>
    <row r="32" spans="1:12" x14ac:dyDescent="0.25">
      <c r="A32" s="64" t="str">
        <f>'(非表示)インデックス用_各社・全データ'!A33</f>
        <v/>
      </c>
      <c r="B32" s="61">
        <f>IFERROR(INDEX($C$96:$C$101,MATCH('自社診断ツール(社内比較用)'!H35,$B$96:$B$101,0)),"")</f>
        <v>0</v>
      </c>
      <c r="C32" s="51">
        <f>IFERROR(INDEX($C$96:$C$101,MATCH('自社診断ツール(社内比較用)'!I35,$B$96:$B$101,0)),"")</f>
        <v>0</v>
      </c>
      <c r="D32" s="58">
        <f>IFERROR(INDEX($C$96:$C$101,MATCH('自社診断ツール(社内比較用)'!J35,$B$96:$B$101,0)),"")</f>
        <v>0</v>
      </c>
      <c r="E32" s="50">
        <f>IFERROR(INDEX($C$96:$C$101,MATCH('自社診断ツール(社内比較用)'!K35,$B$96:$B$101,0)),"")</f>
        <v>0</v>
      </c>
      <c r="F32" s="67">
        <f>IFERROR(INDEX($C$96:$C$101,MATCH('自社診断ツール(社内比較用)'!L35,$B$96:$B$101,0)),"")</f>
        <v>0</v>
      </c>
      <c r="G32" s="61">
        <f t="shared" si="22"/>
        <v>0</v>
      </c>
      <c r="H32" s="50">
        <f t="shared" si="23"/>
        <v>0</v>
      </c>
      <c r="I32" s="50">
        <f t="shared" si="24"/>
        <v>0</v>
      </c>
      <c r="J32" s="50">
        <f t="shared" si="25"/>
        <v>0</v>
      </c>
      <c r="K32" s="67">
        <f t="shared" si="26"/>
        <v>0</v>
      </c>
      <c r="L32" s="60">
        <f>_xlfn.AGGREGATE(4,6,'自社診断ツール(社内比較用)'!H35:L35)-_xlfn.AGGREGATE(5,6,'自社診断ツール(社内比較用)'!H35:L35)</f>
        <v>0</v>
      </c>
    </row>
    <row r="33" spans="1:12" x14ac:dyDescent="0.25">
      <c r="A33" s="64" t="str">
        <f>'(非表示)インデックス用_各社・全データ'!A34</f>
        <v/>
      </c>
      <c r="B33" s="61">
        <f>IFERROR(INDEX($C$96:$C$101,MATCH('自社診断ツール(社内比較用)'!H36,$B$96:$B$101,0)),"")</f>
        <v>0</v>
      </c>
      <c r="C33" s="51">
        <f>IFERROR(INDEX($C$96:$C$101,MATCH('自社診断ツール(社内比較用)'!I36,$B$96:$B$101,0)),"")</f>
        <v>0</v>
      </c>
      <c r="D33" s="58">
        <f>IFERROR(INDEX($C$96:$C$101,MATCH('自社診断ツール(社内比較用)'!J36,$B$96:$B$101,0)),"")</f>
        <v>0</v>
      </c>
      <c r="E33" s="50">
        <f>IFERROR(INDEX($C$96:$C$101,MATCH('自社診断ツール(社内比較用)'!K36,$B$96:$B$101,0)),"")</f>
        <v>0</v>
      </c>
      <c r="F33" s="67">
        <f>IFERROR(INDEX($C$96:$C$101,MATCH('自社診断ツール(社内比較用)'!L36,$B$96:$B$101,0)),"")</f>
        <v>0</v>
      </c>
      <c r="G33" s="61">
        <f t="shared" si="22"/>
        <v>0</v>
      </c>
      <c r="H33" s="50">
        <f t="shared" si="23"/>
        <v>0</v>
      </c>
      <c r="I33" s="50">
        <f t="shared" si="24"/>
        <v>0</v>
      </c>
      <c r="J33" s="50">
        <f t="shared" si="25"/>
        <v>0</v>
      </c>
      <c r="K33" s="67">
        <f t="shared" si="26"/>
        <v>0</v>
      </c>
      <c r="L33" s="60">
        <f>_xlfn.AGGREGATE(4,6,'自社診断ツール(社内比較用)'!H36:L36)-_xlfn.AGGREGATE(5,6,'自社診断ツール(社内比較用)'!H36:L36)</f>
        <v>0</v>
      </c>
    </row>
    <row r="34" spans="1:12" ht="16.5" thickBot="1" x14ac:dyDescent="0.3">
      <c r="A34" s="65" t="str">
        <f>'(非表示)インデックス用_各社・全データ'!A35</f>
        <v>(企業回答要入力)</v>
      </c>
      <c r="B34" s="62">
        <f t="shared" ref="B34" si="27">IFERROR(SUMIFS(B24:B33,B24:B33,"&gt;=1",B24:B33,"&lt;=5")/COUNTIFS(B24:B33,"&gt;=1",B24:B33,"&lt;=5"),0)</f>
        <v>0</v>
      </c>
      <c r="C34" s="62">
        <f t="shared" ref="C34" si="28">IFERROR(SUMIFS(C24:C33,C24:C33,"&gt;=1",C24:C33,"&lt;=5")/COUNTIFS(C24:C33,"&gt;=1",C24:C33,"&lt;=5"),0)</f>
        <v>0</v>
      </c>
      <c r="D34" s="62">
        <f>IFERROR(SUMIFS(D24:D33,D24:D33,"&gt;=1",D24:D33,"&lt;=5")/COUNTIFS(D24:D33,"&gt;=1",D24:D33,"&lt;=5"),0)</f>
        <v>0</v>
      </c>
      <c r="E34" s="62">
        <f t="shared" ref="E34" si="29">IFERROR(SUMIFS(E24:E33,E24:E33,"&gt;=1",E24:E33,"&lt;=5")/COUNTIFS(E24:E33,"&gt;=1",E24:E33,"&lt;=5"),0)</f>
        <v>0</v>
      </c>
      <c r="F34" s="62">
        <f t="shared" ref="F34" si="30">IFERROR(SUMIFS(F24:F33,F24:F33,"&gt;=1",F24:F33,"&lt;=5")/COUNTIFS(F24:F33,"&gt;=1",F24:F33,"&lt;=5"),0)</f>
        <v>0</v>
      </c>
      <c r="G34" s="62" t="e">
        <f t="shared" si="7"/>
        <v>#VALUE!</v>
      </c>
      <c r="H34" s="56" t="e">
        <f t="shared" si="18"/>
        <v>#VALUE!</v>
      </c>
      <c r="I34" s="56" t="e">
        <f t="shared" si="19"/>
        <v>#VALUE!</v>
      </c>
      <c r="J34" s="56" t="e">
        <f t="shared" si="20"/>
        <v>#VALUE!</v>
      </c>
      <c r="K34" s="68" t="e">
        <f t="shared" si="21"/>
        <v>#VALUE!</v>
      </c>
      <c r="L34" s="60">
        <f>_xlfn.AGGREGATE(4,6,'自社診断ツール(社内比較用)'!H37:L37)-_xlfn.AGGREGATE(5,6,'自社診断ツール(社内比較用)'!H37:L37)</f>
        <v>0</v>
      </c>
    </row>
    <row r="35" spans="1:12" x14ac:dyDescent="0.25">
      <c r="A35" s="63" t="str">
        <f>'(非表示)インデックス用_各社・全データ'!A36</f>
        <v/>
      </c>
      <c r="B35" s="60">
        <f>IFERROR(INDEX($C$96:$C$101,MATCH('自社診断ツール(社内比較用)'!H38,$B$96:$B$101,0)),"")</f>
        <v>0</v>
      </c>
      <c r="C35" s="54">
        <f>IFERROR(INDEX($C$96:$C$101,MATCH('自社診断ツール(社内比較用)'!I38,$B$96:$B$101,0)),"")</f>
        <v>0</v>
      </c>
      <c r="D35" s="59">
        <f>IFERROR(INDEX($C$96:$C$101,MATCH('自社診断ツール(社内比較用)'!J38,$B$96:$B$101,0)),"")</f>
        <v>0</v>
      </c>
      <c r="E35" s="53">
        <f>IFERROR(INDEX($C$96:$C$101,MATCH('自社診断ツール(社内比較用)'!K38,$B$96:$B$101,0)),"")</f>
        <v>0</v>
      </c>
      <c r="F35" s="66">
        <f>IFERROR(INDEX($C$96:$C$101,MATCH('自社診断ツール(社内比較用)'!L38,$B$96:$B$101,0)),"")</f>
        <v>0</v>
      </c>
      <c r="G35" s="60">
        <f t="shared" ref="G35:G44" si="31">IF(B35=0,0,B35-$A35)</f>
        <v>0</v>
      </c>
      <c r="H35" s="53">
        <f t="shared" ref="H35:H44" si="32">IF(C35=0,0,C35-$A35)</f>
        <v>0</v>
      </c>
      <c r="I35" s="53">
        <f t="shared" ref="I35:I44" si="33">IF(D35=0,0,D35-$A35)</f>
        <v>0</v>
      </c>
      <c r="J35" s="53">
        <f t="shared" ref="J35:J44" si="34">IF(E35=0,0,E35-$A35)</f>
        <v>0</v>
      </c>
      <c r="K35" s="66">
        <f t="shared" ref="K35:K44" si="35">IF(F35=0,0,F35-$A35)</f>
        <v>0</v>
      </c>
      <c r="L35" s="60">
        <f>_xlfn.AGGREGATE(4,6,'自社診断ツール(社内比較用)'!H38:L38)-_xlfn.AGGREGATE(5,6,'自社診断ツール(社内比較用)'!H38:L38)</f>
        <v>0</v>
      </c>
    </row>
    <row r="36" spans="1:12" x14ac:dyDescent="0.25">
      <c r="A36" s="64" t="str">
        <f>'(非表示)インデックス用_各社・全データ'!A37</f>
        <v/>
      </c>
      <c r="B36" s="61">
        <f>IFERROR(INDEX($C$96:$C$101,MATCH('自社診断ツール(社内比較用)'!H39,$B$96:$B$101,0)),"")</f>
        <v>0</v>
      </c>
      <c r="C36" s="51">
        <f>IFERROR(INDEX($C$96:$C$101,MATCH('自社診断ツール(社内比較用)'!I39,$B$96:$B$101,0)),"")</f>
        <v>0</v>
      </c>
      <c r="D36" s="58">
        <f>IFERROR(INDEX($C$96:$C$101,MATCH('自社診断ツール(社内比較用)'!J39,$B$96:$B$101,0)),"")</f>
        <v>0</v>
      </c>
      <c r="E36" s="50">
        <f>IFERROR(INDEX($C$96:$C$101,MATCH('自社診断ツール(社内比較用)'!K39,$B$96:$B$101,0)),"")</f>
        <v>0</v>
      </c>
      <c r="F36" s="67">
        <f>IFERROR(INDEX($C$96:$C$101,MATCH('自社診断ツール(社内比較用)'!L39,$B$96:$B$101,0)),"")</f>
        <v>0</v>
      </c>
      <c r="G36" s="61">
        <f t="shared" si="31"/>
        <v>0</v>
      </c>
      <c r="H36" s="50">
        <f t="shared" si="32"/>
        <v>0</v>
      </c>
      <c r="I36" s="50">
        <f t="shared" si="33"/>
        <v>0</v>
      </c>
      <c r="J36" s="50">
        <f t="shared" si="34"/>
        <v>0</v>
      </c>
      <c r="K36" s="67">
        <f t="shared" si="35"/>
        <v>0</v>
      </c>
      <c r="L36" s="60">
        <f>_xlfn.AGGREGATE(4,6,'自社診断ツール(社内比較用)'!H39:L39)-_xlfn.AGGREGATE(5,6,'自社診断ツール(社内比較用)'!H39:L39)</f>
        <v>0</v>
      </c>
    </row>
    <row r="37" spans="1:12" x14ac:dyDescent="0.25">
      <c r="A37" s="64" t="str">
        <f>'(非表示)インデックス用_各社・全データ'!A38</f>
        <v/>
      </c>
      <c r="B37" s="61">
        <f>IFERROR(INDEX($C$96:$C$101,MATCH('自社診断ツール(社内比較用)'!H40,$B$96:$B$101,0)),"")</f>
        <v>0</v>
      </c>
      <c r="C37" s="51">
        <f>IFERROR(INDEX($C$96:$C$101,MATCH('自社診断ツール(社内比較用)'!I40,$B$96:$B$101,0)),"")</f>
        <v>0</v>
      </c>
      <c r="D37" s="58">
        <f>IFERROR(INDEX($C$96:$C$101,MATCH('自社診断ツール(社内比較用)'!J40,$B$96:$B$101,0)),"")</f>
        <v>0</v>
      </c>
      <c r="E37" s="50">
        <f>IFERROR(INDEX($C$96:$C$101,MATCH('自社診断ツール(社内比較用)'!K40,$B$96:$B$101,0)),"")</f>
        <v>0</v>
      </c>
      <c r="F37" s="67">
        <f>IFERROR(INDEX($C$96:$C$101,MATCH('自社診断ツール(社内比較用)'!L40,$B$96:$B$101,0)),"")</f>
        <v>0</v>
      </c>
      <c r="G37" s="61">
        <f t="shared" si="31"/>
        <v>0</v>
      </c>
      <c r="H37" s="50">
        <f t="shared" si="32"/>
        <v>0</v>
      </c>
      <c r="I37" s="50">
        <f t="shared" si="33"/>
        <v>0</v>
      </c>
      <c r="J37" s="50">
        <f t="shared" si="34"/>
        <v>0</v>
      </c>
      <c r="K37" s="67">
        <f t="shared" si="35"/>
        <v>0</v>
      </c>
      <c r="L37" s="60">
        <f>_xlfn.AGGREGATE(4,6,'自社診断ツール(社内比較用)'!H40:L40)-_xlfn.AGGREGATE(5,6,'自社診断ツール(社内比較用)'!H40:L40)</f>
        <v>0</v>
      </c>
    </row>
    <row r="38" spans="1:12" x14ac:dyDescent="0.25">
      <c r="A38" s="64" t="str">
        <f>'(非表示)インデックス用_各社・全データ'!A39</f>
        <v/>
      </c>
      <c r="B38" s="61">
        <f>IFERROR(INDEX($C$96:$C$101,MATCH('自社診断ツール(社内比較用)'!H41,$B$96:$B$101,0)),"")</f>
        <v>0</v>
      </c>
      <c r="C38" s="51">
        <f>IFERROR(INDEX($C$96:$C$101,MATCH('自社診断ツール(社内比較用)'!I41,$B$96:$B$101,0)),"")</f>
        <v>0</v>
      </c>
      <c r="D38" s="58">
        <f>IFERROR(INDEX($C$96:$C$101,MATCH('自社診断ツール(社内比較用)'!J41,$B$96:$B$101,0)),"")</f>
        <v>0</v>
      </c>
      <c r="E38" s="50">
        <f>IFERROR(INDEX($C$96:$C$101,MATCH('自社診断ツール(社内比較用)'!K41,$B$96:$B$101,0)),"")</f>
        <v>0</v>
      </c>
      <c r="F38" s="67">
        <f>IFERROR(INDEX($C$96:$C$101,MATCH('自社診断ツール(社内比較用)'!L41,$B$96:$B$101,0)),"")</f>
        <v>0</v>
      </c>
      <c r="G38" s="61">
        <f t="shared" si="31"/>
        <v>0</v>
      </c>
      <c r="H38" s="50">
        <f t="shared" si="32"/>
        <v>0</v>
      </c>
      <c r="I38" s="50">
        <f t="shared" si="33"/>
        <v>0</v>
      </c>
      <c r="J38" s="50">
        <f t="shared" si="34"/>
        <v>0</v>
      </c>
      <c r="K38" s="67">
        <f t="shared" si="35"/>
        <v>0</v>
      </c>
      <c r="L38" s="60">
        <f>_xlfn.AGGREGATE(4,6,'自社診断ツール(社内比較用)'!H41:L41)-_xlfn.AGGREGATE(5,6,'自社診断ツール(社内比較用)'!H41:L41)</f>
        <v>0</v>
      </c>
    </row>
    <row r="39" spans="1:12" x14ac:dyDescent="0.25">
      <c r="A39" s="64" t="str">
        <f>'(非表示)インデックス用_各社・全データ'!A40</f>
        <v/>
      </c>
      <c r="B39" s="61">
        <f>IFERROR(INDEX($C$96:$C$101,MATCH('自社診断ツール(社内比較用)'!H42,$B$96:$B$101,0)),"")</f>
        <v>0</v>
      </c>
      <c r="C39" s="51">
        <f>IFERROR(INDEX($C$96:$C$101,MATCH('自社診断ツール(社内比較用)'!I42,$B$96:$B$101,0)),"")</f>
        <v>0</v>
      </c>
      <c r="D39" s="58">
        <f>IFERROR(INDEX($C$96:$C$101,MATCH('自社診断ツール(社内比較用)'!J42,$B$96:$B$101,0)),"")</f>
        <v>0</v>
      </c>
      <c r="E39" s="50">
        <f>IFERROR(INDEX($C$96:$C$101,MATCH('自社診断ツール(社内比較用)'!K42,$B$96:$B$101,0)),"")</f>
        <v>0</v>
      </c>
      <c r="F39" s="67">
        <f>IFERROR(INDEX($C$96:$C$101,MATCH('自社診断ツール(社内比較用)'!L42,$B$96:$B$101,0)),"")</f>
        <v>0</v>
      </c>
      <c r="G39" s="61">
        <f t="shared" si="31"/>
        <v>0</v>
      </c>
      <c r="H39" s="50">
        <f t="shared" si="32"/>
        <v>0</v>
      </c>
      <c r="I39" s="50">
        <f t="shared" si="33"/>
        <v>0</v>
      </c>
      <c r="J39" s="50">
        <f t="shared" si="34"/>
        <v>0</v>
      </c>
      <c r="K39" s="67">
        <f t="shared" si="35"/>
        <v>0</v>
      </c>
      <c r="L39" s="60">
        <f>_xlfn.AGGREGATE(4,6,'自社診断ツール(社内比較用)'!H42:L42)-_xlfn.AGGREGATE(5,6,'自社診断ツール(社内比較用)'!H42:L42)</f>
        <v>0</v>
      </c>
    </row>
    <row r="40" spans="1:12" x14ac:dyDescent="0.25">
      <c r="A40" s="64" t="str">
        <f>'(非表示)インデックス用_各社・全データ'!A41</f>
        <v/>
      </c>
      <c r="B40" s="61">
        <f>IFERROR(INDEX($C$96:$C$101,MATCH('自社診断ツール(社内比較用)'!H43,$B$96:$B$101,0)),"")</f>
        <v>0</v>
      </c>
      <c r="C40" s="51">
        <f>IFERROR(INDEX($C$96:$C$101,MATCH('自社診断ツール(社内比較用)'!I43,$B$96:$B$101,0)),"")</f>
        <v>0</v>
      </c>
      <c r="D40" s="58">
        <f>IFERROR(INDEX($C$96:$C$101,MATCH('自社診断ツール(社内比較用)'!J43,$B$96:$B$101,0)),"")</f>
        <v>0</v>
      </c>
      <c r="E40" s="50">
        <f>IFERROR(INDEX($C$96:$C$101,MATCH('自社診断ツール(社内比較用)'!K43,$B$96:$B$101,0)),"")</f>
        <v>0</v>
      </c>
      <c r="F40" s="67">
        <f>IFERROR(INDEX($C$96:$C$101,MATCH('自社診断ツール(社内比較用)'!L43,$B$96:$B$101,0)),"")</f>
        <v>0</v>
      </c>
      <c r="G40" s="61">
        <f t="shared" si="31"/>
        <v>0</v>
      </c>
      <c r="H40" s="50">
        <f t="shared" si="32"/>
        <v>0</v>
      </c>
      <c r="I40" s="50">
        <f t="shared" si="33"/>
        <v>0</v>
      </c>
      <c r="J40" s="50">
        <f t="shared" si="34"/>
        <v>0</v>
      </c>
      <c r="K40" s="67">
        <f t="shared" si="35"/>
        <v>0</v>
      </c>
      <c r="L40" s="60">
        <f>_xlfn.AGGREGATE(4,6,'自社診断ツール(社内比較用)'!H43:L43)-_xlfn.AGGREGATE(5,6,'自社診断ツール(社内比較用)'!H43:L43)</f>
        <v>0</v>
      </c>
    </row>
    <row r="41" spans="1:12" x14ac:dyDescent="0.25">
      <c r="A41" s="64" t="str">
        <f>'(非表示)インデックス用_各社・全データ'!A42</f>
        <v/>
      </c>
      <c r="B41" s="61">
        <f>IFERROR(INDEX($C$96:$C$101,MATCH('自社診断ツール(社内比較用)'!H44,$B$96:$B$101,0)),"")</f>
        <v>0</v>
      </c>
      <c r="C41" s="51">
        <f>IFERROR(INDEX($C$96:$C$101,MATCH('自社診断ツール(社内比較用)'!I44,$B$96:$B$101,0)),"")</f>
        <v>0</v>
      </c>
      <c r="D41" s="58">
        <f>IFERROR(INDEX($C$96:$C$101,MATCH('自社診断ツール(社内比較用)'!J44,$B$96:$B$101,0)),"")</f>
        <v>0</v>
      </c>
      <c r="E41" s="50">
        <f>IFERROR(INDEX($C$96:$C$101,MATCH('自社診断ツール(社内比較用)'!K44,$B$96:$B$101,0)),"")</f>
        <v>0</v>
      </c>
      <c r="F41" s="67">
        <f>IFERROR(INDEX($C$96:$C$101,MATCH('自社診断ツール(社内比較用)'!L44,$B$96:$B$101,0)),"")</f>
        <v>0</v>
      </c>
      <c r="G41" s="61">
        <f t="shared" si="31"/>
        <v>0</v>
      </c>
      <c r="H41" s="50">
        <f t="shared" si="32"/>
        <v>0</v>
      </c>
      <c r="I41" s="50">
        <f t="shared" si="33"/>
        <v>0</v>
      </c>
      <c r="J41" s="50">
        <f t="shared" si="34"/>
        <v>0</v>
      </c>
      <c r="K41" s="67">
        <f t="shared" si="35"/>
        <v>0</v>
      </c>
      <c r="L41" s="60">
        <f>_xlfn.AGGREGATE(4,6,'自社診断ツール(社内比較用)'!H44:L44)-_xlfn.AGGREGATE(5,6,'自社診断ツール(社内比較用)'!H44:L44)</f>
        <v>0</v>
      </c>
    </row>
    <row r="42" spans="1:12" x14ac:dyDescent="0.25">
      <c r="A42" s="64" t="str">
        <f>'(非表示)インデックス用_各社・全データ'!A43</f>
        <v/>
      </c>
      <c r="B42" s="61">
        <f>IFERROR(INDEX($C$96:$C$101,MATCH('自社診断ツール(社内比較用)'!H45,$B$96:$B$101,0)),"")</f>
        <v>0</v>
      </c>
      <c r="C42" s="51">
        <f>IFERROR(INDEX($C$96:$C$101,MATCH('自社診断ツール(社内比較用)'!I45,$B$96:$B$101,0)),"")</f>
        <v>0</v>
      </c>
      <c r="D42" s="58">
        <f>IFERROR(INDEX($C$96:$C$101,MATCH('自社診断ツール(社内比較用)'!J45,$B$96:$B$101,0)),"")</f>
        <v>0</v>
      </c>
      <c r="E42" s="50">
        <f>IFERROR(INDEX($C$96:$C$101,MATCH('自社診断ツール(社内比較用)'!K45,$B$96:$B$101,0)),"")</f>
        <v>0</v>
      </c>
      <c r="F42" s="67">
        <f>IFERROR(INDEX($C$96:$C$101,MATCH('自社診断ツール(社内比較用)'!L45,$B$96:$B$101,0)),"")</f>
        <v>0</v>
      </c>
      <c r="G42" s="61">
        <f t="shared" si="31"/>
        <v>0</v>
      </c>
      <c r="H42" s="50">
        <f t="shared" si="32"/>
        <v>0</v>
      </c>
      <c r="I42" s="50">
        <f t="shared" si="33"/>
        <v>0</v>
      </c>
      <c r="J42" s="50">
        <f t="shared" si="34"/>
        <v>0</v>
      </c>
      <c r="K42" s="67">
        <f t="shared" si="35"/>
        <v>0</v>
      </c>
      <c r="L42" s="60">
        <f>_xlfn.AGGREGATE(4,6,'自社診断ツール(社内比較用)'!H45:L45)-_xlfn.AGGREGATE(5,6,'自社診断ツール(社内比較用)'!H45:L45)</f>
        <v>0</v>
      </c>
    </row>
    <row r="43" spans="1:12" x14ac:dyDescent="0.25">
      <c r="A43" s="64" t="str">
        <f>'(非表示)インデックス用_各社・全データ'!A44</f>
        <v/>
      </c>
      <c r="B43" s="61">
        <f>IFERROR(INDEX($C$96:$C$101,MATCH('自社診断ツール(社内比較用)'!H46,$B$96:$B$101,0)),"")</f>
        <v>0</v>
      </c>
      <c r="C43" s="51">
        <f>IFERROR(INDEX($C$96:$C$101,MATCH('自社診断ツール(社内比較用)'!I46,$B$96:$B$101,0)),"")</f>
        <v>0</v>
      </c>
      <c r="D43" s="58">
        <f>IFERROR(INDEX($C$96:$C$101,MATCH('自社診断ツール(社内比較用)'!J46,$B$96:$B$101,0)),"")</f>
        <v>0</v>
      </c>
      <c r="E43" s="50">
        <f>IFERROR(INDEX($C$96:$C$101,MATCH('自社診断ツール(社内比較用)'!K46,$B$96:$B$101,0)),"")</f>
        <v>0</v>
      </c>
      <c r="F43" s="67">
        <f>IFERROR(INDEX($C$96:$C$101,MATCH('自社診断ツール(社内比較用)'!L46,$B$96:$B$101,0)),"")</f>
        <v>0</v>
      </c>
      <c r="G43" s="61">
        <f t="shared" si="31"/>
        <v>0</v>
      </c>
      <c r="H43" s="50">
        <f t="shared" si="32"/>
        <v>0</v>
      </c>
      <c r="I43" s="50">
        <f t="shared" si="33"/>
        <v>0</v>
      </c>
      <c r="J43" s="50">
        <f t="shared" si="34"/>
        <v>0</v>
      </c>
      <c r="K43" s="67">
        <f t="shared" si="35"/>
        <v>0</v>
      </c>
      <c r="L43" s="60">
        <f>_xlfn.AGGREGATE(4,6,'自社診断ツール(社内比較用)'!H46:L46)-_xlfn.AGGREGATE(5,6,'自社診断ツール(社内比較用)'!H46:L46)</f>
        <v>0</v>
      </c>
    </row>
    <row r="44" spans="1:12" x14ac:dyDescent="0.25">
      <c r="A44" s="64" t="str">
        <f>'(非表示)インデックス用_各社・全データ'!A45</f>
        <v/>
      </c>
      <c r="B44" s="61">
        <f>IFERROR(INDEX($C$96:$C$101,MATCH('自社診断ツール(社内比較用)'!H47,$B$96:$B$101,0)),"")</f>
        <v>0</v>
      </c>
      <c r="C44" s="51">
        <f>IFERROR(INDEX($C$96:$C$101,MATCH('自社診断ツール(社内比較用)'!I47,$B$96:$B$101,0)),"")</f>
        <v>0</v>
      </c>
      <c r="D44" s="58">
        <f>IFERROR(INDEX($C$96:$C$101,MATCH('自社診断ツール(社内比較用)'!J47,$B$96:$B$101,0)),"")</f>
        <v>0</v>
      </c>
      <c r="E44" s="50">
        <f>IFERROR(INDEX($C$96:$C$101,MATCH('自社診断ツール(社内比較用)'!K47,$B$96:$B$101,0)),"")</f>
        <v>0</v>
      </c>
      <c r="F44" s="67">
        <f>IFERROR(INDEX($C$96:$C$101,MATCH('自社診断ツール(社内比較用)'!L47,$B$96:$B$101,0)),"")</f>
        <v>0</v>
      </c>
      <c r="G44" s="61">
        <f t="shared" si="31"/>
        <v>0</v>
      </c>
      <c r="H44" s="50">
        <f t="shared" si="32"/>
        <v>0</v>
      </c>
      <c r="I44" s="50">
        <f t="shared" si="33"/>
        <v>0</v>
      </c>
      <c r="J44" s="50">
        <f t="shared" si="34"/>
        <v>0</v>
      </c>
      <c r="K44" s="67">
        <f t="shared" si="35"/>
        <v>0</v>
      </c>
      <c r="L44" s="60">
        <f>_xlfn.AGGREGATE(4,6,'自社診断ツール(社内比較用)'!H47:L47)-_xlfn.AGGREGATE(5,6,'自社診断ツール(社内比較用)'!H47:L47)</f>
        <v>0</v>
      </c>
    </row>
    <row r="45" spans="1:12" ht="16.5" thickBot="1" x14ac:dyDescent="0.3">
      <c r="A45" s="65" t="str">
        <f>'(非表示)インデックス用_各社・全データ'!A46</f>
        <v>(企業回答要入力)</v>
      </c>
      <c r="B45" s="62">
        <f t="shared" ref="B45" si="36">IFERROR(SUMIFS(B35:B44,B35:B44,"&gt;=1",B35:B44,"&lt;=5")/COUNTIFS(B35:B44,"&gt;=1",B35:B44,"&lt;=5"),0)</f>
        <v>0</v>
      </c>
      <c r="C45" s="62">
        <f t="shared" ref="C45" si="37">IFERROR(SUMIFS(C35:C44,C35:C44,"&gt;=1",C35:C44,"&lt;=5")/COUNTIFS(C35:C44,"&gt;=1",C35:C44,"&lt;=5"),0)</f>
        <v>0</v>
      </c>
      <c r="D45" s="62">
        <f>IFERROR(SUMIFS(D35:D44,D35:D44,"&gt;=1",D35:D44,"&lt;=5")/COUNTIFS(D35:D44,"&gt;=1",D35:D44,"&lt;=5"),0)</f>
        <v>0</v>
      </c>
      <c r="E45" s="62">
        <f t="shared" ref="E45" si="38">IFERROR(SUMIFS(E35:E44,E35:E44,"&gt;=1",E35:E44,"&lt;=5")/COUNTIFS(E35:E44,"&gt;=1",E35:E44,"&lt;=5"),0)</f>
        <v>0</v>
      </c>
      <c r="F45" s="62">
        <f t="shared" ref="F45" si="39">IFERROR(SUMIFS(F35:F44,F35:F44,"&gt;=1",F35:F44,"&lt;=5")/COUNTIFS(F35:F44,"&gt;=1",F35:F44,"&lt;=5"),0)</f>
        <v>0</v>
      </c>
      <c r="G45" s="62" t="e">
        <f t="shared" si="7"/>
        <v>#VALUE!</v>
      </c>
      <c r="H45" s="56" t="e">
        <f t="shared" si="18"/>
        <v>#VALUE!</v>
      </c>
      <c r="I45" s="56" t="e">
        <f t="shared" si="19"/>
        <v>#VALUE!</v>
      </c>
      <c r="J45" s="56" t="e">
        <f t="shared" si="20"/>
        <v>#VALUE!</v>
      </c>
      <c r="K45" s="68" t="e">
        <f t="shared" si="21"/>
        <v>#VALUE!</v>
      </c>
      <c r="L45" s="60">
        <f>_xlfn.AGGREGATE(4,6,'自社診断ツール(社内比較用)'!H48:L48)-_xlfn.AGGREGATE(5,6,'自社診断ツール(社内比較用)'!H48:L48)</f>
        <v>0</v>
      </c>
    </row>
    <row r="46" spans="1:12" x14ac:dyDescent="0.25">
      <c r="A46" s="63" t="str">
        <f>'(非表示)インデックス用_各社・全データ'!A47</f>
        <v/>
      </c>
      <c r="B46" s="60">
        <f>IFERROR(INDEX($C$96:$C$101,MATCH('自社診断ツール(社内比較用)'!H49,$B$96:$B$101,0)),"")</f>
        <v>0</v>
      </c>
      <c r="C46" s="54">
        <f>IFERROR(INDEX($C$96:$C$101,MATCH('自社診断ツール(社内比較用)'!I49,$B$96:$B$101,0)),"")</f>
        <v>0</v>
      </c>
      <c r="D46" s="59">
        <f>IFERROR(INDEX($C$96:$C$101,MATCH('自社診断ツール(社内比較用)'!J49,$B$96:$B$101,0)),"")</f>
        <v>0</v>
      </c>
      <c r="E46" s="53">
        <f>IFERROR(INDEX($C$96:$C$101,MATCH('自社診断ツール(社内比較用)'!K49,$B$96:$B$101,0)),"")</f>
        <v>0</v>
      </c>
      <c r="F46" s="66">
        <f>IFERROR(INDEX($C$96:$C$101,MATCH('自社診断ツール(社内比較用)'!L49,$B$96:$B$101,0)),"")</f>
        <v>0</v>
      </c>
      <c r="G46" s="60">
        <f t="shared" ref="G46:G55" si="40">IF(B46=0,0,B46-$A46)</f>
        <v>0</v>
      </c>
      <c r="H46" s="53">
        <f t="shared" ref="H46:H55" si="41">IF(C46=0,0,C46-$A46)</f>
        <v>0</v>
      </c>
      <c r="I46" s="53">
        <f t="shared" ref="I46:I55" si="42">IF(D46=0,0,D46-$A46)</f>
        <v>0</v>
      </c>
      <c r="J46" s="53">
        <f t="shared" ref="J46:J55" si="43">IF(E46=0,0,E46-$A46)</f>
        <v>0</v>
      </c>
      <c r="K46" s="66">
        <f t="shared" ref="K46:K55" si="44">IF(F46=0,0,F46-$A46)</f>
        <v>0</v>
      </c>
      <c r="L46" s="60">
        <f>_xlfn.AGGREGATE(4,6,'自社診断ツール(社内比較用)'!H49:L49)-_xlfn.AGGREGATE(5,6,'自社診断ツール(社内比較用)'!H49:L49)</f>
        <v>0</v>
      </c>
    </row>
    <row r="47" spans="1:12" x14ac:dyDescent="0.25">
      <c r="A47" s="64" t="str">
        <f>'(非表示)インデックス用_各社・全データ'!A48</f>
        <v/>
      </c>
      <c r="B47" s="61">
        <f>IFERROR(INDEX($C$96:$C$101,MATCH('自社診断ツール(社内比較用)'!H50,$B$96:$B$101,0)),"")</f>
        <v>0</v>
      </c>
      <c r="C47" s="51">
        <f>IFERROR(INDEX($C$96:$C$101,MATCH('自社診断ツール(社内比較用)'!I50,$B$96:$B$101,0)),"")</f>
        <v>0</v>
      </c>
      <c r="D47" s="58">
        <f>IFERROR(INDEX($C$96:$C$101,MATCH('自社診断ツール(社内比較用)'!J50,$B$96:$B$101,0)),"")</f>
        <v>0</v>
      </c>
      <c r="E47" s="50">
        <f>IFERROR(INDEX($C$96:$C$101,MATCH('自社診断ツール(社内比較用)'!K50,$B$96:$B$101,0)),"")</f>
        <v>0</v>
      </c>
      <c r="F47" s="67">
        <f>IFERROR(INDEX($C$96:$C$101,MATCH('自社診断ツール(社内比較用)'!L50,$B$96:$B$101,0)),"")</f>
        <v>0</v>
      </c>
      <c r="G47" s="61">
        <f t="shared" si="40"/>
        <v>0</v>
      </c>
      <c r="H47" s="50">
        <f t="shared" si="41"/>
        <v>0</v>
      </c>
      <c r="I47" s="50">
        <f t="shared" si="42"/>
        <v>0</v>
      </c>
      <c r="J47" s="50">
        <f t="shared" si="43"/>
        <v>0</v>
      </c>
      <c r="K47" s="67">
        <f t="shared" si="44"/>
        <v>0</v>
      </c>
      <c r="L47" s="60">
        <f>_xlfn.AGGREGATE(4,6,'自社診断ツール(社内比較用)'!H50:L50)-_xlfn.AGGREGATE(5,6,'自社診断ツール(社内比較用)'!H50:L50)</f>
        <v>0</v>
      </c>
    </row>
    <row r="48" spans="1:12" x14ac:dyDescent="0.25">
      <c r="A48" s="64" t="str">
        <f>'(非表示)インデックス用_各社・全データ'!A49</f>
        <v/>
      </c>
      <c r="B48" s="61">
        <f>IFERROR(INDEX($C$96:$C$101,MATCH('自社診断ツール(社内比較用)'!H51,$B$96:$B$101,0)),"")</f>
        <v>0</v>
      </c>
      <c r="C48" s="51">
        <f>IFERROR(INDEX($C$96:$C$101,MATCH('自社診断ツール(社内比較用)'!I51,$B$96:$B$101,0)),"")</f>
        <v>0</v>
      </c>
      <c r="D48" s="58">
        <f>IFERROR(INDEX($C$96:$C$101,MATCH('自社診断ツール(社内比較用)'!J51,$B$96:$B$101,0)),"")</f>
        <v>0</v>
      </c>
      <c r="E48" s="50">
        <f>IFERROR(INDEX($C$96:$C$101,MATCH('自社診断ツール(社内比較用)'!K51,$B$96:$B$101,0)),"")</f>
        <v>0</v>
      </c>
      <c r="F48" s="67">
        <f>IFERROR(INDEX($C$96:$C$101,MATCH('自社診断ツール(社内比較用)'!L51,$B$96:$B$101,0)),"")</f>
        <v>0</v>
      </c>
      <c r="G48" s="61">
        <f t="shared" si="40"/>
        <v>0</v>
      </c>
      <c r="H48" s="50">
        <f t="shared" si="41"/>
        <v>0</v>
      </c>
      <c r="I48" s="50">
        <f t="shared" si="42"/>
        <v>0</v>
      </c>
      <c r="J48" s="50">
        <f t="shared" si="43"/>
        <v>0</v>
      </c>
      <c r="K48" s="67">
        <f t="shared" si="44"/>
        <v>0</v>
      </c>
      <c r="L48" s="60">
        <f>_xlfn.AGGREGATE(4,6,'自社診断ツール(社内比較用)'!H51:L51)-_xlfn.AGGREGATE(5,6,'自社診断ツール(社内比較用)'!H51:L51)</f>
        <v>0</v>
      </c>
    </row>
    <row r="49" spans="1:12" x14ac:dyDescent="0.25">
      <c r="A49" s="64" t="str">
        <f>'(非表示)インデックス用_各社・全データ'!A50</f>
        <v/>
      </c>
      <c r="B49" s="61">
        <f>IFERROR(INDEX($C$96:$C$101,MATCH('自社診断ツール(社内比較用)'!H52,$B$96:$B$101,0)),"")</f>
        <v>0</v>
      </c>
      <c r="C49" s="51">
        <f>IFERROR(INDEX($C$96:$C$101,MATCH('自社診断ツール(社内比較用)'!I52,$B$96:$B$101,0)),"")</f>
        <v>0</v>
      </c>
      <c r="D49" s="58">
        <f>IFERROR(INDEX($C$96:$C$101,MATCH('自社診断ツール(社内比較用)'!J52,$B$96:$B$101,0)),"")</f>
        <v>0</v>
      </c>
      <c r="E49" s="50">
        <f>IFERROR(INDEX($C$96:$C$101,MATCH('自社診断ツール(社内比較用)'!K52,$B$96:$B$101,0)),"")</f>
        <v>0</v>
      </c>
      <c r="F49" s="67">
        <f>IFERROR(INDEX($C$96:$C$101,MATCH('自社診断ツール(社内比較用)'!L52,$B$96:$B$101,0)),"")</f>
        <v>0</v>
      </c>
      <c r="G49" s="61">
        <f t="shared" si="40"/>
        <v>0</v>
      </c>
      <c r="H49" s="50">
        <f t="shared" si="41"/>
        <v>0</v>
      </c>
      <c r="I49" s="50">
        <f t="shared" si="42"/>
        <v>0</v>
      </c>
      <c r="J49" s="50">
        <f t="shared" si="43"/>
        <v>0</v>
      </c>
      <c r="K49" s="67">
        <f t="shared" si="44"/>
        <v>0</v>
      </c>
      <c r="L49" s="60">
        <f>_xlfn.AGGREGATE(4,6,'自社診断ツール(社内比較用)'!H52:L52)-_xlfn.AGGREGATE(5,6,'自社診断ツール(社内比較用)'!H52:L52)</f>
        <v>0</v>
      </c>
    </row>
    <row r="50" spans="1:12" x14ac:dyDescent="0.25">
      <c r="A50" s="64" t="str">
        <f>'(非表示)インデックス用_各社・全データ'!A51</f>
        <v/>
      </c>
      <c r="B50" s="61">
        <f>IFERROR(INDEX($C$96:$C$101,MATCH('自社診断ツール(社内比較用)'!H53,$B$96:$B$101,0)),"")</f>
        <v>0</v>
      </c>
      <c r="C50" s="51">
        <f>IFERROR(INDEX($C$96:$C$101,MATCH('自社診断ツール(社内比較用)'!I53,$B$96:$B$101,0)),"")</f>
        <v>0</v>
      </c>
      <c r="D50" s="58">
        <f>IFERROR(INDEX($C$96:$C$101,MATCH('自社診断ツール(社内比較用)'!J53,$B$96:$B$101,0)),"")</f>
        <v>0</v>
      </c>
      <c r="E50" s="50">
        <f>IFERROR(INDEX($C$96:$C$101,MATCH('自社診断ツール(社内比較用)'!K53,$B$96:$B$101,0)),"")</f>
        <v>0</v>
      </c>
      <c r="F50" s="67">
        <f>IFERROR(INDEX($C$96:$C$101,MATCH('自社診断ツール(社内比較用)'!L53,$B$96:$B$101,0)),"")</f>
        <v>0</v>
      </c>
      <c r="G50" s="61">
        <f t="shared" si="40"/>
        <v>0</v>
      </c>
      <c r="H50" s="50">
        <f t="shared" si="41"/>
        <v>0</v>
      </c>
      <c r="I50" s="50">
        <f t="shared" si="42"/>
        <v>0</v>
      </c>
      <c r="J50" s="50">
        <f t="shared" si="43"/>
        <v>0</v>
      </c>
      <c r="K50" s="67">
        <f t="shared" si="44"/>
        <v>0</v>
      </c>
      <c r="L50" s="60">
        <f>_xlfn.AGGREGATE(4,6,'自社診断ツール(社内比較用)'!H53:L53)-_xlfn.AGGREGATE(5,6,'自社診断ツール(社内比較用)'!H53:L53)</f>
        <v>0</v>
      </c>
    </row>
    <row r="51" spans="1:12" x14ac:dyDescent="0.25">
      <c r="A51" s="64" t="str">
        <f>'(非表示)インデックス用_各社・全データ'!A52</f>
        <v/>
      </c>
      <c r="B51" s="61">
        <f>IFERROR(INDEX($C$96:$C$101,MATCH('自社診断ツール(社内比較用)'!H54,$B$96:$B$101,0)),"")</f>
        <v>0</v>
      </c>
      <c r="C51" s="51">
        <f>IFERROR(INDEX($C$96:$C$101,MATCH('自社診断ツール(社内比較用)'!I54,$B$96:$B$101,0)),"")</f>
        <v>0</v>
      </c>
      <c r="D51" s="58">
        <f>IFERROR(INDEX($C$96:$C$101,MATCH('自社診断ツール(社内比較用)'!J54,$B$96:$B$101,0)),"")</f>
        <v>0</v>
      </c>
      <c r="E51" s="50">
        <f>IFERROR(INDEX($C$96:$C$101,MATCH('自社診断ツール(社内比較用)'!K54,$B$96:$B$101,0)),"")</f>
        <v>0</v>
      </c>
      <c r="F51" s="67">
        <f>IFERROR(INDEX($C$96:$C$101,MATCH('自社診断ツール(社内比較用)'!L54,$B$96:$B$101,0)),"")</f>
        <v>0</v>
      </c>
      <c r="G51" s="61">
        <f t="shared" si="40"/>
        <v>0</v>
      </c>
      <c r="H51" s="50">
        <f t="shared" si="41"/>
        <v>0</v>
      </c>
      <c r="I51" s="50">
        <f t="shared" si="42"/>
        <v>0</v>
      </c>
      <c r="J51" s="50">
        <f t="shared" si="43"/>
        <v>0</v>
      </c>
      <c r="K51" s="67">
        <f t="shared" si="44"/>
        <v>0</v>
      </c>
      <c r="L51" s="60">
        <f>_xlfn.AGGREGATE(4,6,'自社診断ツール(社内比較用)'!H54:L54)-_xlfn.AGGREGATE(5,6,'自社診断ツール(社内比較用)'!H54:L54)</f>
        <v>0</v>
      </c>
    </row>
    <row r="52" spans="1:12" x14ac:dyDescent="0.25">
      <c r="A52" s="64" t="str">
        <f>'(非表示)インデックス用_各社・全データ'!A53</f>
        <v/>
      </c>
      <c r="B52" s="61">
        <f>IFERROR(INDEX($C$96:$C$101,MATCH('自社診断ツール(社内比較用)'!H55,$B$96:$B$101,0)),"")</f>
        <v>0</v>
      </c>
      <c r="C52" s="51">
        <f>IFERROR(INDEX($C$96:$C$101,MATCH('自社診断ツール(社内比較用)'!I55,$B$96:$B$101,0)),"")</f>
        <v>0</v>
      </c>
      <c r="D52" s="58">
        <f>IFERROR(INDEX($C$96:$C$101,MATCH('自社診断ツール(社内比較用)'!J55,$B$96:$B$101,0)),"")</f>
        <v>0</v>
      </c>
      <c r="E52" s="50">
        <f>IFERROR(INDEX($C$96:$C$101,MATCH('自社診断ツール(社内比較用)'!K55,$B$96:$B$101,0)),"")</f>
        <v>0</v>
      </c>
      <c r="F52" s="67">
        <f>IFERROR(INDEX($C$96:$C$101,MATCH('自社診断ツール(社内比較用)'!L55,$B$96:$B$101,0)),"")</f>
        <v>0</v>
      </c>
      <c r="G52" s="61">
        <f t="shared" si="40"/>
        <v>0</v>
      </c>
      <c r="H52" s="50">
        <f t="shared" si="41"/>
        <v>0</v>
      </c>
      <c r="I52" s="50">
        <f t="shared" si="42"/>
        <v>0</v>
      </c>
      <c r="J52" s="50">
        <f t="shared" si="43"/>
        <v>0</v>
      </c>
      <c r="K52" s="67">
        <f t="shared" si="44"/>
        <v>0</v>
      </c>
      <c r="L52" s="60">
        <f>_xlfn.AGGREGATE(4,6,'自社診断ツール(社内比較用)'!H55:L55)-_xlfn.AGGREGATE(5,6,'自社診断ツール(社内比較用)'!H55:L55)</f>
        <v>0</v>
      </c>
    </row>
    <row r="53" spans="1:12" x14ac:dyDescent="0.25">
      <c r="A53" s="64" t="str">
        <f>'(非表示)インデックス用_各社・全データ'!A54</f>
        <v/>
      </c>
      <c r="B53" s="61">
        <f>IFERROR(INDEX($C$96:$C$101,MATCH('自社診断ツール(社内比較用)'!H56,$B$96:$B$101,0)),"")</f>
        <v>0</v>
      </c>
      <c r="C53" s="51">
        <f>IFERROR(INDEX($C$96:$C$101,MATCH('自社診断ツール(社内比較用)'!I56,$B$96:$B$101,0)),"")</f>
        <v>0</v>
      </c>
      <c r="D53" s="58">
        <f>IFERROR(INDEX($C$96:$C$101,MATCH('自社診断ツール(社内比較用)'!J56,$B$96:$B$101,0)),"")</f>
        <v>0</v>
      </c>
      <c r="E53" s="50">
        <f>IFERROR(INDEX($C$96:$C$101,MATCH('自社診断ツール(社内比較用)'!K56,$B$96:$B$101,0)),"")</f>
        <v>0</v>
      </c>
      <c r="F53" s="67">
        <f>IFERROR(INDEX($C$96:$C$101,MATCH('自社診断ツール(社内比較用)'!L56,$B$96:$B$101,0)),"")</f>
        <v>0</v>
      </c>
      <c r="G53" s="61">
        <f t="shared" si="40"/>
        <v>0</v>
      </c>
      <c r="H53" s="50">
        <f t="shared" si="41"/>
        <v>0</v>
      </c>
      <c r="I53" s="50">
        <f t="shared" si="42"/>
        <v>0</v>
      </c>
      <c r="J53" s="50">
        <f t="shared" si="43"/>
        <v>0</v>
      </c>
      <c r="K53" s="67">
        <f t="shared" si="44"/>
        <v>0</v>
      </c>
      <c r="L53" s="60">
        <f>_xlfn.AGGREGATE(4,6,'自社診断ツール(社内比較用)'!H56:L56)-_xlfn.AGGREGATE(5,6,'自社診断ツール(社内比較用)'!H56:L56)</f>
        <v>0</v>
      </c>
    </row>
    <row r="54" spans="1:12" x14ac:dyDescent="0.25">
      <c r="A54" s="64" t="str">
        <f>'(非表示)インデックス用_各社・全データ'!A55</f>
        <v/>
      </c>
      <c r="B54" s="61">
        <f>IFERROR(INDEX($C$96:$C$101,MATCH('自社診断ツール(社内比較用)'!H57,$B$96:$B$101,0)),"")</f>
        <v>0</v>
      </c>
      <c r="C54" s="51">
        <f>IFERROR(INDEX($C$96:$C$101,MATCH('自社診断ツール(社内比較用)'!I57,$B$96:$B$101,0)),"")</f>
        <v>0</v>
      </c>
      <c r="D54" s="58">
        <f>IFERROR(INDEX($C$96:$C$101,MATCH('自社診断ツール(社内比較用)'!J57,$B$96:$B$101,0)),"")</f>
        <v>0</v>
      </c>
      <c r="E54" s="50">
        <f>IFERROR(INDEX($C$96:$C$101,MATCH('自社診断ツール(社内比較用)'!K57,$B$96:$B$101,0)),"")</f>
        <v>0</v>
      </c>
      <c r="F54" s="67">
        <f>IFERROR(INDEX($C$96:$C$101,MATCH('自社診断ツール(社内比較用)'!L57,$B$96:$B$101,0)),"")</f>
        <v>0</v>
      </c>
      <c r="G54" s="61">
        <f t="shared" si="40"/>
        <v>0</v>
      </c>
      <c r="H54" s="50">
        <f t="shared" si="41"/>
        <v>0</v>
      </c>
      <c r="I54" s="50">
        <f t="shared" si="42"/>
        <v>0</v>
      </c>
      <c r="J54" s="50">
        <f t="shared" si="43"/>
        <v>0</v>
      </c>
      <c r="K54" s="67">
        <f t="shared" si="44"/>
        <v>0</v>
      </c>
      <c r="L54" s="60">
        <f>_xlfn.AGGREGATE(4,6,'自社診断ツール(社内比較用)'!H57:L57)-_xlfn.AGGREGATE(5,6,'自社診断ツール(社内比較用)'!H57:L57)</f>
        <v>0</v>
      </c>
    </row>
    <row r="55" spans="1:12" x14ac:dyDescent="0.25">
      <c r="A55" s="64" t="str">
        <f>'(非表示)インデックス用_各社・全データ'!A56</f>
        <v/>
      </c>
      <c r="B55" s="61">
        <f>IFERROR(INDEX($C$96:$C$101,MATCH('自社診断ツール(社内比較用)'!H58,$B$96:$B$101,0)),"")</f>
        <v>0</v>
      </c>
      <c r="C55" s="51">
        <f>IFERROR(INDEX($C$96:$C$101,MATCH('自社診断ツール(社内比較用)'!I58,$B$96:$B$101,0)),"")</f>
        <v>0</v>
      </c>
      <c r="D55" s="58">
        <f>IFERROR(INDEX($C$96:$C$101,MATCH('自社診断ツール(社内比較用)'!J58,$B$96:$B$101,0)),"")</f>
        <v>0</v>
      </c>
      <c r="E55" s="50">
        <f>IFERROR(INDEX($C$96:$C$101,MATCH('自社診断ツール(社内比較用)'!K58,$B$96:$B$101,0)),"")</f>
        <v>0</v>
      </c>
      <c r="F55" s="67">
        <f>IFERROR(INDEX($C$96:$C$101,MATCH('自社診断ツール(社内比較用)'!L58,$B$96:$B$101,0)),"")</f>
        <v>0</v>
      </c>
      <c r="G55" s="61">
        <f t="shared" si="40"/>
        <v>0</v>
      </c>
      <c r="H55" s="50">
        <f t="shared" si="41"/>
        <v>0</v>
      </c>
      <c r="I55" s="50">
        <f t="shared" si="42"/>
        <v>0</v>
      </c>
      <c r="J55" s="50">
        <f t="shared" si="43"/>
        <v>0</v>
      </c>
      <c r="K55" s="67">
        <f t="shared" si="44"/>
        <v>0</v>
      </c>
      <c r="L55" s="60">
        <f>_xlfn.AGGREGATE(4,6,'自社診断ツール(社内比較用)'!H58:L58)-_xlfn.AGGREGATE(5,6,'自社診断ツール(社内比較用)'!H58:L58)</f>
        <v>0</v>
      </c>
    </row>
    <row r="56" spans="1:12" ht="16.5" thickBot="1" x14ac:dyDescent="0.3">
      <c r="A56" s="65" t="str">
        <f>'(非表示)インデックス用_各社・全データ'!A57</f>
        <v>(企業回答要入力)</v>
      </c>
      <c r="B56" s="62">
        <f t="shared" ref="B56" si="45">IFERROR(SUMIFS(B46:B55,B46:B55,"&gt;=1",B46:B55,"&lt;=5")/COUNTIFS(B46:B55,"&gt;=1",B46:B55,"&lt;=5"),0)</f>
        <v>0</v>
      </c>
      <c r="C56" s="62">
        <f t="shared" ref="C56" si="46">IFERROR(SUMIFS(C46:C55,C46:C55,"&gt;=1",C46:C55,"&lt;=5")/COUNTIFS(C46:C55,"&gt;=1",C46:C55,"&lt;=5"),0)</f>
        <v>0</v>
      </c>
      <c r="D56" s="62">
        <f>IFERROR(SUMIFS(D46:D55,D46:D55,"&gt;=1",D46:D55,"&lt;=5")/COUNTIFS(D46:D55,"&gt;=1",D46:D55,"&lt;=5"),0)</f>
        <v>0</v>
      </c>
      <c r="E56" s="62">
        <f t="shared" ref="E56" si="47">IFERROR(SUMIFS(E46:E55,E46:E55,"&gt;=1",E46:E55,"&lt;=5")/COUNTIFS(E46:E55,"&gt;=1",E46:E55,"&lt;=5"),0)</f>
        <v>0</v>
      </c>
      <c r="F56" s="62">
        <f t="shared" ref="F56" si="48">IFERROR(SUMIFS(F46:F55,F46:F55,"&gt;=1",F46:F55,"&lt;=5")/COUNTIFS(F46:F55,"&gt;=1",F46:F55,"&lt;=5"),0)</f>
        <v>0</v>
      </c>
      <c r="G56" s="62" t="e">
        <f t="shared" si="7"/>
        <v>#VALUE!</v>
      </c>
      <c r="H56" s="56" t="e">
        <f t="shared" si="18"/>
        <v>#VALUE!</v>
      </c>
      <c r="I56" s="56" t="e">
        <f t="shared" si="19"/>
        <v>#VALUE!</v>
      </c>
      <c r="J56" s="56" t="e">
        <f t="shared" si="20"/>
        <v>#VALUE!</v>
      </c>
      <c r="K56" s="68" t="e">
        <f t="shared" si="21"/>
        <v>#VALUE!</v>
      </c>
      <c r="L56" s="60">
        <f>_xlfn.AGGREGATE(4,6,'自社診断ツール(社内比較用)'!H59:L59)-_xlfn.AGGREGATE(5,6,'自社診断ツール(社内比較用)'!H59:L59)</f>
        <v>0</v>
      </c>
    </row>
    <row r="57" spans="1:12" x14ac:dyDescent="0.25">
      <c r="A57" s="63" t="str">
        <f>'(非表示)インデックス用_各社・全データ'!A58</f>
        <v/>
      </c>
      <c r="B57" s="60">
        <f>IFERROR(INDEX($C$96:$C$101,MATCH('自社診断ツール(社内比較用)'!H60,$B$96:$B$101,0)),"")</f>
        <v>0</v>
      </c>
      <c r="C57" s="54">
        <f>IFERROR(INDEX($C$96:$C$101,MATCH('自社診断ツール(社内比較用)'!I60,$B$96:$B$101,0)),"")</f>
        <v>0</v>
      </c>
      <c r="D57" s="59">
        <f>IFERROR(INDEX($C$96:$C$101,MATCH('自社診断ツール(社内比較用)'!J60,$B$96:$B$101,0)),"")</f>
        <v>0</v>
      </c>
      <c r="E57" s="53">
        <f>IFERROR(INDEX($C$96:$C$101,MATCH('自社診断ツール(社内比較用)'!K60,$B$96:$B$101,0)),"")</f>
        <v>0</v>
      </c>
      <c r="F57" s="66">
        <f>IFERROR(INDEX($C$96:$C$101,MATCH('自社診断ツール(社内比較用)'!L60,$B$96:$B$101,0)),"")</f>
        <v>0</v>
      </c>
      <c r="G57" s="60">
        <f t="shared" ref="G57:G66" si="49">IF(B57=0,0,B57-$A57)</f>
        <v>0</v>
      </c>
      <c r="H57" s="53">
        <f t="shared" ref="H57:H65" si="50">IF(C57=0,0,C57-$A57)</f>
        <v>0</v>
      </c>
      <c r="I57" s="53">
        <f t="shared" ref="I57:I66" si="51">IF(D57=0,0,D57-$A57)</f>
        <v>0</v>
      </c>
      <c r="J57" s="53">
        <f t="shared" ref="J57:J66" si="52">IF(E57=0,0,E57-$A57)</f>
        <v>0</v>
      </c>
      <c r="K57" s="66">
        <f t="shared" ref="K57:K66" si="53">IF(F57=0,0,F57-$A57)</f>
        <v>0</v>
      </c>
      <c r="L57" s="60">
        <f>_xlfn.AGGREGATE(4,6,'自社診断ツール(社内比較用)'!H60:L60)-_xlfn.AGGREGATE(5,6,'自社診断ツール(社内比較用)'!H60:L60)</f>
        <v>0</v>
      </c>
    </row>
    <row r="58" spans="1:12" x14ac:dyDescent="0.25">
      <c r="A58" s="64" t="str">
        <f>'(非表示)インデックス用_各社・全データ'!A59</f>
        <v/>
      </c>
      <c r="B58" s="61">
        <f>IFERROR(INDEX($C$96:$C$101,MATCH('自社診断ツール(社内比較用)'!H61,$B$96:$B$101,0)),"")</f>
        <v>0</v>
      </c>
      <c r="C58" s="51">
        <f>IFERROR(INDEX($C$96:$C$101,MATCH('自社診断ツール(社内比較用)'!I61,$B$96:$B$101,0)),"")</f>
        <v>0</v>
      </c>
      <c r="D58" s="58">
        <f>IFERROR(INDEX($C$96:$C$101,MATCH('自社診断ツール(社内比較用)'!J61,$B$96:$B$101,0)),"")</f>
        <v>0</v>
      </c>
      <c r="E58" s="50">
        <f>IFERROR(INDEX($C$96:$C$101,MATCH('自社診断ツール(社内比較用)'!K61,$B$96:$B$101,0)),"")</f>
        <v>0</v>
      </c>
      <c r="F58" s="67">
        <f>IFERROR(INDEX($C$96:$C$101,MATCH('自社診断ツール(社内比較用)'!L61,$B$96:$B$101,0)),"")</f>
        <v>0</v>
      </c>
      <c r="G58" s="61">
        <f t="shared" si="49"/>
        <v>0</v>
      </c>
      <c r="H58" s="50">
        <f t="shared" si="50"/>
        <v>0</v>
      </c>
      <c r="I58" s="50">
        <f t="shared" si="51"/>
        <v>0</v>
      </c>
      <c r="J58" s="50">
        <f t="shared" si="52"/>
        <v>0</v>
      </c>
      <c r="K58" s="67">
        <f t="shared" si="53"/>
        <v>0</v>
      </c>
      <c r="L58" s="60">
        <f>_xlfn.AGGREGATE(4,6,'自社診断ツール(社内比較用)'!H61:L61)-_xlfn.AGGREGATE(5,6,'自社診断ツール(社内比較用)'!H61:L61)</f>
        <v>0</v>
      </c>
    </row>
    <row r="59" spans="1:12" x14ac:dyDescent="0.25">
      <c r="A59" s="64" t="str">
        <f>'(非表示)インデックス用_各社・全データ'!A60</f>
        <v/>
      </c>
      <c r="B59" s="61">
        <f>IFERROR(INDEX($C$96:$C$101,MATCH('自社診断ツール(社内比較用)'!H62,$B$96:$B$101,0)),"")</f>
        <v>0</v>
      </c>
      <c r="C59" s="51">
        <f>IFERROR(INDEX($C$96:$C$101,MATCH('自社診断ツール(社内比較用)'!I62,$B$96:$B$101,0)),"")</f>
        <v>0</v>
      </c>
      <c r="D59" s="58">
        <f>IFERROR(INDEX($C$96:$C$101,MATCH('自社診断ツール(社内比較用)'!J62,$B$96:$B$101,0)),"")</f>
        <v>0</v>
      </c>
      <c r="E59" s="50">
        <f>IFERROR(INDEX($C$96:$C$101,MATCH('自社診断ツール(社内比較用)'!K62,$B$96:$B$101,0)),"")</f>
        <v>0</v>
      </c>
      <c r="F59" s="67">
        <f>IFERROR(INDEX($C$96:$C$101,MATCH('自社診断ツール(社内比較用)'!L62,$B$96:$B$101,0)),"")</f>
        <v>0</v>
      </c>
      <c r="G59" s="61">
        <f t="shared" si="49"/>
        <v>0</v>
      </c>
      <c r="H59" s="50">
        <f t="shared" si="50"/>
        <v>0</v>
      </c>
      <c r="I59" s="50">
        <f t="shared" si="51"/>
        <v>0</v>
      </c>
      <c r="J59" s="50">
        <f t="shared" si="52"/>
        <v>0</v>
      </c>
      <c r="K59" s="67">
        <f t="shared" si="53"/>
        <v>0</v>
      </c>
      <c r="L59" s="60">
        <f>_xlfn.AGGREGATE(4,6,'自社診断ツール(社内比較用)'!H62:L62)-_xlfn.AGGREGATE(5,6,'自社診断ツール(社内比較用)'!H62:L62)</f>
        <v>0</v>
      </c>
    </row>
    <row r="60" spans="1:12" x14ac:dyDescent="0.25">
      <c r="A60" s="64" t="str">
        <f>'(非表示)インデックス用_各社・全データ'!A61</f>
        <v/>
      </c>
      <c r="B60" s="61">
        <f>IFERROR(INDEX($C$96:$C$101,MATCH('自社診断ツール(社内比較用)'!H63,$B$96:$B$101,0)),"")</f>
        <v>0</v>
      </c>
      <c r="C60" s="51">
        <f>IFERROR(INDEX($C$96:$C$101,MATCH('自社診断ツール(社内比較用)'!I63,$B$96:$B$101,0)),"")</f>
        <v>0</v>
      </c>
      <c r="D60" s="58">
        <f>IFERROR(INDEX($C$96:$C$101,MATCH('自社診断ツール(社内比較用)'!J63,$B$96:$B$101,0)),"")</f>
        <v>0</v>
      </c>
      <c r="E60" s="50">
        <f>IFERROR(INDEX($C$96:$C$101,MATCH('自社診断ツール(社内比較用)'!K63,$B$96:$B$101,0)),"")</f>
        <v>0</v>
      </c>
      <c r="F60" s="67">
        <f>IFERROR(INDEX($C$96:$C$101,MATCH('自社診断ツール(社内比較用)'!L63,$B$96:$B$101,0)),"")</f>
        <v>0</v>
      </c>
      <c r="G60" s="61">
        <f t="shared" si="49"/>
        <v>0</v>
      </c>
      <c r="H60" s="50">
        <f t="shared" si="50"/>
        <v>0</v>
      </c>
      <c r="I60" s="50">
        <f t="shared" si="51"/>
        <v>0</v>
      </c>
      <c r="J60" s="50">
        <f t="shared" si="52"/>
        <v>0</v>
      </c>
      <c r="K60" s="67">
        <f t="shared" si="53"/>
        <v>0</v>
      </c>
      <c r="L60" s="60">
        <f>_xlfn.AGGREGATE(4,6,'自社診断ツール(社内比較用)'!H63:L63)-_xlfn.AGGREGATE(5,6,'自社診断ツール(社内比較用)'!H63:L63)</f>
        <v>0</v>
      </c>
    </row>
    <row r="61" spans="1:12" x14ac:dyDescent="0.25">
      <c r="A61" s="64" t="str">
        <f>'(非表示)インデックス用_各社・全データ'!A62</f>
        <v/>
      </c>
      <c r="B61" s="61">
        <f>IFERROR(INDEX($C$96:$C$101,MATCH('自社診断ツール(社内比較用)'!H64,$B$96:$B$101,0)),"")</f>
        <v>0</v>
      </c>
      <c r="C61" s="51">
        <f>IFERROR(INDEX($C$96:$C$101,MATCH('自社診断ツール(社内比較用)'!I64,$B$96:$B$101,0)),"")</f>
        <v>0</v>
      </c>
      <c r="D61" s="58">
        <f>IFERROR(INDEX($C$96:$C$101,MATCH('自社診断ツール(社内比較用)'!J64,$B$96:$B$101,0)),"")</f>
        <v>0</v>
      </c>
      <c r="E61" s="50">
        <f>IFERROR(INDEX($C$96:$C$101,MATCH('自社診断ツール(社内比較用)'!K64,$B$96:$B$101,0)),"")</f>
        <v>0</v>
      </c>
      <c r="F61" s="67">
        <f>IFERROR(INDEX($C$96:$C$101,MATCH('自社診断ツール(社内比較用)'!L64,$B$96:$B$101,0)),"")</f>
        <v>0</v>
      </c>
      <c r="G61" s="61">
        <f t="shared" si="49"/>
        <v>0</v>
      </c>
      <c r="H61" s="50">
        <f t="shared" si="50"/>
        <v>0</v>
      </c>
      <c r="I61" s="50">
        <f t="shared" si="51"/>
        <v>0</v>
      </c>
      <c r="J61" s="50">
        <f t="shared" si="52"/>
        <v>0</v>
      </c>
      <c r="K61" s="67">
        <f t="shared" si="53"/>
        <v>0</v>
      </c>
      <c r="L61" s="60">
        <f>_xlfn.AGGREGATE(4,6,'自社診断ツール(社内比較用)'!H64:L64)-_xlfn.AGGREGATE(5,6,'自社診断ツール(社内比較用)'!H64:L64)</f>
        <v>0</v>
      </c>
    </row>
    <row r="62" spans="1:12" x14ac:dyDescent="0.25">
      <c r="A62" s="64" t="str">
        <f>'(非表示)インデックス用_各社・全データ'!A63</f>
        <v/>
      </c>
      <c r="B62" s="61">
        <f>IFERROR(INDEX($C$96:$C$101,MATCH('自社診断ツール(社内比較用)'!H65,$B$96:$B$101,0)),"")</f>
        <v>0</v>
      </c>
      <c r="C62" s="51">
        <f>IFERROR(INDEX($C$96:$C$101,MATCH('自社診断ツール(社内比較用)'!I65,$B$96:$B$101,0)),"")</f>
        <v>0</v>
      </c>
      <c r="D62" s="58">
        <f>IFERROR(INDEX($C$96:$C$101,MATCH('自社診断ツール(社内比較用)'!J65,$B$96:$B$101,0)),"")</f>
        <v>0</v>
      </c>
      <c r="E62" s="50">
        <f>IFERROR(INDEX($C$96:$C$101,MATCH('自社診断ツール(社内比較用)'!K65,$B$96:$B$101,0)),"")</f>
        <v>0</v>
      </c>
      <c r="F62" s="67">
        <f>IFERROR(INDEX($C$96:$C$101,MATCH('自社診断ツール(社内比較用)'!L65,$B$96:$B$101,0)),"")</f>
        <v>0</v>
      </c>
      <c r="G62" s="61">
        <f t="shared" si="49"/>
        <v>0</v>
      </c>
      <c r="H62" s="50">
        <f t="shared" si="50"/>
        <v>0</v>
      </c>
      <c r="I62" s="50">
        <f t="shared" si="51"/>
        <v>0</v>
      </c>
      <c r="J62" s="50">
        <f t="shared" si="52"/>
        <v>0</v>
      </c>
      <c r="K62" s="67">
        <f t="shared" si="53"/>
        <v>0</v>
      </c>
      <c r="L62" s="60">
        <f>_xlfn.AGGREGATE(4,6,'自社診断ツール(社内比較用)'!H65:L65)-_xlfn.AGGREGATE(5,6,'自社診断ツール(社内比較用)'!H65:L65)</f>
        <v>0</v>
      </c>
    </row>
    <row r="63" spans="1:12" x14ac:dyDescent="0.25">
      <c r="A63" s="64" t="str">
        <f>'(非表示)インデックス用_各社・全データ'!A64</f>
        <v/>
      </c>
      <c r="B63" s="61">
        <f>IFERROR(INDEX($C$96:$C$101,MATCH('自社診断ツール(社内比較用)'!H66,$B$96:$B$101,0)),"")</f>
        <v>0</v>
      </c>
      <c r="C63" s="51">
        <f>IFERROR(INDEX($C$96:$C$101,MATCH('自社診断ツール(社内比較用)'!I66,$B$96:$B$101,0)),"")</f>
        <v>0</v>
      </c>
      <c r="D63" s="58">
        <f>IFERROR(INDEX($C$96:$C$101,MATCH('自社診断ツール(社内比較用)'!J66,$B$96:$B$101,0)),"")</f>
        <v>0</v>
      </c>
      <c r="E63" s="50">
        <f>IFERROR(INDEX($C$96:$C$101,MATCH('自社診断ツール(社内比較用)'!K66,$B$96:$B$101,0)),"")</f>
        <v>0</v>
      </c>
      <c r="F63" s="67">
        <f>IFERROR(INDEX($C$96:$C$101,MATCH('自社診断ツール(社内比較用)'!L66,$B$96:$B$101,0)),"")</f>
        <v>0</v>
      </c>
      <c r="G63" s="61">
        <f t="shared" si="49"/>
        <v>0</v>
      </c>
      <c r="H63" s="50">
        <f t="shared" si="50"/>
        <v>0</v>
      </c>
      <c r="I63" s="50">
        <f t="shared" si="51"/>
        <v>0</v>
      </c>
      <c r="J63" s="50">
        <f t="shared" si="52"/>
        <v>0</v>
      </c>
      <c r="K63" s="67">
        <f t="shared" si="53"/>
        <v>0</v>
      </c>
      <c r="L63" s="60">
        <f>_xlfn.AGGREGATE(4,6,'自社診断ツール(社内比較用)'!H66:L66)-_xlfn.AGGREGATE(5,6,'自社診断ツール(社内比較用)'!H66:L66)</f>
        <v>0</v>
      </c>
    </row>
    <row r="64" spans="1:12" x14ac:dyDescent="0.25">
      <c r="A64" s="64" t="str">
        <f>'(非表示)インデックス用_各社・全データ'!A65</f>
        <v/>
      </c>
      <c r="B64" s="61">
        <f>IFERROR(INDEX($C$96:$C$101,MATCH('自社診断ツール(社内比較用)'!H67,$B$96:$B$101,0)),"")</f>
        <v>0</v>
      </c>
      <c r="C64" s="51">
        <f>IFERROR(INDEX($C$96:$C$101,MATCH('自社診断ツール(社内比較用)'!I67,$B$96:$B$101,0)),"")</f>
        <v>0</v>
      </c>
      <c r="D64" s="58">
        <f>IFERROR(INDEX($C$96:$C$101,MATCH('自社診断ツール(社内比較用)'!J67,$B$96:$B$101,0)),"")</f>
        <v>0</v>
      </c>
      <c r="E64" s="50">
        <f>IFERROR(INDEX($C$96:$C$101,MATCH('自社診断ツール(社内比較用)'!K67,$B$96:$B$101,0)),"")</f>
        <v>0</v>
      </c>
      <c r="F64" s="67">
        <f>IFERROR(INDEX($C$96:$C$101,MATCH('自社診断ツール(社内比較用)'!L67,$B$96:$B$101,0)),"")</f>
        <v>0</v>
      </c>
      <c r="G64" s="61">
        <f t="shared" si="49"/>
        <v>0</v>
      </c>
      <c r="H64" s="50">
        <f t="shared" si="50"/>
        <v>0</v>
      </c>
      <c r="I64" s="50">
        <f t="shared" si="51"/>
        <v>0</v>
      </c>
      <c r="J64" s="50">
        <f t="shared" si="52"/>
        <v>0</v>
      </c>
      <c r="K64" s="67">
        <f t="shared" si="53"/>
        <v>0</v>
      </c>
      <c r="L64" s="60">
        <f>_xlfn.AGGREGATE(4,6,'自社診断ツール(社内比較用)'!H67:L67)-_xlfn.AGGREGATE(5,6,'自社診断ツール(社内比較用)'!H67:L67)</f>
        <v>0</v>
      </c>
    </row>
    <row r="65" spans="1:12" x14ac:dyDescent="0.25">
      <c r="A65" s="64" t="str">
        <f>'(非表示)インデックス用_各社・全データ'!A66</f>
        <v/>
      </c>
      <c r="B65" s="61">
        <f>IFERROR(INDEX($C$96:$C$101,MATCH('自社診断ツール(社内比較用)'!H68,$B$96:$B$101,0)),"")</f>
        <v>0</v>
      </c>
      <c r="C65" s="51">
        <f>IFERROR(INDEX($C$96:$C$101,MATCH('自社診断ツール(社内比較用)'!I68,$B$96:$B$101,0)),"")</f>
        <v>0</v>
      </c>
      <c r="D65" s="58">
        <f>IFERROR(INDEX($C$96:$C$101,MATCH('自社診断ツール(社内比較用)'!J68,$B$96:$B$101,0)),"")</f>
        <v>0</v>
      </c>
      <c r="E65" s="50">
        <f>IFERROR(INDEX($C$96:$C$101,MATCH('自社診断ツール(社内比較用)'!K68,$B$96:$B$101,0)),"")</f>
        <v>0</v>
      </c>
      <c r="F65" s="67">
        <f>IFERROR(INDEX($C$96:$C$101,MATCH('自社診断ツール(社内比較用)'!L68,$B$96:$B$101,0)),"")</f>
        <v>0</v>
      </c>
      <c r="G65" s="61">
        <f t="shared" si="49"/>
        <v>0</v>
      </c>
      <c r="H65" s="50">
        <f t="shared" si="50"/>
        <v>0</v>
      </c>
      <c r="I65" s="50">
        <f t="shared" si="51"/>
        <v>0</v>
      </c>
      <c r="J65" s="50">
        <f t="shared" si="52"/>
        <v>0</v>
      </c>
      <c r="K65" s="67">
        <f t="shared" si="53"/>
        <v>0</v>
      </c>
      <c r="L65" s="60">
        <f>_xlfn.AGGREGATE(4,6,'自社診断ツール(社内比較用)'!H68:L68)-_xlfn.AGGREGATE(5,6,'自社診断ツール(社内比較用)'!H68:L68)</f>
        <v>0</v>
      </c>
    </row>
    <row r="66" spans="1:12" x14ac:dyDescent="0.25">
      <c r="A66" s="64" t="str">
        <f>'(非表示)インデックス用_各社・全データ'!A67</f>
        <v/>
      </c>
      <c r="B66" s="61">
        <f>IFERROR(INDEX($C$96:$C$101,MATCH('自社診断ツール(社内比較用)'!I69,$B$96:$B$101,0)),"")</f>
        <v>0</v>
      </c>
      <c r="C66" s="51">
        <f>IFERROR(INDEX($C$96:$C$101,MATCH('自社診断ツール(社内比較用)'!I69,$B$96:$B$101,0)),"")</f>
        <v>0</v>
      </c>
      <c r="D66" s="58">
        <f>IFERROR(INDEX($C$96:$C$101,MATCH('自社診断ツール(社内比較用)'!J69,$B$96:$B$101,0)),"")</f>
        <v>0</v>
      </c>
      <c r="E66" s="50">
        <f>IFERROR(INDEX($C$96:$C$101,MATCH('自社診断ツール(社内比較用)'!K69,$B$96:$B$101,0)),"")</f>
        <v>0</v>
      </c>
      <c r="F66" s="67">
        <f>IFERROR(INDEX($C$96:$C$101,MATCH('自社診断ツール(社内比較用)'!L69,$B$96:$B$101,0)),"")</f>
        <v>0</v>
      </c>
      <c r="G66" s="61">
        <f t="shared" si="49"/>
        <v>0</v>
      </c>
      <c r="H66" s="50">
        <f>IF(C66=0,0,C66-$A66)</f>
        <v>0</v>
      </c>
      <c r="I66" s="50">
        <f t="shared" si="51"/>
        <v>0</v>
      </c>
      <c r="J66" s="50">
        <f t="shared" si="52"/>
        <v>0</v>
      </c>
      <c r="K66" s="67">
        <f t="shared" si="53"/>
        <v>0</v>
      </c>
      <c r="L66" s="60">
        <f>_xlfn.AGGREGATE(4,6,'自社診断ツール(社内比較用)'!H69:L69)-_xlfn.AGGREGATE(5,6,'自社診断ツール(社内比較用)'!H69:L69)</f>
        <v>0</v>
      </c>
    </row>
    <row r="67" spans="1:12" ht="16.5" thickBot="1" x14ac:dyDescent="0.3">
      <c r="A67" s="65" t="str">
        <f>'(非表示)インデックス用_各社・全データ'!A68</f>
        <v>(企業回答要入力)</v>
      </c>
      <c r="B67" s="62">
        <f t="shared" ref="B67" si="54">IFERROR(SUMIFS(B57:B66,B57:B66,"&gt;=1",B57:B66,"&lt;=5")/COUNTIFS(B57:B66,"&gt;=1",B57:B66,"&lt;=5"),0)</f>
        <v>0</v>
      </c>
      <c r="C67" s="62">
        <f t="shared" ref="C67" si="55">IFERROR(SUMIFS(C57:C66,C57:C66,"&gt;=1",C57:C66,"&lt;=5")/COUNTIFS(C57:C66,"&gt;=1",C57:C66,"&lt;=5"),0)</f>
        <v>0</v>
      </c>
      <c r="D67" s="62">
        <f>IFERROR(SUMIFS(D57:D66,D57:D66,"&gt;=1",D57:D66,"&lt;=5")/COUNTIFS(D57:D66,"&gt;=1",D57:D66,"&lt;=5"),0)</f>
        <v>0</v>
      </c>
      <c r="E67" s="62">
        <f t="shared" ref="E67" si="56">IFERROR(SUMIFS(E57:E66,E57:E66,"&gt;=1",E57:E66,"&lt;=5")/COUNTIFS(E57:E66,"&gt;=1",E57:E66,"&lt;=5"),0)</f>
        <v>0</v>
      </c>
      <c r="F67" s="62">
        <f t="shared" ref="F67" si="57">IFERROR(SUMIFS(F57:F66,F57:F66,"&gt;=1",F57:F66,"&lt;=5")/COUNTIFS(F57:F66,"&gt;=1",F57:F66,"&lt;=5"),0)</f>
        <v>0</v>
      </c>
      <c r="G67" s="62" t="e">
        <f t="shared" si="7"/>
        <v>#VALUE!</v>
      </c>
      <c r="H67" s="56" t="e">
        <f t="shared" si="18"/>
        <v>#VALUE!</v>
      </c>
      <c r="I67" s="56" t="e">
        <f t="shared" si="19"/>
        <v>#VALUE!</v>
      </c>
      <c r="J67" s="56" t="e">
        <f t="shared" si="20"/>
        <v>#VALUE!</v>
      </c>
      <c r="K67" s="68" t="e">
        <f t="shared" si="21"/>
        <v>#VALUE!</v>
      </c>
      <c r="L67" s="60">
        <f>_xlfn.AGGREGATE(4,6,'自社診断ツール(社内比較用)'!H70:L70)-_xlfn.AGGREGATE(5,6,'自社診断ツール(社内比較用)'!H70:L70)</f>
        <v>0</v>
      </c>
    </row>
    <row r="68" spans="1:12" x14ac:dyDescent="0.25">
      <c r="A68" s="63" t="str">
        <f>'(非表示)インデックス用_各社・全データ'!A69</f>
        <v/>
      </c>
      <c r="B68" s="60">
        <f>IFERROR(INDEX($C$96:$C$101,MATCH('自社診断ツール(社内比較用)'!H71,$B$96:$B$101,0)),"")</f>
        <v>0</v>
      </c>
      <c r="C68" s="54">
        <f>IFERROR(INDEX($C$96:$C$101,MATCH('自社診断ツール(社内比較用)'!I71,$B$96:$B$101,0)),"")</f>
        <v>0</v>
      </c>
      <c r="D68" s="59">
        <f>IFERROR(INDEX($C$96:$C$101,MATCH('自社診断ツール(社内比較用)'!J71,$B$96:$B$101,0)),"")</f>
        <v>0</v>
      </c>
      <c r="E68" s="53">
        <f>IFERROR(INDEX($C$96:$C$101,MATCH('自社診断ツール(社内比較用)'!K71,$B$96:$B$101,0)),"")</f>
        <v>0</v>
      </c>
      <c r="F68" s="66">
        <f>IFERROR(INDEX($C$96:$C$101,MATCH('自社診断ツール(社内比較用)'!L71,$B$96:$B$101,0)),"")</f>
        <v>0</v>
      </c>
      <c r="G68" s="60">
        <f t="shared" ref="G68:G77" si="58">IF(B68=0,0,B68-$A68)</f>
        <v>0</v>
      </c>
      <c r="H68" s="53">
        <f t="shared" ref="H68:H77" si="59">IF(C68=0,0,C68-$A68)</f>
        <v>0</v>
      </c>
      <c r="I68" s="53">
        <f t="shared" ref="I68:I77" si="60">IF(D68=0,0,D68-$A68)</f>
        <v>0</v>
      </c>
      <c r="J68" s="53">
        <f t="shared" ref="J68:J77" si="61">IF(E68=0,0,E68-$A68)</f>
        <v>0</v>
      </c>
      <c r="K68" s="66">
        <f t="shared" ref="K68:K77" si="62">IF(F68=0,0,F68-$A68)</f>
        <v>0</v>
      </c>
      <c r="L68" s="60">
        <f>_xlfn.AGGREGATE(4,6,'自社診断ツール(社内比較用)'!H71:L71)-_xlfn.AGGREGATE(5,6,'自社診断ツール(社内比較用)'!H71:L71)</f>
        <v>0</v>
      </c>
    </row>
    <row r="69" spans="1:12" x14ac:dyDescent="0.25">
      <c r="A69" s="64" t="str">
        <f>'(非表示)インデックス用_各社・全データ'!A70</f>
        <v/>
      </c>
      <c r="B69" s="61">
        <f>IFERROR(INDEX($C$96:$C$101,MATCH('自社診断ツール(社内比較用)'!H72,$B$96:$B$101,0)),"")</f>
        <v>0</v>
      </c>
      <c r="C69" s="51">
        <f>IFERROR(INDEX($C$96:$C$101,MATCH('自社診断ツール(社内比較用)'!I72,$B$96:$B$101,0)),"")</f>
        <v>0</v>
      </c>
      <c r="D69" s="58">
        <f>IFERROR(INDEX($C$96:$C$101,MATCH('自社診断ツール(社内比較用)'!J72,$B$96:$B$101,0)),"")</f>
        <v>0</v>
      </c>
      <c r="E69" s="50">
        <f>IFERROR(INDEX($C$96:$C$101,MATCH('自社診断ツール(社内比較用)'!K72,$B$96:$B$101,0)),"")</f>
        <v>0</v>
      </c>
      <c r="F69" s="67">
        <f>IFERROR(INDEX($C$96:$C$101,MATCH('自社診断ツール(社内比較用)'!L72,$B$96:$B$101,0)),"")</f>
        <v>0</v>
      </c>
      <c r="G69" s="61">
        <f t="shared" si="58"/>
        <v>0</v>
      </c>
      <c r="H69" s="50">
        <f t="shared" si="59"/>
        <v>0</v>
      </c>
      <c r="I69" s="50">
        <f t="shared" si="60"/>
        <v>0</v>
      </c>
      <c r="J69" s="50">
        <f t="shared" si="61"/>
        <v>0</v>
      </c>
      <c r="K69" s="67">
        <f t="shared" si="62"/>
        <v>0</v>
      </c>
      <c r="L69" s="60">
        <f>_xlfn.AGGREGATE(4,6,'自社診断ツール(社内比較用)'!H72:L72)-_xlfn.AGGREGATE(5,6,'自社診断ツール(社内比較用)'!H72:L72)</f>
        <v>0</v>
      </c>
    </row>
    <row r="70" spans="1:12" x14ac:dyDescent="0.25">
      <c r="A70" s="64" t="str">
        <f>'(非表示)インデックス用_各社・全データ'!A71</f>
        <v/>
      </c>
      <c r="B70" s="61">
        <f>IFERROR(INDEX($C$96:$C$101,MATCH('自社診断ツール(社内比較用)'!H73,$B$96:$B$101,0)),"")</f>
        <v>0</v>
      </c>
      <c r="C70" s="51">
        <f>IFERROR(INDEX($C$96:$C$101,MATCH('自社診断ツール(社内比較用)'!I73,$B$96:$B$101,0)),"")</f>
        <v>0</v>
      </c>
      <c r="D70" s="58">
        <f>IFERROR(INDEX($C$96:$C$101,MATCH('自社診断ツール(社内比較用)'!J73,$B$96:$B$101,0)),"")</f>
        <v>0</v>
      </c>
      <c r="E70" s="50">
        <f>IFERROR(INDEX($C$96:$C$101,MATCH('自社診断ツール(社内比較用)'!K73,$B$96:$B$101,0)),"")</f>
        <v>0</v>
      </c>
      <c r="F70" s="67">
        <f>IFERROR(INDEX($C$96:$C$101,MATCH('自社診断ツール(社内比較用)'!L73,$B$96:$B$101,0)),"")</f>
        <v>0</v>
      </c>
      <c r="G70" s="61">
        <f t="shared" si="58"/>
        <v>0</v>
      </c>
      <c r="H70" s="50">
        <f t="shared" si="59"/>
        <v>0</v>
      </c>
      <c r="I70" s="50">
        <f t="shared" si="60"/>
        <v>0</v>
      </c>
      <c r="J70" s="50">
        <f t="shared" si="61"/>
        <v>0</v>
      </c>
      <c r="K70" s="67">
        <f t="shared" si="62"/>
        <v>0</v>
      </c>
      <c r="L70" s="60">
        <f>_xlfn.AGGREGATE(4,6,'自社診断ツール(社内比較用)'!H73:L73)-_xlfn.AGGREGATE(5,6,'自社診断ツール(社内比較用)'!H73:L73)</f>
        <v>0</v>
      </c>
    </row>
    <row r="71" spans="1:12" x14ac:dyDescent="0.25">
      <c r="A71" s="64" t="str">
        <f>'(非表示)インデックス用_各社・全データ'!A72</f>
        <v/>
      </c>
      <c r="B71" s="61">
        <f>IFERROR(INDEX($C$96:$C$101,MATCH('自社診断ツール(社内比較用)'!H74,$B$96:$B$101,0)),"")</f>
        <v>0</v>
      </c>
      <c r="C71" s="51">
        <f>IFERROR(INDEX($C$96:$C$101,MATCH('自社診断ツール(社内比較用)'!I74,$B$96:$B$101,0)),"")</f>
        <v>0</v>
      </c>
      <c r="D71" s="58">
        <f>IFERROR(INDEX($C$96:$C$101,MATCH('自社診断ツール(社内比較用)'!J74,$B$96:$B$101,0)),"")</f>
        <v>0</v>
      </c>
      <c r="E71" s="50">
        <f>IFERROR(INDEX($C$96:$C$101,MATCH('自社診断ツール(社内比較用)'!K74,$B$96:$B$101,0)),"")</f>
        <v>0</v>
      </c>
      <c r="F71" s="67">
        <f>IFERROR(INDEX($C$96:$C$101,MATCH('自社診断ツール(社内比較用)'!L74,$B$96:$B$101,0)),"")</f>
        <v>0</v>
      </c>
      <c r="G71" s="61">
        <f t="shared" si="58"/>
        <v>0</v>
      </c>
      <c r="H71" s="50">
        <f t="shared" si="59"/>
        <v>0</v>
      </c>
      <c r="I71" s="50">
        <f t="shared" si="60"/>
        <v>0</v>
      </c>
      <c r="J71" s="50">
        <f t="shared" si="61"/>
        <v>0</v>
      </c>
      <c r="K71" s="67">
        <f t="shared" si="62"/>
        <v>0</v>
      </c>
      <c r="L71" s="60">
        <f>_xlfn.AGGREGATE(4,6,'自社診断ツール(社内比較用)'!H74:L74)-_xlfn.AGGREGATE(5,6,'自社診断ツール(社内比較用)'!H74:L74)</f>
        <v>0</v>
      </c>
    </row>
    <row r="72" spans="1:12" x14ac:dyDescent="0.25">
      <c r="A72" s="64" t="str">
        <f>'(非表示)インデックス用_各社・全データ'!A73</f>
        <v/>
      </c>
      <c r="B72" s="61">
        <f>IFERROR(INDEX($C$96:$C$101,MATCH('自社診断ツール(社内比較用)'!H75,$B$96:$B$101,0)),"")</f>
        <v>0</v>
      </c>
      <c r="C72" s="51">
        <f>IFERROR(INDEX($C$96:$C$101,MATCH('自社診断ツール(社内比較用)'!I75,$B$96:$B$101,0)),"")</f>
        <v>0</v>
      </c>
      <c r="D72" s="58">
        <f>IFERROR(INDEX($C$96:$C$101,MATCH('自社診断ツール(社内比較用)'!J75,$B$96:$B$101,0)),"")</f>
        <v>0</v>
      </c>
      <c r="E72" s="50">
        <f>IFERROR(INDEX($C$96:$C$101,MATCH('自社診断ツール(社内比較用)'!K75,$B$96:$B$101,0)),"")</f>
        <v>0</v>
      </c>
      <c r="F72" s="67">
        <f>IFERROR(INDEX($C$96:$C$101,MATCH('自社診断ツール(社内比較用)'!L75,$B$96:$B$101,0)),"")</f>
        <v>0</v>
      </c>
      <c r="G72" s="61">
        <f t="shared" si="58"/>
        <v>0</v>
      </c>
      <c r="H72" s="50">
        <f t="shared" si="59"/>
        <v>0</v>
      </c>
      <c r="I72" s="50">
        <f t="shared" si="60"/>
        <v>0</v>
      </c>
      <c r="J72" s="50">
        <f t="shared" si="61"/>
        <v>0</v>
      </c>
      <c r="K72" s="67">
        <f t="shared" si="62"/>
        <v>0</v>
      </c>
      <c r="L72" s="60">
        <f>_xlfn.AGGREGATE(4,6,'自社診断ツール(社内比較用)'!H75:L75)-_xlfn.AGGREGATE(5,6,'自社診断ツール(社内比較用)'!H75:L75)</f>
        <v>0</v>
      </c>
    </row>
    <row r="73" spans="1:12" x14ac:dyDescent="0.25">
      <c r="A73" s="64" t="str">
        <f>'(非表示)インデックス用_各社・全データ'!A74</f>
        <v/>
      </c>
      <c r="B73" s="61">
        <f>IFERROR(INDEX($C$96:$C$101,MATCH('自社診断ツール(社内比較用)'!H76,$B$96:$B$101,0)),"")</f>
        <v>0</v>
      </c>
      <c r="C73" s="51">
        <f>IFERROR(INDEX($C$96:$C$101,MATCH('自社診断ツール(社内比較用)'!I76,$B$96:$B$101,0)),"")</f>
        <v>0</v>
      </c>
      <c r="D73" s="58">
        <f>IFERROR(INDEX($C$96:$C$101,MATCH('自社診断ツール(社内比較用)'!J76,$B$96:$B$101,0)),"")</f>
        <v>0</v>
      </c>
      <c r="E73" s="50">
        <f>IFERROR(INDEX($C$96:$C$101,MATCH('自社診断ツール(社内比較用)'!K76,$B$96:$B$101,0)),"")</f>
        <v>0</v>
      </c>
      <c r="F73" s="67">
        <f>IFERROR(INDEX($C$96:$C$101,MATCH('自社診断ツール(社内比較用)'!L76,$B$96:$B$101,0)),"")</f>
        <v>0</v>
      </c>
      <c r="G73" s="61">
        <f t="shared" si="58"/>
        <v>0</v>
      </c>
      <c r="H73" s="50">
        <f t="shared" si="59"/>
        <v>0</v>
      </c>
      <c r="I73" s="50">
        <f t="shared" si="60"/>
        <v>0</v>
      </c>
      <c r="J73" s="50">
        <f t="shared" si="61"/>
        <v>0</v>
      </c>
      <c r="K73" s="67">
        <f t="shared" si="62"/>
        <v>0</v>
      </c>
      <c r="L73" s="60">
        <f>_xlfn.AGGREGATE(4,6,'自社診断ツール(社内比較用)'!H76:L76)-_xlfn.AGGREGATE(5,6,'自社診断ツール(社内比較用)'!H76:L76)</f>
        <v>0</v>
      </c>
    </row>
    <row r="74" spans="1:12" x14ac:dyDescent="0.25">
      <c r="A74" s="64" t="str">
        <f>'(非表示)インデックス用_各社・全データ'!A75</f>
        <v/>
      </c>
      <c r="B74" s="61">
        <f>IFERROR(INDEX($C$96:$C$101,MATCH('自社診断ツール(社内比較用)'!H77,$B$96:$B$101,0)),"")</f>
        <v>0</v>
      </c>
      <c r="C74" s="51">
        <f>IFERROR(INDEX($C$96:$C$101,MATCH('自社診断ツール(社内比較用)'!I77,$B$96:$B$101,0)),"")</f>
        <v>0</v>
      </c>
      <c r="D74" s="58">
        <f>IFERROR(INDEX($C$96:$C$101,MATCH('自社診断ツール(社内比較用)'!J77,$B$96:$B$101,0)),"")</f>
        <v>0</v>
      </c>
      <c r="E74" s="50">
        <f>IFERROR(INDEX($C$96:$C$101,MATCH('自社診断ツール(社内比較用)'!K77,$B$96:$B$101,0)),"")</f>
        <v>0</v>
      </c>
      <c r="F74" s="67">
        <f>IFERROR(INDEX($C$96:$C$101,MATCH('自社診断ツール(社内比較用)'!L77,$B$96:$B$101,0)),"")</f>
        <v>0</v>
      </c>
      <c r="G74" s="61">
        <f t="shared" si="58"/>
        <v>0</v>
      </c>
      <c r="H74" s="50">
        <f t="shared" si="59"/>
        <v>0</v>
      </c>
      <c r="I74" s="50">
        <f t="shared" si="60"/>
        <v>0</v>
      </c>
      <c r="J74" s="50">
        <f t="shared" si="61"/>
        <v>0</v>
      </c>
      <c r="K74" s="67">
        <f t="shared" si="62"/>
        <v>0</v>
      </c>
      <c r="L74" s="60">
        <f>_xlfn.AGGREGATE(4,6,'自社診断ツール(社内比較用)'!H77:L77)-_xlfn.AGGREGATE(5,6,'自社診断ツール(社内比較用)'!H77:L77)</f>
        <v>0</v>
      </c>
    </row>
    <row r="75" spans="1:12" x14ac:dyDescent="0.25">
      <c r="A75" s="64" t="str">
        <f>'(非表示)インデックス用_各社・全データ'!A76</f>
        <v/>
      </c>
      <c r="B75" s="61">
        <f>IFERROR(INDEX($C$96:$C$101,MATCH('自社診断ツール(社内比較用)'!H78,$B$96:$B$101,0)),"")</f>
        <v>0</v>
      </c>
      <c r="C75" s="51">
        <f>IFERROR(INDEX($C$96:$C$101,MATCH('自社診断ツール(社内比較用)'!I78,$B$96:$B$101,0)),"")</f>
        <v>0</v>
      </c>
      <c r="D75" s="58">
        <f>IFERROR(INDEX($C$96:$C$101,MATCH('自社診断ツール(社内比較用)'!J78,$B$96:$B$101,0)),"")</f>
        <v>0</v>
      </c>
      <c r="E75" s="50">
        <f>IFERROR(INDEX($C$96:$C$101,MATCH('自社診断ツール(社内比較用)'!K78,$B$96:$B$101,0)),"")</f>
        <v>0</v>
      </c>
      <c r="F75" s="67">
        <f>IFERROR(INDEX($C$96:$C$101,MATCH('自社診断ツール(社内比較用)'!L78,$B$96:$B$101,0)),"")</f>
        <v>0</v>
      </c>
      <c r="G75" s="61">
        <f t="shared" si="58"/>
        <v>0</v>
      </c>
      <c r="H75" s="50">
        <f t="shared" si="59"/>
        <v>0</v>
      </c>
      <c r="I75" s="50">
        <f t="shared" si="60"/>
        <v>0</v>
      </c>
      <c r="J75" s="50">
        <f t="shared" si="61"/>
        <v>0</v>
      </c>
      <c r="K75" s="67">
        <f t="shared" si="62"/>
        <v>0</v>
      </c>
      <c r="L75" s="60">
        <f>_xlfn.AGGREGATE(4,6,'自社診断ツール(社内比較用)'!H78:L78)-_xlfn.AGGREGATE(5,6,'自社診断ツール(社内比較用)'!H78:L78)</f>
        <v>0</v>
      </c>
    </row>
    <row r="76" spans="1:12" x14ac:dyDescent="0.25">
      <c r="A76" s="64" t="str">
        <f>'(非表示)インデックス用_各社・全データ'!A77</f>
        <v/>
      </c>
      <c r="B76" s="61">
        <f>IFERROR(INDEX($C$96:$C$101,MATCH('自社診断ツール(社内比較用)'!H79,$B$96:$B$101,0)),"")</f>
        <v>0</v>
      </c>
      <c r="C76" s="51">
        <f>IFERROR(INDEX($C$96:$C$101,MATCH('自社診断ツール(社内比較用)'!I79,$B$96:$B$101,0)),"")</f>
        <v>0</v>
      </c>
      <c r="D76" s="58">
        <f>IFERROR(INDEX($C$96:$C$101,MATCH('自社診断ツール(社内比較用)'!J79,$B$96:$B$101,0)),"")</f>
        <v>0</v>
      </c>
      <c r="E76" s="50">
        <f>IFERROR(INDEX($C$96:$C$101,MATCH('自社診断ツール(社内比較用)'!K79,$B$96:$B$101,0)),"")</f>
        <v>0</v>
      </c>
      <c r="F76" s="67">
        <f>IFERROR(INDEX($C$96:$C$101,MATCH('自社診断ツール(社内比較用)'!L79,$B$96:$B$101,0)),"")</f>
        <v>0</v>
      </c>
      <c r="G76" s="61">
        <f t="shared" si="58"/>
        <v>0</v>
      </c>
      <c r="H76" s="50">
        <f t="shared" si="59"/>
        <v>0</v>
      </c>
      <c r="I76" s="50">
        <f t="shared" si="60"/>
        <v>0</v>
      </c>
      <c r="J76" s="50">
        <f t="shared" si="61"/>
        <v>0</v>
      </c>
      <c r="K76" s="67">
        <f t="shared" si="62"/>
        <v>0</v>
      </c>
      <c r="L76" s="60">
        <f>_xlfn.AGGREGATE(4,6,'自社診断ツール(社内比較用)'!H79:L79)-_xlfn.AGGREGATE(5,6,'自社診断ツール(社内比較用)'!H79:L79)</f>
        <v>0</v>
      </c>
    </row>
    <row r="77" spans="1:12" x14ac:dyDescent="0.25">
      <c r="A77" s="64" t="str">
        <f>'(非表示)インデックス用_各社・全データ'!A78</f>
        <v/>
      </c>
      <c r="B77" s="61">
        <f>IFERROR(INDEX($C$96:$C$101,MATCH('自社診断ツール(社内比較用)'!H80,$B$96:$B$101,0)),"")</f>
        <v>0</v>
      </c>
      <c r="C77" s="51">
        <f>IFERROR(INDEX($C$96:$C$101,MATCH('自社診断ツール(社内比較用)'!I80,$B$96:$B$101,0)),"")</f>
        <v>0</v>
      </c>
      <c r="D77" s="58">
        <f>IFERROR(INDEX($C$96:$C$101,MATCH('自社診断ツール(社内比較用)'!J80,$B$96:$B$101,0)),"")</f>
        <v>0</v>
      </c>
      <c r="E77" s="50">
        <f>IFERROR(INDEX($C$96:$C$101,MATCH('自社診断ツール(社内比較用)'!K80,$B$96:$B$101,0)),"")</f>
        <v>0</v>
      </c>
      <c r="F77" s="67">
        <f>IFERROR(INDEX($C$96:$C$101,MATCH('自社診断ツール(社内比較用)'!L80,$B$96:$B$101,0)),"")</f>
        <v>0</v>
      </c>
      <c r="G77" s="61">
        <f t="shared" si="58"/>
        <v>0</v>
      </c>
      <c r="H77" s="50">
        <f t="shared" si="59"/>
        <v>0</v>
      </c>
      <c r="I77" s="50">
        <f t="shared" si="60"/>
        <v>0</v>
      </c>
      <c r="J77" s="50">
        <f t="shared" si="61"/>
        <v>0</v>
      </c>
      <c r="K77" s="67">
        <f t="shared" si="62"/>
        <v>0</v>
      </c>
      <c r="L77" s="60">
        <f>_xlfn.AGGREGATE(4,6,'自社診断ツール(社内比較用)'!H80:L80)-_xlfn.AGGREGATE(5,6,'自社診断ツール(社内比較用)'!H80:L80)</f>
        <v>0</v>
      </c>
    </row>
    <row r="78" spans="1:12" ht="16.5" thickBot="1" x14ac:dyDescent="0.3">
      <c r="A78" s="65" t="str">
        <f>'(非表示)インデックス用_各社・全データ'!A79</f>
        <v>(企業回答要入力)</v>
      </c>
      <c r="B78" s="62">
        <f t="shared" ref="B78" si="63">IFERROR(SUMIFS(B68:B77,B68:B77,"&gt;=1",B68:B77,"&lt;=5")/COUNTIFS(B68:B77,"&gt;=1",B68:B77,"&lt;=5"),0)</f>
        <v>0</v>
      </c>
      <c r="C78" s="62">
        <f t="shared" ref="C78" si="64">IFERROR(SUMIFS(C68:C77,C68:C77,"&gt;=1",C68:C77,"&lt;=5")/COUNTIFS(C68:C77,"&gt;=1",C68:C77,"&lt;=5"),0)</f>
        <v>0</v>
      </c>
      <c r="D78" s="62">
        <f>IFERROR(SUMIFS(D68:D77,D68:D77,"&gt;=1",D68:D77,"&lt;=5")/COUNTIFS(D68:D77,"&gt;=1",D68:D77,"&lt;=5"),0)</f>
        <v>0</v>
      </c>
      <c r="E78" s="62">
        <f t="shared" ref="E78" si="65">IFERROR(SUMIFS(E68:E77,E68:E77,"&gt;=1",E68:E77,"&lt;=5")/COUNTIFS(E68:E77,"&gt;=1",E68:E77,"&lt;=5"),0)</f>
        <v>0</v>
      </c>
      <c r="F78" s="62">
        <f t="shared" ref="F78" si="66">IFERROR(SUMIFS(F68:F77,F68:F77,"&gt;=1",F68:F77,"&lt;=5")/COUNTIFS(F68:F77,"&gt;=1",F68:F77,"&lt;=5"),0)</f>
        <v>0</v>
      </c>
      <c r="G78" s="62" t="e">
        <f t="shared" ref="G78:G89" si="67">B78-$A78</f>
        <v>#VALUE!</v>
      </c>
      <c r="H78" s="56" t="e">
        <f t="shared" si="18"/>
        <v>#VALUE!</v>
      </c>
      <c r="I78" s="56" t="e">
        <f t="shared" si="19"/>
        <v>#VALUE!</v>
      </c>
      <c r="J78" s="56" t="e">
        <f t="shared" si="20"/>
        <v>#VALUE!</v>
      </c>
      <c r="K78" s="68" t="e">
        <f t="shared" si="21"/>
        <v>#VALUE!</v>
      </c>
      <c r="L78" s="60">
        <f>_xlfn.AGGREGATE(4,6,'自社診断ツール(社内比較用)'!H81:L81)-_xlfn.AGGREGATE(5,6,'自社診断ツール(社内比較用)'!H81:L81)</f>
        <v>0</v>
      </c>
    </row>
    <row r="79" spans="1:12" x14ac:dyDescent="0.25">
      <c r="A79" s="63" t="str">
        <f>'(非表示)インデックス用_各社・全データ'!A80</f>
        <v/>
      </c>
      <c r="B79" s="60">
        <f>IFERROR(INDEX($C$96:$C$101,MATCH('自社診断ツール(社内比較用)'!H82,$B$96:$B$101,0)),"")</f>
        <v>0</v>
      </c>
      <c r="C79" s="54">
        <f>IFERROR(INDEX($C$96:$C$101,MATCH('自社診断ツール(社内比較用)'!I82,$B$96:$B$101,0)),"")</f>
        <v>0</v>
      </c>
      <c r="D79" s="59">
        <f>IFERROR(INDEX($C$96:$C$101,MATCH('自社診断ツール(社内比較用)'!J82,$B$96:$B$101,0)),"")</f>
        <v>0</v>
      </c>
      <c r="E79" s="53">
        <f>IFERROR(INDEX($C$96:$C$101,MATCH('自社診断ツール(社内比較用)'!K82,$B$96:$B$101,0)),"")</f>
        <v>0</v>
      </c>
      <c r="F79" s="66">
        <f>IFERROR(INDEX($C$96:$C$101,MATCH('自社診断ツール(社内比較用)'!L82,$B$96:$B$101,0)),"")</f>
        <v>0</v>
      </c>
      <c r="G79" s="60">
        <f t="shared" ref="G79:G88" si="68">IF(B79=0,0,B79-$A79)</f>
        <v>0</v>
      </c>
      <c r="H79" s="53">
        <f t="shared" ref="H79:H88" si="69">IF(C79=0,0,C79-$A79)</f>
        <v>0</v>
      </c>
      <c r="I79" s="53">
        <f t="shared" ref="I79:I88" si="70">IF(D79=0,0,D79-$A79)</f>
        <v>0</v>
      </c>
      <c r="J79" s="53">
        <f t="shared" ref="J79:J88" si="71">IF(E79=0,0,E79-$A79)</f>
        <v>0</v>
      </c>
      <c r="K79" s="66">
        <f t="shared" ref="K79:K88" si="72">IF(F79=0,0,F79-$A79)</f>
        <v>0</v>
      </c>
      <c r="L79" s="60">
        <f>_xlfn.AGGREGATE(4,6,'自社診断ツール(社内比較用)'!H82:L82)-_xlfn.AGGREGATE(5,6,'自社診断ツール(社内比較用)'!H82:L82)</f>
        <v>0</v>
      </c>
    </row>
    <row r="80" spans="1:12" x14ac:dyDescent="0.25">
      <c r="A80" s="64" t="str">
        <f>'(非表示)インデックス用_各社・全データ'!A81</f>
        <v/>
      </c>
      <c r="B80" s="61">
        <f>IFERROR(INDEX($C$96:$C$101,MATCH('自社診断ツール(社内比較用)'!H83,$B$96:$B$101,0)),"")</f>
        <v>0</v>
      </c>
      <c r="C80" s="51">
        <f>IFERROR(INDEX($C$96:$C$101,MATCH('自社診断ツール(社内比較用)'!I83,$B$96:$B$101,0)),"")</f>
        <v>0</v>
      </c>
      <c r="D80" s="58">
        <f>IFERROR(INDEX($C$96:$C$101,MATCH('自社診断ツール(社内比較用)'!J83,$B$96:$B$101,0)),"")</f>
        <v>0</v>
      </c>
      <c r="E80" s="50">
        <f>IFERROR(INDEX($C$96:$C$101,MATCH('自社診断ツール(社内比較用)'!K83,$B$96:$B$101,0)),"")</f>
        <v>0</v>
      </c>
      <c r="F80" s="67">
        <f>IFERROR(INDEX($C$96:$C$101,MATCH('自社診断ツール(社内比較用)'!L83,$B$96:$B$101,0)),"")</f>
        <v>0</v>
      </c>
      <c r="G80" s="61">
        <f t="shared" si="68"/>
        <v>0</v>
      </c>
      <c r="H80" s="50">
        <f t="shared" si="69"/>
        <v>0</v>
      </c>
      <c r="I80" s="50">
        <f t="shared" si="70"/>
        <v>0</v>
      </c>
      <c r="J80" s="50">
        <f t="shared" si="71"/>
        <v>0</v>
      </c>
      <c r="K80" s="67">
        <f t="shared" si="72"/>
        <v>0</v>
      </c>
      <c r="L80" s="60">
        <f>_xlfn.AGGREGATE(4,6,'自社診断ツール(社内比較用)'!H83:L83)-_xlfn.AGGREGATE(5,6,'自社診断ツール(社内比較用)'!H83:L83)</f>
        <v>0</v>
      </c>
    </row>
    <row r="81" spans="1:12" x14ac:dyDescent="0.25">
      <c r="A81" s="64" t="str">
        <f>'(非表示)インデックス用_各社・全データ'!A82</f>
        <v/>
      </c>
      <c r="B81" s="61">
        <f>IFERROR(INDEX($C$96:$C$101,MATCH('自社診断ツール(社内比較用)'!H84,$B$96:$B$101,0)),"")</f>
        <v>0</v>
      </c>
      <c r="C81" s="51">
        <f>IFERROR(INDEX($C$96:$C$101,MATCH('自社診断ツール(社内比較用)'!I84,$B$96:$B$101,0)),"")</f>
        <v>0</v>
      </c>
      <c r="D81" s="58">
        <f>IFERROR(INDEX($C$96:$C$101,MATCH('自社診断ツール(社内比較用)'!J84,$B$96:$B$101,0)),"")</f>
        <v>0</v>
      </c>
      <c r="E81" s="50">
        <f>IFERROR(INDEX($C$96:$C$101,MATCH('自社診断ツール(社内比較用)'!K84,$B$96:$B$101,0)),"")</f>
        <v>0</v>
      </c>
      <c r="F81" s="67">
        <f>IFERROR(INDEX($C$96:$C$101,MATCH('自社診断ツール(社内比較用)'!L84,$B$96:$B$101,0)),"")</f>
        <v>0</v>
      </c>
      <c r="G81" s="61">
        <f t="shared" si="68"/>
        <v>0</v>
      </c>
      <c r="H81" s="50">
        <f t="shared" si="69"/>
        <v>0</v>
      </c>
      <c r="I81" s="50">
        <f t="shared" si="70"/>
        <v>0</v>
      </c>
      <c r="J81" s="50">
        <f t="shared" si="71"/>
        <v>0</v>
      </c>
      <c r="K81" s="67">
        <f t="shared" si="72"/>
        <v>0</v>
      </c>
      <c r="L81" s="60">
        <f>_xlfn.AGGREGATE(4,6,'自社診断ツール(社内比較用)'!H84:L84)-_xlfn.AGGREGATE(5,6,'自社診断ツール(社内比較用)'!H84:L84)</f>
        <v>0</v>
      </c>
    </row>
    <row r="82" spans="1:12" x14ac:dyDescent="0.25">
      <c r="A82" s="64" t="str">
        <f>'(非表示)インデックス用_各社・全データ'!A83</f>
        <v/>
      </c>
      <c r="B82" s="61">
        <f>IFERROR(INDEX($C$96:$C$101,MATCH('自社診断ツール(社内比較用)'!H85,$B$96:$B$101,0)),"")</f>
        <v>0</v>
      </c>
      <c r="C82" s="51">
        <f>IFERROR(INDEX($C$96:$C$101,MATCH('自社診断ツール(社内比較用)'!I85,$B$96:$B$101,0)),"")</f>
        <v>0</v>
      </c>
      <c r="D82" s="58">
        <f>IFERROR(INDEX($C$96:$C$101,MATCH('自社診断ツール(社内比較用)'!J85,$B$96:$B$101,0)),"")</f>
        <v>0</v>
      </c>
      <c r="E82" s="50">
        <f>IFERROR(INDEX($C$96:$C$101,MATCH('自社診断ツール(社内比較用)'!K85,$B$96:$B$101,0)),"")</f>
        <v>0</v>
      </c>
      <c r="F82" s="67">
        <f>IFERROR(INDEX($C$96:$C$101,MATCH('自社診断ツール(社内比較用)'!L85,$B$96:$B$101,0)),"")</f>
        <v>0</v>
      </c>
      <c r="G82" s="61">
        <f t="shared" si="68"/>
        <v>0</v>
      </c>
      <c r="H82" s="50">
        <f t="shared" si="69"/>
        <v>0</v>
      </c>
      <c r="I82" s="50">
        <f t="shared" si="70"/>
        <v>0</v>
      </c>
      <c r="J82" s="50">
        <f t="shared" si="71"/>
        <v>0</v>
      </c>
      <c r="K82" s="67">
        <f t="shared" si="72"/>
        <v>0</v>
      </c>
      <c r="L82" s="60">
        <f>_xlfn.AGGREGATE(4,6,'自社診断ツール(社内比較用)'!H85:L85)-_xlfn.AGGREGATE(5,6,'自社診断ツール(社内比較用)'!H85:L85)</f>
        <v>0</v>
      </c>
    </row>
    <row r="83" spans="1:12" x14ac:dyDescent="0.25">
      <c r="A83" s="64" t="str">
        <f>'(非表示)インデックス用_各社・全データ'!A84</f>
        <v/>
      </c>
      <c r="B83" s="61">
        <f>IFERROR(INDEX($C$96:$C$101,MATCH('自社診断ツール(社内比較用)'!H86,$B$96:$B$101,0)),"")</f>
        <v>0</v>
      </c>
      <c r="C83" s="51">
        <f>IFERROR(INDEX($C$96:$C$101,MATCH('自社診断ツール(社内比較用)'!I86,$B$96:$B$101,0)),"")</f>
        <v>0</v>
      </c>
      <c r="D83" s="58">
        <f>IFERROR(INDEX($C$96:$C$101,MATCH('自社診断ツール(社内比較用)'!J86,$B$96:$B$101,0)),"")</f>
        <v>0</v>
      </c>
      <c r="E83" s="50">
        <f>IFERROR(INDEX($C$96:$C$101,MATCH('自社診断ツール(社内比較用)'!K86,$B$96:$B$101,0)),"")</f>
        <v>0</v>
      </c>
      <c r="F83" s="67">
        <f>IFERROR(INDEX($C$96:$C$101,MATCH('自社診断ツール(社内比較用)'!L86,$B$96:$B$101,0)),"")</f>
        <v>0</v>
      </c>
      <c r="G83" s="61">
        <f t="shared" si="68"/>
        <v>0</v>
      </c>
      <c r="H83" s="50">
        <f t="shared" si="69"/>
        <v>0</v>
      </c>
      <c r="I83" s="50">
        <f t="shared" si="70"/>
        <v>0</v>
      </c>
      <c r="J83" s="50">
        <f t="shared" si="71"/>
        <v>0</v>
      </c>
      <c r="K83" s="67">
        <f t="shared" si="72"/>
        <v>0</v>
      </c>
      <c r="L83" s="60">
        <f>_xlfn.AGGREGATE(4,6,'自社診断ツール(社内比較用)'!H86:L86)-_xlfn.AGGREGATE(5,6,'自社診断ツール(社内比較用)'!H86:L86)</f>
        <v>0</v>
      </c>
    </row>
    <row r="84" spans="1:12" x14ac:dyDescent="0.25">
      <c r="A84" s="64" t="str">
        <f>'(非表示)インデックス用_各社・全データ'!A85</f>
        <v/>
      </c>
      <c r="B84" s="61">
        <f>IFERROR(INDEX($C$96:$C$101,MATCH('自社診断ツール(社内比較用)'!H87,$B$96:$B$101,0)),"")</f>
        <v>0</v>
      </c>
      <c r="C84" s="51">
        <f>IFERROR(INDEX($C$96:$C$101,MATCH('自社診断ツール(社内比較用)'!I87,$B$96:$B$101,0)),"")</f>
        <v>0</v>
      </c>
      <c r="D84" s="58">
        <f>IFERROR(INDEX($C$96:$C$101,MATCH('自社診断ツール(社内比較用)'!J87,$B$96:$B$101,0)),"")</f>
        <v>0</v>
      </c>
      <c r="E84" s="50">
        <f>IFERROR(INDEX($C$96:$C$101,MATCH('自社診断ツール(社内比較用)'!K87,$B$96:$B$101,0)),"")</f>
        <v>0</v>
      </c>
      <c r="F84" s="67">
        <f>IFERROR(INDEX($C$96:$C$101,MATCH('自社診断ツール(社内比較用)'!L87,$B$96:$B$101,0)),"")</f>
        <v>0</v>
      </c>
      <c r="G84" s="61">
        <f t="shared" si="68"/>
        <v>0</v>
      </c>
      <c r="H84" s="50">
        <f t="shared" si="69"/>
        <v>0</v>
      </c>
      <c r="I84" s="50">
        <f t="shared" si="70"/>
        <v>0</v>
      </c>
      <c r="J84" s="50">
        <f t="shared" si="71"/>
        <v>0</v>
      </c>
      <c r="K84" s="67">
        <f t="shared" si="72"/>
        <v>0</v>
      </c>
      <c r="L84" s="60">
        <f>_xlfn.AGGREGATE(4,6,'自社診断ツール(社内比較用)'!H87:L87)-_xlfn.AGGREGATE(5,6,'自社診断ツール(社内比較用)'!H87:L87)</f>
        <v>0</v>
      </c>
    </row>
    <row r="85" spans="1:12" x14ac:dyDescent="0.25">
      <c r="A85" s="64" t="str">
        <f>'(非表示)インデックス用_各社・全データ'!A86</f>
        <v/>
      </c>
      <c r="B85" s="61">
        <f>IFERROR(INDEX($C$96:$C$101,MATCH('自社診断ツール(社内比較用)'!H88,$B$96:$B$101,0)),"")</f>
        <v>0</v>
      </c>
      <c r="C85" s="51">
        <f>IFERROR(INDEX($C$96:$C$101,MATCH('自社診断ツール(社内比較用)'!I88,$B$96:$B$101,0)),"")</f>
        <v>0</v>
      </c>
      <c r="D85" s="58">
        <f>IFERROR(INDEX($C$96:$C$101,MATCH('自社診断ツール(社内比較用)'!J88,$B$96:$B$101,0)),"")</f>
        <v>0</v>
      </c>
      <c r="E85" s="50">
        <f>IFERROR(INDEX($C$96:$C$101,MATCH('自社診断ツール(社内比較用)'!K88,$B$96:$B$101,0)),"")</f>
        <v>0</v>
      </c>
      <c r="F85" s="67">
        <f>IFERROR(INDEX($C$96:$C$101,MATCH('自社診断ツール(社内比較用)'!L88,$B$96:$B$101,0)),"")</f>
        <v>0</v>
      </c>
      <c r="G85" s="61">
        <f t="shared" si="68"/>
        <v>0</v>
      </c>
      <c r="H85" s="50">
        <f t="shared" si="69"/>
        <v>0</v>
      </c>
      <c r="I85" s="50">
        <f t="shared" si="70"/>
        <v>0</v>
      </c>
      <c r="J85" s="50">
        <f t="shared" si="71"/>
        <v>0</v>
      </c>
      <c r="K85" s="67">
        <f t="shared" si="72"/>
        <v>0</v>
      </c>
      <c r="L85" s="60">
        <f>_xlfn.AGGREGATE(4,6,'自社診断ツール(社内比較用)'!H88:L88)-_xlfn.AGGREGATE(5,6,'自社診断ツール(社内比較用)'!H88:L88)</f>
        <v>0</v>
      </c>
    </row>
    <row r="86" spans="1:12" x14ac:dyDescent="0.25">
      <c r="A86" s="64" t="str">
        <f>'(非表示)インデックス用_各社・全データ'!A87</f>
        <v/>
      </c>
      <c r="B86" s="61">
        <f>IFERROR(INDEX($C$96:$C$101,MATCH('自社診断ツール(社内比較用)'!H89,$B$96:$B$101,0)),"")</f>
        <v>0</v>
      </c>
      <c r="C86" s="51">
        <f>IFERROR(INDEX($C$96:$C$101,MATCH('自社診断ツール(社内比較用)'!I89,$B$96:$B$101,0)),"")</f>
        <v>0</v>
      </c>
      <c r="D86" s="58">
        <f>IFERROR(INDEX($C$96:$C$101,MATCH('自社診断ツール(社内比較用)'!J89,$B$96:$B$101,0)),"")</f>
        <v>0</v>
      </c>
      <c r="E86" s="50">
        <f>IFERROR(INDEX($C$96:$C$101,MATCH('自社診断ツール(社内比較用)'!K89,$B$96:$B$101,0)),"")</f>
        <v>0</v>
      </c>
      <c r="F86" s="67">
        <f>IFERROR(INDEX($C$96:$C$101,MATCH('自社診断ツール(社内比較用)'!L89,$B$96:$B$101,0)),"")</f>
        <v>0</v>
      </c>
      <c r="G86" s="61">
        <f t="shared" si="68"/>
        <v>0</v>
      </c>
      <c r="H86" s="50">
        <f t="shared" si="69"/>
        <v>0</v>
      </c>
      <c r="I86" s="50">
        <f t="shared" si="70"/>
        <v>0</v>
      </c>
      <c r="J86" s="50">
        <f t="shared" si="71"/>
        <v>0</v>
      </c>
      <c r="K86" s="67">
        <f t="shared" si="72"/>
        <v>0</v>
      </c>
      <c r="L86" s="60">
        <f>_xlfn.AGGREGATE(4,6,'自社診断ツール(社内比較用)'!H89:L89)-_xlfn.AGGREGATE(5,6,'自社診断ツール(社内比較用)'!H89:L89)</f>
        <v>0</v>
      </c>
    </row>
    <row r="87" spans="1:12" x14ac:dyDescent="0.25">
      <c r="A87" s="64" t="str">
        <f>'(非表示)インデックス用_各社・全データ'!A88</f>
        <v/>
      </c>
      <c r="B87" s="61">
        <f>IFERROR(INDEX($C$96:$C$101,MATCH('自社診断ツール(社内比較用)'!H90,$B$96:$B$101,0)),"")</f>
        <v>0</v>
      </c>
      <c r="C87" s="51">
        <f>IFERROR(INDEX($C$96:$C$101,MATCH('自社診断ツール(社内比較用)'!I90,$B$96:$B$101,0)),"")</f>
        <v>0</v>
      </c>
      <c r="D87" s="58">
        <f>IFERROR(INDEX($C$96:$C$101,MATCH('自社診断ツール(社内比較用)'!J90,$B$96:$B$101,0)),"")</f>
        <v>0</v>
      </c>
      <c r="E87" s="50">
        <f>IFERROR(INDEX($C$96:$C$101,MATCH('自社診断ツール(社内比較用)'!K90,$B$96:$B$101,0)),"")</f>
        <v>0</v>
      </c>
      <c r="F87" s="67">
        <f>IFERROR(INDEX($C$96:$C$101,MATCH('自社診断ツール(社内比較用)'!L90,$B$96:$B$101,0)),"")</f>
        <v>0</v>
      </c>
      <c r="G87" s="61">
        <f t="shared" si="68"/>
        <v>0</v>
      </c>
      <c r="H87" s="50">
        <f t="shared" si="69"/>
        <v>0</v>
      </c>
      <c r="I87" s="50">
        <f t="shared" si="70"/>
        <v>0</v>
      </c>
      <c r="J87" s="50">
        <f t="shared" si="71"/>
        <v>0</v>
      </c>
      <c r="K87" s="67">
        <f t="shared" si="72"/>
        <v>0</v>
      </c>
      <c r="L87" s="60">
        <f>_xlfn.AGGREGATE(4,6,'自社診断ツール(社内比較用)'!H90:L90)-_xlfn.AGGREGATE(5,6,'自社診断ツール(社内比較用)'!H90:L90)</f>
        <v>0</v>
      </c>
    </row>
    <row r="88" spans="1:12" x14ac:dyDescent="0.25">
      <c r="A88" s="64" t="str">
        <f>'(非表示)インデックス用_各社・全データ'!A89</f>
        <v/>
      </c>
      <c r="B88" s="61">
        <f>IFERROR(INDEX($C$96:$C$101,MATCH('自社診断ツール(社内比較用)'!H91,$B$96:$B$101,0)),"")</f>
        <v>0</v>
      </c>
      <c r="C88" s="51">
        <f>IFERROR(INDEX($C$96:$C$101,MATCH('自社診断ツール(社内比較用)'!I91,$B$96:$B$101,0)),"")</f>
        <v>0</v>
      </c>
      <c r="D88" s="58">
        <f>IFERROR(INDEX($C$96:$C$101,MATCH('自社診断ツール(社内比較用)'!J91,$B$96:$B$101,0)),"")</f>
        <v>0</v>
      </c>
      <c r="E88" s="50">
        <f>IFERROR(INDEX($C$96:$C$101,MATCH('自社診断ツール(社内比較用)'!K91,$B$96:$B$101,0)),"")</f>
        <v>0</v>
      </c>
      <c r="F88" s="67">
        <f>IFERROR(INDEX($C$96:$C$101,MATCH('自社診断ツール(社内比較用)'!L91,$B$96:$B$101,0)),"")</f>
        <v>0</v>
      </c>
      <c r="G88" s="61">
        <f t="shared" si="68"/>
        <v>0</v>
      </c>
      <c r="H88" s="50">
        <f t="shared" si="69"/>
        <v>0</v>
      </c>
      <c r="I88" s="50">
        <f t="shared" si="70"/>
        <v>0</v>
      </c>
      <c r="J88" s="50">
        <f t="shared" si="71"/>
        <v>0</v>
      </c>
      <c r="K88" s="67">
        <f t="shared" si="72"/>
        <v>0</v>
      </c>
      <c r="L88" s="60">
        <f>_xlfn.AGGREGATE(4,6,'自社診断ツール(社内比較用)'!H91:L91)-_xlfn.AGGREGATE(5,6,'自社診断ツール(社内比較用)'!H91:L91)</f>
        <v>0</v>
      </c>
    </row>
    <row r="89" spans="1:12" ht="16.5" thickBot="1" x14ac:dyDescent="0.3">
      <c r="A89" s="65" t="str">
        <f>'(非表示)インデックス用_各社・全データ'!A90</f>
        <v>(企業回答要入力)</v>
      </c>
      <c r="B89" s="62">
        <f t="shared" ref="B89" si="73">IFERROR(SUMIFS(B79:B88,B79:B88,"&gt;=1",B79:B88,"&lt;=5")/COUNTIFS(B79:B88,"&gt;=1",B79:B88,"&lt;=5"),0)</f>
        <v>0</v>
      </c>
      <c r="C89" s="62">
        <f t="shared" ref="C89" si="74">IFERROR(SUMIFS(C79:C88,C79:C88,"&gt;=1",C79:C88,"&lt;=5")/COUNTIFS(C79:C88,"&gt;=1",C79:C88,"&lt;=5"),0)</f>
        <v>0</v>
      </c>
      <c r="D89" s="62">
        <f>IFERROR(SUMIFS(D79:D88,D79:D88,"&gt;=1",D79:D88,"&lt;=5")/COUNTIFS(D79:D88,"&gt;=1",D79:D88,"&lt;=5"),0)</f>
        <v>0</v>
      </c>
      <c r="E89" s="62">
        <f t="shared" ref="E89" si="75">IFERROR(SUMIFS(E79:E88,E79:E88,"&gt;=1",E79:E88,"&lt;=5")/COUNTIFS(E79:E88,"&gt;=1",E79:E88,"&lt;=5"),0)</f>
        <v>0</v>
      </c>
      <c r="F89" s="62">
        <f t="shared" ref="F89" si="76">IFERROR(SUMIFS(F79:F88,F79:F88,"&gt;=1",F79:F88,"&lt;=5")/COUNTIFS(F79:F88,"&gt;=1",F79:F88,"&lt;=5"),0)</f>
        <v>0</v>
      </c>
      <c r="G89" s="62" t="e">
        <f t="shared" si="67"/>
        <v>#VALUE!</v>
      </c>
      <c r="H89" s="56" t="e">
        <f t="shared" ref="H89" si="77">C89-$A89</f>
        <v>#VALUE!</v>
      </c>
      <c r="I89" s="56" t="e">
        <f t="shared" ref="I89" si="78">D89-$A89</f>
        <v>#VALUE!</v>
      </c>
      <c r="J89" s="56" t="e">
        <f t="shared" ref="J89" si="79">E89-$A89</f>
        <v>#VALUE!</v>
      </c>
      <c r="K89" s="68" t="e">
        <f t="shared" ref="K89" si="80">F89-$A89</f>
        <v>#VALUE!</v>
      </c>
      <c r="L89" s="60">
        <f>_xlfn.AGGREGATE(4,6,'自社診断ツール(社内比較用)'!H92:L92)-_xlfn.AGGREGATE(5,6,'自社診断ツール(社内比較用)'!H92:L92)</f>
        <v>0</v>
      </c>
    </row>
    <row r="91" spans="1:12" x14ac:dyDescent="0.25">
      <c r="A91" s="82" t="s">
        <v>159</v>
      </c>
      <c r="B91" s="42">
        <v>1</v>
      </c>
      <c r="C91" s="43" t="s">
        <v>161</v>
      </c>
      <c r="D91" s="42" t="s">
        <v>170</v>
      </c>
    </row>
    <row r="92" spans="1:12" x14ac:dyDescent="0.25">
      <c r="A92" s="90" t="s">
        <v>160</v>
      </c>
      <c r="B92" s="42">
        <v>-1</v>
      </c>
      <c r="C92" s="43" t="s">
        <v>162</v>
      </c>
      <c r="D92" s="42" t="s">
        <v>170</v>
      </c>
    </row>
    <row r="93" spans="1:12" x14ac:dyDescent="0.25">
      <c r="A93" s="83"/>
      <c r="C93" s="43"/>
    </row>
    <row r="94" spans="1:12" x14ac:dyDescent="0.25">
      <c r="A94" s="84" t="s">
        <v>169</v>
      </c>
      <c r="B94" s="42">
        <v>3</v>
      </c>
      <c r="D94" s="42" t="s">
        <v>171</v>
      </c>
    </row>
    <row r="96" spans="1:12" x14ac:dyDescent="0.25">
      <c r="B96" s="1">
        <v>5</v>
      </c>
      <c r="C96" s="1">
        <v>5</v>
      </c>
    </row>
    <row r="97" spans="2:3" x14ac:dyDescent="0.25">
      <c r="B97" s="1">
        <v>4</v>
      </c>
      <c r="C97" s="1">
        <v>4</v>
      </c>
    </row>
    <row r="98" spans="2:3" x14ac:dyDescent="0.25">
      <c r="B98" s="1">
        <v>3</v>
      </c>
      <c r="C98" s="1">
        <v>3</v>
      </c>
    </row>
    <row r="99" spans="2:3" x14ac:dyDescent="0.25">
      <c r="B99" s="1">
        <v>2</v>
      </c>
      <c r="C99" s="1">
        <v>2</v>
      </c>
    </row>
    <row r="100" spans="2:3" x14ac:dyDescent="0.25">
      <c r="B100" s="1">
        <v>1</v>
      </c>
      <c r="C100" s="1">
        <v>1</v>
      </c>
    </row>
    <row r="101" spans="2:3" x14ac:dyDescent="0.25">
      <c r="B101" s="1">
        <v>0</v>
      </c>
      <c r="C101" s="1">
        <v>0</v>
      </c>
    </row>
  </sheetData>
  <sheetProtection algorithmName="SHA-1" hashValue="QqGWKOFaqdUXfr+9ranXz3zVOc4=" saltValue="R6xfC9qgGukwM1jhJKb91g==" spinCount="100000" sheet="1" objects="1" scenarios="1" selectLockedCells="1" selectUnlockedCells="1"/>
  <phoneticPr fontId="1"/>
  <conditionalFormatting sqref="I84:I93 I73:I82 I62:I71 I51:I60 I40:I49 I29:I38 I18:I27 I7:I16">
    <cfRule type="expression" priority="1">
      <formula>$H1048569&lt;=$B$93</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filterMode="1"/>
  <dimension ref="A1:CP136"/>
  <sheetViews>
    <sheetView topLeftCell="F1" workbookViewId="0">
      <selection activeCell="C13" sqref="C13:F13"/>
    </sheetView>
  </sheetViews>
  <sheetFormatPr defaultColWidth="8.75" defaultRowHeight="12" x14ac:dyDescent="0.2"/>
  <cols>
    <col min="1" max="16" width="8.75" style="4"/>
    <col min="17" max="17" width="8.75" style="9"/>
    <col min="18" max="27" width="8.75" style="4"/>
    <col min="28" max="28" width="8.75" style="9"/>
    <col min="29" max="38" width="8.75" style="4"/>
    <col min="39" max="39" width="8.75" style="9"/>
    <col min="40" max="49" width="8.75" style="4"/>
    <col min="50" max="50" width="8.75" style="9"/>
    <col min="51" max="60" width="8.75" style="4"/>
    <col min="61" max="61" width="8.75" style="9"/>
    <col min="62" max="71" width="8.75" style="4"/>
    <col min="72" max="72" width="8.75" style="9"/>
    <col min="73" max="82" width="8.75" style="4"/>
    <col min="83" max="83" width="8.75" style="9"/>
    <col min="84" max="93" width="8.75" style="4"/>
    <col min="94" max="94" width="8.75" style="9"/>
    <col min="95" max="16384" width="8.75" style="4"/>
  </cols>
  <sheetData>
    <row r="1" spans="1:94" s="3" customFormat="1" ht="120" x14ac:dyDescent="0.2">
      <c r="A1" s="5" t="s">
        <v>99</v>
      </c>
      <c r="B1" s="5" t="s">
        <v>102</v>
      </c>
      <c r="C1" s="5" t="s">
        <v>103</v>
      </c>
      <c r="D1" s="5" t="s">
        <v>104</v>
      </c>
      <c r="E1" s="5" t="s">
        <v>100</v>
      </c>
      <c r="F1" s="5" t="s">
        <v>101</v>
      </c>
      <c r="G1" s="6" t="s">
        <v>9</v>
      </c>
      <c r="H1" s="6" t="s">
        <v>0</v>
      </c>
      <c r="I1" s="6" t="s">
        <v>1</v>
      </c>
      <c r="J1" s="6" t="s">
        <v>2</v>
      </c>
      <c r="K1" s="6" t="s">
        <v>3</v>
      </c>
      <c r="L1" s="6" t="s">
        <v>4</v>
      </c>
      <c r="M1" s="6" t="s">
        <v>5</v>
      </c>
      <c r="N1" s="6" t="s">
        <v>6</v>
      </c>
      <c r="O1" s="6" t="s">
        <v>7</v>
      </c>
      <c r="P1" s="6" t="s">
        <v>8</v>
      </c>
      <c r="Q1" s="8" t="s">
        <v>91</v>
      </c>
      <c r="R1" s="7" t="s">
        <v>10</v>
      </c>
      <c r="S1" s="7" t="s">
        <v>11</v>
      </c>
      <c r="T1" s="7" t="s">
        <v>12</v>
      </c>
      <c r="U1" s="7" t="s">
        <v>13</v>
      </c>
      <c r="V1" s="7" t="s">
        <v>14</v>
      </c>
      <c r="W1" s="7" t="s">
        <v>15</v>
      </c>
      <c r="X1" s="7" t="s">
        <v>16</v>
      </c>
      <c r="Y1" s="7" t="s">
        <v>17</v>
      </c>
      <c r="Z1" s="7" t="s">
        <v>18</v>
      </c>
      <c r="AA1" s="7" t="s">
        <v>19</v>
      </c>
      <c r="AB1" s="8" t="s">
        <v>91</v>
      </c>
      <c r="AC1" s="7" t="s">
        <v>21</v>
      </c>
      <c r="AD1" s="7" t="s">
        <v>22</v>
      </c>
      <c r="AE1" s="7" t="s">
        <v>23</v>
      </c>
      <c r="AF1" s="7" t="s">
        <v>24</v>
      </c>
      <c r="AG1" s="7" t="s">
        <v>95</v>
      </c>
      <c r="AH1" s="7" t="s">
        <v>25</v>
      </c>
      <c r="AI1" s="7" t="s">
        <v>26</v>
      </c>
      <c r="AJ1" s="7" t="s">
        <v>27</v>
      </c>
      <c r="AK1" s="7" t="s">
        <v>28</v>
      </c>
      <c r="AL1" s="7" t="s">
        <v>29</v>
      </c>
      <c r="AM1" s="8" t="s">
        <v>91</v>
      </c>
      <c r="AN1" s="7" t="s">
        <v>92</v>
      </c>
      <c r="AO1" s="7" t="s">
        <v>31</v>
      </c>
      <c r="AP1" s="7" t="s">
        <v>32</v>
      </c>
      <c r="AQ1" s="7" t="s">
        <v>33</v>
      </c>
      <c r="AR1" s="7" t="s">
        <v>34</v>
      </c>
      <c r="AS1" s="7" t="s">
        <v>35</v>
      </c>
      <c r="AT1" s="7" t="s">
        <v>36</v>
      </c>
      <c r="AU1" s="7" t="s">
        <v>37</v>
      </c>
      <c r="AV1" s="7" t="s">
        <v>38</v>
      </c>
      <c r="AW1" s="7" t="s">
        <v>93</v>
      </c>
      <c r="AX1" s="8" t="s">
        <v>91</v>
      </c>
      <c r="AY1" s="7" t="s">
        <v>40</v>
      </c>
      <c r="AZ1" s="7" t="s">
        <v>41</v>
      </c>
      <c r="BA1" s="7" t="s">
        <v>42</v>
      </c>
      <c r="BB1" s="7" t="s">
        <v>43</v>
      </c>
      <c r="BC1" s="7" t="s">
        <v>44</v>
      </c>
      <c r="BD1" s="7" t="s">
        <v>45</v>
      </c>
      <c r="BE1" s="7" t="s">
        <v>46</v>
      </c>
      <c r="BF1" s="7" t="s">
        <v>47</v>
      </c>
      <c r="BG1" s="7" t="s">
        <v>48</v>
      </c>
      <c r="BH1" s="7" t="s">
        <v>49</v>
      </c>
      <c r="BI1" s="8" t="s">
        <v>91</v>
      </c>
      <c r="BJ1" s="7" t="s">
        <v>51</v>
      </c>
      <c r="BK1" s="7" t="s">
        <v>52</v>
      </c>
      <c r="BL1" s="7" t="s">
        <v>53</v>
      </c>
      <c r="BM1" s="7" t="s">
        <v>54</v>
      </c>
      <c r="BN1" s="7" t="s">
        <v>55</v>
      </c>
      <c r="BO1" s="7" t="s">
        <v>56</v>
      </c>
      <c r="BP1" s="7" t="s">
        <v>57</v>
      </c>
      <c r="BQ1" s="7" t="s">
        <v>58</v>
      </c>
      <c r="BR1" s="7" t="s">
        <v>59</v>
      </c>
      <c r="BS1" s="7" t="s">
        <v>60</v>
      </c>
      <c r="BT1" s="8" t="s">
        <v>91</v>
      </c>
      <c r="BU1" s="7" t="s">
        <v>62</v>
      </c>
      <c r="BV1" s="7" t="s">
        <v>63</v>
      </c>
      <c r="BW1" s="7" t="s">
        <v>64</v>
      </c>
      <c r="BX1" s="7" t="s">
        <v>65</v>
      </c>
      <c r="BY1" s="7" t="s">
        <v>66</v>
      </c>
      <c r="BZ1" s="7" t="s">
        <v>67</v>
      </c>
      <c r="CA1" s="7" t="s">
        <v>68</v>
      </c>
      <c r="CB1" s="7" t="s">
        <v>69</v>
      </c>
      <c r="CC1" s="7" t="s">
        <v>70</v>
      </c>
      <c r="CD1" s="7" t="s">
        <v>71</v>
      </c>
      <c r="CE1" s="8" t="s">
        <v>91</v>
      </c>
      <c r="CF1" s="7" t="s">
        <v>73</v>
      </c>
      <c r="CG1" s="7" t="s">
        <v>74</v>
      </c>
      <c r="CH1" s="7" t="s">
        <v>75</v>
      </c>
      <c r="CI1" s="7" t="s">
        <v>76</v>
      </c>
      <c r="CJ1" s="7" t="s">
        <v>77</v>
      </c>
      <c r="CK1" s="7" t="s">
        <v>78</v>
      </c>
      <c r="CL1" s="7" t="s">
        <v>94</v>
      </c>
      <c r="CM1" s="7" t="s">
        <v>79</v>
      </c>
      <c r="CN1" s="7" t="s">
        <v>80</v>
      </c>
      <c r="CO1" s="7" t="s">
        <v>83</v>
      </c>
      <c r="CP1" s="8" t="s">
        <v>91</v>
      </c>
    </row>
    <row r="2" spans="1:94" x14ac:dyDescent="0.2">
      <c r="A2" s="4">
        <v>1</v>
      </c>
      <c r="B2" s="10">
        <v>1</v>
      </c>
      <c r="C2" s="10">
        <v>1</v>
      </c>
      <c r="D2" s="10">
        <v>1</v>
      </c>
      <c r="E2" s="10">
        <v>1</v>
      </c>
      <c r="F2" s="10">
        <v>10</v>
      </c>
      <c r="G2" s="4">
        <v>1</v>
      </c>
      <c r="H2" s="4">
        <v>1</v>
      </c>
      <c r="I2" s="4">
        <v>1</v>
      </c>
      <c r="J2" s="4">
        <v>1</v>
      </c>
      <c r="K2" s="4">
        <v>1</v>
      </c>
      <c r="L2" s="4">
        <v>1</v>
      </c>
      <c r="M2" s="4">
        <v>1</v>
      </c>
      <c r="N2" s="4">
        <v>1</v>
      </c>
      <c r="O2" s="4">
        <v>1</v>
      </c>
      <c r="P2" s="4">
        <v>4</v>
      </c>
      <c r="Q2" s="9">
        <f>SUMIFS(G2:P2,G2:P2,"&gt;=1",G2:P2,"&lt;=5")/COUNTIFS(G2:P2,"&gt;=1",G2:P2,"&lt;=5")</f>
        <v>1.3</v>
      </c>
      <c r="R2" s="4">
        <v>3</v>
      </c>
      <c r="S2" s="4">
        <v>3</v>
      </c>
      <c r="T2" s="4">
        <v>3</v>
      </c>
      <c r="U2" s="4">
        <v>3</v>
      </c>
      <c r="V2" s="4">
        <v>3</v>
      </c>
      <c r="W2" s="4">
        <v>3</v>
      </c>
      <c r="X2" s="4">
        <v>3</v>
      </c>
      <c r="Y2" s="4">
        <v>3</v>
      </c>
      <c r="Z2" s="4">
        <v>3</v>
      </c>
      <c r="AA2" s="4">
        <v>1</v>
      </c>
      <c r="AB2" s="9">
        <f t="shared" ref="AB2:AB65" si="0">SUMIFS(R2:AA2,R2:AA2,"&gt;=1",R2:AA2,"&lt;=5")/COUNTIFS(R2:AA2,"&gt;=1",R2:AA2,"&lt;=5")</f>
        <v>2.8</v>
      </c>
      <c r="AC2" s="4">
        <v>2</v>
      </c>
      <c r="AD2" s="4">
        <v>2</v>
      </c>
      <c r="AE2" s="4">
        <v>2</v>
      </c>
      <c r="AF2" s="4">
        <v>2</v>
      </c>
      <c r="AG2" s="4">
        <v>2</v>
      </c>
      <c r="AH2" s="4">
        <v>2</v>
      </c>
      <c r="AI2" s="4">
        <v>2</v>
      </c>
      <c r="AJ2" s="4">
        <v>2</v>
      </c>
      <c r="AK2" s="4">
        <v>2</v>
      </c>
      <c r="AL2" s="4">
        <v>1</v>
      </c>
      <c r="AM2" s="9">
        <f t="shared" ref="AM2:AM65" si="1">SUMIFS(AC2:AL2,AC2:AL2,"&gt;=1",AC2:AL2,"&lt;=5")/COUNTIFS(AC2:AL2,"&gt;=1",AC2:AL2,"&lt;=5")</f>
        <v>1.9</v>
      </c>
      <c r="AN2" s="4">
        <v>3</v>
      </c>
      <c r="AO2" s="4">
        <v>3</v>
      </c>
      <c r="AP2" s="4">
        <v>3</v>
      </c>
      <c r="AQ2" s="4">
        <v>3</v>
      </c>
      <c r="AR2" s="4">
        <v>3</v>
      </c>
      <c r="AS2" s="4">
        <v>3</v>
      </c>
      <c r="AT2" s="4">
        <v>3</v>
      </c>
      <c r="AU2" s="4">
        <v>3</v>
      </c>
      <c r="AV2" s="4">
        <v>3</v>
      </c>
      <c r="AW2" s="4">
        <v>1</v>
      </c>
      <c r="AX2" s="9">
        <f t="shared" ref="AX2:AX65" si="2">SUMIFS(AN2:AW2,AN2:AW2,"&gt;=1",AN2:AW2,"&lt;=5")/COUNTIFS(AN2:AW2,"&gt;=1",AN2:AW2,"&lt;=5")</f>
        <v>2.8</v>
      </c>
      <c r="AY2" s="4">
        <v>1</v>
      </c>
      <c r="AZ2" s="4">
        <v>1</v>
      </c>
      <c r="BA2" s="4">
        <v>1</v>
      </c>
      <c r="BB2" s="4">
        <v>1</v>
      </c>
      <c r="BC2" s="4">
        <v>1</v>
      </c>
      <c r="BD2" s="4">
        <v>1</v>
      </c>
      <c r="BE2" s="4">
        <v>1</v>
      </c>
      <c r="BF2" s="4">
        <v>1</v>
      </c>
      <c r="BG2" s="4">
        <v>1</v>
      </c>
      <c r="BH2" s="4">
        <v>3</v>
      </c>
      <c r="BI2" s="9">
        <f t="shared" ref="BI2:BI65" si="3">SUMIFS(AY2:BH2,AY2:BH2,"&gt;=1",AY2:BH2,"&lt;=5")/COUNTIFS(AY2:BH2,"&gt;=1",AY2:BH2,"&lt;=5")</f>
        <v>1.2</v>
      </c>
      <c r="BJ2" s="4">
        <v>1</v>
      </c>
      <c r="BK2" s="4">
        <v>1</v>
      </c>
      <c r="BL2" s="4">
        <v>1</v>
      </c>
      <c r="BM2" s="4">
        <v>1</v>
      </c>
      <c r="BN2" s="4">
        <v>1</v>
      </c>
      <c r="BO2" s="4">
        <v>1</v>
      </c>
      <c r="BP2" s="4">
        <v>1</v>
      </c>
      <c r="BQ2" s="4">
        <v>1</v>
      </c>
      <c r="BR2" s="4">
        <v>1</v>
      </c>
      <c r="BS2" s="4">
        <v>3</v>
      </c>
      <c r="BT2" s="9">
        <f t="shared" ref="BT2:BT65" si="4">SUMIFS(BJ2:BS2,BJ2:BS2,"&gt;=1",BJ2:BS2,"&lt;=5")/COUNTIFS(BJ2:BS2,"&gt;=1",BJ2:BS2,"&lt;=5")</f>
        <v>1.2</v>
      </c>
      <c r="BU2" s="4">
        <v>1</v>
      </c>
      <c r="BV2" s="4">
        <v>1</v>
      </c>
      <c r="BW2" s="4">
        <v>1</v>
      </c>
      <c r="BX2" s="4">
        <v>1</v>
      </c>
      <c r="BY2" s="4">
        <v>1</v>
      </c>
      <c r="BZ2" s="4">
        <v>1</v>
      </c>
      <c r="CA2" s="4">
        <v>1</v>
      </c>
      <c r="CB2" s="4">
        <v>1</v>
      </c>
      <c r="CC2" s="4">
        <v>1</v>
      </c>
      <c r="CD2" s="4">
        <v>3</v>
      </c>
      <c r="CE2" s="9">
        <f t="shared" ref="CE2:CE65" si="5">SUMIFS(BU2:CD2,BU2:CD2,"&gt;=1",BU2:CD2,"&lt;=5")/COUNTIFS(BU2:CD2,"&gt;=1",BU2:CD2,"&lt;=5")</f>
        <v>1.2</v>
      </c>
      <c r="CF2" s="4">
        <v>1</v>
      </c>
      <c r="CG2" s="4">
        <v>1</v>
      </c>
      <c r="CH2" s="4">
        <v>1</v>
      </c>
      <c r="CI2" s="4">
        <v>1</v>
      </c>
      <c r="CJ2" s="4">
        <v>1</v>
      </c>
      <c r="CK2" s="4">
        <v>1</v>
      </c>
      <c r="CL2" s="4">
        <v>1</v>
      </c>
      <c r="CM2" s="4">
        <v>1</v>
      </c>
      <c r="CN2" s="4">
        <v>1</v>
      </c>
      <c r="CO2" s="4">
        <v>3</v>
      </c>
      <c r="CP2" s="9">
        <f t="shared" ref="CP2:CP65" si="6">SUMIFS(CF2:CO2,CF2:CO2,"&gt;=1",CF2:CO2,"&lt;=5")/COUNTIFS(CF2:CO2,"&gt;=1",CF2:CO2,"&lt;=5")</f>
        <v>1.2</v>
      </c>
    </row>
    <row r="3" spans="1:94" x14ac:dyDescent="0.2">
      <c r="A3" s="4">
        <v>2</v>
      </c>
      <c r="B3" s="10">
        <v>2</v>
      </c>
      <c r="C3" s="10">
        <v>1</v>
      </c>
      <c r="D3" s="10">
        <v>2</v>
      </c>
      <c r="E3" s="10">
        <v>2</v>
      </c>
      <c r="F3" s="10">
        <v>20</v>
      </c>
      <c r="G3" s="4">
        <v>2</v>
      </c>
      <c r="H3" s="4">
        <v>2</v>
      </c>
      <c r="I3" s="4">
        <v>2</v>
      </c>
      <c r="J3" s="4">
        <v>2</v>
      </c>
      <c r="K3" s="4">
        <v>2</v>
      </c>
      <c r="L3" s="4">
        <v>2</v>
      </c>
      <c r="M3" s="4">
        <v>2</v>
      </c>
      <c r="N3" s="4">
        <v>2</v>
      </c>
      <c r="O3" s="4">
        <v>2</v>
      </c>
      <c r="P3" s="4">
        <v>5</v>
      </c>
      <c r="Q3" s="9">
        <f t="shared" ref="Q3:Q66" si="7">SUMIFS(G3:P3,G3:P3,"&gt;=1",G3:P3,"&lt;=5")/COUNTIFS(G3:P3,"&gt;=1",G3:P3,"&lt;=5")</f>
        <v>2.2999999999999998</v>
      </c>
      <c r="R3" s="4">
        <v>1</v>
      </c>
      <c r="S3" s="4">
        <v>1</v>
      </c>
      <c r="T3" s="4">
        <v>1</v>
      </c>
      <c r="U3" s="4">
        <v>1</v>
      </c>
      <c r="V3" s="4">
        <v>1</v>
      </c>
      <c r="W3" s="4">
        <v>1</v>
      </c>
      <c r="X3" s="4">
        <v>1</v>
      </c>
      <c r="Y3" s="4">
        <v>1</v>
      </c>
      <c r="Z3" s="4">
        <v>1</v>
      </c>
      <c r="AA3" s="4">
        <v>2</v>
      </c>
      <c r="AB3" s="9">
        <f t="shared" si="0"/>
        <v>1.1000000000000001</v>
      </c>
      <c r="AC3" s="4">
        <v>1</v>
      </c>
      <c r="AD3" s="4">
        <v>1</v>
      </c>
      <c r="AE3" s="4">
        <v>1</v>
      </c>
      <c r="AF3" s="4">
        <v>1</v>
      </c>
      <c r="AG3" s="4">
        <v>1</v>
      </c>
      <c r="AH3" s="4">
        <v>1</v>
      </c>
      <c r="AI3" s="4">
        <v>1</v>
      </c>
      <c r="AJ3" s="4">
        <v>1</v>
      </c>
      <c r="AK3" s="4">
        <v>1</v>
      </c>
      <c r="AL3" s="4">
        <v>2</v>
      </c>
      <c r="AM3" s="9">
        <f t="shared" si="1"/>
        <v>1.1000000000000001</v>
      </c>
      <c r="AN3" s="4">
        <v>1</v>
      </c>
      <c r="AO3" s="4">
        <v>2</v>
      </c>
      <c r="AP3" s="4">
        <v>1</v>
      </c>
      <c r="AQ3" s="4">
        <v>1</v>
      </c>
      <c r="AR3" s="4">
        <v>2</v>
      </c>
      <c r="AS3" s="4">
        <v>2</v>
      </c>
      <c r="AT3" s="4">
        <v>1</v>
      </c>
      <c r="AU3" s="4">
        <v>1</v>
      </c>
      <c r="AV3" s="4">
        <v>1</v>
      </c>
      <c r="AW3" s="4">
        <v>3</v>
      </c>
      <c r="AX3" s="9">
        <f t="shared" si="2"/>
        <v>1.5</v>
      </c>
      <c r="AY3" s="4">
        <v>1</v>
      </c>
      <c r="AZ3" s="4">
        <v>1</v>
      </c>
      <c r="BA3" s="4">
        <v>1</v>
      </c>
      <c r="BB3" s="4">
        <v>1</v>
      </c>
      <c r="BC3" s="4">
        <v>1</v>
      </c>
      <c r="BD3" s="4">
        <v>1</v>
      </c>
      <c r="BE3" s="4">
        <v>1</v>
      </c>
      <c r="BF3" s="4">
        <v>1</v>
      </c>
      <c r="BG3" s="4">
        <v>1</v>
      </c>
      <c r="BH3" s="4">
        <v>2</v>
      </c>
      <c r="BI3" s="9">
        <f t="shared" si="3"/>
        <v>1.1000000000000001</v>
      </c>
      <c r="BJ3" s="4">
        <v>1</v>
      </c>
      <c r="BK3" s="4">
        <v>2</v>
      </c>
      <c r="BL3" s="4">
        <v>1</v>
      </c>
      <c r="BM3" s="4">
        <v>1</v>
      </c>
      <c r="BN3" s="4">
        <v>2</v>
      </c>
      <c r="BO3" s="4">
        <v>2</v>
      </c>
      <c r="BP3" s="4">
        <v>1</v>
      </c>
      <c r="BQ3" s="4">
        <v>1</v>
      </c>
      <c r="BR3" s="4">
        <v>1</v>
      </c>
      <c r="BS3" s="4">
        <v>3</v>
      </c>
      <c r="BT3" s="9">
        <f t="shared" si="4"/>
        <v>1.5</v>
      </c>
      <c r="BU3" s="4">
        <v>1</v>
      </c>
      <c r="BV3" s="4">
        <v>2</v>
      </c>
      <c r="BW3" s="4">
        <v>1</v>
      </c>
      <c r="BX3" s="4">
        <v>1</v>
      </c>
      <c r="BY3" s="4">
        <v>2</v>
      </c>
      <c r="BZ3" s="4">
        <v>2</v>
      </c>
      <c r="CA3" s="4">
        <v>1</v>
      </c>
      <c r="CB3" s="4">
        <v>1</v>
      </c>
      <c r="CC3" s="4">
        <v>1</v>
      </c>
      <c r="CD3" s="4">
        <v>3</v>
      </c>
      <c r="CE3" s="9">
        <f t="shared" si="5"/>
        <v>1.5</v>
      </c>
      <c r="CF3" s="4">
        <v>1</v>
      </c>
      <c r="CG3" s="4">
        <v>2</v>
      </c>
      <c r="CH3" s="4">
        <v>1</v>
      </c>
      <c r="CI3" s="4">
        <v>1</v>
      </c>
      <c r="CJ3" s="4">
        <v>2</v>
      </c>
      <c r="CK3" s="4">
        <v>2</v>
      </c>
      <c r="CL3" s="4">
        <v>1</v>
      </c>
      <c r="CM3" s="4">
        <v>1</v>
      </c>
      <c r="CN3" s="4">
        <v>1</v>
      </c>
      <c r="CO3" s="4">
        <v>3</v>
      </c>
      <c r="CP3" s="9">
        <f t="shared" si="6"/>
        <v>1.5</v>
      </c>
    </row>
    <row r="4" spans="1:94" hidden="1" x14ac:dyDescent="0.2">
      <c r="A4" s="4">
        <v>3</v>
      </c>
      <c r="B4" s="10">
        <v>3</v>
      </c>
      <c r="C4" s="10">
        <v>2</v>
      </c>
      <c r="D4" s="10">
        <v>0</v>
      </c>
      <c r="E4" s="10">
        <v>3</v>
      </c>
      <c r="F4" s="10">
        <v>30</v>
      </c>
      <c r="G4" s="4">
        <v>3</v>
      </c>
      <c r="H4" s="4">
        <v>3</v>
      </c>
      <c r="I4" s="4">
        <v>3</v>
      </c>
      <c r="J4" s="4">
        <v>3</v>
      </c>
      <c r="K4" s="4">
        <v>3</v>
      </c>
      <c r="L4" s="4">
        <v>3</v>
      </c>
      <c r="M4" s="4">
        <v>3</v>
      </c>
      <c r="N4" s="4">
        <v>3</v>
      </c>
      <c r="O4" s="4">
        <v>3</v>
      </c>
      <c r="P4" s="4">
        <v>2</v>
      </c>
      <c r="Q4" s="9">
        <f t="shared" si="7"/>
        <v>2.9</v>
      </c>
      <c r="R4" s="4">
        <v>5</v>
      </c>
      <c r="S4" s="4">
        <v>5</v>
      </c>
      <c r="T4" s="4">
        <v>5</v>
      </c>
      <c r="U4" s="4">
        <v>5</v>
      </c>
      <c r="V4" s="4">
        <v>5</v>
      </c>
      <c r="W4" s="4">
        <v>5</v>
      </c>
      <c r="X4" s="4">
        <v>5</v>
      </c>
      <c r="Y4" s="4">
        <v>5</v>
      </c>
      <c r="Z4" s="4">
        <v>5</v>
      </c>
      <c r="AA4" s="4">
        <v>3</v>
      </c>
      <c r="AB4" s="9">
        <f t="shared" si="0"/>
        <v>4.8</v>
      </c>
      <c r="AC4" s="4">
        <v>1</v>
      </c>
      <c r="AD4" s="4">
        <v>1</v>
      </c>
      <c r="AE4" s="4">
        <v>1</v>
      </c>
      <c r="AF4" s="4">
        <v>1</v>
      </c>
      <c r="AG4" s="4">
        <v>1</v>
      </c>
      <c r="AH4" s="4">
        <v>1</v>
      </c>
      <c r="AI4" s="4">
        <v>1</v>
      </c>
      <c r="AJ4" s="4">
        <v>1</v>
      </c>
      <c r="AK4" s="4">
        <v>1</v>
      </c>
      <c r="AL4" s="4">
        <v>3</v>
      </c>
      <c r="AM4" s="9">
        <f t="shared" si="1"/>
        <v>1.2</v>
      </c>
      <c r="AN4" s="4">
        <v>5</v>
      </c>
      <c r="AO4" s="4">
        <v>5</v>
      </c>
      <c r="AP4" s="4">
        <v>5</v>
      </c>
      <c r="AQ4" s="4">
        <v>5</v>
      </c>
      <c r="AR4" s="4">
        <v>5</v>
      </c>
      <c r="AS4" s="4">
        <v>5</v>
      </c>
      <c r="AT4" s="4">
        <v>5</v>
      </c>
      <c r="AU4" s="4">
        <v>5</v>
      </c>
      <c r="AV4" s="4">
        <v>5</v>
      </c>
      <c r="AW4" s="4">
        <v>3</v>
      </c>
      <c r="AX4" s="9">
        <f t="shared" si="2"/>
        <v>4.8</v>
      </c>
      <c r="AY4" s="4">
        <v>2</v>
      </c>
      <c r="AZ4" s="4">
        <v>2</v>
      </c>
      <c r="BA4" s="4">
        <v>2</v>
      </c>
      <c r="BB4" s="4">
        <v>2</v>
      </c>
      <c r="BC4" s="4">
        <v>2</v>
      </c>
      <c r="BD4" s="4">
        <v>2</v>
      </c>
      <c r="BE4" s="4">
        <v>2</v>
      </c>
      <c r="BF4" s="4">
        <v>2</v>
      </c>
      <c r="BG4" s="4">
        <v>2</v>
      </c>
      <c r="BH4" s="4">
        <v>3</v>
      </c>
      <c r="BI4" s="9">
        <f t="shared" si="3"/>
        <v>2.1</v>
      </c>
      <c r="BJ4" s="4">
        <v>6</v>
      </c>
      <c r="BK4" s="4">
        <v>0</v>
      </c>
      <c r="BL4" s="4">
        <v>6</v>
      </c>
      <c r="BM4" s="4">
        <v>0</v>
      </c>
      <c r="BN4" s="4">
        <v>6</v>
      </c>
      <c r="BO4" s="4">
        <v>0</v>
      </c>
      <c r="BP4" s="4">
        <v>6</v>
      </c>
      <c r="BQ4" s="4">
        <v>2</v>
      </c>
      <c r="BR4" s="4">
        <v>2</v>
      </c>
      <c r="BS4" s="4">
        <v>3</v>
      </c>
      <c r="BT4" s="9">
        <f t="shared" si="4"/>
        <v>2.3333333333333335</v>
      </c>
      <c r="BU4" s="4">
        <v>6</v>
      </c>
      <c r="BV4" s="4">
        <v>0</v>
      </c>
      <c r="BW4" s="4">
        <v>6</v>
      </c>
      <c r="BX4" s="4">
        <v>0</v>
      </c>
      <c r="BY4" s="4">
        <v>6</v>
      </c>
      <c r="BZ4" s="4">
        <v>0</v>
      </c>
      <c r="CA4" s="4">
        <v>6</v>
      </c>
      <c r="CB4" s="4">
        <v>2</v>
      </c>
      <c r="CC4" s="4">
        <v>2</v>
      </c>
      <c r="CD4" s="4">
        <v>3</v>
      </c>
      <c r="CE4" s="9">
        <f t="shared" si="5"/>
        <v>2.3333333333333335</v>
      </c>
      <c r="CF4" s="4">
        <v>6</v>
      </c>
      <c r="CG4" s="4">
        <v>0</v>
      </c>
      <c r="CH4" s="4">
        <v>6</v>
      </c>
      <c r="CI4" s="4">
        <v>0</v>
      </c>
      <c r="CJ4" s="4">
        <v>6</v>
      </c>
      <c r="CK4" s="4">
        <v>0</v>
      </c>
      <c r="CL4" s="4">
        <v>6</v>
      </c>
      <c r="CM4" s="4">
        <v>2</v>
      </c>
      <c r="CN4" s="4">
        <v>2</v>
      </c>
      <c r="CO4" s="4">
        <v>3</v>
      </c>
      <c r="CP4" s="9">
        <f t="shared" si="6"/>
        <v>2.3333333333333335</v>
      </c>
    </row>
    <row r="5" spans="1:94" hidden="1" x14ac:dyDescent="0.2">
      <c r="A5" s="4">
        <v>4</v>
      </c>
      <c r="B5" s="10">
        <v>1</v>
      </c>
      <c r="C5" s="10">
        <v>2</v>
      </c>
      <c r="D5" s="10">
        <v>2</v>
      </c>
      <c r="E5" s="10">
        <v>4</v>
      </c>
      <c r="F5" s="10">
        <v>40</v>
      </c>
      <c r="G5" s="4">
        <v>4</v>
      </c>
      <c r="H5" s="4">
        <v>4</v>
      </c>
      <c r="I5" s="4">
        <v>4</v>
      </c>
      <c r="J5" s="4">
        <v>4</v>
      </c>
      <c r="K5" s="4">
        <v>4</v>
      </c>
      <c r="L5" s="4">
        <v>4</v>
      </c>
      <c r="M5" s="4">
        <v>4</v>
      </c>
      <c r="N5" s="4">
        <v>4</v>
      </c>
      <c r="O5" s="4">
        <v>4</v>
      </c>
      <c r="P5" s="4">
        <v>1</v>
      </c>
      <c r="Q5" s="9">
        <f t="shared" si="7"/>
        <v>3.7</v>
      </c>
      <c r="R5" s="4">
        <v>6</v>
      </c>
      <c r="S5" s="4">
        <v>0</v>
      </c>
      <c r="T5" s="4">
        <v>6</v>
      </c>
      <c r="U5" s="4">
        <v>0</v>
      </c>
      <c r="V5" s="4">
        <v>6</v>
      </c>
      <c r="W5" s="4">
        <v>0</v>
      </c>
      <c r="X5" s="4">
        <v>6</v>
      </c>
      <c r="Y5" s="4">
        <v>2</v>
      </c>
      <c r="Z5" s="4">
        <v>2</v>
      </c>
      <c r="AA5" s="4">
        <v>4</v>
      </c>
      <c r="AB5" s="9">
        <f t="shared" si="0"/>
        <v>2.6666666666666665</v>
      </c>
      <c r="AC5" s="4">
        <v>2</v>
      </c>
      <c r="AD5" s="4">
        <v>2</v>
      </c>
      <c r="AE5" s="4">
        <v>2</v>
      </c>
      <c r="AF5" s="4">
        <v>2</v>
      </c>
      <c r="AG5" s="4">
        <v>2</v>
      </c>
      <c r="AH5" s="4">
        <v>2</v>
      </c>
      <c r="AI5" s="4">
        <v>2</v>
      </c>
      <c r="AJ5" s="4">
        <v>2</v>
      </c>
      <c r="AK5" s="4">
        <v>2</v>
      </c>
      <c r="AL5" s="4">
        <v>4</v>
      </c>
      <c r="AM5" s="9">
        <f t="shared" si="1"/>
        <v>2.2000000000000002</v>
      </c>
      <c r="AN5" s="4">
        <v>6</v>
      </c>
      <c r="AO5" s="4">
        <v>0</v>
      </c>
      <c r="AP5" s="4">
        <v>6</v>
      </c>
      <c r="AQ5" s="4">
        <v>0</v>
      </c>
      <c r="AR5" s="4">
        <v>6</v>
      </c>
      <c r="AS5" s="4">
        <v>0</v>
      </c>
      <c r="AT5" s="4">
        <v>6</v>
      </c>
      <c r="AU5" s="4">
        <v>2</v>
      </c>
      <c r="AV5" s="4">
        <v>2</v>
      </c>
      <c r="AW5" s="4">
        <v>4</v>
      </c>
      <c r="AX5" s="9">
        <f t="shared" si="2"/>
        <v>2.6666666666666665</v>
      </c>
      <c r="AY5" s="4">
        <v>3</v>
      </c>
      <c r="AZ5" s="4">
        <v>3</v>
      </c>
      <c r="BA5" s="4">
        <v>3</v>
      </c>
      <c r="BB5" s="4">
        <v>3</v>
      </c>
      <c r="BC5" s="4">
        <v>3</v>
      </c>
      <c r="BD5" s="4">
        <v>3</v>
      </c>
      <c r="BE5" s="4">
        <v>3</v>
      </c>
      <c r="BF5" s="4">
        <v>3</v>
      </c>
      <c r="BG5" s="4">
        <v>3</v>
      </c>
      <c r="BH5" s="4">
        <v>4</v>
      </c>
      <c r="BI5" s="9">
        <f t="shared" si="3"/>
        <v>3.1</v>
      </c>
      <c r="BJ5" s="4">
        <v>1</v>
      </c>
      <c r="BK5" s="4">
        <v>1</v>
      </c>
      <c r="BL5" s="4">
        <v>1</v>
      </c>
      <c r="BM5" s="4">
        <v>1</v>
      </c>
      <c r="BN5" s="4">
        <v>1</v>
      </c>
      <c r="BO5" s="4">
        <v>1</v>
      </c>
      <c r="BP5" s="4">
        <v>1</v>
      </c>
      <c r="BQ5" s="4">
        <v>1</v>
      </c>
      <c r="BR5" s="4">
        <v>1</v>
      </c>
      <c r="BS5" s="4">
        <v>4</v>
      </c>
      <c r="BT5" s="9">
        <f t="shared" si="4"/>
        <v>1.3</v>
      </c>
      <c r="BU5" s="4">
        <v>1</v>
      </c>
      <c r="BV5" s="4">
        <v>1</v>
      </c>
      <c r="BW5" s="4">
        <v>1</v>
      </c>
      <c r="BX5" s="4">
        <v>1</v>
      </c>
      <c r="BY5" s="4">
        <v>1</v>
      </c>
      <c r="BZ5" s="4">
        <v>1</v>
      </c>
      <c r="CA5" s="4">
        <v>1</v>
      </c>
      <c r="CB5" s="4">
        <v>1</v>
      </c>
      <c r="CC5" s="4">
        <v>1</v>
      </c>
      <c r="CD5" s="4">
        <v>4</v>
      </c>
      <c r="CE5" s="9">
        <f t="shared" si="5"/>
        <v>1.3</v>
      </c>
      <c r="CF5" s="4">
        <v>1</v>
      </c>
      <c r="CG5" s="4">
        <v>1</v>
      </c>
      <c r="CH5" s="4">
        <v>1</v>
      </c>
      <c r="CI5" s="4">
        <v>1</v>
      </c>
      <c r="CJ5" s="4">
        <v>1</v>
      </c>
      <c r="CK5" s="4">
        <v>1</v>
      </c>
      <c r="CL5" s="4">
        <v>1</v>
      </c>
      <c r="CM5" s="4">
        <v>1</v>
      </c>
      <c r="CN5" s="4">
        <v>1</v>
      </c>
      <c r="CO5" s="4">
        <v>4</v>
      </c>
      <c r="CP5" s="9">
        <f t="shared" si="6"/>
        <v>1.3</v>
      </c>
    </row>
    <row r="6" spans="1:94" hidden="1" x14ac:dyDescent="0.2">
      <c r="A6" s="4">
        <v>5</v>
      </c>
      <c r="B6" s="10">
        <v>2</v>
      </c>
      <c r="C6" s="10">
        <v>1</v>
      </c>
      <c r="D6" s="10">
        <v>1</v>
      </c>
      <c r="E6" s="10">
        <v>5</v>
      </c>
      <c r="F6" s="10">
        <v>10</v>
      </c>
      <c r="G6" s="4">
        <v>2</v>
      </c>
      <c r="H6" s="4">
        <v>2</v>
      </c>
      <c r="I6" s="4">
        <v>2</v>
      </c>
      <c r="J6" s="4">
        <v>2</v>
      </c>
      <c r="K6" s="4">
        <v>2</v>
      </c>
      <c r="L6" s="4">
        <v>2</v>
      </c>
      <c r="M6" s="4">
        <v>2</v>
      </c>
      <c r="N6" s="4">
        <v>2</v>
      </c>
      <c r="O6" s="4">
        <v>2</v>
      </c>
      <c r="P6" s="4">
        <v>2</v>
      </c>
      <c r="Q6" s="9">
        <f>SUMIFS(G6:P6,G6:P6,"&gt;=1",G6:P6,"&lt;=5")/COUNTIFS(G6:P6,"&gt;=1",G6:P6,"&lt;=5")</f>
        <v>2</v>
      </c>
      <c r="R6" s="4">
        <v>1</v>
      </c>
      <c r="S6" s="4">
        <v>1</v>
      </c>
      <c r="T6" s="4">
        <v>1</v>
      </c>
      <c r="U6" s="4">
        <v>1</v>
      </c>
      <c r="V6" s="4">
        <v>1</v>
      </c>
      <c r="W6" s="4">
        <v>1</v>
      </c>
      <c r="X6" s="4">
        <v>1</v>
      </c>
      <c r="Y6" s="4">
        <v>1</v>
      </c>
      <c r="Z6" s="4">
        <v>1</v>
      </c>
      <c r="AA6" s="4">
        <v>5</v>
      </c>
      <c r="AB6" s="9">
        <f t="shared" si="0"/>
        <v>1.4</v>
      </c>
      <c r="AC6" s="4">
        <v>3</v>
      </c>
      <c r="AD6" s="4">
        <v>3</v>
      </c>
      <c r="AE6" s="4">
        <v>3</v>
      </c>
      <c r="AF6" s="4">
        <v>3</v>
      </c>
      <c r="AG6" s="4">
        <v>3</v>
      </c>
      <c r="AH6" s="4">
        <v>3</v>
      </c>
      <c r="AI6" s="4">
        <v>3</v>
      </c>
      <c r="AJ6" s="4">
        <v>3</v>
      </c>
      <c r="AK6" s="4">
        <v>3</v>
      </c>
      <c r="AL6" s="4">
        <v>2</v>
      </c>
      <c r="AM6" s="9">
        <f t="shared" si="1"/>
        <v>2.9</v>
      </c>
      <c r="AN6" s="4">
        <v>1</v>
      </c>
      <c r="AO6" s="4">
        <v>1</v>
      </c>
      <c r="AP6" s="4">
        <v>1</v>
      </c>
      <c r="AQ6" s="4">
        <v>1</v>
      </c>
      <c r="AR6" s="4">
        <v>1</v>
      </c>
      <c r="AS6" s="4">
        <v>1</v>
      </c>
      <c r="AT6" s="4">
        <v>1</v>
      </c>
      <c r="AU6" s="4">
        <v>1</v>
      </c>
      <c r="AV6" s="4">
        <v>1</v>
      </c>
      <c r="AW6" s="4">
        <v>5</v>
      </c>
      <c r="AX6" s="9">
        <f t="shared" si="2"/>
        <v>1.4</v>
      </c>
      <c r="AY6" s="4">
        <v>1</v>
      </c>
      <c r="AZ6" s="4">
        <v>1</v>
      </c>
      <c r="BA6" s="4">
        <v>1</v>
      </c>
      <c r="BB6" s="4">
        <v>1</v>
      </c>
      <c r="BC6" s="4">
        <v>1</v>
      </c>
      <c r="BD6" s="4">
        <v>1</v>
      </c>
      <c r="BE6" s="4">
        <v>1</v>
      </c>
      <c r="BF6" s="4">
        <v>1</v>
      </c>
      <c r="BG6" s="4">
        <v>1</v>
      </c>
      <c r="BH6" s="4">
        <v>3</v>
      </c>
      <c r="BI6" s="9">
        <f t="shared" si="3"/>
        <v>1.2</v>
      </c>
      <c r="BJ6" s="4">
        <v>2</v>
      </c>
      <c r="BK6" s="4">
        <v>2</v>
      </c>
      <c r="BL6" s="4">
        <v>2</v>
      </c>
      <c r="BM6" s="4">
        <v>2</v>
      </c>
      <c r="BN6" s="4">
        <v>2</v>
      </c>
      <c r="BO6" s="4">
        <v>2</v>
      </c>
      <c r="BP6" s="4">
        <v>2</v>
      </c>
      <c r="BQ6" s="4">
        <v>2</v>
      </c>
      <c r="BR6" s="4">
        <v>2</v>
      </c>
      <c r="BS6" s="4">
        <v>5</v>
      </c>
      <c r="BT6" s="9">
        <f t="shared" si="4"/>
        <v>2.2999999999999998</v>
      </c>
      <c r="BU6" s="4">
        <v>2</v>
      </c>
      <c r="BV6" s="4">
        <v>2</v>
      </c>
      <c r="BW6" s="4">
        <v>2</v>
      </c>
      <c r="BX6" s="4">
        <v>2</v>
      </c>
      <c r="BY6" s="4">
        <v>2</v>
      </c>
      <c r="BZ6" s="4">
        <v>2</v>
      </c>
      <c r="CA6" s="4">
        <v>2</v>
      </c>
      <c r="CB6" s="4">
        <v>2</v>
      </c>
      <c r="CC6" s="4">
        <v>2</v>
      </c>
      <c r="CD6" s="4">
        <v>5</v>
      </c>
      <c r="CE6" s="9">
        <f t="shared" si="5"/>
        <v>2.2999999999999998</v>
      </c>
      <c r="CF6" s="4">
        <v>2</v>
      </c>
      <c r="CG6" s="4">
        <v>2</v>
      </c>
      <c r="CH6" s="4">
        <v>2</v>
      </c>
      <c r="CI6" s="4">
        <v>2</v>
      </c>
      <c r="CJ6" s="4">
        <v>2</v>
      </c>
      <c r="CK6" s="4">
        <v>2</v>
      </c>
      <c r="CL6" s="4">
        <v>2</v>
      </c>
      <c r="CM6" s="4">
        <v>2</v>
      </c>
      <c r="CN6" s="4">
        <v>2</v>
      </c>
      <c r="CO6" s="4">
        <v>5</v>
      </c>
      <c r="CP6" s="9">
        <f t="shared" si="6"/>
        <v>2.2999999999999998</v>
      </c>
    </row>
    <row r="7" spans="1:94" x14ac:dyDescent="0.2">
      <c r="A7" s="4">
        <v>6</v>
      </c>
      <c r="B7" s="10">
        <v>3</v>
      </c>
      <c r="C7" s="10">
        <v>1</v>
      </c>
      <c r="D7" s="10">
        <v>0</v>
      </c>
      <c r="E7" s="10">
        <v>1</v>
      </c>
      <c r="F7" s="10">
        <v>20</v>
      </c>
      <c r="G7" s="4">
        <v>1</v>
      </c>
      <c r="H7" s="4">
        <v>1</v>
      </c>
      <c r="I7" s="4">
        <v>1</v>
      </c>
      <c r="J7" s="4">
        <v>1</v>
      </c>
      <c r="K7" s="4">
        <v>1</v>
      </c>
      <c r="L7" s="4">
        <v>1</v>
      </c>
      <c r="M7" s="4">
        <v>1</v>
      </c>
      <c r="N7" s="4">
        <v>1</v>
      </c>
      <c r="O7" s="4">
        <v>1</v>
      </c>
      <c r="P7" s="4">
        <v>2</v>
      </c>
      <c r="Q7" s="9">
        <f t="shared" si="7"/>
        <v>1.1000000000000001</v>
      </c>
      <c r="R7" s="4">
        <v>2</v>
      </c>
      <c r="S7" s="4">
        <v>2</v>
      </c>
      <c r="T7" s="4">
        <v>2</v>
      </c>
      <c r="U7" s="4">
        <v>2</v>
      </c>
      <c r="V7" s="4">
        <v>2</v>
      </c>
      <c r="W7" s="4">
        <v>2</v>
      </c>
      <c r="X7" s="4">
        <v>2</v>
      </c>
      <c r="Y7" s="4">
        <v>2</v>
      </c>
      <c r="Z7" s="4">
        <v>2</v>
      </c>
      <c r="AA7" s="4">
        <v>2</v>
      </c>
      <c r="AB7" s="9">
        <f t="shared" si="0"/>
        <v>2</v>
      </c>
      <c r="AC7" s="4">
        <v>1</v>
      </c>
      <c r="AD7" s="4">
        <v>1</v>
      </c>
      <c r="AE7" s="4">
        <v>1</v>
      </c>
      <c r="AF7" s="4">
        <v>1</v>
      </c>
      <c r="AG7" s="4">
        <v>1</v>
      </c>
      <c r="AH7" s="4">
        <v>1</v>
      </c>
      <c r="AI7" s="4">
        <v>1</v>
      </c>
      <c r="AJ7" s="4">
        <v>1</v>
      </c>
      <c r="AK7" s="4">
        <v>1</v>
      </c>
      <c r="AL7" s="4">
        <v>2</v>
      </c>
      <c r="AM7" s="9">
        <f t="shared" si="1"/>
        <v>1.1000000000000001</v>
      </c>
      <c r="AN7" s="4">
        <v>2</v>
      </c>
      <c r="AO7" s="4">
        <v>2</v>
      </c>
      <c r="AP7" s="4">
        <v>2</v>
      </c>
      <c r="AQ7" s="4">
        <v>2</v>
      </c>
      <c r="AR7" s="4">
        <v>2</v>
      </c>
      <c r="AS7" s="4">
        <v>2</v>
      </c>
      <c r="AT7" s="4">
        <v>2</v>
      </c>
      <c r="AU7" s="4">
        <v>2</v>
      </c>
      <c r="AV7" s="4">
        <v>2</v>
      </c>
      <c r="AW7" s="4">
        <v>2</v>
      </c>
      <c r="AX7" s="9">
        <f t="shared" si="2"/>
        <v>2</v>
      </c>
      <c r="AY7" s="4">
        <v>1</v>
      </c>
      <c r="AZ7" s="4">
        <v>2</v>
      </c>
      <c r="BA7" s="4">
        <v>1</v>
      </c>
      <c r="BB7" s="4">
        <v>1</v>
      </c>
      <c r="BC7" s="4">
        <v>2</v>
      </c>
      <c r="BD7" s="4">
        <v>2</v>
      </c>
      <c r="BE7" s="4">
        <v>1</v>
      </c>
      <c r="BF7" s="4">
        <v>1</v>
      </c>
      <c r="BG7" s="4">
        <v>1</v>
      </c>
      <c r="BH7" s="4">
        <v>3</v>
      </c>
      <c r="BI7" s="9">
        <f t="shared" si="3"/>
        <v>1.5</v>
      </c>
      <c r="BJ7" s="4">
        <v>3</v>
      </c>
      <c r="BK7" s="4">
        <v>3</v>
      </c>
      <c r="BL7" s="4">
        <v>3</v>
      </c>
      <c r="BM7" s="4">
        <v>3</v>
      </c>
      <c r="BN7" s="4">
        <v>3</v>
      </c>
      <c r="BO7" s="4">
        <v>3</v>
      </c>
      <c r="BP7" s="4">
        <v>3</v>
      </c>
      <c r="BQ7" s="4">
        <v>3</v>
      </c>
      <c r="BR7" s="4">
        <v>3</v>
      </c>
      <c r="BS7" s="4">
        <v>2</v>
      </c>
      <c r="BT7" s="9">
        <f t="shared" si="4"/>
        <v>2.9</v>
      </c>
      <c r="BU7" s="4">
        <v>1</v>
      </c>
      <c r="BV7" s="4">
        <v>2</v>
      </c>
      <c r="BW7" s="4">
        <v>1</v>
      </c>
      <c r="BX7" s="4">
        <v>1</v>
      </c>
      <c r="BY7" s="4">
        <v>2</v>
      </c>
      <c r="BZ7" s="4">
        <v>2</v>
      </c>
      <c r="CA7" s="4">
        <v>1</v>
      </c>
      <c r="CB7" s="4">
        <v>1</v>
      </c>
      <c r="CC7" s="4">
        <v>1</v>
      </c>
      <c r="CD7" s="4">
        <v>3</v>
      </c>
      <c r="CE7" s="9">
        <f t="shared" si="5"/>
        <v>1.5</v>
      </c>
      <c r="CF7" s="4">
        <v>1</v>
      </c>
      <c r="CG7" s="4">
        <v>2</v>
      </c>
      <c r="CH7" s="4">
        <v>1</v>
      </c>
      <c r="CI7" s="4">
        <v>1</v>
      </c>
      <c r="CJ7" s="4">
        <v>2</v>
      </c>
      <c r="CK7" s="4">
        <v>2</v>
      </c>
      <c r="CL7" s="4">
        <v>1</v>
      </c>
      <c r="CM7" s="4">
        <v>1</v>
      </c>
      <c r="CN7" s="4">
        <v>1</v>
      </c>
      <c r="CO7" s="4">
        <v>3</v>
      </c>
      <c r="CP7" s="9">
        <f t="shared" si="6"/>
        <v>1.5</v>
      </c>
    </row>
    <row r="8" spans="1:94" hidden="1" x14ac:dyDescent="0.2">
      <c r="A8" s="4">
        <v>7</v>
      </c>
      <c r="B8" s="10">
        <v>1</v>
      </c>
      <c r="C8" s="10">
        <v>2</v>
      </c>
      <c r="D8" s="10">
        <v>1</v>
      </c>
      <c r="E8" s="10">
        <v>2</v>
      </c>
      <c r="F8" s="10">
        <v>30</v>
      </c>
      <c r="G8" s="4">
        <v>1</v>
      </c>
      <c r="H8" s="4">
        <v>1</v>
      </c>
      <c r="I8" s="4">
        <v>1</v>
      </c>
      <c r="J8" s="4">
        <v>1</v>
      </c>
      <c r="K8" s="4">
        <v>1</v>
      </c>
      <c r="L8" s="4">
        <v>1</v>
      </c>
      <c r="M8" s="4">
        <v>1</v>
      </c>
      <c r="N8" s="4">
        <v>1</v>
      </c>
      <c r="O8" s="4">
        <v>1</v>
      </c>
      <c r="P8" s="4">
        <v>2</v>
      </c>
      <c r="Q8" s="9">
        <f t="shared" si="7"/>
        <v>1.1000000000000001</v>
      </c>
      <c r="R8" s="4">
        <v>3</v>
      </c>
      <c r="S8" s="4">
        <v>3</v>
      </c>
      <c r="T8" s="4">
        <v>3</v>
      </c>
      <c r="U8" s="4">
        <v>3</v>
      </c>
      <c r="V8" s="4">
        <v>3</v>
      </c>
      <c r="W8" s="4">
        <v>3</v>
      </c>
      <c r="X8" s="4">
        <v>3</v>
      </c>
      <c r="Y8" s="4">
        <v>3</v>
      </c>
      <c r="Z8" s="4">
        <v>3</v>
      </c>
      <c r="AA8" s="4">
        <v>1</v>
      </c>
      <c r="AB8" s="9">
        <f t="shared" si="0"/>
        <v>2.8</v>
      </c>
      <c r="AC8" s="4">
        <v>5</v>
      </c>
      <c r="AD8" s="4">
        <v>5</v>
      </c>
      <c r="AE8" s="4">
        <v>5</v>
      </c>
      <c r="AF8" s="4">
        <v>5</v>
      </c>
      <c r="AG8" s="4">
        <v>5</v>
      </c>
      <c r="AH8" s="4">
        <v>5</v>
      </c>
      <c r="AI8" s="4">
        <v>5</v>
      </c>
      <c r="AJ8" s="4">
        <v>5</v>
      </c>
      <c r="AK8" s="4">
        <v>5</v>
      </c>
      <c r="AL8" s="4">
        <v>1</v>
      </c>
      <c r="AM8" s="9">
        <f t="shared" si="1"/>
        <v>4.5999999999999996</v>
      </c>
      <c r="AN8" s="4">
        <v>3</v>
      </c>
      <c r="AO8" s="4">
        <v>3</v>
      </c>
      <c r="AP8" s="4">
        <v>3</v>
      </c>
      <c r="AQ8" s="4">
        <v>3</v>
      </c>
      <c r="AR8" s="4">
        <v>3</v>
      </c>
      <c r="AS8" s="4">
        <v>3</v>
      </c>
      <c r="AT8" s="4">
        <v>3</v>
      </c>
      <c r="AU8" s="4">
        <v>3</v>
      </c>
      <c r="AV8" s="4">
        <v>3</v>
      </c>
      <c r="AW8" s="4">
        <v>1</v>
      </c>
      <c r="AX8" s="9">
        <f t="shared" si="2"/>
        <v>2.8</v>
      </c>
      <c r="AY8" s="4">
        <v>6</v>
      </c>
      <c r="AZ8" s="4">
        <v>0</v>
      </c>
      <c r="BA8" s="4">
        <v>6</v>
      </c>
      <c r="BB8" s="4">
        <v>0</v>
      </c>
      <c r="BC8" s="4">
        <v>6</v>
      </c>
      <c r="BD8" s="4">
        <v>0</v>
      </c>
      <c r="BE8" s="4">
        <v>6</v>
      </c>
      <c r="BF8" s="4">
        <v>2</v>
      </c>
      <c r="BG8" s="4">
        <v>2</v>
      </c>
      <c r="BH8" s="4">
        <v>1</v>
      </c>
      <c r="BI8" s="9">
        <f t="shared" si="3"/>
        <v>1.6666666666666667</v>
      </c>
      <c r="BJ8" s="4">
        <v>4</v>
      </c>
      <c r="BK8" s="4">
        <v>4</v>
      </c>
      <c r="BL8" s="4">
        <v>4</v>
      </c>
      <c r="BM8" s="4">
        <v>4</v>
      </c>
      <c r="BN8" s="4">
        <v>4</v>
      </c>
      <c r="BO8" s="4">
        <v>4</v>
      </c>
      <c r="BP8" s="4">
        <v>4</v>
      </c>
      <c r="BQ8" s="4">
        <v>4</v>
      </c>
      <c r="BR8" s="4">
        <v>4</v>
      </c>
      <c r="BS8" s="4">
        <v>1</v>
      </c>
      <c r="BT8" s="9">
        <f t="shared" si="4"/>
        <v>3.7</v>
      </c>
      <c r="BU8" s="4">
        <v>6</v>
      </c>
      <c r="BV8" s="4">
        <v>0</v>
      </c>
      <c r="BW8" s="4">
        <v>6</v>
      </c>
      <c r="BX8" s="4">
        <v>0</v>
      </c>
      <c r="BY8" s="4">
        <v>6</v>
      </c>
      <c r="BZ8" s="4">
        <v>0</v>
      </c>
      <c r="CA8" s="4">
        <v>6</v>
      </c>
      <c r="CB8" s="4">
        <v>2</v>
      </c>
      <c r="CC8" s="4">
        <v>2</v>
      </c>
      <c r="CD8" s="4">
        <v>1</v>
      </c>
      <c r="CE8" s="9">
        <f t="shared" si="5"/>
        <v>1.6666666666666667</v>
      </c>
      <c r="CF8" s="4">
        <v>6</v>
      </c>
      <c r="CG8" s="4">
        <v>0</v>
      </c>
      <c r="CH8" s="4">
        <v>6</v>
      </c>
      <c r="CI8" s="4">
        <v>0</v>
      </c>
      <c r="CJ8" s="4">
        <v>6</v>
      </c>
      <c r="CK8" s="4">
        <v>0</v>
      </c>
      <c r="CL8" s="4">
        <v>6</v>
      </c>
      <c r="CM8" s="4">
        <v>2</v>
      </c>
      <c r="CN8" s="4">
        <v>2</v>
      </c>
      <c r="CO8" s="4">
        <v>1</v>
      </c>
      <c r="CP8" s="9">
        <f t="shared" si="6"/>
        <v>1.6666666666666667</v>
      </c>
    </row>
    <row r="9" spans="1:94" hidden="1" x14ac:dyDescent="0.2">
      <c r="A9" s="4">
        <v>8</v>
      </c>
      <c r="B9" s="10">
        <v>2</v>
      </c>
      <c r="C9" s="10">
        <v>2</v>
      </c>
      <c r="D9" s="10">
        <v>2</v>
      </c>
      <c r="E9" s="10">
        <v>3</v>
      </c>
      <c r="F9" s="10">
        <v>40</v>
      </c>
      <c r="G9" s="4">
        <v>2</v>
      </c>
      <c r="H9" s="4">
        <v>2</v>
      </c>
      <c r="I9" s="4">
        <v>2</v>
      </c>
      <c r="J9" s="4">
        <v>2</v>
      </c>
      <c r="K9" s="4">
        <v>2</v>
      </c>
      <c r="L9" s="4">
        <v>2</v>
      </c>
      <c r="M9" s="4">
        <v>2</v>
      </c>
      <c r="N9" s="4">
        <v>2</v>
      </c>
      <c r="O9" s="4">
        <v>2</v>
      </c>
      <c r="P9" s="4">
        <v>1</v>
      </c>
      <c r="Q9" s="9">
        <f t="shared" si="7"/>
        <v>1.9</v>
      </c>
      <c r="R9" s="4">
        <v>4</v>
      </c>
      <c r="S9" s="4">
        <v>4</v>
      </c>
      <c r="T9" s="4">
        <v>4</v>
      </c>
      <c r="U9" s="4">
        <v>4</v>
      </c>
      <c r="V9" s="4">
        <v>4</v>
      </c>
      <c r="W9" s="4">
        <v>4</v>
      </c>
      <c r="X9" s="4">
        <v>4</v>
      </c>
      <c r="Y9" s="4">
        <v>4</v>
      </c>
      <c r="Z9" s="4">
        <v>4</v>
      </c>
      <c r="AA9" s="4">
        <v>2</v>
      </c>
      <c r="AB9" s="9">
        <f t="shared" si="0"/>
        <v>3.8</v>
      </c>
      <c r="AC9" s="4">
        <v>6</v>
      </c>
      <c r="AD9" s="4">
        <v>0</v>
      </c>
      <c r="AE9" s="4">
        <v>6</v>
      </c>
      <c r="AF9" s="4">
        <v>0</v>
      </c>
      <c r="AG9" s="4">
        <v>6</v>
      </c>
      <c r="AH9" s="4">
        <v>0</v>
      </c>
      <c r="AI9" s="4">
        <v>6</v>
      </c>
      <c r="AJ9" s="4">
        <v>2</v>
      </c>
      <c r="AK9" s="4">
        <v>2</v>
      </c>
      <c r="AL9" s="4">
        <v>2</v>
      </c>
      <c r="AM9" s="9">
        <f t="shared" si="1"/>
        <v>2</v>
      </c>
      <c r="AN9" s="4">
        <v>4</v>
      </c>
      <c r="AO9" s="4">
        <v>4</v>
      </c>
      <c r="AP9" s="4">
        <v>4</v>
      </c>
      <c r="AQ9" s="4">
        <v>4</v>
      </c>
      <c r="AR9" s="4">
        <v>4</v>
      </c>
      <c r="AS9" s="4">
        <v>4</v>
      </c>
      <c r="AT9" s="4">
        <v>4</v>
      </c>
      <c r="AU9" s="4">
        <v>4</v>
      </c>
      <c r="AV9" s="4">
        <v>4</v>
      </c>
      <c r="AW9" s="4">
        <v>2</v>
      </c>
      <c r="AX9" s="9">
        <f t="shared" si="2"/>
        <v>3.8</v>
      </c>
      <c r="AY9" s="4">
        <v>3</v>
      </c>
      <c r="AZ9" s="4">
        <v>3</v>
      </c>
      <c r="BA9" s="4">
        <v>3</v>
      </c>
      <c r="BB9" s="4">
        <v>3</v>
      </c>
      <c r="BC9" s="4">
        <v>3</v>
      </c>
      <c r="BD9" s="4">
        <v>3</v>
      </c>
      <c r="BE9" s="4">
        <v>3</v>
      </c>
      <c r="BF9" s="4">
        <v>3</v>
      </c>
      <c r="BG9" s="4">
        <v>3</v>
      </c>
      <c r="BH9" s="4">
        <v>2</v>
      </c>
      <c r="BI9" s="9">
        <f t="shared" si="3"/>
        <v>2.9</v>
      </c>
      <c r="BJ9" s="4">
        <v>5</v>
      </c>
      <c r="BK9" s="4">
        <v>5</v>
      </c>
      <c r="BL9" s="4">
        <v>5</v>
      </c>
      <c r="BM9" s="4">
        <v>5</v>
      </c>
      <c r="BN9" s="4">
        <v>5</v>
      </c>
      <c r="BO9" s="4">
        <v>5</v>
      </c>
      <c r="BP9" s="4">
        <v>5</v>
      </c>
      <c r="BQ9" s="4">
        <v>5</v>
      </c>
      <c r="BR9" s="4">
        <v>5</v>
      </c>
      <c r="BS9" s="4">
        <v>2</v>
      </c>
      <c r="BT9" s="9">
        <f t="shared" si="4"/>
        <v>4.7</v>
      </c>
      <c r="BU9" s="4">
        <v>1</v>
      </c>
      <c r="BV9" s="4">
        <v>1</v>
      </c>
      <c r="BW9" s="4">
        <v>1</v>
      </c>
      <c r="BX9" s="4">
        <v>1</v>
      </c>
      <c r="BY9" s="4">
        <v>1</v>
      </c>
      <c r="BZ9" s="4">
        <v>1</v>
      </c>
      <c r="CA9" s="4">
        <v>1</v>
      </c>
      <c r="CB9" s="4">
        <v>1</v>
      </c>
      <c r="CC9" s="4">
        <v>1</v>
      </c>
      <c r="CD9" s="4">
        <v>2</v>
      </c>
      <c r="CE9" s="9">
        <f t="shared" si="5"/>
        <v>1.1000000000000001</v>
      </c>
      <c r="CF9" s="4">
        <v>1</v>
      </c>
      <c r="CG9" s="4">
        <v>1</v>
      </c>
      <c r="CH9" s="4">
        <v>1</v>
      </c>
      <c r="CI9" s="4">
        <v>1</v>
      </c>
      <c r="CJ9" s="4">
        <v>1</v>
      </c>
      <c r="CK9" s="4">
        <v>1</v>
      </c>
      <c r="CL9" s="4">
        <v>1</v>
      </c>
      <c r="CM9" s="4">
        <v>1</v>
      </c>
      <c r="CN9" s="4">
        <v>1</v>
      </c>
      <c r="CO9" s="4">
        <v>2</v>
      </c>
      <c r="CP9" s="9">
        <f t="shared" si="6"/>
        <v>1.1000000000000001</v>
      </c>
    </row>
    <row r="10" spans="1:94" hidden="1" x14ac:dyDescent="0.2">
      <c r="A10" s="4">
        <v>9</v>
      </c>
      <c r="B10" s="10">
        <v>3</v>
      </c>
      <c r="C10" s="10">
        <v>1</v>
      </c>
      <c r="D10" s="10">
        <v>0</v>
      </c>
      <c r="E10" s="10">
        <v>4</v>
      </c>
      <c r="F10" s="10">
        <v>10</v>
      </c>
      <c r="G10" s="4">
        <v>2</v>
      </c>
      <c r="H10" s="4">
        <v>3</v>
      </c>
      <c r="I10" s="4">
        <v>3</v>
      </c>
      <c r="J10" s="4">
        <v>3</v>
      </c>
      <c r="K10" s="4">
        <v>3</v>
      </c>
      <c r="L10" s="4">
        <v>3</v>
      </c>
      <c r="M10" s="4">
        <v>3</v>
      </c>
      <c r="N10" s="4">
        <v>3</v>
      </c>
      <c r="O10" s="4">
        <v>3</v>
      </c>
      <c r="P10" s="4">
        <v>2</v>
      </c>
      <c r="Q10" s="9">
        <f t="shared" si="7"/>
        <v>2.8</v>
      </c>
      <c r="R10" s="4">
        <v>2</v>
      </c>
      <c r="S10" s="4">
        <v>2</v>
      </c>
      <c r="T10" s="4">
        <v>2</v>
      </c>
      <c r="U10" s="4">
        <v>2</v>
      </c>
      <c r="V10" s="4">
        <v>2</v>
      </c>
      <c r="W10" s="4">
        <v>2</v>
      </c>
      <c r="X10" s="4">
        <v>2</v>
      </c>
      <c r="Y10" s="4">
        <v>2</v>
      </c>
      <c r="Z10" s="4">
        <v>2</v>
      </c>
      <c r="AA10" s="4">
        <v>2</v>
      </c>
      <c r="AB10" s="9">
        <f t="shared" si="0"/>
        <v>2</v>
      </c>
      <c r="AC10" s="4">
        <v>1</v>
      </c>
      <c r="AD10" s="4">
        <v>1</v>
      </c>
      <c r="AE10" s="4">
        <v>1</v>
      </c>
      <c r="AF10" s="4">
        <v>1</v>
      </c>
      <c r="AG10" s="4">
        <v>1</v>
      </c>
      <c r="AH10" s="4">
        <v>1</v>
      </c>
      <c r="AI10" s="4">
        <v>1</v>
      </c>
      <c r="AJ10" s="4">
        <v>1</v>
      </c>
      <c r="AK10" s="4">
        <v>1</v>
      </c>
      <c r="AL10" s="4">
        <v>3</v>
      </c>
      <c r="AM10" s="9">
        <f t="shared" si="1"/>
        <v>1.2</v>
      </c>
      <c r="AN10" s="4">
        <v>1</v>
      </c>
      <c r="AO10" s="4">
        <v>1</v>
      </c>
      <c r="AP10" s="4">
        <v>1</v>
      </c>
      <c r="AQ10" s="4">
        <v>1</v>
      </c>
      <c r="AR10" s="4">
        <v>1</v>
      </c>
      <c r="AS10" s="4">
        <v>1</v>
      </c>
      <c r="AT10" s="4">
        <v>1</v>
      </c>
      <c r="AU10" s="4">
        <v>1</v>
      </c>
      <c r="AV10" s="4">
        <v>1</v>
      </c>
      <c r="AW10" s="4">
        <v>3</v>
      </c>
      <c r="AX10" s="9">
        <f t="shared" si="2"/>
        <v>1.2</v>
      </c>
      <c r="AY10" s="4">
        <v>1</v>
      </c>
      <c r="AZ10" s="4">
        <v>1</v>
      </c>
      <c r="BA10" s="4">
        <v>1</v>
      </c>
      <c r="BB10" s="4">
        <v>1</v>
      </c>
      <c r="BC10" s="4">
        <v>1</v>
      </c>
      <c r="BD10" s="4">
        <v>1</v>
      </c>
      <c r="BE10" s="4">
        <v>1</v>
      </c>
      <c r="BF10" s="4">
        <v>1</v>
      </c>
      <c r="BG10" s="4">
        <v>1</v>
      </c>
      <c r="BH10" s="4">
        <v>3</v>
      </c>
      <c r="BI10" s="9">
        <f t="shared" si="3"/>
        <v>1.2</v>
      </c>
      <c r="BJ10" s="4">
        <v>1</v>
      </c>
      <c r="BK10" s="4">
        <v>1</v>
      </c>
      <c r="BL10" s="4">
        <v>1</v>
      </c>
      <c r="BM10" s="4">
        <v>1</v>
      </c>
      <c r="BN10" s="4">
        <v>1</v>
      </c>
      <c r="BO10" s="4">
        <v>1</v>
      </c>
      <c r="BP10" s="4">
        <v>1</v>
      </c>
      <c r="BQ10" s="4">
        <v>1</v>
      </c>
      <c r="BR10" s="4">
        <v>1</v>
      </c>
      <c r="BS10" s="4">
        <v>3</v>
      </c>
      <c r="BT10" s="9">
        <f t="shared" si="4"/>
        <v>1.2</v>
      </c>
      <c r="BU10" s="4">
        <v>2</v>
      </c>
      <c r="BV10" s="4">
        <v>2</v>
      </c>
      <c r="BW10" s="4">
        <v>2</v>
      </c>
      <c r="BX10" s="4">
        <v>2</v>
      </c>
      <c r="BY10" s="4">
        <v>2</v>
      </c>
      <c r="BZ10" s="4">
        <v>2</v>
      </c>
      <c r="CA10" s="4">
        <v>2</v>
      </c>
      <c r="CB10" s="4">
        <v>2</v>
      </c>
      <c r="CC10" s="4">
        <v>2</v>
      </c>
      <c r="CD10" s="4">
        <v>3</v>
      </c>
      <c r="CE10" s="9">
        <f t="shared" si="5"/>
        <v>2.1</v>
      </c>
      <c r="CF10" s="4">
        <v>2</v>
      </c>
      <c r="CG10" s="4">
        <v>2</v>
      </c>
      <c r="CH10" s="4">
        <v>2</v>
      </c>
      <c r="CI10" s="4">
        <v>2</v>
      </c>
      <c r="CJ10" s="4">
        <v>2</v>
      </c>
      <c r="CK10" s="4">
        <v>2</v>
      </c>
      <c r="CL10" s="4">
        <v>2</v>
      </c>
      <c r="CM10" s="4">
        <v>2</v>
      </c>
      <c r="CN10" s="4">
        <v>2</v>
      </c>
      <c r="CO10" s="4">
        <v>3</v>
      </c>
      <c r="CP10" s="9">
        <f t="shared" si="6"/>
        <v>2.1</v>
      </c>
    </row>
    <row r="11" spans="1:94" hidden="1" x14ac:dyDescent="0.2">
      <c r="A11" s="4">
        <v>10</v>
      </c>
      <c r="B11" s="10">
        <v>1</v>
      </c>
      <c r="C11" s="10">
        <v>1</v>
      </c>
      <c r="D11" s="10">
        <v>2</v>
      </c>
      <c r="E11" s="10">
        <v>5</v>
      </c>
      <c r="F11" s="10">
        <v>20</v>
      </c>
      <c r="G11" s="4">
        <v>4</v>
      </c>
      <c r="H11" s="4">
        <v>4</v>
      </c>
      <c r="I11" s="4">
        <v>4</v>
      </c>
      <c r="J11" s="4">
        <v>4</v>
      </c>
      <c r="K11" s="4">
        <v>4</v>
      </c>
      <c r="L11" s="4">
        <v>4</v>
      </c>
      <c r="M11" s="4">
        <v>4</v>
      </c>
      <c r="N11" s="4">
        <v>4</v>
      </c>
      <c r="O11" s="4">
        <v>4</v>
      </c>
      <c r="P11" s="4">
        <v>3</v>
      </c>
      <c r="Q11" s="9">
        <f t="shared" si="7"/>
        <v>3.9</v>
      </c>
      <c r="R11" s="4">
        <v>6</v>
      </c>
      <c r="S11" s="4">
        <v>0</v>
      </c>
      <c r="T11" s="4">
        <v>6</v>
      </c>
      <c r="U11" s="4">
        <v>0</v>
      </c>
      <c r="V11" s="4">
        <v>6</v>
      </c>
      <c r="W11" s="4">
        <v>0</v>
      </c>
      <c r="X11" s="4">
        <v>6</v>
      </c>
      <c r="Y11" s="4">
        <v>2</v>
      </c>
      <c r="Z11" s="4">
        <v>2</v>
      </c>
      <c r="AA11" s="4">
        <v>4</v>
      </c>
      <c r="AB11" s="9">
        <f t="shared" si="0"/>
        <v>2.6666666666666665</v>
      </c>
      <c r="AC11" s="4">
        <v>2</v>
      </c>
      <c r="AD11" s="4">
        <v>2</v>
      </c>
      <c r="AE11" s="4">
        <v>2</v>
      </c>
      <c r="AF11" s="4">
        <v>2</v>
      </c>
      <c r="AG11" s="4">
        <v>2</v>
      </c>
      <c r="AH11" s="4">
        <v>2</v>
      </c>
      <c r="AI11" s="4">
        <v>2</v>
      </c>
      <c r="AJ11" s="4">
        <v>2</v>
      </c>
      <c r="AK11" s="4">
        <v>2</v>
      </c>
      <c r="AL11" s="4">
        <v>4</v>
      </c>
      <c r="AM11" s="9">
        <f t="shared" si="1"/>
        <v>2.2000000000000002</v>
      </c>
      <c r="AN11" s="4">
        <v>6</v>
      </c>
      <c r="AO11" s="4">
        <v>0</v>
      </c>
      <c r="AP11" s="4">
        <v>6</v>
      </c>
      <c r="AQ11" s="4">
        <v>0</v>
      </c>
      <c r="AR11" s="4">
        <v>6</v>
      </c>
      <c r="AS11" s="4">
        <v>0</v>
      </c>
      <c r="AT11" s="4">
        <v>6</v>
      </c>
      <c r="AU11" s="4">
        <v>2</v>
      </c>
      <c r="AV11" s="4">
        <v>2</v>
      </c>
      <c r="AW11" s="4">
        <v>4</v>
      </c>
      <c r="AX11" s="9">
        <f t="shared" si="2"/>
        <v>2.6666666666666665</v>
      </c>
      <c r="AY11" s="4">
        <v>5</v>
      </c>
      <c r="AZ11" s="4">
        <v>5</v>
      </c>
      <c r="BA11" s="4">
        <v>5</v>
      </c>
      <c r="BB11" s="4">
        <v>5</v>
      </c>
      <c r="BC11" s="4">
        <v>5</v>
      </c>
      <c r="BD11" s="4">
        <v>5</v>
      </c>
      <c r="BE11" s="4">
        <v>5</v>
      </c>
      <c r="BF11" s="4">
        <v>5</v>
      </c>
      <c r="BG11" s="4">
        <v>5</v>
      </c>
      <c r="BH11" s="4">
        <v>4</v>
      </c>
      <c r="BI11" s="9">
        <f t="shared" si="3"/>
        <v>4.9000000000000004</v>
      </c>
      <c r="BJ11" s="4">
        <v>1</v>
      </c>
      <c r="BK11" s="4">
        <v>1</v>
      </c>
      <c r="BL11" s="4">
        <v>1</v>
      </c>
      <c r="BM11" s="4">
        <v>1</v>
      </c>
      <c r="BN11" s="4">
        <v>1</v>
      </c>
      <c r="BO11" s="4">
        <v>1</v>
      </c>
      <c r="BP11" s="4">
        <v>1</v>
      </c>
      <c r="BQ11" s="4">
        <v>1</v>
      </c>
      <c r="BR11" s="4">
        <v>1</v>
      </c>
      <c r="BS11" s="4">
        <v>4</v>
      </c>
      <c r="BT11" s="9">
        <f t="shared" si="4"/>
        <v>1.3</v>
      </c>
      <c r="BU11" s="4">
        <v>3</v>
      </c>
      <c r="BV11" s="4">
        <v>3</v>
      </c>
      <c r="BW11" s="4">
        <v>3</v>
      </c>
      <c r="BX11" s="4">
        <v>3</v>
      </c>
      <c r="BY11" s="4">
        <v>3</v>
      </c>
      <c r="BZ11" s="4">
        <v>3</v>
      </c>
      <c r="CA11" s="4">
        <v>3</v>
      </c>
      <c r="CB11" s="4">
        <v>3</v>
      </c>
      <c r="CC11" s="4">
        <v>3</v>
      </c>
      <c r="CD11" s="4">
        <v>4</v>
      </c>
      <c r="CE11" s="9">
        <f t="shared" si="5"/>
        <v>3.1</v>
      </c>
      <c r="CF11" s="4">
        <v>3</v>
      </c>
      <c r="CG11" s="4">
        <v>3</v>
      </c>
      <c r="CH11" s="4">
        <v>3</v>
      </c>
      <c r="CI11" s="4">
        <v>3</v>
      </c>
      <c r="CJ11" s="4">
        <v>3</v>
      </c>
      <c r="CK11" s="4">
        <v>3</v>
      </c>
      <c r="CL11" s="4">
        <v>3</v>
      </c>
      <c r="CM11" s="4">
        <v>3</v>
      </c>
      <c r="CN11" s="4">
        <v>3</v>
      </c>
      <c r="CO11" s="4">
        <v>4</v>
      </c>
      <c r="CP11" s="9">
        <f t="shared" si="6"/>
        <v>3.1</v>
      </c>
    </row>
    <row r="12" spans="1:94" hidden="1" x14ac:dyDescent="0.2">
      <c r="A12" s="4">
        <v>11</v>
      </c>
      <c r="B12" s="10">
        <v>2</v>
      </c>
      <c r="C12" s="10">
        <v>2</v>
      </c>
      <c r="D12" s="10">
        <v>1</v>
      </c>
      <c r="E12" s="10">
        <v>1</v>
      </c>
      <c r="F12" s="10">
        <v>30</v>
      </c>
      <c r="G12" s="4">
        <v>5</v>
      </c>
      <c r="H12" s="4">
        <v>5</v>
      </c>
      <c r="I12" s="4">
        <v>5</v>
      </c>
      <c r="J12" s="4">
        <v>5</v>
      </c>
      <c r="K12" s="4">
        <v>5</v>
      </c>
      <c r="L12" s="4">
        <v>5</v>
      </c>
      <c r="M12" s="4">
        <v>5</v>
      </c>
      <c r="N12" s="4">
        <v>5</v>
      </c>
      <c r="O12" s="4">
        <v>5</v>
      </c>
      <c r="P12" s="4">
        <v>4</v>
      </c>
      <c r="Q12" s="9">
        <f t="shared" si="7"/>
        <v>4.9000000000000004</v>
      </c>
      <c r="R12" s="4">
        <v>1</v>
      </c>
      <c r="S12" s="4">
        <v>1</v>
      </c>
      <c r="T12" s="4">
        <v>1</v>
      </c>
      <c r="U12" s="4">
        <v>1</v>
      </c>
      <c r="V12" s="4">
        <v>1</v>
      </c>
      <c r="W12" s="4">
        <v>1</v>
      </c>
      <c r="X12" s="4">
        <v>1</v>
      </c>
      <c r="Y12" s="4">
        <v>1</v>
      </c>
      <c r="Z12" s="4">
        <v>1</v>
      </c>
      <c r="AA12" s="4">
        <v>5</v>
      </c>
      <c r="AB12" s="9">
        <f t="shared" si="0"/>
        <v>1.4</v>
      </c>
      <c r="AC12" s="4">
        <v>3</v>
      </c>
      <c r="AD12" s="4">
        <v>3</v>
      </c>
      <c r="AE12" s="4">
        <v>3</v>
      </c>
      <c r="AF12" s="4">
        <v>3</v>
      </c>
      <c r="AG12" s="4">
        <v>3</v>
      </c>
      <c r="AH12" s="4">
        <v>3</v>
      </c>
      <c r="AI12" s="4">
        <v>3</v>
      </c>
      <c r="AJ12" s="4">
        <v>3</v>
      </c>
      <c r="AK12" s="4">
        <v>3</v>
      </c>
      <c r="AL12" s="4">
        <v>5</v>
      </c>
      <c r="AM12" s="9">
        <f t="shared" si="1"/>
        <v>3.2</v>
      </c>
      <c r="AN12" s="4">
        <v>3</v>
      </c>
      <c r="AO12" s="4">
        <v>3</v>
      </c>
      <c r="AP12" s="4">
        <v>3</v>
      </c>
      <c r="AQ12" s="4">
        <v>3</v>
      </c>
      <c r="AR12" s="4">
        <v>3</v>
      </c>
      <c r="AS12" s="4">
        <v>3</v>
      </c>
      <c r="AT12" s="4">
        <v>3</v>
      </c>
      <c r="AU12" s="4">
        <v>3</v>
      </c>
      <c r="AV12" s="4">
        <v>3</v>
      </c>
      <c r="AW12" s="4">
        <v>5</v>
      </c>
      <c r="AX12" s="9">
        <f t="shared" si="2"/>
        <v>3.2</v>
      </c>
      <c r="AY12" s="4">
        <v>6</v>
      </c>
      <c r="AZ12" s="4">
        <v>0</v>
      </c>
      <c r="BA12" s="4">
        <v>6</v>
      </c>
      <c r="BB12" s="4">
        <v>0</v>
      </c>
      <c r="BC12" s="4">
        <v>6</v>
      </c>
      <c r="BD12" s="4">
        <v>0</v>
      </c>
      <c r="BE12" s="4">
        <v>6</v>
      </c>
      <c r="BF12" s="4">
        <v>2</v>
      </c>
      <c r="BG12" s="4">
        <v>2</v>
      </c>
      <c r="BH12" s="4">
        <v>5</v>
      </c>
      <c r="BI12" s="9">
        <f t="shared" si="3"/>
        <v>3</v>
      </c>
      <c r="BJ12" s="4">
        <v>2</v>
      </c>
      <c r="BK12" s="4">
        <v>2</v>
      </c>
      <c r="BL12" s="4">
        <v>2</v>
      </c>
      <c r="BM12" s="4">
        <v>2</v>
      </c>
      <c r="BN12" s="4">
        <v>2</v>
      </c>
      <c r="BO12" s="4">
        <v>2</v>
      </c>
      <c r="BP12" s="4">
        <v>2</v>
      </c>
      <c r="BQ12" s="4">
        <v>2</v>
      </c>
      <c r="BR12" s="4">
        <v>2</v>
      </c>
      <c r="BS12" s="4">
        <v>5</v>
      </c>
      <c r="BT12" s="9">
        <f t="shared" si="4"/>
        <v>2.2999999999999998</v>
      </c>
      <c r="BU12" s="4">
        <v>4</v>
      </c>
      <c r="BV12" s="4">
        <v>4</v>
      </c>
      <c r="BW12" s="4">
        <v>4</v>
      </c>
      <c r="BX12" s="4">
        <v>4</v>
      </c>
      <c r="BY12" s="4">
        <v>4</v>
      </c>
      <c r="BZ12" s="4">
        <v>4</v>
      </c>
      <c r="CA12" s="4">
        <v>4</v>
      </c>
      <c r="CB12" s="4">
        <v>4</v>
      </c>
      <c r="CC12" s="4">
        <v>4</v>
      </c>
      <c r="CD12" s="4">
        <v>5</v>
      </c>
      <c r="CE12" s="9">
        <f t="shared" si="5"/>
        <v>4.0999999999999996</v>
      </c>
      <c r="CF12" s="4">
        <v>4</v>
      </c>
      <c r="CG12" s="4">
        <v>4</v>
      </c>
      <c r="CH12" s="4">
        <v>4</v>
      </c>
      <c r="CI12" s="4">
        <v>4</v>
      </c>
      <c r="CJ12" s="4">
        <v>4</v>
      </c>
      <c r="CK12" s="4">
        <v>4</v>
      </c>
      <c r="CL12" s="4">
        <v>4</v>
      </c>
      <c r="CM12" s="4">
        <v>4</v>
      </c>
      <c r="CN12" s="4">
        <v>4</v>
      </c>
      <c r="CO12" s="4">
        <v>5</v>
      </c>
      <c r="CP12" s="9">
        <f t="shared" si="6"/>
        <v>4.0999999999999996</v>
      </c>
    </row>
    <row r="13" spans="1:94" hidden="1" x14ac:dyDescent="0.2">
      <c r="A13" s="4">
        <v>12</v>
      </c>
      <c r="B13" s="10">
        <v>3</v>
      </c>
      <c r="C13" s="10">
        <v>2</v>
      </c>
      <c r="D13" s="10">
        <v>0</v>
      </c>
      <c r="E13" s="10">
        <v>2</v>
      </c>
      <c r="F13" s="10">
        <v>40</v>
      </c>
      <c r="G13" s="4">
        <v>1</v>
      </c>
      <c r="H13" s="4">
        <v>1</v>
      </c>
      <c r="I13" s="4">
        <v>1</v>
      </c>
      <c r="J13" s="4">
        <v>1</v>
      </c>
      <c r="K13" s="4">
        <v>1</v>
      </c>
      <c r="L13" s="4">
        <v>1</v>
      </c>
      <c r="M13" s="4">
        <v>1</v>
      </c>
      <c r="N13" s="4">
        <v>1</v>
      </c>
      <c r="O13" s="4">
        <v>1</v>
      </c>
      <c r="P13" s="4">
        <v>2</v>
      </c>
      <c r="Q13" s="9">
        <f t="shared" si="7"/>
        <v>1.1000000000000001</v>
      </c>
      <c r="R13" s="4">
        <v>2</v>
      </c>
      <c r="S13" s="4">
        <v>2</v>
      </c>
      <c r="T13" s="4">
        <v>2</v>
      </c>
      <c r="U13" s="4">
        <v>2</v>
      </c>
      <c r="V13" s="4">
        <v>2</v>
      </c>
      <c r="W13" s="4">
        <v>2</v>
      </c>
      <c r="X13" s="4">
        <v>2</v>
      </c>
      <c r="Y13" s="4">
        <v>2</v>
      </c>
      <c r="Z13" s="4">
        <v>2</v>
      </c>
      <c r="AA13" s="4">
        <v>2</v>
      </c>
      <c r="AB13" s="9">
        <f t="shared" si="0"/>
        <v>2</v>
      </c>
      <c r="AC13" s="4">
        <v>4</v>
      </c>
      <c r="AD13" s="4">
        <v>4</v>
      </c>
      <c r="AE13" s="4">
        <v>4</v>
      </c>
      <c r="AF13" s="4">
        <v>4</v>
      </c>
      <c r="AG13" s="4">
        <v>4</v>
      </c>
      <c r="AH13" s="4">
        <v>4</v>
      </c>
      <c r="AI13" s="4">
        <v>4</v>
      </c>
      <c r="AJ13" s="4">
        <v>4</v>
      </c>
      <c r="AK13" s="4">
        <v>4</v>
      </c>
      <c r="AL13" s="4">
        <v>2</v>
      </c>
      <c r="AM13" s="9">
        <f t="shared" si="1"/>
        <v>3.8</v>
      </c>
      <c r="AN13" s="4">
        <v>4</v>
      </c>
      <c r="AO13" s="4">
        <v>4</v>
      </c>
      <c r="AP13" s="4">
        <v>4</v>
      </c>
      <c r="AQ13" s="4">
        <v>4</v>
      </c>
      <c r="AR13" s="4">
        <v>4</v>
      </c>
      <c r="AS13" s="4">
        <v>4</v>
      </c>
      <c r="AT13" s="4">
        <v>4</v>
      </c>
      <c r="AU13" s="4">
        <v>4</v>
      </c>
      <c r="AV13" s="4">
        <v>4</v>
      </c>
      <c r="AW13" s="4">
        <v>2</v>
      </c>
      <c r="AX13" s="9">
        <f t="shared" si="2"/>
        <v>3.8</v>
      </c>
      <c r="AY13" s="4">
        <v>1</v>
      </c>
      <c r="AZ13" s="4">
        <v>1</v>
      </c>
      <c r="BA13" s="4">
        <v>1</v>
      </c>
      <c r="BB13" s="4">
        <v>1</v>
      </c>
      <c r="BC13" s="4">
        <v>1</v>
      </c>
      <c r="BD13" s="4">
        <v>1</v>
      </c>
      <c r="BE13" s="4">
        <v>1</v>
      </c>
      <c r="BF13" s="4">
        <v>1</v>
      </c>
      <c r="BG13" s="4">
        <v>1</v>
      </c>
      <c r="BH13" s="4">
        <v>2</v>
      </c>
      <c r="BI13" s="9">
        <f t="shared" si="3"/>
        <v>1.1000000000000001</v>
      </c>
      <c r="BJ13" s="4">
        <v>5</v>
      </c>
      <c r="BK13" s="4">
        <v>5</v>
      </c>
      <c r="BL13" s="4">
        <v>5</v>
      </c>
      <c r="BM13" s="4">
        <v>5</v>
      </c>
      <c r="BN13" s="4">
        <v>5</v>
      </c>
      <c r="BO13" s="4">
        <v>5</v>
      </c>
      <c r="BP13" s="4">
        <v>5</v>
      </c>
      <c r="BQ13" s="4">
        <v>5</v>
      </c>
      <c r="BR13" s="4">
        <v>5</v>
      </c>
      <c r="BS13" s="4">
        <v>2</v>
      </c>
      <c r="BT13" s="9">
        <f t="shared" si="4"/>
        <v>4.7</v>
      </c>
      <c r="BU13" s="4">
        <v>5</v>
      </c>
      <c r="BV13" s="4">
        <v>5</v>
      </c>
      <c r="BW13" s="4">
        <v>5</v>
      </c>
      <c r="BX13" s="4">
        <v>5</v>
      </c>
      <c r="BY13" s="4">
        <v>5</v>
      </c>
      <c r="BZ13" s="4">
        <v>5</v>
      </c>
      <c r="CA13" s="4">
        <v>5</v>
      </c>
      <c r="CB13" s="4">
        <v>5</v>
      </c>
      <c r="CC13" s="4">
        <v>5</v>
      </c>
      <c r="CD13" s="4">
        <v>2</v>
      </c>
      <c r="CE13" s="9">
        <f t="shared" si="5"/>
        <v>4.7</v>
      </c>
      <c r="CF13" s="4">
        <v>5</v>
      </c>
      <c r="CG13" s="4">
        <v>5</v>
      </c>
      <c r="CH13" s="4">
        <v>5</v>
      </c>
      <c r="CI13" s="4">
        <v>5</v>
      </c>
      <c r="CJ13" s="4">
        <v>5</v>
      </c>
      <c r="CK13" s="4">
        <v>5</v>
      </c>
      <c r="CL13" s="4">
        <v>5</v>
      </c>
      <c r="CM13" s="4">
        <v>5</v>
      </c>
      <c r="CN13" s="4">
        <v>5</v>
      </c>
      <c r="CO13" s="4">
        <v>2</v>
      </c>
      <c r="CP13" s="9">
        <f t="shared" si="6"/>
        <v>4.7</v>
      </c>
    </row>
    <row r="14" spans="1:94" hidden="1" x14ac:dyDescent="0.2">
      <c r="A14" s="4">
        <v>13</v>
      </c>
      <c r="B14" s="10">
        <v>1</v>
      </c>
      <c r="C14" s="10">
        <v>1</v>
      </c>
      <c r="D14" s="10">
        <v>1</v>
      </c>
      <c r="E14" s="10">
        <v>3</v>
      </c>
      <c r="F14" s="10">
        <v>10</v>
      </c>
      <c r="G14" s="4">
        <v>1</v>
      </c>
      <c r="H14" s="4">
        <v>1</v>
      </c>
      <c r="I14" s="4">
        <v>1</v>
      </c>
      <c r="J14" s="4">
        <v>1</v>
      </c>
      <c r="K14" s="4">
        <v>1</v>
      </c>
      <c r="L14" s="4">
        <v>1</v>
      </c>
      <c r="M14" s="4">
        <v>1</v>
      </c>
      <c r="N14" s="4">
        <v>1</v>
      </c>
      <c r="O14" s="4">
        <v>1</v>
      </c>
      <c r="P14" s="4">
        <v>2</v>
      </c>
      <c r="Q14" s="9">
        <f t="shared" si="7"/>
        <v>1.1000000000000001</v>
      </c>
      <c r="R14" s="4">
        <v>3</v>
      </c>
      <c r="S14" s="4">
        <v>3</v>
      </c>
      <c r="T14" s="4">
        <v>3</v>
      </c>
      <c r="U14" s="4">
        <v>3</v>
      </c>
      <c r="V14" s="4">
        <v>3</v>
      </c>
      <c r="W14" s="4">
        <v>3</v>
      </c>
      <c r="X14" s="4">
        <v>3</v>
      </c>
      <c r="Y14" s="4">
        <v>3</v>
      </c>
      <c r="Z14" s="4">
        <v>3</v>
      </c>
      <c r="AA14" s="4">
        <v>1</v>
      </c>
      <c r="AB14" s="9">
        <f t="shared" si="0"/>
        <v>2.8</v>
      </c>
      <c r="AC14" s="4">
        <v>1</v>
      </c>
      <c r="AD14" s="4">
        <v>1</v>
      </c>
      <c r="AE14" s="4">
        <v>1</v>
      </c>
      <c r="AF14" s="4">
        <v>1</v>
      </c>
      <c r="AG14" s="4">
        <v>1</v>
      </c>
      <c r="AH14" s="4">
        <v>1</v>
      </c>
      <c r="AI14" s="4">
        <v>1</v>
      </c>
      <c r="AJ14" s="4">
        <v>1</v>
      </c>
      <c r="AK14" s="4">
        <v>1</v>
      </c>
      <c r="AL14" s="4">
        <v>1</v>
      </c>
      <c r="AM14" s="9">
        <f t="shared" si="1"/>
        <v>1</v>
      </c>
      <c r="AN14" s="4">
        <v>1</v>
      </c>
      <c r="AO14" s="4">
        <v>1</v>
      </c>
      <c r="AP14" s="4">
        <v>1</v>
      </c>
      <c r="AQ14" s="4">
        <v>1</v>
      </c>
      <c r="AR14" s="4">
        <v>1</v>
      </c>
      <c r="AS14" s="4">
        <v>1</v>
      </c>
      <c r="AT14" s="4">
        <v>1</v>
      </c>
      <c r="AU14" s="4">
        <v>1</v>
      </c>
      <c r="AV14" s="4">
        <v>1</v>
      </c>
      <c r="AW14" s="4">
        <v>3</v>
      </c>
      <c r="AX14" s="9">
        <f t="shared" si="2"/>
        <v>1.2</v>
      </c>
      <c r="AY14" s="4">
        <v>2</v>
      </c>
      <c r="AZ14" s="4">
        <v>2</v>
      </c>
      <c r="BA14" s="4">
        <v>2</v>
      </c>
      <c r="BB14" s="4">
        <v>2</v>
      </c>
      <c r="BC14" s="4">
        <v>2</v>
      </c>
      <c r="BD14" s="4">
        <v>2</v>
      </c>
      <c r="BE14" s="4">
        <v>2</v>
      </c>
      <c r="BF14" s="4">
        <v>2</v>
      </c>
      <c r="BG14" s="4">
        <v>2</v>
      </c>
      <c r="BH14" s="4">
        <v>1</v>
      </c>
      <c r="BI14" s="9">
        <f t="shared" si="3"/>
        <v>1.9</v>
      </c>
      <c r="BJ14" s="4">
        <v>1</v>
      </c>
      <c r="BK14" s="4">
        <v>1</v>
      </c>
      <c r="BL14" s="4">
        <v>1</v>
      </c>
      <c r="BM14" s="4">
        <v>1</v>
      </c>
      <c r="BN14" s="4">
        <v>1</v>
      </c>
      <c r="BO14" s="4">
        <v>1</v>
      </c>
      <c r="BP14" s="4">
        <v>1</v>
      </c>
      <c r="BQ14" s="4">
        <v>1</v>
      </c>
      <c r="BR14" s="4">
        <v>1</v>
      </c>
      <c r="BS14" s="4">
        <v>3</v>
      </c>
      <c r="BT14" s="9">
        <f t="shared" si="4"/>
        <v>1.2</v>
      </c>
      <c r="BU14" s="4">
        <v>1</v>
      </c>
      <c r="BV14" s="4">
        <v>1</v>
      </c>
      <c r="BW14" s="4">
        <v>1</v>
      </c>
      <c r="BX14" s="4">
        <v>1</v>
      </c>
      <c r="BY14" s="4">
        <v>1</v>
      </c>
      <c r="BZ14" s="4">
        <v>1</v>
      </c>
      <c r="CA14" s="4">
        <v>1</v>
      </c>
      <c r="CB14" s="4">
        <v>1</v>
      </c>
      <c r="CC14" s="4">
        <v>1</v>
      </c>
      <c r="CD14" s="4">
        <v>3</v>
      </c>
      <c r="CE14" s="9">
        <f t="shared" si="5"/>
        <v>1.2</v>
      </c>
      <c r="CF14" s="4">
        <v>1</v>
      </c>
      <c r="CG14" s="4">
        <v>1</v>
      </c>
      <c r="CH14" s="4">
        <v>1</v>
      </c>
      <c r="CI14" s="4">
        <v>1</v>
      </c>
      <c r="CJ14" s="4">
        <v>1</v>
      </c>
      <c r="CK14" s="4">
        <v>1</v>
      </c>
      <c r="CL14" s="4">
        <v>1</v>
      </c>
      <c r="CM14" s="4">
        <v>1</v>
      </c>
      <c r="CN14" s="4">
        <v>1</v>
      </c>
      <c r="CO14" s="4">
        <v>3</v>
      </c>
      <c r="CP14" s="9">
        <f t="shared" si="6"/>
        <v>1.2</v>
      </c>
    </row>
    <row r="15" spans="1:94" hidden="1" x14ac:dyDescent="0.2">
      <c r="A15" s="4">
        <v>14</v>
      </c>
      <c r="B15" s="10">
        <v>2</v>
      </c>
      <c r="C15" s="10">
        <v>1</v>
      </c>
      <c r="D15" s="10">
        <v>2</v>
      </c>
      <c r="E15" s="10">
        <v>4</v>
      </c>
      <c r="F15" s="10">
        <v>20</v>
      </c>
      <c r="G15" s="4">
        <v>2</v>
      </c>
      <c r="H15" s="4">
        <v>2</v>
      </c>
      <c r="I15" s="4">
        <v>2</v>
      </c>
      <c r="J15" s="4">
        <v>2</v>
      </c>
      <c r="K15" s="4">
        <v>2</v>
      </c>
      <c r="L15" s="4">
        <v>2</v>
      </c>
      <c r="M15" s="4">
        <v>2</v>
      </c>
      <c r="N15" s="4">
        <v>2</v>
      </c>
      <c r="O15" s="4">
        <v>2</v>
      </c>
      <c r="P15" s="4">
        <v>1</v>
      </c>
      <c r="Q15" s="9">
        <f t="shared" si="7"/>
        <v>1.9</v>
      </c>
      <c r="R15" s="4">
        <v>4</v>
      </c>
      <c r="S15" s="4">
        <v>4</v>
      </c>
      <c r="T15" s="4">
        <v>4</v>
      </c>
      <c r="U15" s="4">
        <v>4</v>
      </c>
      <c r="V15" s="4">
        <v>4</v>
      </c>
      <c r="W15" s="4">
        <v>4</v>
      </c>
      <c r="X15" s="4">
        <v>4</v>
      </c>
      <c r="Y15" s="4">
        <v>4</v>
      </c>
      <c r="Z15" s="4">
        <v>4</v>
      </c>
      <c r="AA15" s="4">
        <v>2</v>
      </c>
      <c r="AB15" s="9">
        <f t="shared" si="0"/>
        <v>3.8</v>
      </c>
      <c r="AC15" s="4">
        <v>6</v>
      </c>
      <c r="AD15" s="4">
        <v>0</v>
      </c>
      <c r="AE15" s="4">
        <v>6</v>
      </c>
      <c r="AF15" s="4">
        <v>0</v>
      </c>
      <c r="AG15" s="4">
        <v>6</v>
      </c>
      <c r="AH15" s="4">
        <v>0</v>
      </c>
      <c r="AI15" s="4">
        <v>6</v>
      </c>
      <c r="AJ15" s="4">
        <v>2</v>
      </c>
      <c r="AK15" s="4">
        <v>2</v>
      </c>
      <c r="AL15" s="4">
        <v>2</v>
      </c>
      <c r="AM15" s="9">
        <f t="shared" si="1"/>
        <v>2</v>
      </c>
      <c r="AN15" s="4">
        <v>6</v>
      </c>
      <c r="AO15" s="4">
        <v>0</v>
      </c>
      <c r="AP15" s="4">
        <v>6</v>
      </c>
      <c r="AQ15" s="4">
        <v>0</v>
      </c>
      <c r="AR15" s="4">
        <v>6</v>
      </c>
      <c r="AS15" s="4">
        <v>0</v>
      </c>
      <c r="AT15" s="4">
        <v>6</v>
      </c>
      <c r="AU15" s="4">
        <v>2</v>
      </c>
      <c r="AV15" s="4">
        <v>2</v>
      </c>
      <c r="AW15" s="4">
        <v>2</v>
      </c>
      <c r="AX15" s="9">
        <f t="shared" si="2"/>
        <v>2</v>
      </c>
      <c r="AY15" s="4">
        <v>3</v>
      </c>
      <c r="AZ15" s="4">
        <v>3</v>
      </c>
      <c r="BA15" s="4">
        <v>3</v>
      </c>
      <c r="BB15" s="4">
        <v>3</v>
      </c>
      <c r="BC15" s="4">
        <v>3</v>
      </c>
      <c r="BD15" s="4">
        <v>3</v>
      </c>
      <c r="BE15" s="4">
        <v>3</v>
      </c>
      <c r="BF15" s="4">
        <v>3</v>
      </c>
      <c r="BG15" s="4">
        <v>3</v>
      </c>
      <c r="BH15" s="4">
        <v>2</v>
      </c>
      <c r="BI15" s="9">
        <f t="shared" si="3"/>
        <v>2.9</v>
      </c>
      <c r="BJ15" s="4">
        <v>1</v>
      </c>
      <c r="BK15" s="4">
        <v>1</v>
      </c>
      <c r="BL15" s="4">
        <v>1</v>
      </c>
      <c r="BM15" s="4">
        <v>1</v>
      </c>
      <c r="BN15" s="4">
        <v>1</v>
      </c>
      <c r="BO15" s="4">
        <v>1</v>
      </c>
      <c r="BP15" s="4">
        <v>1</v>
      </c>
      <c r="BQ15" s="4">
        <v>1</v>
      </c>
      <c r="BR15" s="4">
        <v>1</v>
      </c>
      <c r="BS15" s="4">
        <v>2</v>
      </c>
      <c r="BT15" s="9">
        <f t="shared" si="4"/>
        <v>1.1000000000000001</v>
      </c>
      <c r="BU15" s="4">
        <v>1</v>
      </c>
      <c r="BV15" s="4">
        <v>1</v>
      </c>
      <c r="BW15" s="4">
        <v>1</v>
      </c>
      <c r="BX15" s="4">
        <v>1</v>
      </c>
      <c r="BY15" s="4">
        <v>1</v>
      </c>
      <c r="BZ15" s="4">
        <v>1</v>
      </c>
      <c r="CA15" s="4">
        <v>1</v>
      </c>
      <c r="CB15" s="4">
        <v>1</v>
      </c>
      <c r="CC15" s="4">
        <v>1</v>
      </c>
      <c r="CD15" s="4">
        <v>2</v>
      </c>
      <c r="CE15" s="9">
        <f t="shared" si="5"/>
        <v>1.1000000000000001</v>
      </c>
      <c r="CF15" s="4">
        <v>1</v>
      </c>
      <c r="CG15" s="4">
        <v>1</v>
      </c>
      <c r="CH15" s="4">
        <v>1</v>
      </c>
      <c r="CI15" s="4">
        <v>1</v>
      </c>
      <c r="CJ15" s="4">
        <v>1</v>
      </c>
      <c r="CK15" s="4">
        <v>1</v>
      </c>
      <c r="CL15" s="4">
        <v>1</v>
      </c>
      <c r="CM15" s="4">
        <v>1</v>
      </c>
      <c r="CN15" s="4">
        <v>1</v>
      </c>
      <c r="CO15" s="4">
        <v>2</v>
      </c>
      <c r="CP15" s="9">
        <f t="shared" si="6"/>
        <v>1.1000000000000001</v>
      </c>
    </row>
    <row r="16" spans="1:94" hidden="1" x14ac:dyDescent="0.2">
      <c r="A16" s="4">
        <v>15</v>
      </c>
      <c r="B16" s="10">
        <v>3</v>
      </c>
      <c r="C16" s="10">
        <v>2</v>
      </c>
      <c r="D16" s="10">
        <v>0</v>
      </c>
      <c r="E16" s="10">
        <v>5</v>
      </c>
      <c r="F16" s="10">
        <v>30</v>
      </c>
      <c r="G16" s="4">
        <v>3</v>
      </c>
      <c r="H16" s="4">
        <v>3</v>
      </c>
      <c r="I16" s="4">
        <v>3</v>
      </c>
      <c r="J16" s="4">
        <v>3</v>
      </c>
      <c r="K16" s="4">
        <v>3</v>
      </c>
      <c r="L16" s="4">
        <v>3</v>
      </c>
      <c r="M16" s="4">
        <v>3</v>
      </c>
      <c r="N16" s="4">
        <v>3</v>
      </c>
      <c r="O16" s="4">
        <v>3</v>
      </c>
      <c r="P16" s="4">
        <v>2</v>
      </c>
      <c r="Q16" s="9">
        <f t="shared" si="7"/>
        <v>2.9</v>
      </c>
      <c r="R16" s="4">
        <v>5</v>
      </c>
      <c r="S16" s="4">
        <v>5</v>
      </c>
      <c r="T16" s="4">
        <v>5</v>
      </c>
      <c r="U16" s="4">
        <v>5</v>
      </c>
      <c r="V16" s="4">
        <v>5</v>
      </c>
      <c r="W16" s="4">
        <v>5</v>
      </c>
      <c r="X16" s="4">
        <v>5</v>
      </c>
      <c r="Y16" s="4">
        <v>5</v>
      </c>
      <c r="Z16" s="4">
        <v>5</v>
      </c>
      <c r="AA16" s="4">
        <v>3</v>
      </c>
      <c r="AB16" s="9">
        <f t="shared" si="0"/>
        <v>4.8</v>
      </c>
      <c r="AC16" s="4">
        <v>3</v>
      </c>
      <c r="AD16" s="4">
        <v>3</v>
      </c>
      <c r="AE16" s="4">
        <v>3</v>
      </c>
      <c r="AF16" s="4">
        <v>3</v>
      </c>
      <c r="AG16" s="4">
        <v>3</v>
      </c>
      <c r="AH16" s="4">
        <v>3</v>
      </c>
      <c r="AI16" s="4">
        <v>3</v>
      </c>
      <c r="AJ16" s="4">
        <v>3</v>
      </c>
      <c r="AK16" s="4">
        <v>3</v>
      </c>
      <c r="AL16" s="4">
        <v>3</v>
      </c>
      <c r="AM16" s="9">
        <f t="shared" si="1"/>
        <v>3</v>
      </c>
      <c r="AN16" s="4">
        <v>1</v>
      </c>
      <c r="AO16" s="4">
        <v>1</v>
      </c>
      <c r="AP16" s="4">
        <v>1</v>
      </c>
      <c r="AQ16" s="4">
        <v>1</v>
      </c>
      <c r="AR16" s="4">
        <v>1</v>
      </c>
      <c r="AS16" s="4">
        <v>1</v>
      </c>
      <c r="AT16" s="4">
        <v>1</v>
      </c>
      <c r="AU16" s="4">
        <v>1</v>
      </c>
      <c r="AV16" s="4">
        <v>1</v>
      </c>
      <c r="AW16" s="4">
        <v>3</v>
      </c>
      <c r="AX16" s="9">
        <f t="shared" si="2"/>
        <v>1.2</v>
      </c>
      <c r="AY16" s="4">
        <v>4</v>
      </c>
      <c r="AZ16" s="4">
        <v>4</v>
      </c>
      <c r="BA16" s="4">
        <v>4</v>
      </c>
      <c r="BB16" s="4">
        <v>4</v>
      </c>
      <c r="BC16" s="4">
        <v>4</v>
      </c>
      <c r="BD16" s="4">
        <v>4</v>
      </c>
      <c r="BE16" s="4">
        <v>4</v>
      </c>
      <c r="BF16" s="4">
        <v>4</v>
      </c>
      <c r="BG16" s="4">
        <v>4</v>
      </c>
      <c r="BH16" s="4">
        <v>3</v>
      </c>
      <c r="BI16" s="9">
        <f t="shared" si="3"/>
        <v>3.9</v>
      </c>
      <c r="BJ16" s="4">
        <v>2</v>
      </c>
      <c r="BK16" s="4">
        <v>2</v>
      </c>
      <c r="BL16" s="4">
        <v>2</v>
      </c>
      <c r="BM16" s="4">
        <v>2</v>
      </c>
      <c r="BN16" s="4">
        <v>2</v>
      </c>
      <c r="BO16" s="4">
        <v>2</v>
      </c>
      <c r="BP16" s="4">
        <v>2</v>
      </c>
      <c r="BQ16" s="4">
        <v>2</v>
      </c>
      <c r="BR16" s="4">
        <v>2</v>
      </c>
      <c r="BS16" s="4">
        <v>3</v>
      </c>
      <c r="BT16" s="9">
        <f t="shared" si="4"/>
        <v>2.1</v>
      </c>
      <c r="BU16" s="4">
        <v>2</v>
      </c>
      <c r="BV16" s="4">
        <v>2</v>
      </c>
      <c r="BW16" s="4">
        <v>2</v>
      </c>
      <c r="BX16" s="4">
        <v>2</v>
      </c>
      <c r="BY16" s="4">
        <v>2</v>
      </c>
      <c r="BZ16" s="4">
        <v>2</v>
      </c>
      <c r="CA16" s="4">
        <v>2</v>
      </c>
      <c r="CB16" s="4">
        <v>2</v>
      </c>
      <c r="CC16" s="4">
        <v>2</v>
      </c>
      <c r="CD16" s="4">
        <v>3</v>
      </c>
      <c r="CE16" s="9">
        <f t="shared" si="5"/>
        <v>2.1</v>
      </c>
      <c r="CF16" s="4">
        <v>2</v>
      </c>
      <c r="CG16" s="4">
        <v>2</v>
      </c>
      <c r="CH16" s="4">
        <v>2</v>
      </c>
      <c r="CI16" s="4">
        <v>2</v>
      </c>
      <c r="CJ16" s="4">
        <v>2</v>
      </c>
      <c r="CK16" s="4">
        <v>2</v>
      </c>
      <c r="CL16" s="4">
        <v>2</v>
      </c>
      <c r="CM16" s="4">
        <v>2</v>
      </c>
      <c r="CN16" s="4">
        <v>2</v>
      </c>
      <c r="CO16" s="4">
        <v>3</v>
      </c>
      <c r="CP16" s="9">
        <f t="shared" si="6"/>
        <v>2.1</v>
      </c>
    </row>
    <row r="17" spans="1:94" hidden="1" x14ac:dyDescent="0.2">
      <c r="A17" s="4">
        <v>16</v>
      </c>
      <c r="B17" s="10">
        <v>1</v>
      </c>
      <c r="C17" s="10">
        <v>2</v>
      </c>
      <c r="D17" s="10">
        <v>2</v>
      </c>
      <c r="E17" s="10">
        <v>1</v>
      </c>
      <c r="F17" s="10">
        <v>40</v>
      </c>
      <c r="G17" s="4">
        <v>1</v>
      </c>
      <c r="H17" s="4">
        <v>1</v>
      </c>
      <c r="I17" s="4">
        <v>1</v>
      </c>
      <c r="J17" s="4">
        <v>1</v>
      </c>
      <c r="K17" s="4">
        <v>1</v>
      </c>
      <c r="L17" s="4">
        <v>1</v>
      </c>
      <c r="M17" s="4">
        <v>1</v>
      </c>
      <c r="N17" s="4">
        <v>1</v>
      </c>
      <c r="O17" s="4">
        <v>1</v>
      </c>
      <c r="P17" s="4">
        <v>2</v>
      </c>
      <c r="Q17" s="9">
        <f t="shared" si="7"/>
        <v>1.1000000000000001</v>
      </c>
      <c r="R17" s="4">
        <v>6</v>
      </c>
      <c r="S17" s="4">
        <v>0</v>
      </c>
      <c r="T17" s="4">
        <v>6</v>
      </c>
      <c r="U17" s="4">
        <v>0</v>
      </c>
      <c r="V17" s="4">
        <v>6</v>
      </c>
      <c r="W17" s="4">
        <v>0</v>
      </c>
      <c r="X17" s="4">
        <v>6</v>
      </c>
      <c r="Y17" s="4">
        <v>2</v>
      </c>
      <c r="Z17" s="4">
        <v>2</v>
      </c>
      <c r="AA17" s="4">
        <v>4</v>
      </c>
      <c r="AB17" s="9">
        <f t="shared" si="0"/>
        <v>2.6666666666666665</v>
      </c>
      <c r="AC17" s="4">
        <v>4</v>
      </c>
      <c r="AD17" s="4">
        <v>4</v>
      </c>
      <c r="AE17" s="4">
        <v>4</v>
      </c>
      <c r="AF17" s="4">
        <v>4</v>
      </c>
      <c r="AG17" s="4">
        <v>4</v>
      </c>
      <c r="AH17" s="4">
        <v>4</v>
      </c>
      <c r="AI17" s="4">
        <v>4</v>
      </c>
      <c r="AJ17" s="4">
        <v>4</v>
      </c>
      <c r="AK17" s="4">
        <v>4</v>
      </c>
      <c r="AL17" s="4">
        <v>4</v>
      </c>
      <c r="AM17" s="9">
        <f t="shared" si="1"/>
        <v>4</v>
      </c>
      <c r="AN17" s="4">
        <v>2</v>
      </c>
      <c r="AO17" s="4">
        <v>2</v>
      </c>
      <c r="AP17" s="4">
        <v>2</v>
      </c>
      <c r="AQ17" s="4">
        <v>2</v>
      </c>
      <c r="AR17" s="4">
        <v>2</v>
      </c>
      <c r="AS17" s="4">
        <v>2</v>
      </c>
      <c r="AT17" s="4">
        <v>2</v>
      </c>
      <c r="AU17" s="4">
        <v>2</v>
      </c>
      <c r="AV17" s="4">
        <v>2</v>
      </c>
      <c r="AW17" s="4">
        <v>4</v>
      </c>
      <c r="AX17" s="9">
        <f t="shared" si="2"/>
        <v>2.2000000000000002</v>
      </c>
      <c r="AY17" s="4">
        <v>5</v>
      </c>
      <c r="AZ17" s="4">
        <v>5</v>
      </c>
      <c r="BA17" s="4">
        <v>5</v>
      </c>
      <c r="BB17" s="4">
        <v>5</v>
      </c>
      <c r="BC17" s="4">
        <v>5</v>
      </c>
      <c r="BD17" s="4">
        <v>5</v>
      </c>
      <c r="BE17" s="4">
        <v>5</v>
      </c>
      <c r="BF17" s="4">
        <v>5</v>
      </c>
      <c r="BG17" s="4">
        <v>5</v>
      </c>
      <c r="BH17" s="4">
        <v>4</v>
      </c>
      <c r="BI17" s="9">
        <f t="shared" si="3"/>
        <v>4.9000000000000004</v>
      </c>
      <c r="BJ17" s="4">
        <v>3</v>
      </c>
      <c r="BK17" s="4">
        <v>3</v>
      </c>
      <c r="BL17" s="4">
        <v>3</v>
      </c>
      <c r="BM17" s="4">
        <v>3</v>
      </c>
      <c r="BN17" s="4">
        <v>3</v>
      </c>
      <c r="BO17" s="4">
        <v>3</v>
      </c>
      <c r="BP17" s="4">
        <v>3</v>
      </c>
      <c r="BQ17" s="4">
        <v>3</v>
      </c>
      <c r="BR17" s="4">
        <v>3</v>
      </c>
      <c r="BS17" s="4">
        <v>4</v>
      </c>
      <c r="BT17" s="9">
        <f t="shared" si="4"/>
        <v>3.1</v>
      </c>
      <c r="BU17" s="4">
        <v>3</v>
      </c>
      <c r="BV17" s="4">
        <v>3</v>
      </c>
      <c r="BW17" s="4">
        <v>3</v>
      </c>
      <c r="BX17" s="4">
        <v>3</v>
      </c>
      <c r="BY17" s="4">
        <v>3</v>
      </c>
      <c r="BZ17" s="4">
        <v>3</v>
      </c>
      <c r="CA17" s="4">
        <v>3</v>
      </c>
      <c r="CB17" s="4">
        <v>3</v>
      </c>
      <c r="CC17" s="4">
        <v>3</v>
      </c>
      <c r="CD17" s="4">
        <v>4</v>
      </c>
      <c r="CE17" s="9">
        <f t="shared" si="5"/>
        <v>3.1</v>
      </c>
      <c r="CF17" s="4">
        <v>3</v>
      </c>
      <c r="CG17" s="4">
        <v>3</v>
      </c>
      <c r="CH17" s="4">
        <v>3</v>
      </c>
      <c r="CI17" s="4">
        <v>3</v>
      </c>
      <c r="CJ17" s="4">
        <v>3</v>
      </c>
      <c r="CK17" s="4">
        <v>3</v>
      </c>
      <c r="CL17" s="4">
        <v>3</v>
      </c>
      <c r="CM17" s="4">
        <v>3</v>
      </c>
      <c r="CN17" s="4">
        <v>3</v>
      </c>
      <c r="CO17" s="4">
        <v>4</v>
      </c>
      <c r="CP17" s="9">
        <f t="shared" si="6"/>
        <v>3.1</v>
      </c>
    </row>
    <row r="18" spans="1:94" x14ac:dyDescent="0.2">
      <c r="A18" s="4">
        <v>17</v>
      </c>
      <c r="B18" s="10">
        <v>2</v>
      </c>
      <c r="C18" s="10">
        <v>1</v>
      </c>
      <c r="D18" s="10">
        <v>1</v>
      </c>
      <c r="E18" s="10">
        <v>2</v>
      </c>
      <c r="F18" s="10">
        <v>10</v>
      </c>
      <c r="G18" s="4">
        <v>1</v>
      </c>
      <c r="H18" s="4">
        <v>1</v>
      </c>
      <c r="I18" s="4">
        <v>1</v>
      </c>
      <c r="J18" s="4">
        <v>1</v>
      </c>
      <c r="K18" s="4">
        <v>1</v>
      </c>
      <c r="L18" s="4">
        <v>1</v>
      </c>
      <c r="M18" s="4">
        <v>1</v>
      </c>
      <c r="N18" s="4">
        <v>1</v>
      </c>
      <c r="O18" s="4">
        <v>1</v>
      </c>
      <c r="P18" s="4">
        <v>4</v>
      </c>
      <c r="Q18" s="9">
        <f t="shared" si="7"/>
        <v>1.3</v>
      </c>
      <c r="R18" s="4">
        <v>1</v>
      </c>
      <c r="S18" s="4">
        <v>1</v>
      </c>
      <c r="T18" s="4">
        <v>1</v>
      </c>
      <c r="U18" s="4">
        <v>1</v>
      </c>
      <c r="V18" s="4">
        <v>1</v>
      </c>
      <c r="W18" s="4">
        <v>1</v>
      </c>
      <c r="X18" s="4">
        <v>1</v>
      </c>
      <c r="Y18" s="4">
        <v>1</v>
      </c>
      <c r="Z18" s="4">
        <v>1</v>
      </c>
      <c r="AA18" s="4">
        <v>5</v>
      </c>
      <c r="AB18" s="9">
        <f t="shared" si="0"/>
        <v>1.4</v>
      </c>
      <c r="AC18" s="4">
        <v>1</v>
      </c>
      <c r="AD18" s="4">
        <v>1</v>
      </c>
      <c r="AE18" s="4">
        <v>1</v>
      </c>
      <c r="AF18" s="4">
        <v>1</v>
      </c>
      <c r="AG18" s="4">
        <v>1</v>
      </c>
      <c r="AH18" s="4">
        <v>1</v>
      </c>
      <c r="AI18" s="4">
        <v>1</v>
      </c>
      <c r="AJ18" s="4">
        <v>1</v>
      </c>
      <c r="AK18" s="4">
        <v>1</v>
      </c>
      <c r="AL18" s="4">
        <v>1</v>
      </c>
      <c r="AM18" s="9">
        <f t="shared" si="1"/>
        <v>1</v>
      </c>
      <c r="AN18" s="4">
        <v>3</v>
      </c>
      <c r="AO18" s="4">
        <v>3</v>
      </c>
      <c r="AP18" s="4">
        <v>3</v>
      </c>
      <c r="AQ18" s="4">
        <v>3</v>
      </c>
      <c r="AR18" s="4">
        <v>3</v>
      </c>
      <c r="AS18" s="4">
        <v>3</v>
      </c>
      <c r="AT18" s="4">
        <v>3</v>
      </c>
      <c r="AU18" s="4">
        <v>3</v>
      </c>
      <c r="AV18" s="4">
        <v>3</v>
      </c>
      <c r="AW18" s="4">
        <v>5</v>
      </c>
      <c r="AX18" s="9">
        <f t="shared" si="2"/>
        <v>3.2</v>
      </c>
      <c r="AY18" s="4">
        <v>1</v>
      </c>
      <c r="AZ18" s="4">
        <v>1</v>
      </c>
      <c r="BA18" s="4">
        <v>1</v>
      </c>
      <c r="BB18" s="4">
        <v>1</v>
      </c>
      <c r="BC18" s="4">
        <v>1</v>
      </c>
      <c r="BD18" s="4">
        <v>1</v>
      </c>
      <c r="BE18" s="4">
        <v>1</v>
      </c>
      <c r="BF18" s="4">
        <v>1</v>
      </c>
      <c r="BG18" s="4">
        <v>1</v>
      </c>
      <c r="BH18" s="4">
        <v>3</v>
      </c>
      <c r="BI18" s="9">
        <f t="shared" si="3"/>
        <v>1.2</v>
      </c>
      <c r="BJ18" s="4">
        <v>1</v>
      </c>
      <c r="BK18" s="4">
        <v>1</v>
      </c>
      <c r="BL18" s="4">
        <v>1</v>
      </c>
      <c r="BM18" s="4">
        <v>1</v>
      </c>
      <c r="BN18" s="4">
        <v>1</v>
      </c>
      <c r="BO18" s="4">
        <v>1</v>
      </c>
      <c r="BP18" s="4">
        <v>1</v>
      </c>
      <c r="BQ18" s="4">
        <v>1</v>
      </c>
      <c r="BR18" s="4">
        <v>1</v>
      </c>
      <c r="BS18" s="4">
        <v>3</v>
      </c>
      <c r="BT18" s="9">
        <f t="shared" si="4"/>
        <v>1.2</v>
      </c>
      <c r="BU18" s="4">
        <v>1</v>
      </c>
      <c r="BV18" s="4">
        <v>1</v>
      </c>
      <c r="BW18" s="4">
        <v>1</v>
      </c>
      <c r="BX18" s="4">
        <v>1</v>
      </c>
      <c r="BY18" s="4">
        <v>1</v>
      </c>
      <c r="BZ18" s="4">
        <v>1</v>
      </c>
      <c r="CA18" s="4">
        <v>1</v>
      </c>
      <c r="CB18" s="4">
        <v>1</v>
      </c>
      <c r="CC18" s="4">
        <v>1</v>
      </c>
      <c r="CD18" s="4">
        <v>3</v>
      </c>
      <c r="CE18" s="9">
        <f t="shared" si="5"/>
        <v>1.2</v>
      </c>
      <c r="CF18" s="4">
        <v>1</v>
      </c>
      <c r="CG18" s="4">
        <v>1</v>
      </c>
      <c r="CH18" s="4">
        <v>1</v>
      </c>
      <c r="CI18" s="4">
        <v>1</v>
      </c>
      <c r="CJ18" s="4">
        <v>1</v>
      </c>
      <c r="CK18" s="4">
        <v>1</v>
      </c>
      <c r="CL18" s="4">
        <v>1</v>
      </c>
      <c r="CM18" s="4">
        <v>1</v>
      </c>
      <c r="CN18" s="4">
        <v>1</v>
      </c>
      <c r="CO18" s="4">
        <v>3</v>
      </c>
      <c r="CP18" s="9">
        <f t="shared" si="6"/>
        <v>1.2</v>
      </c>
    </row>
    <row r="19" spans="1:94" hidden="1" x14ac:dyDescent="0.2">
      <c r="A19" s="4">
        <v>18</v>
      </c>
      <c r="B19" s="10">
        <v>3</v>
      </c>
      <c r="C19" s="10">
        <v>1</v>
      </c>
      <c r="D19" s="10">
        <v>0</v>
      </c>
      <c r="E19" s="10">
        <v>3</v>
      </c>
      <c r="F19" s="10">
        <v>20</v>
      </c>
      <c r="G19" s="4">
        <v>6</v>
      </c>
      <c r="H19" s="4">
        <v>0</v>
      </c>
      <c r="I19" s="4">
        <v>6</v>
      </c>
      <c r="J19" s="4">
        <v>0</v>
      </c>
      <c r="K19" s="4">
        <v>6</v>
      </c>
      <c r="L19" s="4">
        <v>0</v>
      </c>
      <c r="M19" s="4">
        <v>6</v>
      </c>
      <c r="N19" s="4">
        <v>2</v>
      </c>
      <c r="O19" s="4">
        <v>2</v>
      </c>
      <c r="P19" s="4">
        <v>5</v>
      </c>
      <c r="Q19" s="9">
        <f t="shared" si="7"/>
        <v>3</v>
      </c>
      <c r="R19" s="4">
        <v>2</v>
      </c>
      <c r="S19" s="4">
        <v>2</v>
      </c>
      <c r="T19" s="4">
        <v>2</v>
      </c>
      <c r="U19" s="4">
        <v>2</v>
      </c>
      <c r="V19" s="4">
        <v>2</v>
      </c>
      <c r="W19" s="4">
        <v>2</v>
      </c>
      <c r="X19" s="4">
        <v>2</v>
      </c>
      <c r="Y19" s="4">
        <v>2</v>
      </c>
      <c r="Z19" s="4">
        <v>2</v>
      </c>
      <c r="AA19" s="4">
        <v>2</v>
      </c>
      <c r="AB19" s="9">
        <f t="shared" si="0"/>
        <v>2</v>
      </c>
      <c r="AC19" s="4">
        <v>6</v>
      </c>
      <c r="AD19" s="4">
        <v>0</v>
      </c>
      <c r="AE19" s="4">
        <v>6</v>
      </c>
      <c r="AF19" s="4">
        <v>0</v>
      </c>
      <c r="AG19" s="4">
        <v>6</v>
      </c>
      <c r="AH19" s="4">
        <v>0</v>
      </c>
      <c r="AI19" s="4">
        <v>6</v>
      </c>
      <c r="AJ19" s="4">
        <v>2</v>
      </c>
      <c r="AK19" s="4">
        <v>2</v>
      </c>
      <c r="AL19" s="4">
        <v>2</v>
      </c>
      <c r="AM19" s="9">
        <f t="shared" si="1"/>
        <v>2</v>
      </c>
      <c r="AN19" s="4">
        <v>4</v>
      </c>
      <c r="AO19" s="4">
        <v>4</v>
      </c>
      <c r="AP19" s="4">
        <v>4</v>
      </c>
      <c r="AQ19" s="4">
        <v>4</v>
      </c>
      <c r="AR19" s="4">
        <v>4</v>
      </c>
      <c r="AS19" s="4">
        <v>4</v>
      </c>
      <c r="AT19" s="4">
        <v>4</v>
      </c>
      <c r="AU19" s="4">
        <v>4</v>
      </c>
      <c r="AV19" s="4">
        <v>4</v>
      </c>
      <c r="AW19" s="4">
        <v>2</v>
      </c>
      <c r="AX19" s="9">
        <f t="shared" si="2"/>
        <v>3.8</v>
      </c>
      <c r="AY19" s="4">
        <v>1</v>
      </c>
      <c r="AZ19" s="4">
        <v>1</v>
      </c>
      <c r="BA19" s="4">
        <v>1</v>
      </c>
      <c r="BB19" s="4">
        <v>1</v>
      </c>
      <c r="BC19" s="4">
        <v>1</v>
      </c>
      <c r="BD19" s="4">
        <v>1</v>
      </c>
      <c r="BE19" s="4">
        <v>1</v>
      </c>
      <c r="BF19" s="4">
        <v>1</v>
      </c>
      <c r="BG19" s="4">
        <v>1</v>
      </c>
      <c r="BH19" s="4">
        <v>2</v>
      </c>
      <c r="BI19" s="9">
        <f t="shared" si="3"/>
        <v>1.1000000000000001</v>
      </c>
      <c r="BJ19" s="4">
        <v>5</v>
      </c>
      <c r="BK19" s="4">
        <v>5</v>
      </c>
      <c r="BL19" s="4">
        <v>5</v>
      </c>
      <c r="BM19" s="4">
        <v>5</v>
      </c>
      <c r="BN19" s="4">
        <v>5</v>
      </c>
      <c r="BO19" s="4">
        <v>5</v>
      </c>
      <c r="BP19" s="4">
        <v>5</v>
      </c>
      <c r="BQ19" s="4">
        <v>5</v>
      </c>
      <c r="BR19" s="4">
        <v>5</v>
      </c>
      <c r="BS19" s="4">
        <v>2</v>
      </c>
      <c r="BT19" s="9">
        <f t="shared" si="4"/>
        <v>4.7</v>
      </c>
      <c r="BU19" s="4">
        <v>5</v>
      </c>
      <c r="BV19" s="4">
        <v>5</v>
      </c>
      <c r="BW19" s="4">
        <v>5</v>
      </c>
      <c r="BX19" s="4">
        <v>5</v>
      </c>
      <c r="BY19" s="4">
        <v>5</v>
      </c>
      <c r="BZ19" s="4">
        <v>5</v>
      </c>
      <c r="CA19" s="4">
        <v>5</v>
      </c>
      <c r="CB19" s="4">
        <v>5</v>
      </c>
      <c r="CC19" s="4">
        <v>5</v>
      </c>
      <c r="CD19" s="4">
        <v>2</v>
      </c>
      <c r="CE19" s="9">
        <f t="shared" si="5"/>
        <v>4.7</v>
      </c>
      <c r="CF19" s="4">
        <v>5</v>
      </c>
      <c r="CG19" s="4">
        <v>5</v>
      </c>
      <c r="CH19" s="4">
        <v>5</v>
      </c>
      <c r="CI19" s="4">
        <v>5</v>
      </c>
      <c r="CJ19" s="4">
        <v>5</v>
      </c>
      <c r="CK19" s="4">
        <v>5</v>
      </c>
      <c r="CL19" s="4">
        <v>5</v>
      </c>
      <c r="CM19" s="4">
        <v>5</v>
      </c>
      <c r="CN19" s="4">
        <v>5</v>
      </c>
      <c r="CO19" s="4">
        <v>2</v>
      </c>
      <c r="CP19" s="9">
        <f t="shared" si="6"/>
        <v>4.7</v>
      </c>
    </row>
    <row r="20" spans="1:94" hidden="1" x14ac:dyDescent="0.2">
      <c r="A20" s="4">
        <v>19</v>
      </c>
      <c r="B20" s="10">
        <v>1</v>
      </c>
      <c r="C20" s="10">
        <v>2</v>
      </c>
      <c r="D20" s="10">
        <v>1</v>
      </c>
      <c r="E20" s="10">
        <v>4</v>
      </c>
      <c r="F20" s="10">
        <v>30</v>
      </c>
      <c r="G20" s="4">
        <v>1</v>
      </c>
      <c r="H20" s="4">
        <v>1</v>
      </c>
      <c r="I20" s="4">
        <v>1</v>
      </c>
      <c r="J20" s="4">
        <v>1</v>
      </c>
      <c r="K20" s="4">
        <v>1</v>
      </c>
      <c r="L20" s="4">
        <v>1</v>
      </c>
      <c r="M20" s="4">
        <v>1</v>
      </c>
      <c r="N20" s="4">
        <v>1</v>
      </c>
      <c r="O20" s="4">
        <v>1</v>
      </c>
      <c r="P20" s="4">
        <v>2</v>
      </c>
      <c r="Q20" s="9">
        <f t="shared" si="7"/>
        <v>1.1000000000000001</v>
      </c>
      <c r="R20" s="4">
        <v>3</v>
      </c>
      <c r="S20" s="4">
        <v>3</v>
      </c>
      <c r="T20" s="4">
        <v>3</v>
      </c>
      <c r="U20" s="4">
        <v>3</v>
      </c>
      <c r="V20" s="4">
        <v>3</v>
      </c>
      <c r="W20" s="4">
        <v>3</v>
      </c>
      <c r="X20" s="4">
        <v>3</v>
      </c>
      <c r="Y20" s="4">
        <v>3</v>
      </c>
      <c r="Z20" s="4">
        <v>3</v>
      </c>
      <c r="AA20" s="4">
        <v>1</v>
      </c>
      <c r="AB20" s="9">
        <f t="shared" si="0"/>
        <v>2.8</v>
      </c>
      <c r="AC20" s="4">
        <v>1</v>
      </c>
      <c r="AD20" s="4">
        <v>1</v>
      </c>
      <c r="AE20" s="4">
        <v>1</v>
      </c>
      <c r="AF20" s="4">
        <v>1</v>
      </c>
      <c r="AG20" s="4">
        <v>1</v>
      </c>
      <c r="AH20" s="4">
        <v>1</v>
      </c>
      <c r="AI20" s="4">
        <v>1</v>
      </c>
      <c r="AJ20" s="4">
        <v>1</v>
      </c>
      <c r="AK20" s="4">
        <v>1</v>
      </c>
      <c r="AL20" s="4">
        <v>1</v>
      </c>
      <c r="AM20" s="9">
        <f t="shared" si="1"/>
        <v>1</v>
      </c>
      <c r="AN20" s="4">
        <v>5</v>
      </c>
      <c r="AO20" s="4">
        <v>5</v>
      </c>
      <c r="AP20" s="4">
        <v>5</v>
      </c>
      <c r="AQ20" s="4">
        <v>5</v>
      </c>
      <c r="AR20" s="4">
        <v>5</v>
      </c>
      <c r="AS20" s="4">
        <v>5</v>
      </c>
      <c r="AT20" s="4">
        <v>5</v>
      </c>
      <c r="AU20" s="4">
        <v>5</v>
      </c>
      <c r="AV20" s="4">
        <v>5</v>
      </c>
      <c r="AW20" s="4">
        <v>1</v>
      </c>
      <c r="AX20" s="9">
        <f t="shared" si="2"/>
        <v>4.5999999999999996</v>
      </c>
      <c r="AY20" s="4">
        <v>2</v>
      </c>
      <c r="AZ20" s="4">
        <v>2</v>
      </c>
      <c r="BA20" s="4">
        <v>2</v>
      </c>
      <c r="BB20" s="4">
        <v>2</v>
      </c>
      <c r="BC20" s="4">
        <v>2</v>
      </c>
      <c r="BD20" s="4">
        <v>2</v>
      </c>
      <c r="BE20" s="4">
        <v>2</v>
      </c>
      <c r="BF20" s="4">
        <v>2</v>
      </c>
      <c r="BG20" s="4">
        <v>2</v>
      </c>
      <c r="BH20" s="4">
        <v>1</v>
      </c>
      <c r="BI20" s="9">
        <f t="shared" si="3"/>
        <v>1.9</v>
      </c>
      <c r="BJ20" s="4">
        <v>6</v>
      </c>
      <c r="BK20" s="4">
        <v>0</v>
      </c>
      <c r="BL20" s="4">
        <v>6</v>
      </c>
      <c r="BM20" s="4">
        <v>0</v>
      </c>
      <c r="BN20" s="4">
        <v>6</v>
      </c>
      <c r="BO20" s="4">
        <v>0</v>
      </c>
      <c r="BP20" s="4">
        <v>6</v>
      </c>
      <c r="BQ20" s="4">
        <v>2</v>
      </c>
      <c r="BR20" s="4">
        <v>2</v>
      </c>
      <c r="BS20" s="4">
        <v>1</v>
      </c>
      <c r="BT20" s="9">
        <f t="shared" si="4"/>
        <v>1.6666666666666667</v>
      </c>
      <c r="BU20" s="4">
        <v>6</v>
      </c>
      <c r="BV20" s="4">
        <v>0</v>
      </c>
      <c r="BW20" s="4">
        <v>6</v>
      </c>
      <c r="BX20" s="4">
        <v>0</v>
      </c>
      <c r="BY20" s="4">
        <v>6</v>
      </c>
      <c r="BZ20" s="4">
        <v>0</v>
      </c>
      <c r="CA20" s="4">
        <v>6</v>
      </c>
      <c r="CB20" s="4">
        <v>2</v>
      </c>
      <c r="CC20" s="4">
        <v>2</v>
      </c>
      <c r="CD20" s="4">
        <v>1</v>
      </c>
      <c r="CE20" s="9">
        <f t="shared" si="5"/>
        <v>1.6666666666666667</v>
      </c>
      <c r="CF20" s="4">
        <v>6</v>
      </c>
      <c r="CG20" s="4">
        <v>0</v>
      </c>
      <c r="CH20" s="4">
        <v>6</v>
      </c>
      <c r="CI20" s="4">
        <v>0</v>
      </c>
      <c r="CJ20" s="4">
        <v>6</v>
      </c>
      <c r="CK20" s="4">
        <v>0</v>
      </c>
      <c r="CL20" s="4">
        <v>6</v>
      </c>
      <c r="CM20" s="4">
        <v>2</v>
      </c>
      <c r="CN20" s="4">
        <v>2</v>
      </c>
      <c r="CO20" s="4">
        <v>1</v>
      </c>
      <c r="CP20" s="9">
        <f t="shared" si="6"/>
        <v>1.6666666666666667</v>
      </c>
    </row>
    <row r="21" spans="1:94" hidden="1" x14ac:dyDescent="0.2">
      <c r="A21" s="4">
        <v>20</v>
      </c>
      <c r="B21" s="10">
        <v>2</v>
      </c>
      <c r="C21" s="10">
        <v>2</v>
      </c>
      <c r="D21" s="10">
        <v>2</v>
      </c>
      <c r="E21" s="10">
        <v>5</v>
      </c>
      <c r="F21" s="10">
        <v>40</v>
      </c>
      <c r="G21" s="4">
        <v>2</v>
      </c>
      <c r="H21" s="4">
        <v>2</v>
      </c>
      <c r="I21" s="4">
        <v>2</v>
      </c>
      <c r="J21" s="4">
        <v>2</v>
      </c>
      <c r="K21" s="4">
        <v>2</v>
      </c>
      <c r="L21" s="4">
        <v>2</v>
      </c>
      <c r="M21" s="4">
        <v>2</v>
      </c>
      <c r="N21" s="4">
        <v>2</v>
      </c>
      <c r="O21" s="4">
        <v>2</v>
      </c>
      <c r="P21" s="4">
        <v>3</v>
      </c>
      <c r="Q21" s="9">
        <f t="shared" si="7"/>
        <v>2.1</v>
      </c>
      <c r="R21" s="4">
        <v>4</v>
      </c>
      <c r="S21" s="4">
        <v>4</v>
      </c>
      <c r="T21" s="4">
        <v>4</v>
      </c>
      <c r="U21" s="4">
        <v>4</v>
      </c>
      <c r="V21" s="4">
        <v>4</v>
      </c>
      <c r="W21" s="4">
        <v>4</v>
      </c>
      <c r="X21" s="4">
        <v>4</v>
      </c>
      <c r="Y21" s="4">
        <v>4</v>
      </c>
      <c r="Z21" s="4">
        <v>4</v>
      </c>
      <c r="AA21" s="4">
        <v>2</v>
      </c>
      <c r="AB21" s="9">
        <f t="shared" si="0"/>
        <v>3.8</v>
      </c>
      <c r="AC21" s="4">
        <v>2</v>
      </c>
      <c r="AD21" s="4">
        <v>2</v>
      </c>
      <c r="AE21" s="4">
        <v>2</v>
      </c>
      <c r="AF21" s="4">
        <v>2</v>
      </c>
      <c r="AG21" s="4">
        <v>2</v>
      </c>
      <c r="AH21" s="4">
        <v>2</v>
      </c>
      <c r="AI21" s="4">
        <v>2</v>
      </c>
      <c r="AJ21" s="4">
        <v>2</v>
      </c>
      <c r="AK21" s="4">
        <v>2</v>
      </c>
      <c r="AL21" s="4">
        <v>2</v>
      </c>
      <c r="AM21" s="9">
        <f t="shared" si="1"/>
        <v>2</v>
      </c>
      <c r="AN21" s="4">
        <v>6</v>
      </c>
      <c r="AO21" s="4">
        <v>0</v>
      </c>
      <c r="AP21" s="4">
        <v>6</v>
      </c>
      <c r="AQ21" s="4">
        <v>0</v>
      </c>
      <c r="AR21" s="4">
        <v>6</v>
      </c>
      <c r="AS21" s="4">
        <v>0</v>
      </c>
      <c r="AT21" s="4">
        <v>6</v>
      </c>
      <c r="AU21" s="4">
        <v>2</v>
      </c>
      <c r="AV21" s="4">
        <v>2</v>
      </c>
      <c r="AW21" s="4">
        <v>2</v>
      </c>
      <c r="AX21" s="9">
        <f t="shared" si="2"/>
        <v>2</v>
      </c>
      <c r="AY21" s="4">
        <v>3</v>
      </c>
      <c r="AZ21" s="4">
        <v>3</v>
      </c>
      <c r="BA21" s="4">
        <v>3</v>
      </c>
      <c r="BB21" s="4">
        <v>3</v>
      </c>
      <c r="BC21" s="4">
        <v>3</v>
      </c>
      <c r="BD21" s="4">
        <v>3</v>
      </c>
      <c r="BE21" s="4">
        <v>3</v>
      </c>
      <c r="BF21" s="4">
        <v>3</v>
      </c>
      <c r="BG21" s="4">
        <v>3</v>
      </c>
      <c r="BH21" s="4">
        <v>2</v>
      </c>
      <c r="BI21" s="9">
        <f t="shared" si="3"/>
        <v>2.9</v>
      </c>
      <c r="BJ21" s="4">
        <v>1</v>
      </c>
      <c r="BK21" s="4">
        <v>1</v>
      </c>
      <c r="BL21" s="4">
        <v>1</v>
      </c>
      <c r="BM21" s="4">
        <v>1</v>
      </c>
      <c r="BN21" s="4">
        <v>1</v>
      </c>
      <c r="BO21" s="4">
        <v>1</v>
      </c>
      <c r="BP21" s="4">
        <v>1</v>
      </c>
      <c r="BQ21" s="4">
        <v>1</v>
      </c>
      <c r="BR21" s="4">
        <v>1</v>
      </c>
      <c r="BS21" s="4">
        <v>2</v>
      </c>
      <c r="BT21" s="9">
        <f t="shared" si="4"/>
        <v>1.1000000000000001</v>
      </c>
      <c r="BU21" s="4">
        <v>3</v>
      </c>
      <c r="BV21" s="4">
        <v>3</v>
      </c>
      <c r="BW21" s="4">
        <v>3</v>
      </c>
      <c r="BX21" s="4">
        <v>3</v>
      </c>
      <c r="BY21" s="4">
        <v>3</v>
      </c>
      <c r="BZ21" s="4">
        <v>3</v>
      </c>
      <c r="CA21" s="4">
        <v>3</v>
      </c>
      <c r="CB21" s="4">
        <v>3</v>
      </c>
      <c r="CC21" s="4">
        <v>3</v>
      </c>
      <c r="CD21" s="4">
        <v>2</v>
      </c>
      <c r="CE21" s="9">
        <f t="shared" si="5"/>
        <v>2.9</v>
      </c>
      <c r="CF21" s="4">
        <v>3</v>
      </c>
      <c r="CG21" s="4">
        <v>3</v>
      </c>
      <c r="CH21" s="4">
        <v>3</v>
      </c>
      <c r="CI21" s="4">
        <v>3</v>
      </c>
      <c r="CJ21" s="4">
        <v>3</v>
      </c>
      <c r="CK21" s="4">
        <v>3</v>
      </c>
      <c r="CL21" s="4">
        <v>3</v>
      </c>
      <c r="CM21" s="4">
        <v>3</v>
      </c>
      <c r="CN21" s="4">
        <v>3</v>
      </c>
      <c r="CO21" s="4">
        <v>2</v>
      </c>
      <c r="CP21" s="9">
        <f t="shared" si="6"/>
        <v>2.9</v>
      </c>
    </row>
    <row r="22" spans="1:94" x14ac:dyDescent="0.2">
      <c r="A22" s="4">
        <v>21</v>
      </c>
      <c r="B22" s="10">
        <v>3</v>
      </c>
      <c r="C22" s="10">
        <v>1</v>
      </c>
      <c r="D22" s="10">
        <v>0</v>
      </c>
      <c r="E22" s="10">
        <v>1</v>
      </c>
      <c r="F22" s="10">
        <v>10</v>
      </c>
      <c r="G22" s="4">
        <v>3</v>
      </c>
      <c r="H22" s="4">
        <v>3</v>
      </c>
      <c r="I22" s="4">
        <v>3</v>
      </c>
      <c r="J22" s="4">
        <v>3</v>
      </c>
      <c r="K22" s="4">
        <v>3</v>
      </c>
      <c r="L22" s="4">
        <v>3</v>
      </c>
      <c r="M22" s="4">
        <v>3</v>
      </c>
      <c r="N22" s="4">
        <v>3</v>
      </c>
      <c r="O22" s="4">
        <v>3</v>
      </c>
      <c r="P22" s="4">
        <v>4</v>
      </c>
      <c r="Q22" s="9">
        <f t="shared" si="7"/>
        <v>3.1</v>
      </c>
      <c r="R22" s="4">
        <v>1</v>
      </c>
      <c r="S22" s="4">
        <v>1</v>
      </c>
      <c r="T22" s="4">
        <v>1</v>
      </c>
      <c r="U22" s="4">
        <v>1</v>
      </c>
      <c r="V22" s="4">
        <v>1</v>
      </c>
      <c r="W22" s="4">
        <v>1</v>
      </c>
      <c r="X22" s="4">
        <v>1</v>
      </c>
      <c r="Y22" s="4">
        <v>1</v>
      </c>
      <c r="Z22" s="4">
        <v>1</v>
      </c>
      <c r="AA22" s="4">
        <v>3</v>
      </c>
      <c r="AB22" s="9">
        <f t="shared" si="0"/>
        <v>1.2</v>
      </c>
      <c r="AC22" s="4">
        <v>3</v>
      </c>
      <c r="AD22" s="4">
        <v>3</v>
      </c>
      <c r="AE22" s="4">
        <v>3</v>
      </c>
      <c r="AF22" s="4">
        <v>3</v>
      </c>
      <c r="AG22" s="4">
        <v>3</v>
      </c>
      <c r="AH22" s="4">
        <v>3</v>
      </c>
      <c r="AI22" s="4">
        <v>3</v>
      </c>
      <c r="AJ22" s="4">
        <v>3</v>
      </c>
      <c r="AK22" s="4">
        <v>3</v>
      </c>
      <c r="AL22" s="4">
        <v>3</v>
      </c>
      <c r="AM22" s="9">
        <f t="shared" si="1"/>
        <v>3</v>
      </c>
      <c r="AN22" s="4">
        <v>1</v>
      </c>
      <c r="AO22" s="4">
        <v>1</v>
      </c>
      <c r="AP22" s="4">
        <v>1</v>
      </c>
      <c r="AQ22" s="4">
        <v>1</v>
      </c>
      <c r="AR22" s="4">
        <v>1</v>
      </c>
      <c r="AS22" s="4">
        <v>1</v>
      </c>
      <c r="AT22" s="4">
        <v>1</v>
      </c>
      <c r="AU22" s="4">
        <v>1</v>
      </c>
      <c r="AV22" s="4">
        <v>1</v>
      </c>
      <c r="AW22" s="4">
        <v>3</v>
      </c>
      <c r="AX22" s="9">
        <f t="shared" si="2"/>
        <v>1.2</v>
      </c>
      <c r="AY22" s="4">
        <v>1</v>
      </c>
      <c r="AZ22" s="4">
        <v>1</v>
      </c>
      <c r="BA22" s="4">
        <v>1</v>
      </c>
      <c r="BB22" s="4">
        <v>1</v>
      </c>
      <c r="BC22" s="4">
        <v>1</v>
      </c>
      <c r="BD22" s="4">
        <v>1</v>
      </c>
      <c r="BE22" s="4">
        <v>1</v>
      </c>
      <c r="BF22" s="4">
        <v>1</v>
      </c>
      <c r="BG22" s="4">
        <v>1</v>
      </c>
      <c r="BH22" s="4">
        <v>3</v>
      </c>
      <c r="BI22" s="9">
        <f t="shared" si="3"/>
        <v>1.2</v>
      </c>
      <c r="BJ22" s="4">
        <v>2</v>
      </c>
      <c r="BK22" s="4">
        <v>2</v>
      </c>
      <c r="BL22" s="4">
        <v>2</v>
      </c>
      <c r="BM22" s="4">
        <v>2</v>
      </c>
      <c r="BN22" s="4">
        <v>2</v>
      </c>
      <c r="BO22" s="4">
        <v>2</v>
      </c>
      <c r="BP22" s="4">
        <v>2</v>
      </c>
      <c r="BQ22" s="4">
        <v>2</v>
      </c>
      <c r="BR22" s="4">
        <v>2</v>
      </c>
      <c r="BS22" s="4">
        <v>3</v>
      </c>
      <c r="BT22" s="9">
        <f t="shared" si="4"/>
        <v>2.1</v>
      </c>
      <c r="BU22" s="4">
        <v>1</v>
      </c>
      <c r="BV22" s="4">
        <v>1</v>
      </c>
      <c r="BW22" s="4">
        <v>1</v>
      </c>
      <c r="BX22" s="4">
        <v>1</v>
      </c>
      <c r="BY22" s="4">
        <v>1</v>
      </c>
      <c r="BZ22" s="4">
        <v>1</v>
      </c>
      <c r="CA22" s="4">
        <v>1</v>
      </c>
      <c r="CB22" s="4">
        <v>1</v>
      </c>
      <c r="CC22" s="4">
        <v>1</v>
      </c>
      <c r="CD22" s="4">
        <v>3</v>
      </c>
      <c r="CE22" s="9">
        <f t="shared" si="5"/>
        <v>1.2</v>
      </c>
      <c r="CF22" s="4">
        <v>1</v>
      </c>
      <c r="CG22" s="4">
        <v>1</v>
      </c>
      <c r="CH22" s="4">
        <v>1</v>
      </c>
      <c r="CI22" s="4">
        <v>1</v>
      </c>
      <c r="CJ22" s="4">
        <v>1</v>
      </c>
      <c r="CK22" s="4">
        <v>1</v>
      </c>
      <c r="CL22" s="4">
        <v>1</v>
      </c>
      <c r="CM22" s="4">
        <v>1</v>
      </c>
      <c r="CN22" s="4">
        <v>1</v>
      </c>
      <c r="CO22" s="4">
        <v>3</v>
      </c>
      <c r="CP22" s="9">
        <f t="shared" si="6"/>
        <v>1.2</v>
      </c>
    </row>
    <row r="23" spans="1:94" x14ac:dyDescent="0.2">
      <c r="A23" s="4">
        <v>22</v>
      </c>
      <c r="B23" s="10">
        <v>1</v>
      </c>
      <c r="C23" s="10">
        <v>1</v>
      </c>
      <c r="D23" s="10">
        <v>2</v>
      </c>
      <c r="E23" s="10">
        <v>2</v>
      </c>
      <c r="F23" s="10">
        <v>20</v>
      </c>
      <c r="G23" s="4">
        <v>1</v>
      </c>
      <c r="H23" s="4">
        <v>1</v>
      </c>
      <c r="I23" s="4">
        <v>1</v>
      </c>
      <c r="J23" s="4">
        <v>1</v>
      </c>
      <c r="K23" s="4">
        <v>1</v>
      </c>
      <c r="L23" s="4">
        <v>1</v>
      </c>
      <c r="M23" s="4">
        <v>1</v>
      </c>
      <c r="N23" s="4">
        <v>1</v>
      </c>
      <c r="O23" s="4">
        <v>1</v>
      </c>
      <c r="P23" s="4">
        <v>2</v>
      </c>
      <c r="Q23" s="9">
        <f t="shared" si="7"/>
        <v>1.1000000000000001</v>
      </c>
      <c r="R23" s="4">
        <v>1</v>
      </c>
      <c r="S23" s="4">
        <v>1</v>
      </c>
      <c r="T23" s="4">
        <v>1</v>
      </c>
      <c r="U23" s="4">
        <v>1</v>
      </c>
      <c r="V23" s="4">
        <v>1</v>
      </c>
      <c r="W23" s="4">
        <v>1</v>
      </c>
      <c r="X23" s="4">
        <v>1</v>
      </c>
      <c r="Y23" s="4">
        <v>1</v>
      </c>
      <c r="Z23" s="4">
        <v>1</v>
      </c>
      <c r="AA23" s="4">
        <v>2</v>
      </c>
      <c r="AB23" s="9">
        <f t="shared" si="0"/>
        <v>1.1000000000000001</v>
      </c>
      <c r="AC23" s="4">
        <v>1</v>
      </c>
      <c r="AD23" s="4">
        <v>1</v>
      </c>
      <c r="AE23" s="4">
        <v>1</v>
      </c>
      <c r="AF23" s="4">
        <v>1</v>
      </c>
      <c r="AG23" s="4">
        <v>1</v>
      </c>
      <c r="AH23" s="4">
        <v>1</v>
      </c>
      <c r="AI23" s="4">
        <v>1</v>
      </c>
      <c r="AJ23" s="4">
        <v>1</v>
      </c>
      <c r="AK23" s="4">
        <v>1</v>
      </c>
      <c r="AL23" s="4">
        <v>2</v>
      </c>
      <c r="AM23" s="9">
        <f t="shared" si="1"/>
        <v>1.1000000000000001</v>
      </c>
      <c r="AN23" s="4">
        <v>2</v>
      </c>
      <c r="AO23" s="4">
        <v>2</v>
      </c>
      <c r="AP23" s="4">
        <v>2</v>
      </c>
      <c r="AQ23" s="4">
        <v>2</v>
      </c>
      <c r="AR23" s="4">
        <v>2</v>
      </c>
      <c r="AS23" s="4">
        <v>2</v>
      </c>
      <c r="AT23" s="4">
        <v>2</v>
      </c>
      <c r="AU23" s="4">
        <v>2</v>
      </c>
      <c r="AV23" s="4">
        <v>2</v>
      </c>
      <c r="AW23" s="4">
        <v>4</v>
      </c>
      <c r="AX23" s="9">
        <f t="shared" si="2"/>
        <v>2.2000000000000002</v>
      </c>
      <c r="AY23" s="4">
        <v>1</v>
      </c>
      <c r="AZ23" s="4">
        <v>2</v>
      </c>
      <c r="BA23" s="4">
        <v>1</v>
      </c>
      <c r="BB23" s="4">
        <v>1</v>
      </c>
      <c r="BC23" s="4">
        <v>2</v>
      </c>
      <c r="BD23" s="4">
        <v>2</v>
      </c>
      <c r="BE23" s="4">
        <v>1</v>
      </c>
      <c r="BF23" s="4">
        <v>1</v>
      </c>
      <c r="BG23" s="4">
        <v>1</v>
      </c>
      <c r="BH23" s="4">
        <v>3</v>
      </c>
      <c r="BI23" s="9">
        <f t="shared" si="3"/>
        <v>1.5</v>
      </c>
      <c r="BJ23" s="4">
        <v>3</v>
      </c>
      <c r="BK23" s="4">
        <v>3</v>
      </c>
      <c r="BL23" s="4">
        <v>3</v>
      </c>
      <c r="BM23" s="4">
        <v>3</v>
      </c>
      <c r="BN23" s="4">
        <v>3</v>
      </c>
      <c r="BO23" s="4">
        <v>3</v>
      </c>
      <c r="BP23" s="4">
        <v>3</v>
      </c>
      <c r="BQ23" s="4">
        <v>3</v>
      </c>
      <c r="BR23" s="4">
        <v>3</v>
      </c>
      <c r="BS23" s="4">
        <v>4</v>
      </c>
      <c r="BT23" s="9">
        <f t="shared" si="4"/>
        <v>3.1</v>
      </c>
      <c r="BU23" s="4">
        <v>1</v>
      </c>
      <c r="BV23" s="4">
        <v>2</v>
      </c>
      <c r="BW23" s="4">
        <v>1</v>
      </c>
      <c r="BX23" s="4">
        <v>1</v>
      </c>
      <c r="BY23" s="4">
        <v>2</v>
      </c>
      <c r="BZ23" s="4">
        <v>2</v>
      </c>
      <c r="CA23" s="4">
        <v>1</v>
      </c>
      <c r="CB23" s="4">
        <v>1</v>
      </c>
      <c r="CC23" s="4">
        <v>1</v>
      </c>
      <c r="CD23" s="4">
        <v>3</v>
      </c>
      <c r="CE23" s="9">
        <f t="shared" si="5"/>
        <v>1.5</v>
      </c>
      <c r="CF23" s="4">
        <v>1</v>
      </c>
      <c r="CG23" s="4">
        <v>2</v>
      </c>
      <c r="CH23" s="4">
        <v>1</v>
      </c>
      <c r="CI23" s="4">
        <v>1</v>
      </c>
      <c r="CJ23" s="4">
        <v>2</v>
      </c>
      <c r="CK23" s="4">
        <v>2</v>
      </c>
      <c r="CL23" s="4">
        <v>1</v>
      </c>
      <c r="CM23" s="4">
        <v>1</v>
      </c>
      <c r="CN23" s="4">
        <v>1</v>
      </c>
      <c r="CO23" s="4">
        <v>3</v>
      </c>
      <c r="CP23" s="9">
        <f t="shared" si="6"/>
        <v>1.5</v>
      </c>
    </row>
    <row r="24" spans="1:94" hidden="1" x14ac:dyDescent="0.2">
      <c r="A24" s="4">
        <v>23</v>
      </c>
      <c r="B24" s="10">
        <v>2</v>
      </c>
      <c r="C24" s="10">
        <v>2</v>
      </c>
      <c r="D24" s="10">
        <v>1</v>
      </c>
      <c r="E24" s="10">
        <v>3</v>
      </c>
      <c r="F24" s="10">
        <v>30</v>
      </c>
      <c r="G24" s="4">
        <v>5</v>
      </c>
      <c r="H24" s="4">
        <v>5</v>
      </c>
      <c r="I24" s="4">
        <v>5</v>
      </c>
      <c r="J24" s="4">
        <v>5</v>
      </c>
      <c r="K24" s="4">
        <v>5</v>
      </c>
      <c r="L24" s="4">
        <v>5</v>
      </c>
      <c r="M24" s="4">
        <v>5</v>
      </c>
      <c r="N24" s="4">
        <v>5</v>
      </c>
      <c r="O24" s="4">
        <v>5</v>
      </c>
      <c r="P24" s="4">
        <v>2</v>
      </c>
      <c r="Q24" s="9">
        <f t="shared" si="7"/>
        <v>4.7</v>
      </c>
      <c r="R24" s="4">
        <v>3</v>
      </c>
      <c r="S24" s="4">
        <v>3</v>
      </c>
      <c r="T24" s="4">
        <v>3</v>
      </c>
      <c r="U24" s="4">
        <v>3</v>
      </c>
      <c r="V24" s="4">
        <v>3</v>
      </c>
      <c r="W24" s="4">
        <v>3</v>
      </c>
      <c r="X24" s="4">
        <v>3</v>
      </c>
      <c r="Y24" s="4">
        <v>3</v>
      </c>
      <c r="Z24" s="4">
        <v>3</v>
      </c>
      <c r="AA24" s="4">
        <v>5</v>
      </c>
      <c r="AB24" s="9">
        <f t="shared" si="0"/>
        <v>3.2</v>
      </c>
      <c r="AC24" s="4">
        <v>5</v>
      </c>
      <c r="AD24" s="4">
        <v>5</v>
      </c>
      <c r="AE24" s="4">
        <v>5</v>
      </c>
      <c r="AF24" s="4">
        <v>5</v>
      </c>
      <c r="AG24" s="4">
        <v>5</v>
      </c>
      <c r="AH24" s="4">
        <v>5</v>
      </c>
      <c r="AI24" s="4">
        <v>5</v>
      </c>
      <c r="AJ24" s="4">
        <v>5</v>
      </c>
      <c r="AK24" s="4">
        <v>5</v>
      </c>
      <c r="AL24" s="4">
        <v>5</v>
      </c>
      <c r="AM24" s="9">
        <f t="shared" si="1"/>
        <v>5</v>
      </c>
      <c r="AN24" s="4">
        <v>3</v>
      </c>
      <c r="AO24" s="4">
        <v>3</v>
      </c>
      <c r="AP24" s="4">
        <v>3</v>
      </c>
      <c r="AQ24" s="4">
        <v>3</v>
      </c>
      <c r="AR24" s="4">
        <v>3</v>
      </c>
      <c r="AS24" s="4">
        <v>3</v>
      </c>
      <c r="AT24" s="4">
        <v>3</v>
      </c>
      <c r="AU24" s="4">
        <v>3</v>
      </c>
      <c r="AV24" s="4">
        <v>3</v>
      </c>
      <c r="AW24" s="4">
        <v>5</v>
      </c>
      <c r="AX24" s="9">
        <f t="shared" si="2"/>
        <v>3.2</v>
      </c>
      <c r="AY24" s="4">
        <v>6</v>
      </c>
      <c r="AZ24" s="4">
        <v>0</v>
      </c>
      <c r="BA24" s="4">
        <v>6</v>
      </c>
      <c r="BB24" s="4">
        <v>0</v>
      </c>
      <c r="BC24" s="4">
        <v>6</v>
      </c>
      <c r="BD24" s="4">
        <v>0</v>
      </c>
      <c r="BE24" s="4">
        <v>6</v>
      </c>
      <c r="BF24" s="4">
        <v>2</v>
      </c>
      <c r="BG24" s="4">
        <v>2</v>
      </c>
      <c r="BH24" s="4">
        <v>5</v>
      </c>
      <c r="BI24" s="9">
        <f t="shared" si="3"/>
        <v>3</v>
      </c>
      <c r="BJ24" s="4">
        <v>4</v>
      </c>
      <c r="BK24" s="4">
        <v>4</v>
      </c>
      <c r="BL24" s="4">
        <v>4</v>
      </c>
      <c r="BM24" s="4">
        <v>4</v>
      </c>
      <c r="BN24" s="4">
        <v>4</v>
      </c>
      <c r="BO24" s="4">
        <v>4</v>
      </c>
      <c r="BP24" s="4">
        <v>4</v>
      </c>
      <c r="BQ24" s="4">
        <v>4</v>
      </c>
      <c r="BR24" s="4">
        <v>4</v>
      </c>
      <c r="BS24" s="4">
        <v>5</v>
      </c>
      <c r="BT24" s="9">
        <f t="shared" si="4"/>
        <v>4.0999999999999996</v>
      </c>
      <c r="BU24" s="4">
        <v>6</v>
      </c>
      <c r="BV24" s="4">
        <v>0</v>
      </c>
      <c r="BW24" s="4">
        <v>6</v>
      </c>
      <c r="BX24" s="4">
        <v>0</v>
      </c>
      <c r="BY24" s="4">
        <v>6</v>
      </c>
      <c r="BZ24" s="4">
        <v>0</v>
      </c>
      <c r="CA24" s="4">
        <v>6</v>
      </c>
      <c r="CB24" s="4">
        <v>2</v>
      </c>
      <c r="CC24" s="4">
        <v>2</v>
      </c>
      <c r="CD24" s="4">
        <v>5</v>
      </c>
      <c r="CE24" s="9">
        <f t="shared" si="5"/>
        <v>3</v>
      </c>
      <c r="CF24" s="4">
        <v>6</v>
      </c>
      <c r="CG24" s="4">
        <v>0</v>
      </c>
      <c r="CH24" s="4">
        <v>6</v>
      </c>
      <c r="CI24" s="4">
        <v>0</v>
      </c>
      <c r="CJ24" s="4">
        <v>6</v>
      </c>
      <c r="CK24" s="4">
        <v>0</v>
      </c>
      <c r="CL24" s="4">
        <v>6</v>
      </c>
      <c r="CM24" s="4">
        <v>2</v>
      </c>
      <c r="CN24" s="4">
        <v>2</v>
      </c>
      <c r="CO24" s="4">
        <v>5</v>
      </c>
      <c r="CP24" s="9">
        <f t="shared" si="6"/>
        <v>3</v>
      </c>
    </row>
    <row r="25" spans="1:94" hidden="1" x14ac:dyDescent="0.2">
      <c r="A25" s="4">
        <v>24</v>
      </c>
      <c r="B25" s="10">
        <v>3</v>
      </c>
      <c r="C25" s="10">
        <v>2</v>
      </c>
      <c r="D25" s="10">
        <v>0</v>
      </c>
      <c r="E25" s="10">
        <v>4</v>
      </c>
      <c r="F25" s="10">
        <v>40</v>
      </c>
      <c r="G25" s="4">
        <v>6</v>
      </c>
      <c r="H25" s="4">
        <v>0</v>
      </c>
      <c r="I25" s="4">
        <v>6</v>
      </c>
      <c r="J25" s="4">
        <v>0</v>
      </c>
      <c r="K25" s="4">
        <v>6</v>
      </c>
      <c r="L25" s="4">
        <v>0</v>
      </c>
      <c r="M25" s="4">
        <v>6</v>
      </c>
      <c r="N25" s="4">
        <v>2</v>
      </c>
      <c r="O25" s="4">
        <v>2</v>
      </c>
      <c r="P25" s="4">
        <v>1</v>
      </c>
      <c r="Q25" s="9">
        <f t="shared" si="7"/>
        <v>1.6666666666666667</v>
      </c>
      <c r="R25" s="4">
        <v>4</v>
      </c>
      <c r="S25" s="4">
        <v>4</v>
      </c>
      <c r="T25" s="4">
        <v>4</v>
      </c>
      <c r="U25" s="4">
        <v>4</v>
      </c>
      <c r="V25" s="4">
        <v>4</v>
      </c>
      <c r="W25" s="4">
        <v>4</v>
      </c>
      <c r="X25" s="4">
        <v>4</v>
      </c>
      <c r="Y25" s="4">
        <v>4</v>
      </c>
      <c r="Z25" s="4">
        <v>4</v>
      </c>
      <c r="AA25" s="4">
        <v>2</v>
      </c>
      <c r="AB25" s="9">
        <f t="shared" si="0"/>
        <v>3.8</v>
      </c>
      <c r="AC25" s="4">
        <v>6</v>
      </c>
      <c r="AD25" s="4">
        <v>0</v>
      </c>
      <c r="AE25" s="4">
        <v>6</v>
      </c>
      <c r="AF25" s="4">
        <v>0</v>
      </c>
      <c r="AG25" s="4">
        <v>6</v>
      </c>
      <c r="AH25" s="4">
        <v>0</v>
      </c>
      <c r="AI25" s="4">
        <v>6</v>
      </c>
      <c r="AJ25" s="4">
        <v>2</v>
      </c>
      <c r="AK25" s="4">
        <v>2</v>
      </c>
      <c r="AL25" s="4">
        <v>2</v>
      </c>
      <c r="AM25" s="9">
        <f t="shared" si="1"/>
        <v>2</v>
      </c>
      <c r="AN25" s="4">
        <v>4</v>
      </c>
      <c r="AO25" s="4">
        <v>4</v>
      </c>
      <c r="AP25" s="4">
        <v>4</v>
      </c>
      <c r="AQ25" s="4">
        <v>4</v>
      </c>
      <c r="AR25" s="4">
        <v>4</v>
      </c>
      <c r="AS25" s="4">
        <v>4</v>
      </c>
      <c r="AT25" s="4">
        <v>4</v>
      </c>
      <c r="AU25" s="4">
        <v>4</v>
      </c>
      <c r="AV25" s="4">
        <v>4</v>
      </c>
      <c r="AW25" s="4">
        <v>2</v>
      </c>
      <c r="AX25" s="9">
        <f t="shared" si="2"/>
        <v>3.8</v>
      </c>
      <c r="AY25" s="4">
        <v>1</v>
      </c>
      <c r="AZ25" s="4">
        <v>1</v>
      </c>
      <c r="BA25" s="4">
        <v>1</v>
      </c>
      <c r="BB25" s="4">
        <v>1</v>
      </c>
      <c r="BC25" s="4">
        <v>1</v>
      </c>
      <c r="BD25" s="4">
        <v>1</v>
      </c>
      <c r="BE25" s="4">
        <v>1</v>
      </c>
      <c r="BF25" s="4">
        <v>1</v>
      </c>
      <c r="BG25" s="4">
        <v>1</v>
      </c>
      <c r="BH25" s="4">
        <v>2</v>
      </c>
      <c r="BI25" s="9">
        <f t="shared" si="3"/>
        <v>1.1000000000000001</v>
      </c>
      <c r="BJ25" s="4">
        <v>5</v>
      </c>
      <c r="BK25" s="4">
        <v>5</v>
      </c>
      <c r="BL25" s="4">
        <v>5</v>
      </c>
      <c r="BM25" s="4">
        <v>5</v>
      </c>
      <c r="BN25" s="4">
        <v>5</v>
      </c>
      <c r="BO25" s="4">
        <v>5</v>
      </c>
      <c r="BP25" s="4">
        <v>5</v>
      </c>
      <c r="BQ25" s="4">
        <v>5</v>
      </c>
      <c r="BR25" s="4">
        <v>5</v>
      </c>
      <c r="BS25" s="4">
        <v>2</v>
      </c>
      <c r="BT25" s="9">
        <f t="shared" si="4"/>
        <v>4.7</v>
      </c>
      <c r="BU25" s="4">
        <v>1</v>
      </c>
      <c r="BV25" s="4">
        <v>1</v>
      </c>
      <c r="BW25" s="4">
        <v>1</v>
      </c>
      <c r="BX25" s="4">
        <v>1</v>
      </c>
      <c r="BY25" s="4">
        <v>1</v>
      </c>
      <c r="BZ25" s="4">
        <v>1</v>
      </c>
      <c r="CA25" s="4">
        <v>1</v>
      </c>
      <c r="CB25" s="4">
        <v>1</v>
      </c>
      <c r="CC25" s="4">
        <v>1</v>
      </c>
      <c r="CD25" s="4">
        <v>2</v>
      </c>
      <c r="CE25" s="9">
        <f t="shared" si="5"/>
        <v>1.1000000000000001</v>
      </c>
      <c r="CF25" s="4">
        <v>1</v>
      </c>
      <c r="CG25" s="4">
        <v>1</v>
      </c>
      <c r="CH25" s="4">
        <v>1</v>
      </c>
      <c r="CI25" s="4">
        <v>1</v>
      </c>
      <c r="CJ25" s="4">
        <v>1</v>
      </c>
      <c r="CK25" s="4">
        <v>1</v>
      </c>
      <c r="CL25" s="4">
        <v>1</v>
      </c>
      <c r="CM25" s="4">
        <v>1</v>
      </c>
      <c r="CN25" s="4">
        <v>1</v>
      </c>
      <c r="CO25" s="4">
        <v>2</v>
      </c>
      <c r="CP25" s="9">
        <f t="shared" si="6"/>
        <v>1.1000000000000001</v>
      </c>
    </row>
    <row r="26" spans="1:94" hidden="1" x14ac:dyDescent="0.2">
      <c r="A26" s="4">
        <v>25</v>
      </c>
      <c r="B26" s="10">
        <v>1</v>
      </c>
      <c r="C26" s="10">
        <v>1</v>
      </c>
      <c r="D26" s="10">
        <v>1</v>
      </c>
      <c r="E26" s="10">
        <v>5</v>
      </c>
      <c r="F26" s="10">
        <v>10</v>
      </c>
      <c r="G26" s="4">
        <v>1</v>
      </c>
      <c r="H26" s="4">
        <v>1</v>
      </c>
      <c r="I26" s="4">
        <v>1</v>
      </c>
      <c r="J26" s="4">
        <v>1</v>
      </c>
      <c r="K26" s="4">
        <v>1</v>
      </c>
      <c r="L26" s="4">
        <v>1</v>
      </c>
      <c r="M26" s="4">
        <v>1</v>
      </c>
      <c r="N26" s="4">
        <v>1</v>
      </c>
      <c r="O26" s="4">
        <v>1</v>
      </c>
      <c r="P26" s="4">
        <v>2</v>
      </c>
      <c r="Q26" s="9">
        <f t="shared" si="7"/>
        <v>1.1000000000000001</v>
      </c>
      <c r="R26" s="4">
        <v>1</v>
      </c>
      <c r="S26" s="4">
        <v>1</v>
      </c>
      <c r="T26" s="4">
        <v>1</v>
      </c>
      <c r="U26" s="4">
        <v>1</v>
      </c>
      <c r="V26" s="4">
        <v>1</v>
      </c>
      <c r="W26" s="4">
        <v>1</v>
      </c>
      <c r="X26" s="4">
        <v>1</v>
      </c>
      <c r="Y26" s="4">
        <v>1</v>
      </c>
      <c r="Z26" s="4">
        <v>1</v>
      </c>
      <c r="AA26" s="4">
        <v>1</v>
      </c>
      <c r="AB26" s="9">
        <f t="shared" si="0"/>
        <v>1</v>
      </c>
      <c r="AC26" s="4">
        <v>1</v>
      </c>
      <c r="AD26" s="4">
        <v>1</v>
      </c>
      <c r="AE26" s="4">
        <v>1</v>
      </c>
      <c r="AF26" s="4">
        <v>1</v>
      </c>
      <c r="AG26" s="4">
        <v>1</v>
      </c>
      <c r="AH26" s="4">
        <v>1</v>
      </c>
      <c r="AI26" s="4">
        <v>1</v>
      </c>
      <c r="AJ26" s="4">
        <v>1</v>
      </c>
      <c r="AK26" s="4">
        <v>1</v>
      </c>
      <c r="AL26" s="4">
        <v>1</v>
      </c>
      <c r="AM26" s="9">
        <f t="shared" si="1"/>
        <v>1</v>
      </c>
      <c r="AN26" s="4">
        <v>5</v>
      </c>
      <c r="AO26" s="4">
        <v>5</v>
      </c>
      <c r="AP26" s="4">
        <v>5</v>
      </c>
      <c r="AQ26" s="4">
        <v>5</v>
      </c>
      <c r="AR26" s="4">
        <v>5</v>
      </c>
      <c r="AS26" s="4">
        <v>5</v>
      </c>
      <c r="AT26" s="4">
        <v>5</v>
      </c>
      <c r="AU26" s="4">
        <v>5</v>
      </c>
      <c r="AV26" s="4">
        <v>5</v>
      </c>
      <c r="AW26" s="4">
        <v>1</v>
      </c>
      <c r="AX26" s="9">
        <f t="shared" si="2"/>
        <v>4.5999999999999996</v>
      </c>
      <c r="AY26" s="4">
        <v>2</v>
      </c>
      <c r="AZ26" s="4">
        <v>2</v>
      </c>
      <c r="BA26" s="4">
        <v>2</v>
      </c>
      <c r="BB26" s="4">
        <v>2</v>
      </c>
      <c r="BC26" s="4">
        <v>2</v>
      </c>
      <c r="BD26" s="4">
        <v>2</v>
      </c>
      <c r="BE26" s="4">
        <v>2</v>
      </c>
      <c r="BF26" s="4">
        <v>2</v>
      </c>
      <c r="BG26" s="4">
        <v>2</v>
      </c>
      <c r="BH26" s="4">
        <v>1</v>
      </c>
      <c r="BI26" s="9">
        <f t="shared" si="3"/>
        <v>1.9</v>
      </c>
      <c r="BJ26" s="4">
        <v>1</v>
      </c>
      <c r="BK26" s="4">
        <v>1</v>
      </c>
      <c r="BL26" s="4">
        <v>1</v>
      </c>
      <c r="BM26" s="4">
        <v>1</v>
      </c>
      <c r="BN26" s="4">
        <v>1</v>
      </c>
      <c r="BO26" s="4">
        <v>1</v>
      </c>
      <c r="BP26" s="4">
        <v>1</v>
      </c>
      <c r="BQ26" s="4">
        <v>1</v>
      </c>
      <c r="BR26" s="4">
        <v>1</v>
      </c>
      <c r="BS26" s="4">
        <v>3</v>
      </c>
      <c r="BT26" s="9">
        <f t="shared" si="4"/>
        <v>1.2</v>
      </c>
      <c r="BU26" s="4">
        <v>2</v>
      </c>
      <c r="BV26" s="4">
        <v>2</v>
      </c>
      <c r="BW26" s="4">
        <v>2</v>
      </c>
      <c r="BX26" s="4">
        <v>2</v>
      </c>
      <c r="BY26" s="4">
        <v>2</v>
      </c>
      <c r="BZ26" s="4">
        <v>2</v>
      </c>
      <c r="CA26" s="4">
        <v>2</v>
      </c>
      <c r="CB26" s="4">
        <v>2</v>
      </c>
      <c r="CC26" s="4">
        <v>2</v>
      </c>
      <c r="CD26" s="4">
        <v>1</v>
      </c>
      <c r="CE26" s="9">
        <f t="shared" si="5"/>
        <v>1.9</v>
      </c>
      <c r="CF26" s="4">
        <v>2</v>
      </c>
      <c r="CG26" s="4">
        <v>2</v>
      </c>
      <c r="CH26" s="4">
        <v>2</v>
      </c>
      <c r="CI26" s="4">
        <v>2</v>
      </c>
      <c r="CJ26" s="4">
        <v>2</v>
      </c>
      <c r="CK26" s="4">
        <v>2</v>
      </c>
      <c r="CL26" s="4">
        <v>2</v>
      </c>
      <c r="CM26" s="4">
        <v>2</v>
      </c>
      <c r="CN26" s="4">
        <v>2</v>
      </c>
      <c r="CO26" s="4">
        <v>1</v>
      </c>
      <c r="CP26" s="9">
        <f t="shared" si="6"/>
        <v>1.9</v>
      </c>
    </row>
    <row r="27" spans="1:94" x14ac:dyDescent="0.2">
      <c r="A27" s="4">
        <v>26</v>
      </c>
      <c r="B27" s="10">
        <v>2</v>
      </c>
      <c r="C27" s="10">
        <v>1</v>
      </c>
      <c r="D27" s="10">
        <v>2</v>
      </c>
      <c r="E27" s="10">
        <v>1</v>
      </c>
      <c r="F27" s="10">
        <v>20</v>
      </c>
      <c r="G27" s="4">
        <v>2</v>
      </c>
      <c r="H27" s="4">
        <v>2</v>
      </c>
      <c r="I27" s="4">
        <v>2</v>
      </c>
      <c r="J27" s="4">
        <v>2</v>
      </c>
      <c r="K27" s="4">
        <v>2</v>
      </c>
      <c r="L27" s="4">
        <v>2</v>
      </c>
      <c r="M27" s="4">
        <v>2</v>
      </c>
      <c r="N27" s="4">
        <v>2</v>
      </c>
      <c r="O27" s="4">
        <v>2</v>
      </c>
      <c r="P27" s="4">
        <v>3</v>
      </c>
      <c r="Q27" s="9">
        <f t="shared" si="7"/>
        <v>2.1</v>
      </c>
      <c r="R27" s="4">
        <v>1</v>
      </c>
      <c r="S27" s="4">
        <v>1</v>
      </c>
      <c r="T27" s="4">
        <v>1</v>
      </c>
      <c r="U27" s="4">
        <v>1</v>
      </c>
      <c r="V27" s="4">
        <v>1</v>
      </c>
      <c r="W27" s="4">
        <v>1</v>
      </c>
      <c r="X27" s="4">
        <v>1</v>
      </c>
      <c r="Y27" s="4">
        <v>1</v>
      </c>
      <c r="Z27" s="4">
        <v>1</v>
      </c>
      <c r="AA27" s="4">
        <v>2</v>
      </c>
      <c r="AB27" s="9">
        <f t="shared" si="0"/>
        <v>1.1000000000000001</v>
      </c>
      <c r="AC27" s="4">
        <v>2</v>
      </c>
      <c r="AD27" s="4">
        <v>2</v>
      </c>
      <c r="AE27" s="4">
        <v>2</v>
      </c>
      <c r="AF27" s="4">
        <v>2</v>
      </c>
      <c r="AG27" s="4">
        <v>2</v>
      </c>
      <c r="AH27" s="4">
        <v>2</v>
      </c>
      <c r="AI27" s="4">
        <v>2</v>
      </c>
      <c r="AJ27" s="4">
        <v>2</v>
      </c>
      <c r="AK27" s="4">
        <v>2</v>
      </c>
      <c r="AL27" s="4">
        <v>2</v>
      </c>
      <c r="AM27" s="9">
        <f t="shared" si="1"/>
        <v>2</v>
      </c>
      <c r="AN27" s="4">
        <v>1</v>
      </c>
      <c r="AO27" s="4">
        <v>2</v>
      </c>
      <c r="AP27" s="4">
        <v>1</v>
      </c>
      <c r="AQ27" s="4">
        <v>1</v>
      </c>
      <c r="AR27" s="4">
        <v>2</v>
      </c>
      <c r="AS27" s="4">
        <v>2</v>
      </c>
      <c r="AT27" s="4">
        <v>1</v>
      </c>
      <c r="AU27" s="4">
        <v>1</v>
      </c>
      <c r="AV27" s="4">
        <v>1</v>
      </c>
      <c r="AW27" s="4">
        <v>3</v>
      </c>
      <c r="AX27" s="9">
        <f t="shared" si="2"/>
        <v>1.5</v>
      </c>
      <c r="AY27" s="4">
        <v>3</v>
      </c>
      <c r="AZ27" s="4">
        <v>3</v>
      </c>
      <c r="BA27" s="4">
        <v>3</v>
      </c>
      <c r="BB27" s="4">
        <v>3</v>
      </c>
      <c r="BC27" s="4">
        <v>3</v>
      </c>
      <c r="BD27" s="4">
        <v>3</v>
      </c>
      <c r="BE27" s="4">
        <v>3</v>
      </c>
      <c r="BF27" s="4">
        <v>3</v>
      </c>
      <c r="BG27" s="4">
        <v>3</v>
      </c>
      <c r="BH27" s="4">
        <v>2</v>
      </c>
      <c r="BI27" s="9">
        <f t="shared" si="3"/>
        <v>2.9</v>
      </c>
      <c r="BJ27" s="4">
        <v>3</v>
      </c>
      <c r="BK27" s="4">
        <v>3</v>
      </c>
      <c r="BL27" s="4">
        <v>3</v>
      </c>
      <c r="BM27" s="4">
        <v>3</v>
      </c>
      <c r="BN27" s="4">
        <v>3</v>
      </c>
      <c r="BO27" s="4">
        <v>3</v>
      </c>
      <c r="BP27" s="4">
        <v>3</v>
      </c>
      <c r="BQ27" s="4">
        <v>3</v>
      </c>
      <c r="BR27" s="4">
        <v>3</v>
      </c>
      <c r="BS27" s="4">
        <v>2</v>
      </c>
      <c r="BT27" s="9">
        <f t="shared" si="4"/>
        <v>2.9</v>
      </c>
      <c r="BU27" s="4">
        <v>3</v>
      </c>
      <c r="BV27" s="4">
        <v>3</v>
      </c>
      <c r="BW27" s="4">
        <v>3</v>
      </c>
      <c r="BX27" s="4">
        <v>3</v>
      </c>
      <c r="BY27" s="4">
        <v>3</v>
      </c>
      <c r="BZ27" s="4">
        <v>3</v>
      </c>
      <c r="CA27" s="4">
        <v>3</v>
      </c>
      <c r="CB27" s="4">
        <v>3</v>
      </c>
      <c r="CC27" s="4">
        <v>3</v>
      </c>
      <c r="CD27" s="4">
        <v>2</v>
      </c>
      <c r="CE27" s="9">
        <f t="shared" si="5"/>
        <v>2.9</v>
      </c>
      <c r="CF27" s="4">
        <v>3</v>
      </c>
      <c r="CG27" s="4">
        <v>3</v>
      </c>
      <c r="CH27" s="4">
        <v>3</v>
      </c>
      <c r="CI27" s="4">
        <v>3</v>
      </c>
      <c r="CJ27" s="4">
        <v>3</v>
      </c>
      <c r="CK27" s="4">
        <v>3</v>
      </c>
      <c r="CL27" s="4">
        <v>3</v>
      </c>
      <c r="CM27" s="4">
        <v>3</v>
      </c>
      <c r="CN27" s="4">
        <v>3</v>
      </c>
      <c r="CO27" s="4">
        <v>2</v>
      </c>
      <c r="CP27" s="9">
        <f t="shared" si="6"/>
        <v>2.9</v>
      </c>
    </row>
    <row r="28" spans="1:94" hidden="1" x14ac:dyDescent="0.2">
      <c r="A28" s="4">
        <v>27</v>
      </c>
      <c r="B28" s="10">
        <v>3</v>
      </c>
      <c r="C28" s="10">
        <v>2</v>
      </c>
      <c r="D28" s="10">
        <v>0</v>
      </c>
      <c r="E28" s="10">
        <v>2</v>
      </c>
      <c r="F28" s="10">
        <v>30</v>
      </c>
      <c r="G28" s="4">
        <v>3</v>
      </c>
      <c r="H28" s="4">
        <v>3</v>
      </c>
      <c r="I28" s="4">
        <v>3</v>
      </c>
      <c r="J28" s="4">
        <v>3</v>
      </c>
      <c r="K28" s="4">
        <v>3</v>
      </c>
      <c r="L28" s="4">
        <v>3</v>
      </c>
      <c r="M28" s="4">
        <v>3</v>
      </c>
      <c r="N28" s="4">
        <v>3</v>
      </c>
      <c r="O28" s="4">
        <v>3</v>
      </c>
      <c r="P28" s="4">
        <v>4</v>
      </c>
      <c r="Q28" s="9">
        <f t="shared" si="7"/>
        <v>3.1</v>
      </c>
      <c r="R28" s="4">
        <v>1</v>
      </c>
      <c r="S28" s="4">
        <v>1</v>
      </c>
      <c r="T28" s="4">
        <v>1</v>
      </c>
      <c r="U28" s="4">
        <v>1</v>
      </c>
      <c r="V28" s="4">
        <v>1</v>
      </c>
      <c r="W28" s="4">
        <v>1</v>
      </c>
      <c r="X28" s="4">
        <v>1</v>
      </c>
      <c r="Y28" s="4">
        <v>1</v>
      </c>
      <c r="Z28" s="4">
        <v>1</v>
      </c>
      <c r="AA28" s="4">
        <v>3</v>
      </c>
      <c r="AB28" s="9">
        <f t="shared" si="0"/>
        <v>1.2</v>
      </c>
      <c r="AC28" s="4">
        <v>3</v>
      </c>
      <c r="AD28" s="4">
        <v>3</v>
      </c>
      <c r="AE28" s="4">
        <v>3</v>
      </c>
      <c r="AF28" s="4">
        <v>3</v>
      </c>
      <c r="AG28" s="4">
        <v>3</v>
      </c>
      <c r="AH28" s="4">
        <v>3</v>
      </c>
      <c r="AI28" s="4">
        <v>3</v>
      </c>
      <c r="AJ28" s="4">
        <v>3</v>
      </c>
      <c r="AK28" s="4">
        <v>3</v>
      </c>
      <c r="AL28" s="4">
        <v>3</v>
      </c>
      <c r="AM28" s="9">
        <f t="shared" si="1"/>
        <v>3</v>
      </c>
      <c r="AN28" s="4">
        <v>1</v>
      </c>
      <c r="AO28" s="4">
        <v>1</v>
      </c>
      <c r="AP28" s="4">
        <v>1</v>
      </c>
      <c r="AQ28" s="4">
        <v>1</v>
      </c>
      <c r="AR28" s="4">
        <v>1</v>
      </c>
      <c r="AS28" s="4">
        <v>1</v>
      </c>
      <c r="AT28" s="4">
        <v>1</v>
      </c>
      <c r="AU28" s="4">
        <v>1</v>
      </c>
      <c r="AV28" s="4">
        <v>1</v>
      </c>
      <c r="AW28" s="4">
        <v>3</v>
      </c>
      <c r="AX28" s="9">
        <f t="shared" si="2"/>
        <v>1.2</v>
      </c>
      <c r="AY28" s="4">
        <v>4</v>
      </c>
      <c r="AZ28" s="4">
        <v>4</v>
      </c>
      <c r="BA28" s="4">
        <v>4</v>
      </c>
      <c r="BB28" s="4">
        <v>4</v>
      </c>
      <c r="BC28" s="4">
        <v>4</v>
      </c>
      <c r="BD28" s="4">
        <v>4</v>
      </c>
      <c r="BE28" s="4">
        <v>4</v>
      </c>
      <c r="BF28" s="4">
        <v>4</v>
      </c>
      <c r="BG28" s="4">
        <v>4</v>
      </c>
      <c r="BH28" s="4">
        <v>3</v>
      </c>
      <c r="BI28" s="9">
        <f t="shared" si="3"/>
        <v>3.9</v>
      </c>
      <c r="BJ28" s="4">
        <v>4</v>
      </c>
      <c r="BK28" s="4">
        <v>4</v>
      </c>
      <c r="BL28" s="4">
        <v>4</v>
      </c>
      <c r="BM28" s="4">
        <v>4</v>
      </c>
      <c r="BN28" s="4">
        <v>4</v>
      </c>
      <c r="BO28" s="4">
        <v>4</v>
      </c>
      <c r="BP28" s="4">
        <v>4</v>
      </c>
      <c r="BQ28" s="4">
        <v>4</v>
      </c>
      <c r="BR28" s="4">
        <v>4</v>
      </c>
      <c r="BS28" s="4">
        <v>3</v>
      </c>
      <c r="BT28" s="9">
        <f t="shared" si="4"/>
        <v>3.9</v>
      </c>
      <c r="BU28" s="4">
        <v>4</v>
      </c>
      <c r="BV28" s="4">
        <v>4</v>
      </c>
      <c r="BW28" s="4">
        <v>4</v>
      </c>
      <c r="BX28" s="4">
        <v>4</v>
      </c>
      <c r="BY28" s="4">
        <v>4</v>
      </c>
      <c r="BZ28" s="4">
        <v>4</v>
      </c>
      <c r="CA28" s="4">
        <v>4</v>
      </c>
      <c r="CB28" s="4">
        <v>4</v>
      </c>
      <c r="CC28" s="4">
        <v>4</v>
      </c>
      <c r="CD28" s="4">
        <v>3</v>
      </c>
      <c r="CE28" s="9">
        <f t="shared" si="5"/>
        <v>3.9</v>
      </c>
      <c r="CF28" s="4">
        <v>4</v>
      </c>
      <c r="CG28" s="4">
        <v>4</v>
      </c>
      <c r="CH28" s="4">
        <v>4</v>
      </c>
      <c r="CI28" s="4">
        <v>4</v>
      </c>
      <c r="CJ28" s="4">
        <v>4</v>
      </c>
      <c r="CK28" s="4">
        <v>4</v>
      </c>
      <c r="CL28" s="4">
        <v>4</v>
      </c>
      <c r="CM28" s="4">
        <v>4</v>
      </c>
      <c r="CN28" s="4">
        <v>4</v>
      </c>
      <c r="CO28" s="4">
        <v>3</v>
      </c>
      <c r="CP28" s="9">
        <f t="shared" si="6"/>
        <v>3.9</v>
      </c>
    </row>
    <row r="29" spans="1:94" hidden="1" x14ac:dyDescent="0.2">
      <c r="A29" s="4">
        <v>28</v>
      </c>
      <c r="B29" s="10">
        <v>1</v>
      </c>
      <c r="C29" s="10">
        <v>2</v>
      </c>
      <c r="D29" s="10">
        <v>2</v>
      </c>
      <c r="E29" s="10">
        <v>3</v>
      </c>
      <c r="F29" s="10">
        <v>40</v>
      </c>
      <c r="G29" s="4">
        <v>4</v>
      </c>
      <c r="H29" s="4">
        <v>4</v>
      </c>
      <c r="I29" s="4">
        <v>4</v>
      </c>
      <c r="J29" s="4">
        <v>4</v>
      </c>
      <c r="K29" s="4">
        <v>4</v>
      </c>
      <c r="L29" s="4">
        <v>4</v>
      </c>
      <c r="M29" s="4">
        <v>4</v>
      </c>
      <c r="N29" s="4">
        <v>4</v>
      </c>
      <c r="O29" s="4">
        <v>4</v>
      </c>
      <c r="P29" s="4">
        <v>5</v>
      </c>
      <c r="Q29" s="9">
        <f t="shared" si="7"/>
        <v>4.0999999999999996</v>
      </c>
      <c r="R29" s="4">
        <v>2</v>
      </c>
      <c r="S29" s="4">
        <v>2</v>
      </c>
      <c r="T29" s="4">
        <v>2</v>
      </c>
      <c r="U29" s="4">
        <v>2</v>
      </c>
      <c r="V29" s="4">
        <v>2</v>
      </c>
      <c r="W29" s="4">
        <v>2</v>
      </c>
      <c r="X29" s="4">
        <v>2</v>
      </c>
      <c r="Y29" s="4">
        <v>2</v>
      </c>
      <c r="Z29" s="4">
        <v>2</v>
      </c>
      <c r="AA29" s="4">
        <v>4</v>
      </c>
      <c r="AB29" s="9">
        <f t="shared" si="0"/>
        <v>2.2000000000000002</v>
      </c>
      <c r="AC29" s="4">
        <v>4</v>
      </c>
      <c r="AD29" s="4">
        <v>4</v>
      </c>
      <c r="AE29" s="4">
        <v>4</v>
      </c>
      <c r="AF29" s="4">
        <v>4</v>
      </c>
      <c r="AG29" s="4">
        <v>4</v>
      </c>
      <c r="AH29" s="4">
        <v>4</v>
      </c>
      <c r="AI29" s="4">
        <v>4</v>
      </c>
      <c r="AJ29" s="4">
        <v>4</v>
      </c>
      <c r="AK29" s="4">
        <v>4</v>
      </c>
      <c r="AL29" s="4">
        <v>4</v>
      </c>
      <c r="AM29" s="9">
        <f t="shared" si="1"/>
        <v>4</v>
      </c>
      <c r="AN29" s="4">
        <v>2</v>
      </c>
      <c r="AO29" s="4">
        <v>2</v>
      </c>
      <c r="AP29" s="4">
        <v>2</v>
      </c>
      <c r="AQ29" s="4">
        <v>2</v>
      </c>
      <c r="AR29" s="4">
        <v>2</v>
      </c>
      <c r="AS29" s="4">
        <v>2</v>
      </c>
      <c r="AT29" s="4">
        <v>2</v>
      </c>
      <c r="AU29" s="4">
        <v>2</v>
      </c>
      <c r="AV29" s="4">
        <v>2</v>
      </c>
      <c r="AW29" s="4">
        <v>4</v>
      </c>
      <c r="AX29" s="9">
        <f t="shared" si="2"/>
        <v>2.2000000000000002</v>
      </c>
      <c r="AY29" s="4">
        <v>5</v>
      </c>
      <c r="AZ29" s="4">
        <v>5</v>
      </c>
      <c r="BA29" s="4">
        <v>5</v>
      </c>
      <c r="BB29" s="4">
        <v>5</v>
      </c>
      <c r="BC29" s="4">
        <v>5</v>
      </c>
      <c r="BD29" s="4">
        <v>5</v>
      </c>
      <c r="BE29" s="4">
        <v>5</v>
      </c>
      <c r="BF29" s="4">
        <v>5</v>
      </c>
      <c r="BG29" s="4">
        <v>5</v>
      </c>
      <c r="BH29" s="4">
        <v>4</v>
      </c>
      <c r="BI29" s="9">
        <f t="shared" si="3"/>
        <v>4.9000000000000004</v>
      </c>
      <c r="BJ29" s="4">
        <v>5</v>
      </c>
      <c r="BK29" s="4">
        <v>5</v>
      </c>
      <c r="BL29" s="4">
        <v>5</v>
      </c>
      <c r="BM29" s="4">
        <v>5</v>
      </c>
      <c r="BN29" s="4">
        <v>5</v>
      </c>
      <c r="BO29" s="4">
        <v>5</v>
      </c>
      <c r="BP29" s="4">
        <v>5</v>
      </c>
      <c r="BQ29" s="4">
        <v>5</v>
      </c>
      <c r="BR29" s="4">
        <v>5</v>
      </c>
      <c r="BS29" s="4">
        <v>4</v>
      </c>
      <c r="BT29" s="9">
        <f t="shared" si="4"/>
        <v>4.9000000000000004</v>
      </c>
      <c r="BU29" s="4">
        <v>5</v>
      </c>
      <c r="BV29" s="4">
        <v>5</v>
      </c>
      <c r="BW29" s="4">
        <v>5</v>
      </c>
      <c r="BX29" s="4">
        <v>5</v>
      </c>
      <c r="BY29" s="4">
        <v>5</v>
      </c>
      <c r="BZ29" s="4">
        <v>5</v>
      </c>
      <c r="CA29" s="4">
        <v>5</v>
      </c>
      <c r="CB29" s="4">
        <v>5</v>
      </c>
      <c r="CC29" s="4">
        <v>5</v>
      </c>
      <c r="CD29" s="4">
        <v>4</v>
      </c>
      <c r="CE29" s="9">
        <f t="shared" si="5"/>
        <v>4.9000000000000004</v>
      </c>
      <c r="CF29" s="4">
        <v>5</v>
      </c>
      <c r="CG29" s="4">
        <v>5</v>
      </c>
      <c r="CH29" s="4">
        <v>5</v>
      </c>
      <c r="CI29" s="4">
        <v>5</v>
      </c>
      <c r="CJ29" s="4">
        <v>5</v>
      </c>
      <c r="CK29" s="4">
        <v>5</v>
      </c>
      <c r="CL29" s="4">
        <v>5</v>
      </c>
      <c r="CM29" s="4">
        <v>5</v>
      </c>
      <c r="CN29" s="4">
        <v>5</v>
      </c>
      <c r="CO29" s="4">
        <v>4</v>
      </c>
      <c r="CP29" s="9">
        <f t="shared" si="6"/>
        <v>4.9000000000000004</v>
      </c>
    </row>
    <row r="30" spans="1:94" hidden="1" x14ac:dyDescent="0.2">
      <c r="A30" s="4">
        <v>29</v>
      </c>
      <c r="B30" s="10">
        <v>2</v>
      </c>
      <c r="C30" s="10">
        <v>1</v>
      </c>
      <c r="D30" s="10">
        <v>1</v>
      </c>
      <c r="E30" s="10">
        <v>4</v>
      </c>
      <c r="F30" s="10">
        <v>10</v>
      </c>
      <c r="G30" s="4">
        <v>5</v>
      </c>
      <c r="H30" s="4">
        <v>5</v>
      </c>
      <c r="I30" s="4">
        <v>5</v>
      </c>
      <c r="J30" s="4">
        <v>5</v>
      </c>
      <c r="K30" s="4">
        <v>5</v>
      </c>
      <c r="L30" s="4">
        <v>5</v>
      </c>
      <c r="M30" s="4">
        <v>5</v>
      </c>
      <c r="N30" s="4">
        <v>5</v>
      </c>
      <c r="O30" s="4">
        <v>5</v>
      </c>
      <c r="P30" s="4">
        <v>2</v>
      </c>
      <c r="Q30" s="9">
        <f t="shared" si="7"/>
        <v>4.7</v>
      </c>
      <c r="R30" s="4">
        <v>3</v>
      </c>
      <c r="S30" s="4">
        <v>3</v>
      </c>
      <c r="T30" s="4">
        <v>3</v>
      </c>
      <c r="U30" s="4">
        <v>3</v>
      </c>
      <c r="V30" s="4">
        <v>3</v>
      </c>
      <c r="W30" s="4">
        <v>3</v>
      </c>
      <c r="X30" s="4">
        <v>3</v>
      </c>
      <c r="Y30" s="4">
        <v>3</v>
      </c>
      <c r="Z30" s="4">
        <v>3</v>
      </c>
      <c r="AA30" s="4">
        <v>5</v>
      </c>
      <c r="AB30" s="9">
        <f t="shared" si="0"/>
        <v>3.2</v>
      </c>
      <c r="AC30" s="4">
        <v>5</v>
      </c>
      <c r="AD30" s="4">
        <v>5</v>
      </c>
      <c r="AE30" s="4">
        <v>5</v>
      </c>
      <c r="AF30" s="4">
        <v>5</v>
      </c>
      <c r="AG30" s="4">
        <v>5</v>
      </c>
      <c r="AH30" s="4">
        <v>5</v>
      </c>
      <c r="AI30" s="4">
        <v>5</v>
      </c>
      <c r="AJ30" s="4">
        <v>5</v>
      </c>
      <c r="AK30" s="4">
        <v>5</v>
      </c>
      <c r="AL30" s="4">
        <v>5</v>
      </c>
      <c r="AM30" s="9">
        <f t="shared" si="1"/>
        <v>5</v>
      </c>
      <c r="AN30" s="4">
        <v>3</v>
      </c>
      <c r="AO30" s="4">
        <v>3</v>
      </c>
      <c r="AP30" s="4">
        <v>3</v>
      </c>
      <c r="AQ30" s="4">
        <v>3</v>
      </c>
      <c r="AR30" s="4">
        <v>3</v>
      </c>
      <c r="AS30" s="4">
        <v>3</v>
      </c>
      <c r="AT30" s="4">
        <v>3</v>
      </c>
      <c r="AU30" s="4">
        <v>3</v>
      </c>
      <c r="AV30" s="4">
        <v>3</v>
      </c>
      <c r="AW30" s="4">
        <v>5</v>
      </c>
      <c r="AX30" s="9">
        <f t="shared" si="2"/>
        <v>3.2</v>
      </c>
      <c r="AY30" s="4">
        <v>1</v>
      </c>
      <c r="AZ30" s="4">
        <v>1</v>
      </c>
      <c r="BA30" s="4">
        <v>1</v>
      </c>
      <c r="BB30" s="4">
        <v>1</v>
      </c>
      <c r="BC30" s="4">
        <v>1</v>
      </c>
      <c r="BD30" s="4">
        <v>1</v>
      </c>
      <c r="BE30" s="4">
        <v>1</v>
      </c>
      <c r="BF30" s="4">
        <v>1</v>
      </c>
      <c r="BG30" s="4">
        <v>1</v>
      </c>
      <c r="BH30" s="4">
        <v>3</v>
      </c>
      <c r="BI30" s="9">
        <f t="shared" si="3"/>
        <v>1.2</v>
      </c>
      <c r="BJ30" s="4">
        <v>1</v>
      </c>
      <c r="BK30" s="4">
        <v>1</v>
      </c>
      <c r="BL30" s="4">
        <v>1</v>
      </c>
      <c r="BM30" s="4">
        <v>1</v>
      </c>
      <c r="BN30" s="4">
        <v>1</v>
      </c>
      <c r="BO30" s="4">
        <v>1</v>
      </c>
      <c r="BP30" s="4">
        <v>1</v>
      </c>
      <c r="BQ30" s="4">
        <v>1</v>
      </c>
      <c r="BR30" s="4">
        <v>1</v>
      </c>
      <c r="BS30" s="4">
        <v>3</v>
      </c>
      <c r="BT30" s="9">
        <f t="shared" si="4"/>
        <v>1.2</v>
      </c>
      <c r="BU30" s="4">
        <v>1</v>
      </c>
      <c r="BV30" s="4">
        <v>1</v>
      </c>
      <c r="BW30" s="4">
        <v>1</v>
      </c>
      <c r="BX30" s="4">
        <v>1</v>
      </c>
      <c r="BY30" s="4">
        <v>1</v>
      </c>
      <c r="BZ30" s="4">
        <v>1</v>
      </c>
      <c r="CA30" s="4">
        <v>1</v>
      </c>
      <c r="CB30" s="4">
        <v>1</v>
      </c>
      <c r="CC30" s="4">
        <v>1</v>
      </c>
      <c r="CD30" s="4">
        <v>3</v>
      </c>
      <c r="CE30" s="9">
        <f t="shared" si="5"/>
        <v>1.2</v>
      </c>
      <c r="CF30" s="4">
        <v>1</v>
      </c>
      <c r="CG30" s="4">
        <v>1</v>
      </c>
      <c r="CH30" s="4">
        <v>1</v>
      </c>
      <c r="CI30" s="4">
        <v>1</v>
      </c>
      <c r="CJ30" s="4">
        <v>1</v>
      </c>
      <c r="CK30" s="4">
        <v>1</v>
      </c>
      <c r="CL30" s="4">
        <v>1</v>
      </c>
      <c r="CM30" s="4">
        <v>1</v>
      </c>
      <c r="CN30" s="4">
        <v>1</v>
      </c>
      <c r="CO30" s="4">
        <v>3</v>
      </c>
      <c r="CP30" s="9">
        <f t="shared" si="6"/>
        <v>1.2</v>
      </c>
    </row>
    <row r="31" spans="1:94" hidden="1" x14ac:dyDescent="0.2">
      <c r="A31" s="4">
        <v>30</v>
      </c>
      <c r="B31" s="10">
        <v>3</v>
      </c>
      <c r="C31" s="10">
        <v>1</v>
      </c>
      <c r="D31" s="10">
        <v>0</v>
      </c>
      <c r="E31" s="10">
        <v>5</v>
      </c>
      <c r="F31" s="10">
        <v>20</v>
      </c>
      <c r="G31" s="4">
        <v>6</v>
      </c>
      <c r="H31" s="4">
        <v>0</v>
      </c>
      <c r="I31" s="4">
        <v>6</v>
      </c>
      <c r="J31" s="4">
        <v>0</v>
      </c>
      <c r="K31" s="4">
        <v>6</v>
      </c>
      <c r="L31" s="4">
        <v>0</v>
      </c>
      <c r="M31" s="4">
        <v>6</v>
      </c>
      <c r="N31" s="4">
        <v>2</v>
      </c>
      <c r="O31" s="4">
        <v>2</v>
      </c>
      <c r="P31" s="4">
        <v>1</v>
      </c>
      <c r="Q31" s="9">
        <f t="shared" si="7"/>
        <v>1.6666666666666667</v>
      </c>
      <c r="R31" s="4">
        <v>4</v>
      </c>
      <c r="S31" s="4">
        <v>4</v>
      </c>
      <c r="T31" s="4">
        <v>4</v>
      </c>
      <c r="U31" s="4">
        <v>4</v>
      </c>
      <c r="V31" s="4">
        <v>4</v>
      </c>
      <c r="W31" s="4">
        <v>4</v>
      </c>
      <c r="X31" s="4">
        <v>4</v>
      </c>
      <c r="Y31" s="4">
        <v>4</v>
      </c>
      <c r="Z31" s="4">
        <v>4</v>
      </c>
      <c r="AA31" s="4">
        <v>2</v>
      </c>
      <c r="AB31" s="9">
        <f t="shared" si="0"/>
        <v>3.8</v>
      </c>
      <c r="AC31" s="4">
        <v>6</v>
      </c>
      <c r="AD31" s="4">
        <v>0</v>
      </c>
      <c r="AE31" s="4">
        <v>6</v>
      </c>
      <c r="AF31" s="4">
        <v>0</v>
      </c>
      <c r="AG31" s="4">
        <v>6</v>
      </c>
      <c r="AH31" s="4">
        <v>0</v>
      </c>
      <c r="AI31" s="4">
        <v>6</v>
      </c>
      <c r="AJ31" s="4">
        <v>2</v>
      </c>
      <c r="AK31" s="4">
        <v>2</v>
      </c>
      <c r="AL31" s="4">
        <v>2</v>
      </c>
      <c r="AM31" s="9">
        <f t="shared" si="1"/>
        <v>2</v>
      </c>
      <c r="AN31" s="4">
        <v>4</v>
      </c>
      <c r="AO31" s="4">
        <v>4</v>
      </c>
      <c r="AP31" s="4">
        <v>4</v>
      </c>
      <c r="AQ31" s="4">
        <v>4</v>
      </c>
      <c r="AR31" s="4">
        <v>4</v>
      </c>
      <c r="AS31" s="4">
        <v>4</v>
      </c>
      <c r="AT31" s="4">
        <v>4</v>
      </c>
      <c r="AU31" s="4">
        <v>4</v>
      </c>
      <c r="AV31" s="4">
        <v>4</v>
      </c>
      <c r="AW31" s="4">
        <v>2</v>
      </c>
      <c r="AX31" s="9">
        <f t="shared" si="2"/>
        <v>3.8</v>
      </c>
      <c r="AY31" s="4">
        <v>3</v>
      </c>
      <c r="AZ31" s="4">
        <v>3</v>
      </c>
      <c r="BA31" s="4">
        <v>3</v>
      </c>
      <c r="BB31" s="4">
        <v>3</v>
      </c>
      <c r="BC31" s="4">
        <v>3</v>
      </c>
      <c r="BD31" s="4">
        <v>3</v>
      </c>
      <c r="BE31" s="4">
        <v>3</v>
      </c>
      <c r="BF31" s="4">
        <v>3</v>
      </c>
      <c r="BG31" s="4">
        <v>3</v>
      </c>
      <c r="BH31" s="4">
        <v>2</v>
      </c>
      <c r="BI31" s="9">
        <f t="shared" si="3"/>
        <v>2.9</v>
      </c>
      <c r="BJ31" s="4">
        <v>1</v>
      </c>
      <c r="BK31" s="4">
        <v>1</v>
      </c>
      <c r="BL31" s="4">
        <v>1</v>
      </c>
      <c r="BM31" s="4">
        <v>1</v>
      </c>
      <c r="BN31" s="4">
        <v>1</v>
      </c>
      <c r="BO31" s="4">
        <v>1</v>
      </c>
      <c r="BP31" s="4">
        <v>1</v>
      </c>
      <c r="BQ31" s="4">
        <v>1</v>
      </c>
      <c r="BR31" s="4">
        <v>1</v>
      </c>
      <c r="BS31" s="4">
        <v>2</v>
      </c>
      <c r="BT31" s="9">
        <f t="shared" si="4"/>
        <v>1.1000000000000001</v>
      </c>
      <c r="BU31" s="4">
        <v>1</v>
      </c>
      <c r="BV31" s="4">
        <v>1</v>
      </c>
      <c r="BW31" s="4">
        <v>1</v>
      </c>
      <c r="BX31" s="4">
        <v>1</v>
      </c>
      <c r="BY31" s="4">
        <v>1</v>
      </c>
      <c r="BZ31" s="4">
        <v>1</v>
      </c>
      <c r="CA31" s="4">
        <v>1</v>
      </c>
      <c r="CB31" s="4">
        <v>1</v>
      </c>
      <c r="CC31" s="4">
        <v>1</v>
      </c>
      <c r="CD31" s="4">
        <v>2</v>
      </c>
      <c r="CE31" s="9">
        <f t="shared" si="5"/>
        <v>1.1000000000000001</v>
      </c>
      <c r="CF31" s="4">
        <v>1</v>
      </c>
      <c r="CG31" s="4">
        <v>1</v>
      </c>
      <c r="CH31" s="4">
        <v>1</v>
      </c>
      <c r="CI31" s="4">
        <v>1</v>
      </c>
      <c r="CJ31" s="4">
        <v>1</v>
      </c>
      <c r="CK31" s="4">
        <v>1</v>
      </c>
      <c r="CL31" s="4">
        <v>1</v>
      </c>
      <c r="CM31" s="4">
        <v>1</v>
      </c>
      <c r="CN31" s="4">
        <v>1</v>
      </c>
      <c r="CO31" s="4">
        <v>2</v>
      </c>
      <c r="CP31" s="9">
        <f t="shared" si="6"/>
        <v>1.1000000000000001</v>
      </c>
    </row>
    <row r="32" spans="1:94" hidden="1" x14ac:dyDescent="0.2">
      <c r="A32" s="4">
        <v>31</v>
      </c>
      <c r="B32" s="10">
        <v>1</v>
      </c>
      <c r="C32" s="10">
        <v>2</v>
      </c>
      <c r="D32" s="10">
        <v>1</v>
      </c>
      <c r="E32" s="10">
        <v>1</v>
      </c>
      <c r="F32" s="10">
        <v>30</v>
      </c>
      <c r="G32" s="4">
        <v>1</v>
      </c>
      <c r="H32" s="4">
        <v>1</v>
      </c>
      <c r="I32" s="4">
        <v>1</v>
      </c>
      <c r="J32" s="4">
        <v>1</v>
      </c>
      <c r="K32" s="4">
        <v>1</v>
      </c>
      <c r="L32" s="4">
        <v>1</v>
      </c>
      <c r="M32" s="4">
        <v>1</v>
      </c>
      <c r="N32" s="4">
        <v>1</v>
      </c>
      <c r="O32" s="4">
        <v>1</v>
      </c>
      <c r="P32" s="4">
        <v>2</v>
      </c>
      <c r="Q32" s="9">
        <f t="shared" si="7"/>
        <v>1.1000000000000001</v>
      </c>
      <c r="R32" s="4">
        <v>5</v>
      </c>
      <c r="S32" s="4">
        <v>5</v>
      </c>
      <c r="T32" s="4">
        <v>5</v>
      </c>
      <c r="U32" s="4">
        <v>5</v>
      </c>
      <c r="V32" s="4">
        <v>5</v>
      </c>
      <c r="W32" s="4">
        <v>5</v>
      </c>
      <c r="X32" s="4">
        <v>5</v>
      </c>
      <c r="Y32" s="4">
        <v>5</v>
      </c>
      <c r="Z32" s="4">
        <v>5</v>
      </c>
      <c r="AA32" s="4">
        <v>1</v>
      </c>
      <c r="AB32" s="9">
        <f t="shared" si="0"/>
        <v>4.5999999999999996</v>
      </c>
      <c r="AC32" s="4">
        <v>1</v>
      </c>
      <c r="AD32" s="4">
        <v>1</v>
      </c>
      <c r="AE32" s="4">
        <v>1</v>
      </c>
      <c r="AF32" s="4">
        <v>1</v>
      </c>
      <c r="AG32" s="4">
        <v>1</v>
      </c>
      <c r="AH32" s="4">
        <v>1</v>
      </c>
      <c r="AI32" s="4">
        <v>1</v>
      </c>
      <c r="AJ32" s="4">
        <v>1</v>
      </c>
      <c r="AK32" s="4">
        <v>1</v>
      </c>
      <c r="AL32" s="4">
        <v>1</v>
      </c>
      <c r="AM32" s="9">
        <f t="shared" si="1"/>
        <v>1</v>
      </c>
      <c r="AN32" s="4">
        <v>5</v>
      </c>
      <c r="AO32" s="4">
        <v>5</v>
      </c>
      <c r="AP32" s="4">
        <v>5</v>
      </c>
      <c r="AQ32" s="4">
        <v>5</v>
      </c>
      <c r="AR32" s="4">
        <v>5</v>
      </c>
      <c r="AS32" s="4">
        <v>5</v>
      </c>
      <c r="AT32" s="4">
        <v>5</v>
      </c>
      <c r="AU32" s="4">
        <v>5</v>
      </c>
      <c r="AV32" s="4">
        <v>5</v>
      </c>
      <c r="AW32" s="4">
        <v>1</v>
      </c>
      <c r="AX32" s="9">
        <f t="shared" si="2"/>
        <v>4.5999999999999996</v>
      </c>
      <c r="AY32" s="4">
        <v>4</v>
      </c>
      <c r="AZ32" s="4">
        <v>4</v>
      </c>
      <c r="BA32" s="4">
        <v>4</v>
      </c>
      <c r="BB32" s="4">
        <v>4</v>
      </c>
      <c r="BC32" s="4">
        <v>4</v>
      </c>
      <c r="BD32" s="4">
        <v>4</v>
      </c>
      <c r="BE32" s="4">
        <v>4</v>
      </c>
      <c r="BF32" s="4">
        <v>4</v>
      </c>
      <c r="BG32" s="4">
        <v>4</v>
      </c>
      <c r="BH32" s="4">
        <v>1</v>
      </c>
      <c r="BI32" s="9">
        <f t="shared" si="3"/>
        <v>3.7</v>
      </c>
      <c r="BJ32" s="4">
        <v>2</v>
      </c>
      <c r="BK32" s="4">
        <v>2</v>
      </c>
      <c r="BL32" s="4">
        <v>2</v>
      </c>
      <c r="BM32" s="4">
        <v>2</v>
      </c>
      <c r="BN32" s="4">
        <v>2</v>
      </c>
      <c r="BO32" s="4">
        <v>2</v>
      </c>
      <c r="BP32" s="4">
        <v>2</v>
      </c>
      <c r="BQ32" s="4">
        <v>2</v>
      </c>
      <c r="BR32" s="4">
        <v>2</v>
      </c>
      <c r="BS32" s="4">
        <v>1</v>
      </c>
      <c r="BT32" s="9">
        <f t="shared" si="4"/>
        <v>1.9</v>
      </c>
      <c r="BU32" s="4">
        <v>2</v>
      </c>
      <c r="BV32" s="4">
        <v>2</v>
      </c>
      <c r="BW32" s="4">
        <v>2</v>
      </c>
      <c r="BX32" s="4">
        <v>2</v>
      </c>
      <c r="BY32" s="4">
        <v>2</v>
      </c>
      <c r="BZ32" s="4">
        <v>2</v>
      </c>
      <c r="CA32" s="4">
        <v>2</v>
      </c>
      <c r="CB32" s="4">
        <v>2</v>
      </c>
      <c r="CC32" s="4">
        <v>2</v>
      </c>
      <c r="CD32" s="4">
        <v>1</v>
      </c>
      <c r="CE32" s="9">
        <f t="shared" si="5"/>
        <v>1.9</v>
      </c>
      <c r="CF32" s="4">
        <v>2</v>
      </c>
      <c r="CG32" s="4">
        <v>2</v>
      </c>
      <c r="CH32" s="4">
        <v>2</v>
      </c>
      <c r="CI32" s="4">
        <v>2</v>
      </c>
      <c r="CJ32" s="4">
        <v>2</v>
      </c>
      <c r="CK32" s="4">
        <v>2</v>
      </c>
      <c r="CL32" s="4">
        <v>2</v>
      </c>
      <c r="CM32" s="4">
        <v>2</v>
      </c>
      <c r="CN32" s="4">
        <v>2</v>
      </c>
      <c r="CO32" s="4">
        <v>1</v>
      </c>
      <c r="CP32" s="9">
        <f t="shared" si="6"/>
        <v>1.9</v>
      </c>
    </row>
    <row r="33" spans="1:94" hidden="1" x14ac:dyDescent="0.2">
      <c r="A33" s="4">
        <v>32</v>
      </c>
      <c r="B33" s="10">
        <v>2</v>
      </c>
      <c r="C33" s="10">
        <v>2</v>
      </c>
      <c r="D33" s="10">
        <v>2</v>
      </c>
      <c r="E33" s="10">
        <v>2</v>
      </c>
      <c r="F33" s="10">
        <v>40</v>
      </c>
      <c r="G33" s="4">
        <v>2</v>
      </c>
      <c r="H33" s="4">
        <v>2</v>
      </c>
      <c r="I33" s="4">
        <v>2</v>
      </c>
      <c r="J33" s="4">
        <v>2</v>
      </c>
      <c r="K33" s="4">
        <v>2</v>
      </c>
      <c r="L33" s="4">
        <v>2</v>
      </c>
      <c r="M33" s="4">
        <v>2</v>
      </c>
      <c r="N33" s="4">
        <v>2</v>
      </c>
      <c r="O33" s="4">
        <v>2</v>
      </c>
      <c r="P33" s="4">
        <v>3</v>
      </c>
      <c r="Q33" s="9">
        <f t="shared" si="7"/>
        <v>2.1</v>
      </c>
      <c r="R33" s="4">
        <v>6</v>
      </c>
      <c r="S33" s="4">
        <v>0</v>
      </c>
      <c r="T33" s="4">
        <v>6</v>
      </c>
      <c r="U33" s="4">
        <v>0</v>
      </c>
      <c r="V33" s="4">
        <v>6</v>
      </c>
      <c r="W33" s="4">
        <v>0</v>
      </c>
      <c r="X33" s="4">
        <v>6</v>
      </c>
      <c r="Y33" s="4">
        <v>2</v>
      </c>
      <c r="Z33" s="4">
        <v>2</v>
      </c>
      <c r="AA33" s="4">
        <v>2</v>
      </c>
      <c r="AB33" s="9">
        <f t="shared" si="0"/>
        <v>2</v>
      </c>
      <c r="AC33" s="4">
        <v>2</v>
      </c>
      <c r="AD33" s="4">
        <v>2</v>
      </c>
      <c r="AE33" s="4">
        <v>2</v>
      </c>
      <c r="AF33" s="4">
        <v>2</v>
      </c>
      <c r="AG33" s="4">
        <v>2</v>
      </c>
      <c r="AH33" s="4">
        <v>2</v>
      </c>
      <c r="AI33" s="4">
        <v>2</v>
      </c>
      <c r="AJ33" s="4">
        <v>2</v>
      </c>
      <c r="AK33" s="4">
        <v>2</v>
      </c>
      <c r="AL33" s="4">
        <v>2</v>
      </c>
      <c r="AM33" s="9">
        <f t="shared" si="1"/>
        <v>2</v>
      </c>
      <c r="AN33" s="4">
        <v>6</v>
      </c>
      <c r="AO33" s="4">
        <v>0</v>
      </c>
      <c r="AP33" s="4">
        <v>6</v>
      </c>
      <c r="AQ33" s="4">
        <v>0</v>
      </c>
      <c r="AR33" s="4">
        <v>6</v>
      </c>
      <c r="AS33" s="4">
        <v>0</v>
      </c>
      <c r="AT33" s="4">
        <v>6</v>
      </c>
      <c r="AU33" s="4">
        <v>2</v>
      </c>
      <c r="AV33" s="4">
        <v>2</v>
      </c>
      <c r="AW33" s="4">
        <v>2</v>
      </c>
      <c r="AX33" s="9">
        <f t="shared" si="2"/>
        <v>2</v>
      </c>
      <c r="AY33" s="4">
        <v>5</v>
      </c>
      <c r="AZ33" s="4">
        <v>5</v>
      </c>
      <c r="BA33" s="4">
        <v>5</v>
      </c>
      <c r="BB33" s="4">
        <v>5</v>
      </c>
      <c r="BC33" s="4">
        <v>5</v>
      </c>
      <c r="BD33" s="4">
        <v>5</v>
      </c>
      <c r="BE33" s="4">
        <v>5</v>
      </c>
      <c r="BF33" s="4">
        <v>5</v>
      </c>
      <c r="BG33" s="4">
        <v>5</v>
      </c>
      <c r="BH33" s="4">
        <v>2</v>
      </c>
      <c r="BI33" s="9">
        <f t="shared" si="3"/>
        <v>4.7</v>
      </c>
      <c r="BJ33" s="4">
        <v>3</v>
      </c>
      <c r="BK33" s="4">
        <v>3</v>
      </c>
      <c r="BL33" s="4">
        <v>3</v>
      </c>
      <c r="BM33" s="4">
        <v>3</v>
      </c>
      <c r="BN33" s="4">
        <v>3</v>
      </c>
      <c r="BO33" s="4">
        <v>3</v>
      </c>
      <c r="BP33" s="4">
        <v>3</v>
      </c>
      <c r="BQ33" s="4">
        <v>3</v>
      </c>
      <c r="BR33" s="4">
        <v>3</v>
      </c>
      <c r="BS33" s="4">
        <v>2</v>
      </c>
      <c r="BT33" s="9">
        <f t="shared" si="4"/>
        <v>2.9</v>
      </c>
      <c r="BU33" s="4">
        <v>3</v>
      </c>
      <c r="BV33" s="4">
        <v>3</v>
      </c>
      <c r="BW33" s="4">
        <v>3</v>
      </c>
      <c r="BX33" s="4">
        <v>3</v>
      </c>
      <c r="BY33" s="4">
        <v>3</v>
      </c>
      <c r="BZ33" s="4">
        <v>3</v>
      </c>
      <c r="CA33" s="4">
        <v>3</v>
      </c>
      <c r="CB33" s="4">
        <v>3</v>
      </c>
      <c r="CC33" s="4">
        <v>3</v>
      </c>
      <c r="CD33" s="4">
        <v>2</v>
      </c>
      <c r="CE33" s="9">
        <f t="shared" si="5"/>
        <v>2.9</v>
      </c>
      <c r="CF33" s="4">
        <v>3</v>
      </c>
      <c r="CG33" s="4">
        <v>3</v>
      </c>
      <c r="CH33" s="4">
        <v>3</v>
      </c>
      <c r="CI33" s="4">
        <v>3</v>
      </c>
      <c r="CJ33" s="4">
        <v>3</v>
      </c>
      <c r="CK33" s="4">
        <v>3</v>
      </c>
      <c r="CL33" s="4">
        <v>3</v>
      </c>
      <c r="CM33" s="4">
        <v>3</v>
      </c>
      <c r="CN33" s="4">
        <v>3</v>
      </c>
      <c r="CO33" s="4">
        <v>2</v>
      </c>
      <c r="CP33" s="9">
        <f t="shared" si="6"/>
        <v>2.9</v>
      </c>
    </row>
    <row r="34" spans="1:94" hidden="1" x14ac:dyDescent="0.2">
      <c r="A34" s="4">
        <v>33</v>
      </c>
      <c r="B34" s="10">
        <v>3</v>
      </c>
      <c r="C34" s="10">
        <v>1</v>
      </c>
      <c r="D34" s="10">
        <v>0</v>
      </c>
      <c r="E34" s="10">
        <v>3</v>
      </c>
      <c r="F34" s="10">
        <v>10</v>
      </c>
      <c r="G34" s="4">
        <v>3</v>
      </c>
      <c r="H34" s="4">
        <v>3</v>
      </c>
      <c r="I34" s="4">
        <v>3</v>
      </c>
      <c r="J34" s="4">
        <v>3</v>
      </c>
      <c r="K34" s="4">
        <v>3</v>
      </c>
      <c r="L34" s="4">
        <v>3</v>
      </c>
      <c r="M34" s="4">
        <v>3</v>
      </c>
      <c r="N34" s="4">
        <v>3</v>
      </c>
      <c r="O34" s="4">
        <v>3</v>
      </c>
      <c r="P34" s="4">
        <v>4</v>
      </c>
      <c r="Q34" s="9">
        <f t="shared" si="7"/>
        <v>3.1</v>
      </c>
      <c r="R34" s="4">
        <v>1</v>
      </c>
      <c r="S34" s="4">
        <v>1</v>
      </c>
      <c r="T34" s="4">
        <v>1</v>
      </c>
      <c r="U34" s="4">
        <v>1</v>
      </c>
      <c r="V34" s="4">
        <v>1</v>
      </c>
      <c r="W34" s="4">
        <v>1</v>
      </c>
      <c r="X34" s="4">
        <v>1</v>
      </c>
      <c r="Y34" s="4">
        <v>1</v>
      </c>
      <c r="Z34" s="4">
        <v>1</v>
      </c>
      <c r="AA34" s="4">
        <v>3</v>
      </c>
      <c r="AB34" s="9">
        <f t="shared" si="0"/>
        <v>1.2</v>
      </c>
      <c r="AC34" s="4">
        <v>3</v>
      </c>
      <c r="AD34" s="4">
        <v>3</v>
      </c>
      <c r="AE34" s="4">
        <v>3</v>
      </c>
      <c r="AF34" s="4">
        <v>3</v>
      </c>
      <c r="AG34" s="4">
        <v>3</v>
      </c>
      <c r="AH34" s="4">
        <v>3</v>
      </c>
      <c r="AI34" s="4">
        <v>3</v>
      </c>
      <c r="AJ34" s="4">
        <v>3</v>
      </c>
      <c r="AK34" s="4">
        <v>3</v>
      </c>
      <c r="AL34" s="4">
        <v>3</v>
      </c>
      <c r="AM34" s="9">
        <f t="shared" si="1"/>
        <v>3</v>
      </c>
      <c r="AN34" s="4">
        <v>3</v>
      </c>
      <c r="AO34" s="4">
        <v>3</v>
      </c>
      <c r="AP34" s="4">
        <v>3</v>
      </c>
      <c r="AQ34" s="4">
        <v>3</v>
      </c>
      <c r="AR34" s="4">
        <v>3</v>
      </c>
      <c r="AS34" s="4">
        <v>3</v>
      </c>
      <c r="AT34" s="4">
        <v>3</v>
      </c>
      <c r="AU34" s="4">
        <v>3</v>
      </c>
      <c r="AV34" s="4">
        <v>3</v>
      </c>
      <c r="AW34" s="4">
        <v>3</v>
      </c>
      <c r="AX34" s="9">
        <f t="shared" si="2"/>
        <v>3</v>
      </c>
      <c r="AY34" s="4">
        <v>1</v>
      </c>
      <c r="AZ34" s="4">
        <v>1</v>
      </c>
      <c r="BA34" s="4">
        <v>1</v>
      </c>
      <c r="BB34" s="4">
        <v>1</v>
      </c>
      <c r="BC34" s="4">
        <v>1</v>
      </c>
      <c r="BD34" s="4">
        <v>1</v>
      </c>
      <c r="BE34" s="4">
        <v>1</v>
      </c>
      <c r="BF34" s="4">
        <v>1</v>
      </c>
      <c r="BG34" s="4">
        <v>1</v>
      </c>
      <c r="BH34" s="4">
        <v>3</v>
      </c>
      <c r="BI34" s="9">
        <f t="shared" si="3"/>
        <v>1.2</v>
      </c>
      <c r="BJ34" s="4">
        <v>1</v>
      </c>
      <c r="BK34" s="4">
        <v>1</v>
      </c>
      <c r="BL34" s="4">
        <v>1</v>
      </c>
      <c r="BM34" s="4">
        <v>1</v>
      </c>
      <c r="BN34" s="4">
        <v>1</v>
      </c>
      <c r="BO34" s="4">
        <v>1</v>
      </c>
      <c r="BP34" s="4">
        <v>1</v>
      </c>
      <c r="BQ34" s="4">
        <v>1</v>
      </c>
      <c r="BR34" s="4">
        <v>1</v>
      </c>
      <c r="BS34" s="4">
        <v>3</v>
      </c>
      <c r="BT34" s="9">
        <f t="shared" si="4"/>
        <v>1.2</v>
      </c>
      <c r="BU34" s="4">
        <v>1</v>
      </c>
      <c r="BV34" s="4">
        <v>1</v>
      </c>
      <c r="BW34" s="4">
        <v>1</v>
      </c>
      <c r="BX34" s="4">
        <v>1</v>
      </c>
      <c r="BY34" s="4">
        <v>1</v>
      </c>
      <c r="BZ34" s="4">
        <v>1</v>
      </c>
      <c r="CA34" s="4">
        <v>1</v>
      </c>
      <c r="CB34" s="4">
        <v>1</v>
      </c>
      <c r="CC34" s="4">
        <v>1</v>
      </c>
      <c r="CD34" s="4">
        <v>3</v>
      </c>
      <c r="CE34" s="9">
        <f t="shared" si="5"/>
        <v>1.2</v>
      </c>
      <c r="CF34" s="4">
        <v>1</v>
      </c>
      <c r="CG34" s="4">
        <v>1</v>
      </c>
      <c r="CH34" s="4">
        <v>1</v>
      </c>
      <c r="CI34" s="4">
        <v>1</v>
      </c>
      <c r="CJ34" s="4">
        <v>1</v>
      </c>
      <c r="CK34" s="4">
        <v>1</v>
      </c>
      <c r="CL34" s="4">
        <v>1</v>
      </c>
      <c r="CM34" s="4">
        <v>1</v>
      </c>
      <c r="CN34" s="4">
        <v>1</v>
      </c>
      <c r="CO34" s="4">
        <v>3</v>
      </c>
      <c r="CP34" s="9">
        <f t="shared" si="6"/>
        <v>1.2</v>
      </c>
    </row>
    <row r="35" spans="1:94" hidden="1" x14ac:dyDescent="0.2">
      <c r="A35" s="4">
        <v>34</v>
      </c>
      <c r="B35" s="10">
        <v>1</v>
      </c>
      <c r="C35" s="10">
        <v>1</v>
      </c>
      <c r="D35" s="10">
        <v>2</v>
      </c>
      <c r="E35" s="10">
        <v>4</v>
      </c>
      <c r="F35" s="10">
        <v>20</v>
      </c>
      <c r="G35" s="4">
        <v>4</v>
      </c>
      <c r="H35" s="4">
        <v>4</v>
      </c>
      <c r="I35" s="4">
        <v>4</v>
      </c>
      <c r="J35" s="4">
        <v>4</v>
      </c>
      <c r="K35" s="4">
        <v>4</v>
      </c>
      <c r="L35" s="4">
        <v>4</v>
      </c>
      <c r="M35" s="4">
        <v>4</v>
      </c>
      <c r="N35" s="4">
        <v>4</v>
      </c>
      <c r="O35" s="4">
        <v>4</v>
      </c>
      <c r="P35" s="4">
        <v>5</v>
      </c>
      <c r="Q35" s="9">
        <f t="shared" si="7"/>
        <v>4.0999999999999996</v>
      </c>
      <c r="R35" s="4">
        <v>2</v>
      </c>
      <c r="S35" s="4">
        <v>2</v>
      </c>
      <c r="T35" s="4">
        <v>2</v>
      </c>
      <c r="U35" s="4">
        <v>2</v>
      </c>
      <c r="V35" s="4">
        <v>2</v>
      </c>
      <c r="W35" s="4">
        <v>2</v>
      </c>
      <c r="X35" s="4">
        <v>2</v>
      </c>
      <c r="Y35" s="4">
        <v>2</v>
      </c>
      <c r="Z35" s="4">
        <v>2</v>
      </c>
      <c r="AA35" s="4">
        <v>4</v>
      </c>
      <c r="AB35" s="9">
        <f t="shared" si="0"/>
        <v>2.2000000000000002</v>
      </c>
      <c r="AC35" s="4">
        <v>4</v>
      </c>
      <c r="AD35" s="4">
        <v>4</v>
      </c>
      <c r="AE35" s="4">
        <v>4</v>
      </c>
      <c r="AF35" s="4">
        <v>4</v>
      </c>
      <c r="AG35" s="4">
        <v>4</v>
      </c>
      <c r="AH35" s="4">
        <v>4</v>
      </c>
      <c r="AI35" s="4">
        <v>4</v>
      </c>
      <c r="AJ35" s="4">
        <v>4</v>
      </c>
      <c r="AK35" s="4">
        <v>4</v>
      </c>
      <c r="AL35" s="4">
        <v>4</v>
      </c>
      <c r="AM35" s="9">
        <f t="shared" si="1"/>
        <v>4</v>
      </c>
      <c r="AN35" s="4">
        <v>4</v>
      </c>
      <c r="AO35" s="4">
        <v>4</v>
      </c>
      <c r="AP35" s="4">
        <v>4</v>
      </c>
      <c r="AQ35" s="4">
        <v>4</v>
      </c>
      <c r="AR35" s="4">
        <v>4</v>
      </c>
      <c r="AS35" s="4">
        <v>4</v>
      </c>
      <c r="AT35" s="4">
        <v>4</v>
      </c>
      <c r="AU35" s="4">
        <v>4</v>
      </c>
      <c r="AV35" s="4">
        <v>4</v>
      </c>
      <c r="AW35" s="4">
        <v>4</v>
      </c>
      <c r="AX35" s="9">
        <f t="shared" si="2"/>
        <v>4</v>
      </c>
      <c r="AY35" s="4">
        <v>1</v>
      </c>
      <c r="AZ35" s="4">
        <v>1</v>
      </c>
      <c r="BA35" s="4">
        <v>1</v>
      </c>
      <c r="BB35" s="4">
        <v>1</v>
      </c>
      <c r="BC35" s="4">
        <v>1</v>
      </c>
      <c r="BD35" s="4">
        <v>1</v>
      </c>
      <c r="BE35" s="4">
        <v>1</v>
      </c>
      <c r="BF35" s="4">
        <v>1</v>
      </c>
      <c r="BG35" s="4">
        <v>1</v>
      </c>
      <c r="BH35" s="4">
        <v>4</v>
      </c>
      <c r="BI35" s="9">
        <f t="shared" si="3"/>
        <v>1.3</v>
      </c>
      <c r="BJ35" s="4">
        <v>5</v>
      </c>
      <c r="BK35" s="4">
        <v>5</v>
      </c>
      <c r="BL35" s="4">
        <v>5</v>
      </c>
      <c r="BM35" s="4">
        <v>5</v>
      </c>
      <c r="BN35" s="4">
        <v>5</v>
      </c>
      <c r="BO35" s="4">
        <v>5</v>
      </c>
      <c r="BP35" s="4">
        <v>5</v>
      </c>
      <c r="BQ35" s="4">
        <v>5</v>
      </c>
      <c r="BR35" s="4">
        <v>5</v>
      </c>
      <c r="BS35" s="4">
        <v>4</v>
      </c>
      <c r="BT35" s="9">
        <f t="shared" si="4"/>
        <v>4.9000000000000004</v>
      </c>
      <c r="BU35" s="4">
        <v>5</v>
      </c>
      <c r="BV35" s="4">
        <v>5</v>
      </c>
      <c r="BW35" s="4">
        <v>5</v>
      </c>
      <c r="BX35" s="4">
        <v>5</v>
      </c>
      <c r="BY35" s="4">
        <v>5</v>
      </c>
      <c r="BZ35" s="4">
        <v>5</v>
      </c>
      <c r="CA35" s="4">
        <v>5</v>
      </c>
      <c r="CB35" s="4">
        <v>5</v>
      </c>
      <c r="CC35" s="4">
        <v>5</v>
      </c>
      <c r="CD35" s="4">
        <v>4</v>
      </c>
      <c r="CE35" s="9">
        <f t="shared" si="5"/>
        <v>4.9000000000000004</v>
      </c>
      <c r="CF35" s="4">
        <v>5</v>
      </c>
      <c r="CG35" s="4">
        <v>5</v>
      </c>
      <c r="CH35" s="4">
        <v>5</v>
      </c>
      <c r="CI35" s="4">
        <v>5</v>
      </c>
      <c r="CJ35" s="4">
        <v>5</v>
      </c>
      <c r="CK35" s="4">
        <v>5</v>
      </c>
      <c r="CL35" s="4">
        <v>5</v>
      </c>
      <c r="CM35" s="4">
        <v>5</v>
      </c>
      <c r="CN35" s="4">
        <v>5</v>
      </c>
      <c r="CO35" s="4">
        <v>4</v>
      </c>
      <c r="CP35" s="9">
        <f t="shared" si="6"/>
        <v>4.9000000000000004</v>
      </c>
    </row>
    <row r="36" spans="1:94" hidden="1" x14ac:dyDescent="0.2">
      <c r="A36" s="4">
        <v>35</v>
      </c>
      <c r="B36" s="10">
        <v>2</v>
      </c>
      <c r="C36" s="10">
        <v>2</v>
      </c>
      <c r="D36" s="10">
        <v>1</v>
      </c>
      <c r="E36" s="10">
        <v>5</v>
      </c>
      <c r="F36" s="10">
        <v>30</v>
      </c>
      <c r="G36" s="4">
        <v>5</v>
      </c>
      <c r="H36" s="4">
        <v>5</v>
      </c>
      <c r="I36" s="4">
        <v>5</v>
      </c>
      <c r="J36" s="4">
        <v>5</v>
      </c>
      <c r="K36" s="4">
        <v>5</v>
      </c>
      <c r="L36" s="4">
        <v>5</v>
      </c>
      <c r="M36" s="4">
        <v>5</v>
      </c>
      <c r="N36" s="4">
        <v>5</v>
      </c>
      <c r="O36" s="4">
        <v>5</v>
      </c>
      <c r="P36" s="4">
        <v>2</v>
      </c>
      <c r="Q36" s="9">
        <f t="shared" si="7"/>
        <v>4.7</v>
      </c>
      <c r="R36" s="4">
        <v>3</v>
      </c>
      <c r="S36" s="4">
        <v>3</v>
      </c>
      <c r="T36" s="4">
        <v>3</v>
      </c>
      <c r="U36" s="4">
        <v>3</v>
      </c>
      <c r="V36" s="4">
        <v>3</v>
      </c>
      <c r="W36" s="4">
        <v>3</v>
      </c>
      <c r="X36" s="4">
        <v>3</v>
      </c>
      <c r="Y36" s="4">
        <v>3</v>
      </c>
      <c r="Z36" s="4">
        <v>3</v>
      </c>
      <c r="AA36" s="4">
        <v>5</v>
      </c>
      <c r="AB36" s="9">
        <f t="shared" si="0"/>
        <v>3.2</v>
      </c>
      <c r="AC36" s="4">
        <v>5</v>
      </c>
      <c r="AD36" s="4">
        <v>5</v>
      </c>
      <c r="AE36" s="4">
        <v>5</v>
      </c>
      <c r="AF36" s="4">
        <v>5</v>
      </c>
      <c r="AG36" s="4">
        <v>5</v>
      </c>
      <c r="AH36" s="4">
        <v>5</v>
      </c>
      <c r="AI36" s="4">
        <v>5</v>
      </c>
      <c r="AJ36" s="4">
        <v>5</v>
      </c>
      <c r="AK36" s="4">
        <v>5</v>
      </c>
      <c r="AL36" s="4">
        <v>5</v>
      </c>
      <c r="AM36" s="9">
        <f t="shared" si="1"/>
        <v>5</v>
      </c>
      <c r="AN36" s="4">
        <v>5</v>
      </c>
      <c r="AO36" s="4">
        <v>5</v>
      </c>
      <c r="AP36" s="4">
        <v>5</v>
      </c>
      <c r="AQ36" s="4">
        <v>5</v>
      </c>
      <c r="AR36" s="4">
        <v>5</v>
      </c>
      <c r="AS36" s="4">
        <v>5</v>
      </c>
      <c r="AT36" s="4">
        <v>5</v>
      </c>
      <c r="AU36" s="4">
        <v>5</v>
      </c>
      <c r="AV36" s="4">
        <v>5</v>
      </c>
      <c r="AW36" s="4">
        <v>5</v>
      </c>
      <c r="AX36" s="9">
        <f t="shared" si="2"/>
        <v>5</v>
      </c>
      <c r="AY36" s="4">
        <v>2</v>
      </c>
      <c r="AZ36" s="4">
        <v>2</v>
      </c>
      <c r="BA36" s="4">
        <v>2</v>
      </c>
      <c r="BB36" s="4">
        <v>2</v>
      </c>
      <c r="BC36" s="4">
        <v>2</v>
      </c>
      <c r="BD36" s="4">
        <v>2</v>
      </c>
      <c r="BE36" s="4">
        <v>2</v>
      </c>
      <c r="BF36" s="4">
        <v>2</v>
      </c>
      <c r="BG36" s="4">
        <v>2</v>
      </c>
      <c r="BH36" s="4">
        <v>5</v>
      </c>
      <c r="BI36" s="9">
        <f t="shared" si="3"/>
        <v>2.2999999999999998</v>
      </c>
      <c r="BJ36" s="4">
        <v>6</v>
      </c>
      <c r="BK36" s="4">
        <v>0</v>
      </c>
      <c r="BL36" s="4">
        <v>6</v>
      </c>
      <c r="BM36" s="4">
        <v>0</v>
      </c>
      <c r="BN36" s="4">
        <v>6</v>
      </c>
      <c r="BO36" s="4">
        <v>0</v>
      </c>
      <c r="BP36" s="4">
        <v>6</v>
      </c>
      <c r="BQ36" s="4">
        <v>2</v>
      </c>
      <c r="BR36" s="4">
        <v>2</v>
      </c>
      <c r="BS36" s="4">
        <v>5</v>
      </c>
      <c r="BT36" s="9">
        <f t="shared" si="4"/>
        <v>3</v>
      </c>
      <c r="BU36" s="4">
        <v>6</v>
      </c>
      <c r="BV36" s="4">
        <v>0</v>
      </c>
      <c r="BW36" s="4">
        <v>6</v>
      </c>
      <c r="BX36" s="4">
        <v>0</v>
      </c>
      <c r="BY36" s="4">
        <v>6</v>
      </c>
      <c r="BZ36" s="4">
        <v>0</v>
      </c>
      <c r="CA36" s="4">
        <v>6</v>
      </c>
      <c r="CB36" s="4">
        <v>2</v>
      </c>
      <c r="CC36" s="4">
        <v>2</v>
      </c>
      <c r="CD36" s="4">
        <v>5</v>
      </c>
      <c r="CE36" s="9">
        <f t="shared" si="5"/>
        <v>3</v>
      </c>
      <c r="CF36" s="4">
        <v>6</v>
      </c>
      <c r="CG36" s="4">
        <v>0</v>
      </c>
      <c r="CH36" s="4">
        <v>6</v>
      </c>
      <c r="CI36" s="4">
        <v>0</v>
      </c>
      <c r="CJ36" s="4">
        <v>6</v>
      </c>
      <c r="CK36" s="4">
        <v>0</v>
      </c>
      <c r="CL36" s="4">
        <v>6</v>
      </c>
      <c r="CM36" s="4">
        <v>2</v>
      </c>
      <c r="CN36" s="4">
        <v>2</v>
      </c>
      <c r="CO36" s="4">
        <v>5</v>
      </c>
      <c r="CP36" s="9">
        <f t="shared" si="6"/>
        <v>3</v>
      </c>
    </row>
    <row r="37" spans="1:94" hidden="1" x14ac:dyDescent="0.2">
      <c r="A37" s="4">
        <v>36</v>
      </c>
      <c r="B37" s="10">
        <v>3</v>
      </c>
      <c r="C37" s="10">
        <v>2</v>
      </c>
      <c r="D37" s="10">
        <v>0</v>
      </c>
      <c r="E37" s="10">
        <v>1</v>
      </c>
      <c r="F37" s="10">
        <v>40</v>
      </c>
      <c r="G37" s="4">
        <v>1</v>
      </c>
      <c r="H37" s="4">
        <v>1</v>
      </c>
      <c r="I37" s="4">
        <v>1</v>
      </c>
      <c r="J37" s="4">
        <v>1</v>
      </c>
      <c r="K37" s="4">
        <v>1</v>
      </c>
      <c r="L37" s="4">
        <v>1</v>
      </c>
      <c r="M37" s="4">
        <v>1</v>
      </c>
      <c r="N37" s="4">
        <v>1</v>
      </c>
      <c r="O37" s="4">
        <v>1</v>
      </c>
      <c r="P37" s="4">
        <v>2</v>
      </c>
      <c r="Q37" s="9">
        <f t="shared" si="7"/>
        <v>1.1000000000000001</v>
      </c>
      <c r="R37" s="4">
        <v>4</v>
      </c>
      <c r="S37" s="4">
        <v>4</v>
      </c>
      <c r="T37" s="4">
        <v>4</v>
      </c>
      <c r="U37" s="4">
        <v>4</v>
      </c>
      <c r="V37" s="4">
        <v>4</v>
      </c>
      <c r="W37" s="4">
        <v>4</v>
      </c>
      <c r="X37" s="4">
        <v>4</v>
      </c>
      <c r="Y37" s="4">
        <v>4</v>
      </c>
      <c r="Z37" s="4">
        <v>4</v>
      </c>
      <c r="AA37" s="4">
        <v>2</v>
      </c>
      <c r="AB37" s="9">
        <f t="shared" si="0"/>
        <v>3.8</v>
      </c>
      <c r="AC37" s="4">
        <v>6</v>
      </c>
      <c r="AD37" s="4">
        <v>0</v>
      </c>
      <c r="AE37" s="4">
        <v>6</v>
      </c>
      <c r="AF37" s="4">
        <v>0</v>
      </c>
      <c r="AG37" s="4">
        <v>6</v>
      </c>
      <c r="AH37" s="4">
        <v>0</v>
      </c>
      <c r="AI37" s="4">
        <v>6</v>
      </c>
      <c r="AJ37" s="4">
        <v>2</v>
      </c>
      <c r="AK37" s="4">
        <v>2</v>
      </c>
      <c r="AL37" s="4">
        <v>2</v>
      </c>
      <c r="AM37" s="9">
        <f t="shared" si="1"/>
        <v>2</v>
      </c>
      <c r="AN37" s="4">
        <v>6</v>
      </c>
      <c r="AO37" s="4">
        <v>0</v>
      </c>
      <c r="AP37" s="4">
        <v>6</v>
      </c>
      <c r="AQ37" s="4">
        <v>0</v>
      </c>
      <c r="AR37" s="4">
        <v>6</v>
      </c>
      <c r="AS37" s="4">
        <v>0</v>
      </c>
      <c r="AT37" s="4">
        <v>6</v>
      </c>
      <c r="AU37" s="4">
        <v>2</v>
      </c>
      <c r="AV37" s="4">
        <v>2</v>
      </c>
      <c r="AW37" s="4">
        <v>2</v>
      </c>
      <c r="AX37" s="9">
        <f t="shared" si="2"/>
        <v>2</v>
      </c>
      <c r="AY37" s="4">
        <v>3</v>
      </c>
      <c r="AZ37" s="4">
        <v>3</v>
      </c>
      <c r="BA37" s="4">
        <v>3</v>
      </c>
      <c r="BB37" s="4">
        <v>3</v>
      </c>
      <c r="BC37" s="4">
        <v>3</v>
      </c>
      <c r="BD37" s="4">
        <v>3</v>
      </c>
      <c r="BE37" s="4">
        <v>3</v>
      </c>
      <c r="BF37" s="4">
        <v>3</v>
      </c>
      <c r="BG37" s="4">
        <v>3</v>
      </c>
      <c r="BH37" s="4">
        <v>2</v>
      </c>
      <c r="BI37" s="9">
        <f t="shared" si="3"/>
        <v>2.9</v>
      </c>
      <c r="BJ37" s="4">
        <v>1</v>
      </c>
      <c r="BK37" s="4">
        <v>1</v>
      </c>
      <c r="BL37" s="4">
        <v>1</v>
      </c>
      <c r="BM37" s="4">
        <v>1</v>
      </c>
      <c r="BN37" s="4">
        <v>1</v>
      </c>
      <c r="BO37" s="4">
        <v>1</v>
      </c>
      <c r="BP37" s="4">
        <v>1</v>
      </c>
      <c r="BQ37" s="4">
        <v>1</v>
      </c>
      <c r="BR37" s="4">
        <v>1</v>
      </c>
      <c r="BS37" s="4">
        <v>2</v>
      </c>
      <c r="BT37" s="9">
        <f t="shared" si="4"/>
        <v>1.1000000000000001</v>
      </c>
      <c r="BU37" s="4">
        <v>1</v>
      </c>
      <c r="BV37" s="4">
        <v>1</v>
      </c>
      <c r="BW37" s="4">
        <v>1</v>
      </c>
      <c r="BX37" s="4">
        <v>1</v>
      </c>
      <c r="BY37" s="4">
        <v>1</v>
      </c>
      <c r="BZ37" s="4">
        <v>1</v>
      </c>
      <c r="CA37" s="4">
        <v>1</v>
      </c>
      <c r="CB37" s="4">
        <v>1</v>
      </c>
      <c r="CC37" s="4">
        <v>1</v>
      </c>
      <c r="CD37" s="4">
        <v>2</v>
      </c>
      <c r="CE37" s="9">
        <f t="shared" si="5"/>
        <v>1.1000000000000001</v>
      </c>
      <c r="CF37" s="4">
        <v>1</v>
      </c>
      <c r="CG37" s="4">
        <v>1</v>
      </c>
      <c r="CH37" s="4">
        <v>1</v>
      </c>
      <c r="CI37" s="4">
        <v>1</v>
      </c>
      <c r="CJ37" s="4">
        <v>1</v>
      </c>
      <c r="CK37" s="4">
        <v>1</v>
      </c>
      <c r="CL37" s="4">
        <v>1</v>
      </c>
      <c r="CM37" s="4">
        <v>1</v>
      </c>
      <c r="CN37" s="4">
        <v>1</v>
      </c>
      <c r="CO37" s="4">
        <v>2</v>
      </c>
      <c r="CP37" s="9">
        <f t="shared" si="6"/>
        <v>1.1000000000000001</v>
      </c>
    </row>
    <row r="38" spans="1:94" x14ac:dyDescent="0.2">
      <c r="A38" s="4">
        <v>37</v>
      </c>
      <c r="B38" s="10">
        <v>1</v>
      </c>
      <c r="C38" s="10">
        <v>1</v>
      </c>
      <c r="D38" s="10">
        <v>1</v>
      </c>
      <c r="E38" s="10">
        <v>2</v>
      </c>
      <c r="F38" s="10">
        <v>10</v>
      </c>
      <c r="G38" s="4">
        <v>1</v>
      </c>
      <c r="H38" s="4">
        <v>1</v>
      </c>
      <c r="I38" s="4">
        <v>1</v>
      </c>
      <c r="J38" s="4">
        <v>1</v>
      </c>
      <c r="K38" s="4">
        <v>1</v>
      </c>
      <c r="L38" s="4">
        <v>1</v>
      </c>
      <c r="M38" s="4">
        <v>1</v>
      </c>
      <c r="N38" s="4">
        <v>1</v>
      </c>
      <c r="O38" s="4">
        <v>1</v>
      </c>
      <c r="P38" s="4">
        <v>2</v>
      </c>
      <c r="Q38" s="9">
        <f t="shared" si="7"/>
        <v>1.1000000000000001</v>
      </c>
      <c r="R38" s="4">
        <v>1</v>
      </c>
      <c r="S38" s="4">
        <v>1</v>
      </c>
      <c r="T38" s="4">
        <v>1</v>
      </c>
      <c r="U38" s="4">
        <v>1</v>
      </c>
      <c r="V38" s="4">
        <v>1</v>
      </c>
      <c r="W38" s="4">
        <v>1</v>
      </c>
      <c r="X38" s="4">
        <v>1</v>
      </c>
      <c r="Y38" s="4">
        <v>1</v>
      </c>
      <c r="Z38" s="4">
        <v>1</v>
      </c>
      <c r="AA38" s="4">
        <v>2</v>
      </c>
      <c r="AB38" s="9">
        <f t="shared" si="0"/>
        <v>1.1000000000000001</v>
      </c>
      <c r="AC38" s="4">
        <v>3</v>
      </c>
      <c r="AD38" s="4">
        <v>3</v>
      </c>
      <c r="AE38" s="4">
        <v>3</v>
      </c>
      <c r="AF38" s="4">
        <v>3</v>
      </c>
      <c r="AG38" s="4">
        <v>3</v>
      </c>
      <c r="AH38" s="4">
        <v>3</v>
      </c>
      <c r="AI38" s="4">
        <v>3</v>
      </c>
      <c r="AJ38" s="4">
        <v>3</v>
      </c>
      <c r="AK38" s="4">
        <v>3</v>
      </c>
      <c r="AL38" s="4">
        <v>1</v>
      </c>
      <c r="AM38" s="9">
        <f t="shared" si="1"/>
        <v>2.8</v>
      </c>
      <c r="AN38" s="4">
        <v>1</v>
      </c>
      <c r="AO38" s="4">
        <v>1</v>
      </c>
      <c r="AP38" s="4">
        <v>1</v>
      </c>
      <c r="AQ38" s="4">
        <v>1</v>
      </c>
      <c r="AR38" s="4">
        <v>1</v>
      </c>
      <c r="AS38" s="4">
        <v>1</v>
      </c>
      <c r="AT38" s="4">
        <v>1</v>
      </c>
      <c r="AU38" s="4">
        <v>1</v>
      </c>
      <c r="AV38" s="4">
        <v>1</v>
      </c>
      <c r="AW38" s="4">
        <v>1</v>
      </c>
      <c r="AX38" s="9">
        <f t="shared" si="2"/>
        <v>1</v>
      </c>
      <c r="AY38" s="4">
        <v>1</v>
      </c>
      <c r="AZ38" s="4">
        <v>1</v>
      </c>
      <c r="BA38" s="4">
        <v>1</v>
      </c>
      <c r="BB38" s="4">
        <v>1</v>
      </c>
      <c r="BC38" s="4">
        <v>1</v>
      </c>
      <c r="BD38" s="4">
        <v>1</v>
      </c>
      <c r="BE38" s="4">
        <v>1</v>
      </c>
      <c r="BF38" s="4">
        <v>1</v>
      </c>
      <c r="BG38" s="4">
        <v>1</v>
      </c>
      <c r="BH38" s="4">
        <v>3</v>
      </c>
      <c r="BI38" s="9">
        <f t="shared" si="3"/>
        <v>1.2</v>
      </c>
      <c r="BJ38" s="4">
        <v>2</v>
      </c>
      <c r="BK38" s="4">
        <v>2</v>
      </c>
      <c r="BL38" s="4">
        <v>2</v>
      </c>
      <c r="BM38" s="4">
        <v>2</v>
      </c>
      <c r="BN38" s="4">
        <v>2</v>
      </c>
      <c r="BO38" s="4">
        <v>2</v>
      </c>
      <c r="BP38" s="4">
        <v>2</v>
      </c>
      <c r="BQ38" s="4">
        <v>2</v>
      </c>
      <c r="BR38" s="4">
        <v>2</v>
      </c>
      <c r="BS38" s="4">
        <v>1</v>
      </c>
      <c r="BT38" s="9">
        <f t="shared" si="4"/>
        <v>1.9</v>
      </c>
      <c r="BU38" s="4">
        <v>2</v>
      </c>
      <c r="BV38" s="4">
        <v>2</v>
      </c>
      <c r="BW38" s="4">
        <v>2</v>
      </c>
      <c r="BX38" s="4">
        <v>2</v>
      </c>
      <c r="BY38" s="4">
        <v>2</v>
      </c>
      <c r="BZ38" s="4">
        <v>2</v>
      </c>
      <c r="CA38" s="4">
        <v>2</v>
      </c>
      <c r="CB38" s="4">
        <v>2</v>
      </c>
      <c r="CC38" s="4">
        <v>2</v>
      </c>
      <c r="CD38" s="4">
        <v>1</v>
      </c>
      <c r="CE38" s="9">
        <f t="shared" si="5"/>
        <v>1.9</v>
      </c>
      <c r="CF38" s="4">
        <v>2</v>
      </c>
      <c r="CG38" s="4">
        <v>2</v>
      </c>
      <c r="CH38" s="4">
        <v>2</v>
      </c>
      <c r="CI38" s="4">
        <v>2</v>
      </c>
      <c r="CJ38" s="4">
        <v>2</v>
      </c>
      <c r="CK38" s="4">
        <v>2</v>
      </c>
      <c r="CL38" s="4">
        <v>2</v>
      </c>
      <c r="CM38" s="4">
        <v>2</v>
      </c>
      <c r="CN38" s="4">
        <v>2</v>
      </c>
      <c r="CO38" s="4">
        <v>1</v>
      </c>
      <c r="CP38" s="9">
        <f t="shared" si="6"/>
        <v>1.9</v>
      </c>
    </row>
    <row r="39" spans="1:94" hidden="1" x14ac:dyDescent="0.2">
      <c r="A39" s="4">
        <v>38</v>
      </c>
      <c r="B39" s="10">
        <v>2</v>
      </c>
      <c r="C39" s="10">
        <v>1</v>
      </c>
      <c r="D39" s="10">
        <v>2</v>
      </c>
      <c r="E39" s="10">
        <v>3</v>
      </c>
      <c r="F39" s="10">
        <v>20</v>
      </c>
      <c r="G39" s="4">
        <v>2</v>
      </c>
      <c r="H39" s="4">
        <v>2</v>
      </c>
      <c r="I39" s="4">
        <v>2</v>
      </c>
      <c r="J39" s="4">
        <v>2</v>
      </c>
      <c r="K39" s="4">
        <v>2</v>
      </c>
      <c r="L39" s="4">
        <v>2</v>
      </c>
      <c r="M39" s="4">
        <v>2</v>
      </c>
      <c r="N39" s="4">
        <v>2</v>
      </c>
      <c r="O39" s="4">
        <v>2</v>
      </c>
      <c r="P39" s="4">
        <v>3</v>
      </c>
      <c r="Q39" s="9">
        <f t="shared" si="7"/>
        <v>2.1</v>
      </c>
      <c r="R39" s="4">
        <v>6</v>
      </c>
      <c r="S39" s="4">
        <v>0</v>
      </c>
      <c r="T39" s="4">
        <v>6</v>
      </c>
      <c r="U39" s="4">
        <v>0</v>
      </c>
      <c r="V39" s="4">
        <v>6</v>
      </c>
      <c r="W39" s="4">
        <v>0</v>
      </c>
      <c r="X39" s="4">
        <v>6</v>
      </c>
      <c r="Y39" s="4">
        <v>2</v>
      </c>
      <c r="Z39" s="4">
        <v>2</v>
      </c>
      <c r="AA39" s="4">
        <v>2</v>
      </c>
      <c r="AB39" s="9">
        <f t="shared" si="0"/>
        <v>2</v>
      </c>
      <c r="AC39" s="4">
        <v>4</v>
      </c>
      <c r="AD39" s="4">
        <v>4</v>
      </c>
      <c r="AE39" s="4">
        <v>4</v>
      </c>
      <c r="AF39" s="4">
        <v>4</v>
      </c>
      <c r="AG39" s="4">
        <v>4</v>
      </c>
      <c r="AH39" s="4">
        <v>4</v>
      </c>
      <c r="AI39" s="4">
        <v>4</v>
      </c>
      <c r="AJ39" s="4">
        <v>4</v>
      </c>
      <c r="AK39" s="4">
        <v>4</v>
      </c>
      <c r="AL39" s="4">
        <v>2</v>
      </c>
      <c r="AM39" s="9">
        <f t="shared" si="1"/>
        <v>3.8</v>
      </c>
      <c r="AN39" s="4">
        <v>2</v>
      </c>
      <c r="AO39" s="4">
        <v>2</v>
      </c>
      <c r="AP39" s="4">
        <v>2</v>
      </c>
      <c r="AQ39" s="4">
        <v>2</v>
      </c>
      <c r="AR39" s="4">
        <v>2</v>
      </c>
      <c r="AS39" s="4">
        <v>2</v>
      </c>
      <c r="AT39" s="4">
        <v>2</v>
      </c>
      <c r="AU39" s="4">
        <v>2</v>
      </c>
      <c r="AV39" s="4">
        <v>2</v>
      </c>
      <c r="AW39" s="4">
        <v>2</v>
      </c>
      <c r="AX39" s="9">
        <f t="shared" si="2"/>
        <v>2</v>
      </c>
      <c r="AY39" s="4">
        <v>5</v>
      </c>
      <c r="AZ39" s="4">
        <v>5</v>
      </c>
      <c r="BA39" s="4">
        <v>5</v>
      </c>
      <c r="BB39" s="4">
        <v>5</v>
      </c>
      <c r="BC39" s="4">
        <v>5</v>
      </c>
      <c r="BD39" s="4">
        <v>5</v>
      </c>
      <c r="BE39" s="4">
        <v>5</v>
      </c>
      <c r="BF39" s="4">
        <v>5</v>
      </c>
      <c r="BG39" s="4">
        <v>5</v>
      </c>
      <c r="BH39" s="4">
        <v>2</v>
      </c>
      <c r="BI39" s="9">
        <f t="shared" si="3"/>
        <v>4.7</v>
      </c>
      <c r="BJ39" s="4">
        <v>3</v>
      </c>
      <c r="BK39" s="4">
        <v>3</v>
      </c>
      <c r="BL39" s="4">
        <v>3</v>
      </c>
      <c r="BM39" s="4">
        <v>3</v>
      </c>
      <c r="BN39" s="4">
        <v>3</v>
      </c>
      <c r="BO39" s="4">
        <v>3</v>
      </c>
      <c r="BP39" s="4">
        <v>3</v>
      </c>
      <c r="BQ39" s="4">
        <v>3</v>
      </c>
      <c r="BR39" s="4">
        <v>3</v>
      </c>
      <c r="BS39" s="4">
        <v>2</v>
      </c>
      <c r="BT39" s="9">
        <f t="shared" si="4"/>
        <v>2.9</v>
      </c>
      <c r="BU39" s="4">
        <v>3</v>
      </c>
      <c r="BV39" s="4">
        <v>3</v>
      </c>
      <c r="BW39" s="4">
        <v>3</v>
      </c>
      <c r="BX39" s="4">
        <v>3</v>
      </c>
      <c r="BY39" s="4">
        <v>3</v>
      </c>
      <c r="BZ39" s="4">
        <v>3</v>
      </c>
      <c r="CA39" s="4">
        <v>3</v>
      </c>
      <c r="CB39" s="4">
        <v>3</v>
      </c>
      <c r="CC39" s="4">
        <v>3</v>
      </c>
      <c r="CD39" s="4">
        <v>2</v>
      </c>
      <c r="CE39" s="9">
        <f t="shared" si="5"/>
        <v>2.9</v>
      </c>
      <c r="CF39" s="4">
        <v>3</v>
      </c>
      <c r="CG39" s="4">
        <v>3</v>
      </c>
      <c r="CH39" s="4">
        <v>3</v>
      </c>
      <c r="CI39" s="4">
        <v>3</v>
      </c>
      <c r="CJ39" s="4">
        <v>3</v>
      </c>
      <c r="CK39" s="4">
        <v>3</v>
      </c>
      <c r="CL39" s="4">
        <v>3</v>
      </c>
      <c r="CM39" s="4">
        <v>3</v>
      </c>
      <c r="CN39" s="4">
        <v>3</v>
      </c>
      <c r="CO39" s="4">
        <v>2</v>
      </c>
      <c r="CP39" s="9">
        <f t="shared" si="6"/>
        <v>2.9</v>
      </c>
    </row>
    <row r="40" spans="1:94" hidden="1" x14ac:dyDescent="0.2">
      <c r="A40" s="4">
        <v>39</v>
      </c>
      <c r="B40" s="10">
        <v>3</v>
      </c>
      <c r="C40" s="10">
        <v>2</v>
      </c>
      <c r="D40" s="10">
        <v>0</v>
      </c>
      <c r="E40" s="10">
        <v>4</v>
      </c>
      <c r="F40" s="10">
        <v>30</v>
      </c>
      <c r="G40" s="4">
        <v>3</v>
      </c>
      <c r="H40" s="4">
        <v>3</v>
      </c>
      <c r="I40" s="4">
        <v>3</v>
      </c>
      <c r="J40" s="4">
        <v>3</v>
      </c>
      <c r="K40" s="4">
        <v>3</v>
      </c>
      <c r="L40" s="4">
        <v>3</v>
      </c>
      <c r="M40" s="4">
        <v>3</v>
      </c>
      <c r="N40" s="4">
        <v>3</v>
      </c>
      <c r="O40" s="4">
        <v>3</v>
      </c>
      <c r="P40" s="4">
        <v>4</v>
      </c>
      <c r="Q40" s="9">
        <f t="shared" si="7"/>
        <v>3.1</v>
      </c>
      <c r="R40" s="4">
        <v>1</v>
      </c>
      <c r="S40" s="4">
        <v>1</v>
      </c>
      <c r="T40" s="4">
        <v>1</v>
      </c>
      <c r="U40" s="4">
        <v>1</v>
      </c>
      <c r="V40" s="4">
        <v>1</v>
      </c>
      <c r="W40" s="4">
        <v>1</v>
      </c>
      <c r="X40" s="4">
        <v>1</v>
      </c>
      <c r="Y40" s="4">
        <v>1</v>
      </c>
      <c r="Z40" s="4">
        <v>1</v>
      </c>
      <c r="AA40" s="4">
        <v>3</v>
      </c>
      <c r="AB40" s="9">
        <f t="shared" si="0"/>
        <v>1.2</v>
      </c>
      <c r="AC40" s="4">
        <v>5</v>
      </c>
      <c r="AD40" s="4">
        <v>5</v>
      </c>
      <c r="AE40" s="4">
        <v>5</v>
      </c>
      <c r="AF40" s="4">
        <v>5</v>
      </c>
      <c r="AG40" s="4">
        <v>5</v>
      </c>
      <c r="AH40" s="4">
        <v>5</v>
      </c>
      <c r="AI40" s="4">
        <v>5</v>
      </c>
      <c r="AJ40" s="4">
        <v>5</v>
      </c>
      <c r="AK40" s="4">
        <v>5</v>
      </c>
      <c r="AL40" s="4">
        <v>3</v>
      </c>
      <c r="AM40" s="9">
        <f t="shared" si="1"/>
        <v>4.8</v>
      </c>
      <c r="AN40" s="4">
        <v>3</v>
      </c>
      <c r="AO40" s="4">
        <v>3</v>
      </c>
      <c r="AP40" s="4">
        <v>3</v>
      </c>
      <c r="AQ40" s="4">
        <v>3</v>
      </c>
      <c r="AR40" s="4">
        <v>3</v>
      </c>
      <c r="AS40" s="4">
        <v>3</v>
      </c>
      <c r="AT40" s="4">
        <v>3</v>
      </c>
      <c r="AU40" s="4">
        <v>3</v>
      </c>
      <c r="AV40" s="4">
        <v>3</v>
      </c>
      <c r="AW40" s="4">
        <v>3</v>
      </c>
      <c r="AX40" s="9">
        <f t="shared" si="2"/>
        <v>3</v>
      </c>
      <c r="AY40" s="4">
        <v>6</v>
      </c>
      <c r="AZ40" s="4">
        <v>0</v>
      </c>
      <c r="BA40" s="4">
        <v>6</v>
      </c>
      <c r="BB40" s="4">
        <v>0</v>
      </c>
      <c r="BC40" s="4">
        <v>6</v>
      </c>
      <c r="BD40" s="4">
        <v>0</v>
      </c>
      <c r="BE40" s="4">
        <v>6</v>
      </c>
      <c r="BF40" s="4">
        <v>2</v>
      </c>
      <c r="BG40" s="4">
        <v>2</v>
      </c>
      <c r="BH40" s="4">
        <v>3</v>
      </c>
      <c r="BI40" s="9">
        <f t="shared" si="3"/>
        <v>2.3333333333333335</v>
      </c>
      <c r="BJ40" s="4">
        <v>4</v>
      </c>
      <c r="BK40" s="4">
        <v>4</v>
      </c>
      <c r="BL40" s="4">
        <v>4</v>
      </c>
      <c r="BM40" s="4">
        <v>4</v>
      </c>
      <c r="BN40" s="4">
        <v>4</v>
      </c>
      <c r="BO40" s="4">
        <v>4</v>
      </c>
      <c r="BP40" s="4">
        <v>4</v>
      </c>
      <c r="BQ40" s="4">
        <v>4</v>
      </c>
      <c r="BR40" s="4">
        <v>4</v>
      </c>
      <c r="BS40" s="4">
        <v>3</v>
      </c>
      <c r="BT40" s="9">
        <f t="shared" si="4"/>
        <v>3.9</v>
      </c>
      <c r="BU40" s="4">
        <v>4</v>
      </c>
      <c r="BV40" s="4">
        <v>4</v>
      </c>
      <c r="BW40" s="4">
        <v>4</v>
      </c>
      <c r="BX40" s="4">
        <v>4</v>
      </c>
      <c r="BY40" s="4">
        <v>4</v>
      </c>
      <c r="BZ40" s="4">
        <v>4</v>
      </c>
      <c r="CA40" s="4">
        <v>4</v>
      </c>
      <c r="CB40" s="4">
        <v>4</v>
      </c>
      <c r="CC40" s="4">
        <v>4</v>
      </c>
      <c r="CD40" s="4">
        <v>3</v>
      </c>
      <c r="CE40" s="9">
        <f t="shared" si="5"/>
        <v>3.9</v>
      </c>
      <c r="CF40" s="4">
        <v>4</v>
      </c>
      <c r="CG40" s="4">
        <v>4</v>
      </c>
      <c r="CH40" s="4">
        <v>4</v>
      </c>
      <c r="CI40" s="4">
        <v>4</v>
      </c>
      <c r="CJ40" s="4">
        <v>4</v>
      </c>
      <c r="CK40" s="4">
        <v>4</v>
      </c>
      <c r="CL40" s="4">
        <v>4</v>
      </c>
      <c r="CM40" s="4">
        <v>4</v>
      </c>
      <c r="CN40" s="4">
        <v>4</v>
      </c>
      <c r="CO40" s="4">
        <v>3</v>
      </c>
      <c r="CP40" s="9">
        <f t="shared" si="6"/>
        <v>3.9</v>
      </c>
    </row>
    <row r="41" spans="1:94" hidden="1" x14ac:dyDescent="0.2">
      <c r="A41" s="4">
        <v>40</v>
      </c>
      <c r="B41" s="10">
        <v>1</v>
      </c>
      <c r="C41" s="10">
        <v>2</v>
      </c>
      <c r="D41" s="10">
        <v>2</v>
      </c>
      <c r="E41" s="10">
        <v>5</v>
      </c>
      <c r="F41" s="10">
        <v>40</v>
      </c>
      <c r="G41" s="4">
        <v>4</v>
      </c>
      <c r="H41" s="4">
        <v>4</v>
      </c>
      <c r="I41" s="4">
        <v>4</v>
      </c>
      <c r="J41" s="4">
        <v>4</v>
      </c>
      <c r="K41" s="4">
        <v>4</v>
      </c>
      <c r="L41" s="4">
        <v>4</v>
      </c>
      <c r="M41" s="4">
        <v>4</v>
      </c>
      <c r="N41" s="4">
        <v>4</v>
      </c>
      <c r="O41" s="4">
        <v>4</v>
      </c>
      <c r="P41" s="4">
        <v>5</v>
      </c>
      <c r="Q41" s="9">
        <f t="shared" si="7"/>
        <v>4.0999999999999996</v>
      </c>
      <c r="R41" s="4">
        <v>2</v>
      </c>
      <c r="S41" s="4">
        <v>2</v>
      </c>
      <c r="T41" s="4">
        <v>2</v>
      </c>
      <c r="U41" s="4">
        <v>2</v>
      </c>
      <c r="V41" s="4">
        <v>2</v>
      </c>
      <c r="W41" s="4">
        <v>2</v>
      </c>
      <c r="X41" s="4">
        <v>2</v>
      </c>
      <c r="Y41" s="4">
        <v>2</v>
      </c>
      <c r="Z41" s="4">
        <v>2</v>
      </c>
      <c r="AA41" s="4">
        <v>4</v>
      </c>
      <c r="AB41" s="9">
        <f t="shared" si="0"/>
        <v>2.2000000000000002</v>
      </c>
      <c r="AC41" s="4">
        <v>6</v>
      </c>
      <c r="AD41" s="4">
        <v>0</v>
      </c>
      <c r="AE41" s="4">
        <v>6</v>
      </c>
      <c r="AF41" s="4">
        <v>0</v>
      </c>
      <c r="AG41" s="4">
        <v>6</v>
      </c>
      <c r="AH41" s="4">
        <v>0</v>
      </c>
      <c r="AI41" s="4">
        <v>6</v>
      </c>
      <c r="AJ41" s="4">
        <v>2</v>
      </c>
      <c r="AK41" s="4">
        <v>2</v>
      </c>
      <c r="AL41" s="4">
        <v>4</v>
      </c>
      <c r="AM41" s="9">
        <f t="shared" si="1"/>
        <v>2.6666666666666665</v>
      </c>
      <c r="AN41" s="4">
        <v>4</v>
      </c>
      <c r="AO41" s="4">
        <v>4</v>
      </c>
      <c r="AP41" s="4">
        <v>4</v>
      </c>
      <c r="AQ41" s="4">
        <v>4</v>
      </c>
      <c r="AR41" s="4">
        <v>4</v>
      </c>
      <c r="AS41" s="4">
        <v>4</v>
      </c>
      <c r="AT41" s="4">
        <v>4</v>
      </c>
      <c r="AU41" s="4">
        <v>4</v>
      </c>
      <c r="AV41" s="4">
        <v>4</v>
      </c>
      <c r="AW41" s="4">
        <v>4</v>
      </c>
      <c r="AX41" s="9">
        <f t="shared" si="2"/>
        <v>4</v>
      </c>
      <c r="AY41" s="4">
        <v>1</v>
      </c>
      <c r="AZ41" s="4">
        <v>1</v>
      </c>
      <c r="BA41" s="4">
        <v>1</v>
      </c>
      <c r="BB41" s="4">
        <v>1</v>
      </c>
      <c r="BC41" s="4">
        <v>1</v>
      </c>
      <c r="BD41" s="4">
        <v>1</v>
      </c>
      <c r="BE41" s="4">
        <v>1</v>
      </c>
      <c r="BF41" s="4">
        <v>1</v>
      </c>
      <c r="BG41" s="4">
        <v>1</v>
      </c>
      <c r="BH41" s="4">
        <v>4</v>
      </c>
      <c r="BI41" s="9">
        <f t="shared" si="3"/>
        <v>1.3</v>
      </c>
      <c r="BJ41" s="4">
        <v>5</v>
      </c>
      <c r="BK41" s="4">
        <v>5</v>
      </c>
      <c r="BL41" s="4">
        <v>5</v>
      </c>
      <c r="BM41" s="4">
        <v>5</v>
      </c>
      <c r="BN41" s="4">
        <v>5</v>
      </c>
      <c r="BO41" s="4">
        <v>5</v>
      </c>
      <c r="BP41" s="4">
        <v>5</v>
      </c>
      <c r="BQ41" s="4">
        <v>5</v>
      </c>
      <c r="BR41" s="4">
        <v>5</v>
      </c>
      <c r="BS41" s="4">
        <v>4</v>
      </c>
      <c r="BT41" s="9">
        <f t="shared" si="4"/>
        <v>4.9000000000000004</v>
      </c>
      <c r="BU41" s="4">
        <v>5</v>
      </c>
      <c r="BV41" s="4">
        <v>5</v>
      </c>
      <c r="BW41" s="4">
        <v>5</v>
      </c>
      <c r="BX41" s="4">
        <v>5</v>
      </c>
      <c r="BY41" s="4">
        <v>5</v>
      </c>
      <c r="BZ41" s="4">
        <v>5</v>
      </c>
      <c r="CA41" s="4">
        <v>5</v>
      </c>
      <c r="CB41" s="4">
        <v>5</v>
      </c>
      <c r="CC41" s="4">
        <v>5</v>
      </c>
      <c r="CD41" s="4">
        <v>4</v>
      </c>
      <c r="CE41" s="9">
        <f t="shared" si="5"/>
        <v>4.9000000000000004</v>
      </c>
      <c r="CF41" s="4">
        <v>5</v>
      </c>
      <c r="CG41" s="4">
        <v>5</v>
      </c>
      <c r="CH41" s="4">
        <v>5</v>
      </c>
      <c r="CI41" s="4">
        <v>5</v>
      </c>
      <c r="CJ41" s="4">
        <v>5</v>
      </c>
      <c r="CK41" s="4">
        <v>5</v>
      </c>
      <c r="CL41" s="4">
        <v>5</v>
      </c>
      <c r="CM41" s="4">
        <v>5</v>
      </c>
      <c r="CN41" s="4">
        <v>5</v>
      </c>
      <c r="CO41" s="4">
        <v>4</v>
      </c>
      <c r="CP41" s="9">
        <f t="shared" si="6"/>
        <v>4.9000000000000004</v>
      </c>
    </row>
    <row r="42" spans="1:94" x14ac:dyDescent="0.2">
      <c r="A42" s="4">
        <v>41</v>
      </c>
      <c r="B42" s="10">
        <v>2</v>
      </c>
      <c r="C42" s="10">
        <v>1</v>
      </c>
      <c r="D42" s="10">
        <v>1</v>
      </c>
      <c r="E42" s="10">
        <v>1</v>
      </c>
      <c r="F42" s="10">
        <v>10</v>
      </c>
      <c r="G42" s="4">
        <v>1</v>
      </c>
      <c r="H42" s="4">
        <v>1</v>
      </c>
      <c r="I42" s="4">
        <v>1</v>
      </c>
      <c r="J42" s="4">
        <v>1</v>
      </c>
      <c r="K42" s="4">
        <v>1</v>
      </c>
      <c r="L42" s="4">
        <v>1</v>
      </c>
      <c r="M42" s="4">
        <v>1</v>
      </c>
      <c r="N42" s="4">
        <v>1</v>
      </c>
      <c r="O42" s="4">
        <v>1</v>
      </c>
      <c r="P42" s="4">
        <v>2</v>
      </c>
      <c r="Q42" s="9">
        <f t="shared" si="7"/>
        <v>1.1000000000000001</v>
      </c>
      <c r="R42" s="4">
        <v>3</v>
      </c>
      <c r="S42" s="4">
        <v>3</v>
      </c>
      <c r="T42" s="4">
        <v>3</v>
      </c>
      <c r="U42" s="4">
        <v>3</v>
      </c>
      <c r="V42" s="4">
        <v>3</v>
      </c>
      <c r="W42" s="4">
        <v>3</v>
      </c>
      <c r="X42" s="4">
        <v>3</v>
      </c>
      <c r="Y42" s="4">
        <v>3</v>
      </c>
      <c r="Z42" s="4">
        <v>3</v>
      </c>
      <c r="AA42" s="4">
        <v>5</v>
      </c>
      <c r="AB42" s="9">
        <f t="shared" si="0"/>
        <v>3.2</v>
      </c>
      <c r="AC42" s="4">
        <v>1</v>
      </c>
      <c r="AD42" s="4">
        <v>1</v>
      </c>
      <c r="AE42" s="4">
        <v>1</v>
      </c>
      <c r="AF42" s="4">
        <v>1</v>
      </c>
      <c r="AG42" s="4">
        <v>1</v>
      </c>
      <c r="AH42" s="4">
        <v>1</v>
      </c>
      <c r="AI42" s="4">
        <v>1</v>
      </c>
      <c r="AJ42" s="4">
        <v>1</v>
      </c>
      <c r="AK42" s="4">
        <v>1</v>
      </c>
      <c r="AL42" s="4">
        <v>5</v>
      </c>
      <c r="AM42" s="9">
        <f t="shared" si="1"/>
        <v>1.4</v>
      </c>
      <c r="AN42" s="4">
        <v>1</v>
      </c>
      <c r="AO42" s="4">
        <v>1</v>
      </c>
      <c r="AP42" s="4">
        <v>1</v>
      </c>
      <c r="AQ42" s="4">
        <v>1</v>
      </c>
      <c r="AR42" s="4">
        <v>1</v>
      </c>
      <c r="AS42" s="4">
        <v>1</v>
      </c>
      <c r="AT42" s="4">
        <v>1</v>
      </c>
      <c r="AU42" s="4">
        <v>1</v>
      </c>
      <c r="AV42" s="4">
        <v>1</v>
      </c>
      <c r="AW42" s="4">
        <v>3</v>
      </c>
      <c r="AX42" s="9">
        <f t="shared" si="2"/>
        <v>1.2</v>
      </c>
      <c r="AY42" s="4">
        <v>2</v>
      </c>
      <c r="AZ42" s="4">
        <v>2</v>
      </c>
      <c r="BA42" s="4">
        <v>2</v>
      </c>
      <c r="BB42" s="4">
        <v>2</v>
      </c>
      <c r="BC42" s="4">
        <v>2</v>
      </c>
      <c r="BD42" s="4">
        <v>2</v>
      </c>
      <c r="BE42" s="4">
        <v>2</v>
      </c>
      <c r="BF42" s="4">
        <v>2</v>
      </c>
      <c r="BG42" s="4">
        <v>2</v>
      </c>
      <c r="BH42" s="4">
        <v>5</v>
      </c>
      <c r="BI42" s="9">
        <f t="shared" si="3"/>
        <v>2.2999999999999998</v>
      </c>
      <c r="BJ42" s="4">
        <v>1</v>
      </c>
      <c r="BK42" s="4">
        <v>1</v>
      </c>
      <c r="BL42" s="4">
        <v>1</v>
      </c>
      <c r="BM42" s="4">
        <v>1</v>
      </c>
      <c r="BN42" s="4">
        <v>1</v>
      </c>
      <c r="BO42" s="4">
        <v>1</v>
      </c>
      <c r="BP42" s="4">
        <v>1</v>
      </c>
      <c r="BQ42" s="4">
        <v>1</v>
      </c>
      <c r="BR42" s="4">
        <v>1</v>
      </c>
      <c r="BS42" s="4">
        <v>3</v>
      </c>
      <c r="BT42" s="9">
        <f t="shared" si="4"/>
        <v>1.2</v>
      </c>
      <c r="BU42" s="4">
        <v>1</v>
      </c>
      <c r="BV42" s="4">
        <v>1</v>
      </c>
      <c r="BW42" s="4">
        <v>1</v>
      </c>
      <c r="BX42" s="4">
        <v>1</v>
      </c>
      <c r="BY42" s="4">
        <v>1</v>
      </c>
      <c r="BZ42" s="4">
        <v>1</v>
      </c>
      <c r="CA42" s="4">
        <v>1</v>
      </c>
      <c r="CB42" s="4">
        <v>1</v>
      </c>
      <c r="CC42" s="4">
        <v>1</v>
      </c>
      <c r="CD42" s="4">
        <v>3</v>
      </c>
      <c r="CE42" s="9">
        <f t="shared" si="5"/>
        <v>1.2</v>
      </c>
      <c r="CF42" s="4">
        <v>1</v>
      </c>
      <c r="CG42" s="4">
        <v>1</v>
      </c>
      <c r="CH42" s="4">
        <v>1</v>
      </c>
      <c r="CI42" s="4">
        <v>1</v>
      </c>
      <c r="CJ42" s="4">
        <v>1</v>
      </c>
      <c r="CK42" s="4">
        <v>1</v>
      </c>
      <c r="CL42" s="4">
        <v>1</v>
      </c>
      <c r="CM42" s="4">
        <v>1</v>
      </c>
      <c r="CN42" s="4">
        <v>1</v>
      </c>
      <c r="CO42" s="4">
        <v>3</v>
      </c>
      <c r="CP42" s="9">
        <f t="shared" si="6"/>
        <v>1.2</v>
      </c>
    </row>
    <row r="43" spans="1:94" x14ac:dyDescent="0.2">
      <c r="A43" s="4">
        <v>42</v>
      </c>
      <c r="B43" s="10">
        <v>3</v>
      </c>
      <c r="C43" s="10">
        <v>1</v>
      </c>
      <c r="D43" s="10">
        <v>0</v>
      </c>
      <c r="E43" s="10">
        <v>2</v>
      </c>
      <c r="F43" s="10">
        <v>20</v>
      </c>
      <c r="G43" s="4">
        <v>1</v>
      </c>
      <c r="H43" s="4">
        <v>1</v>
      </c>
      <c r="I43" s="4">
        <v>1</v>
      </c>
      <c r="J43" s="4">
        <v>1</v>
      </c>
      <c r="K43" s="4">
        <v>1</v>
      </c>
      <c r="L43" s="4">
        <v>1</v>
      </c>
      <c r="M43" s="4">
        <v>1</v>
      </c>
      <c r="N43" s="4">
        <v>1</v>
      </c>
      <c r="O43" s="4">
        <v>1</v>
      </c>
      <c r="P43" s="4">
        <v>2</v>
      </c>
      <c r="Q43" s="9">
        <f t="shared" si="7"/>
        <v>1.1000000000000001</v>
      </c>
      <c r="R43" s="4">
        <v>1</v>
      </c>
      <c r="S43" s="4">
        <v>1</v>
      </c>
      <c r="T43" s="4">
        <v>1</v>
      </c>
      <c r="U43" s="4">
        <v>1</v>
      </c>
      <c r="V43" s="4">
        <v>1</v>
      </c>
      <c r="W43" s="4">
        <v>1</v>
      </c>
      <c r="X43" s="4">
        <v>1</v>
      </c>
      <c r="Y43" s="4">
        <v>1</v>
      </c>
      <c r="Z43" s="4">
        <v>1</v>
      </c>
      <c r="AA43" s="4">
        <v>2</v>
      </c>
      <c r="AB43" s="9">
        <f t="shared" si="0"/>
        <v>1.1000000000000001</v>
      </c>
      <c r="AC43" s="4">
        <v>2</v>
      </c>
      <c r="AD43" s="4">
        <v>2</v>
      </c>
      <c r="AE43" s="4">
        <v>2</v>
      </c>
      <c r="AF43" s="4">
        <v>2</v>
      </c>
      <c r="AG43" s="4">
        <v>2</v>
      </c>
      <c r="AH43" s="4">
        <v>2</v>
      </c>
      <c r="AI43" s="4">
        <v>2</v>
      </c>
      <c r="AJ43" s="4">
        <v>2</v>
      </c>
      <c r="AK43" s="4">
        <v>2</v>
      </c>
      <c r="AL43" s="4">
        <v>2</v>
      </c>
      <c r="AM43" s="9">
        <f t="shared" si="1"/>
        <v>2</v>
      </c>
      <c r="AN43" s="4">
        <v>1</v>
      </c>
      <c r="AO43" s="4">
        <v>2</v>
      </c>
      <c r="AP43" s="4">
        <v>1</v>
      </c>
      <c r="AQ43" s="4">
        <v>1</v>
      </c>
      <c r="AR43" s="4">
        <v>2</v>
      </c>
      <c r="AS43" s="4">
        <v>2</v>
      </c>
      <c r="AT43" s="4">
        <v>1</v>
      </c>
      <c r="AU43" s="4">
        <v>1</v>
      </c>
      <c r="AV43" s="4">
        <v>1</v>
      </c>
      <c r="AW43" s="4">
        <v>3</v>
      </c>
      <c r="AX43" s="9">
        <f t="shared" si="2"/>
        <v>1.5</v>
      </c>
      <c r="AY43" s="4">
        <v>1</v>
      </c>
      <c r="AZ43" s="4">
        <v>2</v>
      </c>
      <c r="BA43" s="4">
        <v>1</v>
      </c>
      <c r="BB43" s="4">
        <v>1</v>
      </c>
      <c r="BC43" s="4">
        <v>2</v>
      </c>
      <c r="BD43" s="4">
        <v>2</v>
      </c>
      <c r="BE43" s="4">
        <v>1</v>
      </c>
      <c r="BF43" s="4">
        <v>1</v>
      </c>
      <c r="BG43" s="4">
        <v>1</v>
      </c>
      <c r="BH43" s="4">
        <v>3</v>
      </c>
      <c r="BI43" s="9">
        <f t="shared" si="3"/>
        <v>1.5</v>
      </c>
      <c r="BJ43" s="4">
        <v>1</v>
      </c>
      <c r="BK43" s="4">
        <v>1</v>
      </c>
      <c r="BL43" s="4">
        <v>1</v>
      </c>
      <c r="BM43" s="4">
        <v>1</v>
      </c>
      <c r="BN43" s="4">
        <v>1</v>
      </c>
      <c r="BO43" s="4">
        <v>1</v>
      </c>
      <c r="BP43" s="4">
        <v>1</v>
      </c>
      <c r="BQ43" s="4">
        <v>1</v>
      </c>
      <c r="BR43" s="4">
        <v>1</v>
      </c>
      <c r="BS43" s="4">
        <v>2</v>
      </c>
      <c r="BT43" s="9">
        <f t="shared" si="4"/>
        <v>1.1000000000000001</v>
      </c>
      <c r="BU43" s="4">
        <v>3</v>
      </c>
      <c r="BV43" s="4">
        <v>3</v>
      </c>
      <c r="BW43" s="4">
        <v>3</v>
      </c>
      <c r="BX43" s="4">
        <v>3</v>
      </c>
      <c r="BY43" s="4">
        <v>3</v>
      </c>
      <c r="BZ43" s="4">
        <v>3</v>
      </c>
      <c r="CA43" s="4">
        <v>3</v>
      </c>
      <c r="CB43" s="4">
        <v>3</v>
      </c>
      <c r="CC43" s="4">
        <v>3</v>
      </c>
      <c r="CD43" s="4">
        <v>2</v>
      </c>
      <c r="CE43" s="9">
        <f t="shared" si="5"/>
        <v>2.9</v>
      </c>
      <c r="CF43" s="4">
        <v>3</v>
      </c>
      <c r="CG43" s="4">
        <v>3</v>
      </c>
      <c r="CH43" s="4">
        <v>3</v>
      </c>
      <c r="CI43" s="4">
        <v>3</v>
      </c>
      <c r="CJ43" s="4">
        <v>3</v>
      </c>
      <c r="CK43" s="4">
        <v>3</v>
      </c>
      <c r="CL43" s="4">
        <v>3</v>
      </c>
      <c r="CM43" s="4">
        <v>3</v>
      </c>
      <c r="CN43" s="4">
        <v>3</v>
      </c>
      <c r="CO43" s="4">
        <v>2</v>
      </c>
      <c r="CP43" s="9">
        <f t="shared" si="6"/>
        <v>2.9</v>
      </c>
    </row>
    <row r="44" spans="1:94" hidden="1" x14ac:dyDescent="0.2">
      <c r="A44" s="4">
        <v>43</v>
      </c>
      <c r="B44" s="10">
        <v>1</v>
      </c>
      <c r="C44" s="10">
        <v>2</v>
      </c>
      <c r="D44" s="10">
        <v>1</v>
      </c>
      <c r="E44" s="10">
        <v>3</v>
      </c>
      <c r="F44" s="10">
        <v>30</v>
      </c>
      <c r="G44" s="4">
        <v>1</v>
      </c>
      <c r="H44" s="4">
        <v>1</v>
      </c>
      <c r="I44" s="4">
        <v>1</v>
      </c>
      <c r="J44" s="4">
        <v>1</v>
      </c>
      <c r="K44" s="4">
        <v>1</v>
      </c>
      <c r="L44" s="4">
        <v>1</v>
      </c>
      <c r="M44" s="4">
        <v>1</v>
      </c>
      <c r="N44" s="4">
        <v>1</v>
      </c>
      <c r="O44" s="4">
        <v>1</v>
      </c>
      <c r="P44" s="4">
        <v>4</v>
      </c>
      <c r="Q44" s="9">
        <f t="shared" si="7"/>
        <v>1.3</v>
      </c>
      <c r="R44" s="4">
        <v>5</v>
      </c>
      <c r="S44" s="4">
        <v>5</v>
      </c>
      <c r="T44" s="4">
        <v>5</v>
      </c>
      <c r="U44" s="4">
        <v>5</v>
      </c>
      <c r="V44" s="4">
        <v>5</v>
      </c>
      <c r="W44" s="4">
        <v>5</v>
      </c>
      <c r="X44" s="4">
        <v>5</v>
      </c>
      <c r="Y44" s="4">
        <v>5</v>
      </c>
      <c r="Z44" s="4">
        <v>5</v>
      </c>
      <c r="AA44" s="4">
        <v>1</v>
      </c>
      <c r="AB44" s="9">
        <f t="shared" si="0"/>
        <v>4.5999999999999996</v>
      </c>
      <c r="AC44" s="4">
        <v>3</v>
      </c>
      <c r="AD44" s="4">
        <v>3</v>
      </c>
      <c r="AE44" s="4">
        <v>3</v>
      </c>
      <c r="AF44" s="4">
        <v>3</v>
      </c>
      <c r="AG44" s="4">
        <v>3</v>
      </c>
      <c r="AH44" s="4">
        <v>3</v>
      </c>
      <c r="AI44" s="4">
        <v>3</v>
      </c>
      <c r="AJ44" s="4">
        <v>3</v>
      </c>
      <c r="AK44" s="4">
        <v>3</v>
      </c>
      <c r="AL44" s="4">
        <v>1</v>
      </c>
      <c r="AM44" s="9">
        <f t="shared" si="1"/>
        <v>2.8</v>
      </c>
      <c r="AN44" s="4">
        <v>1</v>
      </c>
      <c r="AO44" s="4">
        <v>1</v>
      </c>
      <c r="AP44" s="4">
        <v>1</v>
      </c>
      <c r="AQ44" s="4">
        <v>1</v>
      </c>
      <c r="AR44" s="4">
        <v>1</v>
      </c>
      <c r="AS44" s="4">
        <v>1</v>
      </c>
      <c r="AT44" s="4">
        <v>1</v>
      </c>
      <c r="AU44" s="4">
        <v>1</v>
      </c>
      <c r="AV44" s="4">
        <v>1</v>
      </c>
      <c r="AW44" s="4">
        <v>1</v>
      </c>
      <c r="AX44" s="9">
        <f t="shared" si="2"/>
        <v>1</v>
      </c>
      <c r="AY44" s="4">
        <v>6</v>
      </c>
      <c r="AZ44" s="4">
        <v>0</v>
      </c>
      <c r="BA44" s="4">
        <v>6</v>
      </c>
      <c r="BB44" s="4">
        <v>0</v>
      </c>
      <c r="BC44" s="4">
        <v>6</v>
      </c>
      <c r="BD44" s="4">
        <v>0</v>
      </c>
      <c r="BE44" s="4">
        <v>6</v>
      </c>
      <c r="BF44" s="4">
        <v>2</v>
      </c>
      <c r="BG44" s="4">
        <v>2</v>
      </c>
      <c r="BH44" s="4">
        <v>1</v>
      </c>
      <c r="BI44" s="9">
        <f t="shared" si="3"/>
        <v>1.6666666666666667</v>
      </c>
      <c r="BJ44" s="4">
        <v>2</v>
      </c>
      <c r="BK44" s="4">
        <v>2</v>
      </c>
      <c r="BL44" s="4">
        <v>2</v>
      </c>
      <c r="BM44" s="4">
        <v>2</v>
      </c>
      <c r="BN44" s="4">
        <v>2</v>
      </c>
      <c r="BO44" s="4">
        <v>2</v>
      </c>
      <c r="BP44" s="4">
        <v>2</v>
      </c>
      <c r="BQ44" s="4">
        <v>2</v>
      </c>
      <c r="BR44" s="4">
        <v>2</v>
      </c>
      <c r="BS44" s="4">
        <v>1</v>
      </c>
      <c r="BT44" s="9">
        <f t="shared" si="4"/>
        <v>1.9</v>
      </c>
      <c r="BU44" s="4">
        <v>4</v>
      </c>
      <c r="BV44" s="4">
        <v>4</v>
      </c>
      <c r="BW44" s="4">
        <v>4</v>
      </c>
      <c r="BX44" s="4">
        <v>4</v>
      </c>
      <c r="BY44" s="4">
        <v>4</v>
      </c>
      <c r="BZ44" s="4">
        <v>4</v>
      </c>
      <c r="CA44" s="4">
        <v>4</v>
      </c>
      <c r="CB44" s="4">
        <v>4</v>
      </c>
      <c r="CC44" s="4">
        <v>4</v>
      </c>
      <c r="CD44" s="4">
        <v>1</v>
      </c>
      <c r="CE44" s="9">
        <f t="shared" si="5"/>
        <v>3.7</v>
      </c>
      <c r="CF44" s="4">
        <v>4</v>
      </c>
      <c r="CG44" s="4">
        <v>4</v>
      </c>
      <c r="CH44" s="4">
        <v>4</v>
      </c>
      <c r="CI44" s="4">
        <v>4</v>
      </c>
      <c r="CJ44" s="4">
        <v>4</v>
      </c>
      <c r="CK44" s="4">
        <v>4</v>
      </c>
      <c r="CL44" s="4">
        <v>4</v>
      </c>
      <c r="CM44" s="4">
        <v>4</v>
      </c>
      <c r="CN44" s="4">
        <v>4</v>
      </c>
      <c r="CO44" s="4">
        <v>1</v>
      </c>
      <c r="CP44" s="9">
        <f t="shared" si="6"/>
        <v>3.7</v>
      </c>
    </row>
    <row r="45" spans="1:94" hidden="1" x14ac:dyDescent="0.2">
      <c r="A45" s="4">
        <v>44</v>
      </c>
      <c r="B45" s="10">
        <v>2</v>
      </c>
      <c r="C45" s="10">
        <v>2</v>
      </c>
      <c r="D45" s="10">
        <v>2</v>
      </c>
      <c r="E45" s="10">
        <v>4</v>
      </c>
      <c r="F45" s="10">
        <v>40</v>
      </c>
      <c r="G45" s="4">
        <v>2</v>
      </c>
      <c r="H45" s="4">
        <v>2</v>
      </c>
      <c r="I45" s="4">
        <v>2</v>
      </c>
      <c r="J45" s="4">
        <v>2</v>
      </c>
      <c r="K45" s="4">
        <v>2</v>
      </c>
      <c r="L45" s="4">
        <v>2</v>
      </c>
      <c r="M45" s="4">
        <v>2</v>
      </c>
      <c r="N45" s="4">
        <v>2</v>
      </c>
      <c r="O45" s="4">
        <v>2</v>
      </c>
      <c r="P45" s="4">
        <v>5</v>
      </c>
      <c r="Q45" s="9">
        <f t="shared" si="7"/>
        <v>2.2999999999999998</v>
      </c>
      <c r="R45" s="4">
        <v>6</v>
      </c>
      <c r="S45" s="4">
        <v>0</v>
      </c>
      <c r="T45" s="4">
        <v>6</v>
      </c>
      <c r="U45" s="4">
        <v>0</v>
      </c>
      <c r="V45" s="4">
        <v>6</v>
      </c>
      <c r="W45" s="4">
        <v>0</v>
      </c>
      <c r="X45" s="4">
        <v>6</v>
      </c>
      <c r="Y45" s="4">
        <v>2</v>
      </c>
      <c r="Z45" s="4">
        <v>2</v>
      </c>
      <c r="AA45" s="4">
        <v>2</v>
      </c>
      <c r="AB45" s="9">
        <f t="shared" si="0"/>
        <v>2</v>
      </c>
      <c r="AC45" s="4">
        <v>4</v>
      </c>
      <c r="AD45" s="4">
        <v>4</v>
      </c>
      <c r="AE45" s="4">
        <v>4</v>
      </c>
      <c r="AF45" s="4">
        <v>4</v>
      </c>
      <c r="AG45" s="4">
        <v>4</v>
      </c>
      <c r="AH45" s="4">
        <v>4</v>
      </c>
      <c r="AI45" s="4">
        <v>4</v>
      </c>
      <c r="AJ45" s="4">
        <v>4</v>
      </c>
      <c r="AK45" s="4">
        <v>4</v>
      </c>
      <c r="AL45" s="4">
        <v>2</v>
      </c>
      <c r="AM45" s="9">
        <f t="shared" si="1"/>
        <v>3.8</v>
      </c>
      <c r="AN45" s="4">
        <v>2</v>
      </c>
      <c r="AO45" s="4">
        <v>2</v>
      </c>
      <c r="AP45" s="4">
        <v>2</v>
      </c>
      <c r="AQ45" s="4">
        <v>2</v>
      </c>
      <c r="AR45" s="4">
        <v>2</v>
      </c>
      <c r="AS45" s="4">
        <v>2</v>
      </c>
      <c r="AT45" s="4">
        <v>2</v>
      </c>
      <c r="AU45" s="4">
        <v>2</v>
      </c>
      <c r="AV45" s="4">
        <v>2</v>
      </c>
      <c r="AW45" s="4">
        <v>2</v>
      </c>
      <c r="AX45" s="9">
        <f t="shared" si="2"/>
        <v>2</v>
      </c>
      <c r="AY45" s="4">
        <v>1</v>
      </c>
      <c r="AZ45" s="4">
        <v>1</v>
      </c>
      <c r="BA45" s="4">
        <v>1</v>
      </c>
      <c r="BB45" s="4">
        <v>1</v>
      </c>
      <c r="BC45" s="4">
        <v>1</v>
      </c>
      <c r="BD45" s="4">
        <v>1</v>
      </c>
      <c r="BE45" s="4">
        <v>1</v>
      </c>
      <c r="BF45" s="4">
        <v>1</v>
      </c>
      <c r="BG45" s="4">
        <v>1</v>
      </c>
      <c r="BH45" s="4">
        <v>2</v>
      </c>
      <c r="BI45" s="9">
        <f t="shared" si="3"/>
        <v>1.1000000000000001</v>
      </c>
      <c r="BJ45" s="4">
        <v>3</v>
      </c>
      <c r="BK45" s="4">
        <v>3</v>
      </c>
      <c r="BL45" s="4">
        <v>3</v>
      </c>
      <c r="BM45" s="4">
        <v>3</v>
      </c>
      <c r="BN45" s="4">
        <v>3</v>
      </c>
      <c r="BO45" s="4">
        <v>3</v>
      </c>
      <c r="BP45" s="4">
        <v>3</v>
      </c>
      <c r="BQ45" s="4">
        <v>3</v>
      </c>
      <c r="BR45" s="4">
        <v>3</v>
      </c>
      <c r="BS45" s="4">
        <v>2</v>
      </c>
      <c r="BT45" s="9">
        <f t="shared" si="4"/>
        <v>2.9</v>
      </c>
      <c r="BU45" s="4">
        <v>5</v>
      </c>
      <c r="BV45" s="4">
        <v>5</v>
      </c>
      <c r="BW45" s="4">
        <v>5</v>
      </c>
      <c r="BX45" s="4">
        <v>5</v>
      </c>
      <c r="BY45" s="4">
        <v>5</v>
      </c>
      <c r="BZ45" s="4">
        <v>5</v>
      </c>
      <c r="CA45" s="4">
        <v>5</v>
      </c>
      <c r="CB45" s="4">
        <v>5</v>
      </c>
      <c r="CC45" s="4">
        <v>5</v>
      </c>
      <c r="CD45" s="4">
        <v>2</v>
      </c>
      <c r="CE45" s="9">
        <f t="shared" si="5"/>
        <v>4.7</v>
      </c>
      <c r="CF45" s="4">
        <v>5</v>
      </c>
      <c r="CG45" s="4">
        <v>5</v>
      </c>
      <c r="CH45" s="4">
        <v>5</v>
      </c>
      <c r="CI45" s="4">
        <v>5</v>
      </c>
      <c r="CJ45" s="4">
        <v>5</v>
      </c>
      <c r="CK45" s="4">
        <v>5</v>
      </c>
      <c r="CL45" s="4">
        <v>5</v>
      </c>
      <c r="CM45" s="4">
        <v>5</v>
      </c>
      <c r="CN45" s="4">
        <v>5</v>
      </c>
      <c r="CO45" s="4">
        <v>2</v>
      </c>
      <c r="CP45" s="9">
        <f t="shared" si="6"/>
        <v>4.7</v>
      </c>
    </row>
    <row r="46" spans="1:94" hidden="1" x14ac:dyDescent="0.2">
      <c r="A46" s="4">
        <v>45</v>
      </c>
      <c r="B46" s="10">
        <v>3</v>
      </c>
      <c r="C46" s="10">
        <v>1</v>
      </c>
      <c r="D46" s="10">
        <v>0</v>
      </c>
      <c r="E46" s="10">
        <v>5</v>
      </c>
      <c r="F46" s="10">
        <v>10</v>
      </c>
      <c r="G46" s="4">
        <v>3</v>
      </c>
      <c r="H46" s="4">
        <v>3</v>
      </c>
      <c r="I46" s="4">
        <v>3</v>
      </c>
      <c r="J46" s="4">
        <v>3</v>
      </c>
      <c r="K46" s="4">
        <v>3</v>
      </c>
      <c r="L46" s="4">
        <v>3</v>
      </c>
      <c r="M46" s="4">
        <v>3</v>
      </c>
      <c r="N46" s="4">
        <v>3</v>
      </c>
      <c r="O46" s="4">
        <v>3</v>
      </c>
      <c r="P46" s="4">
        <v>2</v>
      </c>
      <c r="Q46" s="9">
        <f t="shared" si="7"/>
        <v>2.9</v>
      </c>
      <c r="R46" s="4">
        <v>3</v>
      </c>
      <c r="S46" s="4">
        <v>3</v>
      </c>
      <c r="T46" s="4">
        <v>3</v>
      </c>
      <c r="U46" s="4">
        <v>3</v>
      </c>
      <c r="V46" s="4">
        <v>3</v>
      </c>
      <c r="W46" s="4">
        <v>3</v>
      </c>
      <c r="X46" s="4">
        <v>3</v>
      </c>
      <c r="Y46" s="4">
        <v>3</v>
      </c>
      <c r="Z46" s="4">
        <v>3</v>
      </c>
      <c r="AA46" s="4">
        <v>3</v>
      </c>
      <c r="AB46" s="9">
        <f t="shared" si="0"/>
        <v>3</v>
      </c>
      <c r="AC46" s="4">
        <v>5</v>
      </c>
      <c r="AD46" s="4">
        <v>5</v>
      </c>
      <c r="AE46" s="4">
        <v>5</v>
      </c>
      <c r="AF46" s="4">
        <v>5</v>
      </c>
      <c r="AG46" s="4">
        <v>5</v>
      </c>
      <c r="AH46" s="4">
        <v>5</v>
      </c>
      <c r="AI46" s="4">
        <v>5</v>
      </c>
      <c r="AJ46" s="4">
        <v>5</v>
      </c>
      <c r="AK46" s="4">
        <v>5</v>
      </c>
      <c r="AL46" s="4">
        <v>3</v>
      </c>
      <c r="AM46" s="9">
        <f t="shared" si="1"/>
        <v>4.8</v>
      </c>
      <c r="AN46" s="4">
        <v>1</v>
      </c>
      <c r="AO46" s="4">
        <v>1</v>
      </c>
      <c r="AP46" s="4">
        <v>1</v>
      </c>
      <c r="AQ46" s="4">
        <v>1</v>
      </c>
      <c r="AR46" s="4">
        <v>1</v>
      </c>
      <c r="AS46" s="4">
        <v>1</v>
      </c>
      <c r="AT46" s="4">
        <v>1</v>
      </c>
      <c r="AU46" s="4">
        <v>1</v>
      </c>
      <c r="AV46" s="4">
        <v>1</v>
      </c>
      <c r="AW46" s="4">
        <v>3</v>
      </c>
      <c r="AX46" s="9">
        <f t="shared" si="2"/>
        <v>1.2</v>
      </c>
      <c r="AY46" s="4">
        <v>2</v>
      </c>
      <c r="AZ46" s="4">
        <v>2</v>
      </c>
      <c r="BA46" s="4">
        <v>2</v>
      </c>
      <c r="BB46" s="4">
        <v>2</v>
      </c>
      <c r="BC46" s="4">
        <v>2</v>
      </c>
      <c r="BD46" s="4">
        <v>2</v>
      </c>
      <c r="BE46" s="4">
        <v>2</v>
      </c>
      <c r="BF46" s="4">
        <v>2</v>
      </c>
      <c r="BG46" s="4">
        <v>2</v>
      </c>
      <c r="BH46" s="4">
        <v>3</v>
      </c>
      <c r="BI46" s="9">
        <f t="shared" si="3"/>
        <v>2.1</v>
      </c>
      <c r="BJ46" s="4">
        <v>1</v>
      </c>
      <c r="BK46" s="4">
        <v>1</v>
      </c>
      <c r="BL46" s="4">
        <v>1</v>
      </c>
      <c r="BM46" s="4">
        <v>1</v>
      </c>
      <c r="BN46" s="4">
        <v>1</v>
      </c>
      <c r="BO46" s="4">
        <v>1</v>
      </c>
      <c r="BP46" s="4">
        <v>1</v>
      </c>
      <c r="BQ46" s="4">
        <v>1</v>
      </c>
      <c r="BR46" s="4">
        <v>1</v>
      </c>
      <c r="BS46" s="4">
        <v>3</v>
      </c>
      <c r="BT46" s="9">
        <f t="shared" si="4"/>
        <v>1.2</v>
      </c>
      <c r="BU46" s="4">
        <v>1</v>
      </c>
      <c r="BV46" s="4">
        <v>1</v>
      </c>
      <c r="BW46" s="4">
        <v>1</v>
      </c>
      <c r="BX46" s="4">
        <v>1</v>
      </c>
      <c r="BY46" s="4">
        <v>1</v>
      </c>
      <c r="BZ46" s="4">
        <v>1</v>
      </c>
      <c r="CA46" s="4">
        <v>1</v>
      </c>
      <c r="CB46" s="4">
        <v>1</v>
      </c>
      <c r="CC46" s="4">
        <v>1</v>
      </c>
      <c r="CD46" s="4">
        <v>3</v>
      </c>
      <c r="CE46" s="9">
        <f t="shared" si="5"/>
        <v>1.2</v>
      </c>
      <c r="CF46" s="4">
        <v>1</v>
      </c>
      <c r="CG46" s="4">
        <v>1</v>
      </c>
      <c r="CH46" s="4">
        <v>1</v>
      </c>
      <c r="CI46" s="4">
        <v>1</v>
      </c>
      <c r="CJ46" s="4">
        <v>1</v>
      </c>
      <c r="CK46" s="4">
        <v>1</v>
      </c>
      <c r="CL46" s="4">
        <v>1</v>
      </c>
      <c r="CM46" s="4">
        <v>1</v>
      </c>
      <c r="CN46" s="4">
        <v>1</v>
      </c>
      <c r="CO46" s="4">
        <v>3</v>
      </c>
      <c r="CP46" s="9">
        <f t="shared" si="6"/>
        <v>1.2</v>
      </c>
    </row>
    <row r="47" spans="1:94" x14ac:dyDescent="0.2">
      <c r="A47" s="4">
        <v>46</v>
      </c>
      <c r="B47" s="10">
        <v>1</v>
      </c>
      <c r="C47" s="10">
        <v>1</v>
      </c>
      <c r="D47" s="10">
        <v>2</v>
      </c>
      <c r="E47" s="10">
        <v>1</v>
      </c>
      <c r="F47" s="10">
        <v>20</v>
      </c>
      <c r="G47" s="4">
        <v>1</v>
      </c>
      <c r="H47" s="4">
        <v>1</v>
      </c>
      <c r="I47" s="4">
        <v>1</v>
      </c>
      <c r="J47" s="4">
        <v>1</v>
      </c>
      <c r="K47" s="4">
        <v>1</v>
      </c>
      <c r="L47" s="4">
        <v>1</v>
      </c>
      <c r="M47" s="4">
        <v>1</v>
      </c>
      <c r="N47" s="4">
        <v>1</v>
      </c>
      <c r="O47" s="4">
        <v>1</v>
      </c>
      <c r="P47" s="4">
        <v>2</v>
      </c>
      <c r="Q47" s="9">
        <f t="shared" si="7"/>
        <v>1.1000000000000001</v>
      </c>
      <c r="R47" s="4">
        <v>1</v>
      </c>
      <c r="S47" s="4">
        <v>1</v>
      </c>
      <c r="T47" s="4">
        <v>1</v>
      </c>
      <c r="U47" s="4">
        <v>1</v>
      </c>
      <c r="V47" s="4">
        <v>1</v>
      </c>
      <c r="W47" s="4">
        <v>1</v>
      </c>
      <c r="X47" s="4">
        <v>1</v>
      </c>
      <c r="Y47" s="4">
        <v>1</v>
      </c>
      <c r="Z47" s="4">
        <v>1</v>
      </c>
      <c r="AA47" s="4">
        <v>2</v>
      </c>
      <c r="AB47" s="9">
        <f t="shared" si="0"/>
        <v>1.1000000000000001</v>
      </c>
      <c r="AC47" s="4">
        <v>1</v>
      </c>
      <c r="AD47" s="4">
        <v>1</v>
      </c>
      <c r="AE47" s="4">
        <v>1</v>
      </c>
      <c r="AF47" s="4">
        <v>1</v>
      </c>
      <c r="AG47" s="4">
        <v>1</v>
      </c>
      <c r="AH47" s="4">
        <v>1</v>
      </c>
      <c r="AI47" s="4">
        <v>1</v>
      </c>
      <c r="AJ47" s="4">
        <v>1</v>
      </c>
      <c r="AK47" s="4">
        <v>1</v>
      </c>
      <c r="AL47" s="4">
        <v>2</v>
      </c>
      <c r="AM47" s="9">
        <f t="shared" si="1"/>
        <v>1.1000000000000001</v>
      </c>
      <c r="AN47" s="4">
        <v>1</v>
      </c>
      <c r="AO47" s="4">
        <v>2</v>
      </c>
      <c r="AP47" s="4">
        <v>1</v>
      </c>
      <c r="AQ47" s="4">
        <v>1</v>
      </c>
      <c r="AR47" s="4">
        <v>2</v>
      </c>
      <c r="AS47" s="4">
        <v>2</v>
      </c>
      <c r="AT47" s="4">
        <v>1</v>
      </c>
      <c r="AU47" s="4">
        <v>1</v>
      </c>
      <c r="AV47" s="4">
        <v>1</v>
      </c>
      <c r="AW47" s="4">
        <v>3</v>
      </c>
      <c r="AX47" s="9">
        <f t="shared" si="2"/>
        <v>1.5</v>
      </c>
      <c r="AY47" s="4">
        <v>3</v>
      </c>
      <c r="AZ47" s="4">
        <v>3</v>
      </c>
      <c r="BA47" s="4">
        <v>3</v>
      </c>
      <c r="BB47" s="4">
        <v>3</v>
      </c>
      <c r="BC47" s="4">
        <v>3</v>
      </c>
      <c r="BD47" s="4">
        <v>3</v>
      </c>
      <c r="BE47" s="4">
        <v>3</v>
      </c>
      <c r="BF47" s="4">
        <v>3</v>
      </c>
      <c r="BG47" s="4">
        <v>3</v>
      </c>
      <c r="BH47" s="4">
        <v>4</v>
      </c>
      <c r="BI47" s="9">
        <f t="shared" si="3"/>
        <v>3.1</v>
      </c>
      <c r="BJ47" s="4">
        <v>5</v>
      </c>
      <c r="BK47" s="4">
        <v>5</v>
      </c>
      <c r="BL47" s="4">
        <v>5</v>
      </c>
      <c r="BM47" s="4">
        <v>5</v>
      </c>
      <c r="BN47" s="4">
        <v>5</v>
      </c>
      <c r="BO47" s="4">
        <v>5</v>
      </c>
      <c r="BP47" s="4">
        <v>5</v>
      </c>
      <c r="BQ47" s="4">
        <v>5</v>
      </c>
      <c r="BR47" s="4">
        <v>5</v>
      </c>
      <c r="BS47" s="4">
        <v>4</v>
      </c>
      <c r="BT47" s="9">
        <f t="shared" si="4"/>
        <v>4.9000000000000004</v>
      </c>
      <c r="BU47" s="4">
        <v>1</v>
      </c>
      <c r="BV47" s="4">
        <v>1</v>
      </c>
      <c r="BW47" s="4">
        <v>1</v>
      </c>
      <c r="BX47" s="4">
        <v>1</v>
      </c>
      <c r="BY47" s="4">
        <v>1</v>
      </c>
      <c r="BZ47" s="4">
        <v>1</v>
      </c>
      <c r="CA47" s="4">
        <v>1</v>
      </c>
      <c r="CB47" s="4">
        <v>1</v>
      </c>
      <c r="CC47" s="4">
        <v>1</v>
      </c>
      <c r="CD47" s="4">
        <v>4</v>
      </c>
      <c r="CE47" s="9">
        <f t="shared" si="5"/>
        <v>1.3</v>
      </c>
      <c r="CF47" s="4">
        <v>1</v>
      </c>
      <c r="CG47" s="4">
        <v>1</v>
      </c>
      <c r="CH47" s="4">
        <v>1</v>
      </c>
      <c r="CI47" s="4">
        <v>1</v>
      </c>
      <c r="CJ47" s="4">
        <v>1</v>
      </c>
      <c r="CK47" s="4">
        <v>1</v>
      </c>
      <c r="CL47" s="4">
        <v>1</v>
      </c>
      <c r="CM47" s="4">
        <v>1</v>
      </c>
      <c r="CN47" s="4">
        <v>1</v>
      </c>
      <c r="CO47" s="4">
        <v>4</v>
      </c>
      <c r="CP47" s="9">
        <f t="shared" si="6"/>
        <v>1.3</v>
      </c>
    </row>
    <row r="48" spans="1:94" hidden="1" x14ac:dyDescent="0.2">
      <c r="A48" s="4">
        <v>47</v>
      </c>
      <c r="B48" s="10">
        <v>2</v>
      </c>
      <c r="C48" s="10">
        <v>2</v>
      </c>
      <c r="D48" s="10">
        <v>1</v>
      </c>
      <c r="E48" s="10">
        <v>2</v>
      </c>
      <c r="F48" s="10">
        <v>30</v>
      </c>
      <c r="G48" s="4">
        <v>1</v>
      </c>
      <c r="H48" s="4">
        <v>1</v>
      </c>
      <c r="I48" s="4">
        <v>1</v>
      </c>
      <c r="J48" s="4">
        <v>1</v>
      </c>
      <c r="K48" s="4">
        <v>1</v>
      </c>
      <c r="L48" s="4">
        <v>1</v>
      </c>
      <c r="M48" s="4">
        <v>1</v>
      </c>
      <c r="N48" s="4">
        <v>1</v>
      </c>
      <c r="O48" s="4">
        <v>1</v>
      </c>
      <c r="P48" s="4">
        <v>2</v>
      </c>
      <c r="Q48" s="9">
        <f t="shared" si="7"/>
        <v>1.1000000000000001</v>
      </c>
      <c r="R48" s="4">
        <v>5</v>
      </c>
      <c r="S48" s="4">
        <v>5</v>
      </c>
      <c r="T48" s="4">
        <v>5</v>
      </c>
      <c r="U48" s="4">
        <v>5</v>
      </c>
      <c r="V48" s="4">
        <v>5</v>
      </c>
      <c r="W48" s="4">
        <v>5</v>
      </c>
      <c r="X48" s="4">
        <v>5</v>
      </c>
      <c r="Y48" s="4">
        <v>5</v>
      </c>
      <c r="Z48" s="4">
        <v>5</v>
      </c>
      <c r="AA48" s="4">
        <v>5</v>
      </c>
      <c r="AB48" s="9">
        <f t="shared" si="0"/>
        <v>5</v>
      </c>
      <c r="AC48" s="4">
        <v>1</v>
      </c>
      <c r="AD48" s="4">
        <v>1</v>
      </c>
      <c r="AE48" s="4">
        <v>1</v>
      </c>
      <c r="AF48" s="4">
        <v>1</v>
      </c>
      <c r="AG48" s="4">
        <v>1</v>
      </c>
      <c r="AH48" s="4">
        <v>1</v>
      </c>
      <c r="AI48" s="4">
        <v>1</v>
      </c>
      <c r="AJ48" s="4">
        <v>1</v>
      </c>
      <c r="AK48" s="4">
        <v>1</v>
      </c>
      <c r="AL48" s="4">
        <v>5</v>
      </c>
      <c r="AM48" s="9">
        <f t="shared" si="1"/>
        <v>1.4</v>
      </c>
      <c r="AN48" s="4">
        <v>1</v>
      </c>
      <c r="AO48" s="4">
        <v>1</v>
      </c>
      <c r="AP48" s="4">
        <v>1</v>
      </c>
      <c r="AQ48" s="4">
        <v>1</v>
      </c>
      <c r="AR48" s="4">
        <v>1</v>
      </c>
      <c r="AS48" s="4">
        <v>1</v>
      </c>
      <c r="AT48" s="4">
        <v>1</v>
      </c>
      <c r="AU48" s="4">
        <v>1</v>
      </c>
      <c r="AV48" s="4">
        <v>1</v>
      </c>
      <c r="AW48" s="4">
        <v>5</v>
      </c>
      <c r="AX48" s="9">
        <f t="shared" si="2"/>
        <v>1.4</v>
      </c>
      <c r="AY48" s="4">
        <v>4</v>
      </c>
      <c r="AZ48" s="4">
        <v>4</v>
      </c>
      <c r="BA48" s="4">
        <v>4</v>
      </c>
      <c r="BB48" s="4">
        <v>4</v>
      </c>
      <c r="BC48" s="4">
        <v>4</v>
      </c>
      <c r="BD48" s="4">
        <v>4</v>
      </c>
      <c r="BE48" s="4">
        <v>4</v>
      </c>
      <c r="BF48" s="4">
        <v>4</v>
      </c>
      <c r="BG48" s="4">
        <v>4</v>
      </c>
      <c r="BH48" s="4">
        <v>5</v>
      </c>
      <c r="BI48" s="9">
        <f t="shared" si="3"/>
        <v>4.0999999999999996</v>
      </c>
      <c r="BJ48" s="4">
        <v>6</v>
      </c>
      <c r="BK48" s="4">
        <v>0</v>
      </c>
      <c r="BL48" s="4">
        <v>6</v>
      </c>
      <c r="BM48" s="4">
        <v>0</v>
      </c>
      <c r="BN48" s="4">
        <v>6</v>
      </c>
      <c r="BO48" s="4">
        <v>0</v>
      </c>
      <c r="BP48" s="4">
        <v>6</v>
      </c>
      <c r="BQ48" s="4">
        <v>2</v>
      </c>
      <c r="BR48" s="4">
        <v>2</v>
      </c>
      <c r="BS48" s="4">
        <v>5</v>
      </c>
      <c r="BT48" s="9">
        <f t="shared" si="4"/>
        <v>3</v>
      </c>
      <c r="BU48" s="4">
        <v>2</v>
      </c>
      <c r="BV48" s="4">
        <v>2</v>
      </c>
      <c r="BW48" s="4">
        <v>2</v>
      </c>
      <c r="BX48" s="4">
        <v>2</v>
      </c>
      <c r="BY48" s="4">
        <v>2</v>
      </c>
      <c r="BZ48" s="4">
        <v>2</v>
      </c>
      <c r="CA48" s="4">
        <v>2</v>
      </c>
      <c r="CB48" s="4">
        <v>2</v>
      </c>
      <c r="CC48" s="4">
        <v>2</v>
      </c>
      <c r="CD48" s="4">
        <v>5</v>
      </c>
      <c r="CE48" s="9">
        <f t="shared" si="5"/>
        <v>2.2999999999999998</v>
      </c>
      <c r="CF48" s="4">
        <v>2</v>
      </c>
      <c r="CG48" s="4">
        <v>2</v>
      </c>
      <c r="CH48" s="4">
        <v>2</v>
      </c>
      <c r="CI48" s="4">
        <v>2</v>
      </c>
      <c r="CJ48" s="4">
        <v>2</v>
      </c>
      <c r="CK48" s="4">
        <v>2</v>
      </c>
      <c r="CL48" s="4">
        <v>2</v>
      </c>
      <c r="CM48" s="4">
        <v>2</v>
      </c>
      <c r="CN48" s="4">
        <v>2</v>
      </c>
      <c r="CO48" s="4">
        <v>5</v>
      </c>
      <c r="CP48" s="9">
        <f t="shared" si="6"/>
        <v>2.2999999999999998</v>
      </c>
    </row>
    <row r="49" spans="1:94" hidden="1" x14ac:dyDescent="0.2">
      <c r="A49" s="4">
        <v>48</v>
      </c>
      <c r="B49" s="10">
        <v>3</v>
      </c>
      <c r="C49" s="10">
        <v>2</v>
      </c>
      <c r="D49" s="10">
        <v>0</v>
      </c>
      <c r="E49" s="10">
        <v>3</v>
      </c>
      <c r="F49" s="10">
        <v>40</v>
      </c>
      <c r="G49" s="4">
        <v>6</v>
      </c>
      <c r="H49" s="4">
        <v>0</v>
      </c>
      <c r="I49" s="4">
        <v>6</v>
      </c>
      <c r="J49" s="4">
        <v>0</v>
      </c>
      <c r="K49" s="4">
        <v>6</v>
      </c>
      <c r="L49" s="4">
        <v>0</v>
      </c>
      <c r="M49" s="4">
        <v>6</v>
      </c>
      <c r="N49" s="4">
        <v>2</v>
      </c>
      <c r="O49" s="4">
        <v>2</v>
      </c>
      <c r="P49" s="4">
        <v>3</v>
      </c>
      <c r="Q49" s="9">
        <f t="shared" si="7"/>
        <v>2.3333333333333335</v>
      </c>
      <c r="R49" s="4">
        <v>6</v>
      </c>
      <c r="S49" s="4">
        <v>0</v>
      </c>
      <c r="T49" s="4">
        <v>6</v>
      </c>
      <c r="U49" s="4">
        <v>0</v>
      </c>
      <c r="V49" s="4">
        <v>6</v>
      </c>
      <c r="W49" s="4">
        <v>0</v>
      </c>
      <c r="X49" s="4">
        <v>6</v>
      </c>
      <c r="Y49" s="4">
        <v>2</v>
      </c>
      <c r="Z49" s="4">
        <v>2</v>
      </c>
      <c r="AA49" s="4">
        <v>2</v>
      </c>
      <c r="AB49" s="9">
        <f t="shared" si="0"/>
        <v>2</v>
      </c>
      <c r="AC49" s="4">
        <v>2</v>
      </c>
      <c r="AD49" s="4">
        <v>2</v>
      </c>
      <c r="AE49" s="4">
        <v>2</v>
      </c>
      <c r="AF49" s="4">
        <v>2</v>
      </c>
      <c r="AG49" s="4">
        <v>2</v>
      </c>
      <c r="AH49" s="4">
        <v>2</v>
      </c>
      <c r="AI49" s="4">
        <v>2</v>
      </c>
      <c r="AJ49" s="4">
        <v>2</v>
      </c>
      <c r="AK49" s="4">
        <v>2</v>
      </c>
      <c r="AL49" s="4">
        <v>2</v>
      </c>
      <c r="AM49" s="9">
        <f t="shared" si="1"/>
        <v>2</v>
      </c>
      <c r="AN49" s="4">
        <v>2</v>
      </c>
      <c r="AO49" s="4">
        <v>2</v>
      </c>
      <c r="AP49" s="4">
        <v>2</v>
      </c>
      <c r="AQ49" s="4">
        <v>2</v>
      </c>
      <c r="AR49" s="4">
        <v>2</v>
      </c>
      <c r="AS49" s="4">
        <v>2</v>
      </c>
      <c r="AT49" s="4">
        <v>2</v>
      </c>
      <c r="AU49" s="4">
        <v>2</v>
      </c>
      <c r="AV49" s="4">
        <v>2</v>
      </c>
      <c r="AW49" s="4">
        <v>2</v>
      </c>
      <c r="AX49" s="9">
        <f t="shared" si="2"/>
        <v>2</v>
      </c>
      <c r="AY49" s="4">
        <v>5</v>
      </c>
      <c r="AZ49" s="4">
        <v>5</v>
      </c>
      <c r="BA49" s="4">
        <v>5</v>
      </c>
      <c r="BB49" s="4">
        <v>5</v>
      </c>
      <c r="BC49" s="4">
        <v>5</v>
      </c>
      <c r="BD49" s="4">
        <v>5</v>
      </c>
      <c r="BE49" s="4">
        <v>5</v>
      </c>
      <c r="BF49" s="4">
        <v>5</v>
      </c>
      <c r="BG49" s="4">
        <v>5</v>
      </c>
      <c r="BH49" s="4">
        <v>2</v>
      </c>
      <c r="BI49" s="9">
        <f t="shared" si="3"/>
        <v>4.7</v>
      </c>
      <c r="BJ49" s="4">
        <v>3</v>
      </c>
      <c r="BK49" s="4">
        <v>3</v>
      </c>
      <c r="BL49" s="4">
        <v>3</v>
      </c>
      <c r="BM49" s="4">
        <v>3</v>
      </c>
      <c r="BN49" s="4">
        <v>3</v>
      </c>
      <c r="BO49" s="4">
        <v>3</v>
      </c>
      <c r="BP49" s="4">
        <v>3</v>
      </c>
      <c r="BQ49" s="4">
        <v>3</v>
      </c>
      <c r="BR49" s="4">
        <v>3</v>
      </c>
      <c r="BS49" s="4">
        <v>2</v>
      </c>
      <c r="BT49" s="9">
        <f t="shared" si="4"/>
        <v>2.9</v>
      </c>
      <c r="BU49" s="4">
        <v>3</v>
      </c>
      <c r="BV49" s="4">
        <v>3</v>
      </c>
      <c r="BW49" s="4">
        <v>3</v>
      </c>
      <c r="BX49" s="4">
        <v>3</v>
      </c>
      <c r="BY49" s="4">
        <v>3</v>
      </c>
      <c r="BZ49" s="4">
        <v>3</v>
      </c>
      <c r="CA49" s="4">
        <v>3</v>
      </c>
      <c r="CB49" s="4">
        <v>3</v>
      </c>
      <c r="CC49" s="4">
        <v>3</v>
      </c>
      <c r="CD49" s="4">
        <v>2</v>
      </c>
      <c r="CE49" s="9">
        <f t="shared" si="5"/>
        <v>2.9</v>
      </c>
      <c r="CF49" s="4">
        <v>3</v>
      </c>
      <c r="CG49" s="4">
        <v>3</v>
      </c>
      <c r="CH49" s="4">
        <v>3</v>
      </c>
      <c r="CI49" s="4">
        <v>3</v>
      </c>
      <c r="CJ49" s="4">
        <v>3</v>
      </c>
      <c r="CK49" s="4">
        <v>3</v>
      </c>
      <c r="CL49" s="4">
        <v>3</v>
      </c>
      <c r="CM49" s="4">
        <v>3</v>
      </c>
      <c r="CN49" s="4">
        <v>3</v>
      </c>
      <c r="CO49" s="4">
        <v>2</v>
      </c>
      <c r="CP49" s="9">
        <f t="shared" si="6"/>
        <v>2.9</v>
      </c>
    </row>
    <row r="50" spans="1:94" hidden="1" x14ac:dyDescent="0.2">
      <c r="A50" s="4">
        <v>49</v>
      </c>
      <c r="B50" s="10">
        <v>1</v>
      </c>
      <c r="C50" s="10">
        <v>1</v>
      </c>
      <c r="D50" s="10">
        <v>1</v>
      </c>
      <c r="E50" s="10">
        <v>4</v>
      </c>
      <c r="F50" s="10">
        <v>10</v>
      </c>
      <c r="G50" s="4">
        <v>1</v>
      </c>
      <c r="H50" s="4">
        <v>1</v>
      </c>
      <c r="I50" s="4">
        <v>1</v>
      </c>
      <c r="J50" s="4">
        <v>1</v>
      </c>
      <c r="K50" s="4">
        <v>1</v>
      </c>
      <c r="L50" s="4">
        <v>1</v>
      </c>
      <c r="M50" s="4">
        <v>1</v>
      </c>
      <c r="N50" s="4">
        <v>1</v>
      </c>
      <c r="O50" s="4">
        <v>1</v>
      </c>
      <c r="P50" s="4">
        <v>4</v>
      </c>
      <c r="Q50" s="9">
        <f t="shared" si="7"/>
        <v>1.3</v>
      </c>
      <c r="R50" s="4">
        <v>1</v>
      </c>
      <c r="S50" s="4">
        <v>1</v>
      </c>
      <c r="T50" s="4">
        <v>1</v>
      </c>
      <c r="U50" s="4">
        <v>1</v>
      </c>
      <c r="V50" s="4">
        <v>1</v>
      </c>
      <c r="W50" s="4">
        <v>1</v>
      </c>
      <c r="X50" s="4">
        <v>1</v>
      </c>
      <c r="Y50" s="4">
        <v>1</v>
      </c>
      <c r="Z50" s="4">
        <v>1</v>
      </c>
      <c r="AA50" s="4">
        <v>1</v>
      </c>
      <c r="AB50" s="9">
        <f t="shared" si="0"/>
        <v>1</v>
      </c>
      <c r="AC50" s="4">
        <v>5</v>
      </c>
      <c r="AD50" s="4">
        <v>5</v>
      </c>
      <c r="AE50" s="4">
        <v>5</v>
      </c>
      <c r="AF50" s="4">
        <v>5</v>
      </c>
      <c r="AG50" s="4">
        <v>5</v>
      </c>
      <c r="AH50" s="4">
        <v>5</v>
      </c>
      <c r="AI50" s="4">
        <v>5</v>
      </c>
      <c r="AJ50" s="4">
        <v>5</v>
      </c>
      <c r="AK50" s="4">
        <v>5</v>
      </c>
      <c r="AL50" s="4">
        <v>1</v>
      </c>
      <c r="AM50" s="9">
        <f t="shared" si="1"/>
        <v>4.5999999999999996</v>
      </c>
      <c r="AN50" s="4">
        <v>3</v>
      </c>
      <c r="AO50" s="4">
        <v>3</v>
      </c>
      <c r="AP50" s="4">
        <v>3</v>
      </c>
      <c r="AQ50" s="4">
        <v>3</v>
      </c>
      <c r="AR50" s="4">
        <v>3</v>
      </c>
      <c r="AS50" s="4">
        <v>3</v>
      </c>
      <c r="AT50" s="4">
        <v>3</v>
      </c>
      <c r="AU50" s="4">
        <v>3</v>
      </c>
      <c r="AV50" s="4">
        <v>3</v>
      </c>
      <c r="AW50" s="4">
        <v>1</v>
      </c>
      <c r="AX50" s="9">
        <f t="shared" si="2"/>
        <v>2.8</v>
      </c>
      <c r="AY50" s="4">
        <v>1</v>
      </c>
      <c r="AZ50" s="4">
        <v>1</v>
      </c>
      <c r="BA50" s="4">
        <v>1</v>
      </c>
      <c r="BB50" s="4">
        <v>1</v>
      </c>
      <c r="BC50" s="4">
        <v>1</v>
      </c>
      <c r="BD50" s="4">
        <v>1</v>
      </c>
      <c r="BE50" s="4">
        <v>1</v>
      </c>
      <c r="BF50" s="4">
        <v>1</v>
      </c>
      <c r="BG50" s="4">
        <v>1</v>
      </c>
      <c r="BH50" s="4">
        <v>3</v>
      </c>
      <c r="BI50" s="9">
        <f t="shared" si="3"/>
        <v>1.2</v>
      </c>
      <c r="BJ50" s="4">
        <v>1</v>
      </c>
      <c r="BK50" s="4">
        <v>1</v>
      </c>
      <c r="BL50" s="4">
        <v>1</v>
      </c>
      <c r="BM50" s="4">
        <v>1</v>
      </c>
      <c r="BN50" s="4">
        <v>1</v>
      </c>
      <c r="BO50" s="4">
        <v>1</v>
      </c>
      <c r="BP50" s="4">
        <v>1</v>
      </c>
      <c r="BQ50" s="4">
        <v>1</v>
      </c>
      <c r="BR50" s="4">
        <v>1</v>
      </c>
      <c r="BS50" s="4">
        <v>3</v>
      </c>
      <c r="BT50" s="9">
        <f t="shared" si="4"/>
        <v>1.2</v>
      </c>
      <c r="BU50" s="4">
        <v>1</v>
      </c>
      <c r="BV50" s="4">
        <v>1</v>
      </c>
      <c r="BW50" s="4">
        <v>1</v>
      </c>
      <c r="BX50" s="4">
        <v>1</v>
      </c>
      <c r="BY50" s="4">
        <v>1</v>
      </c>
      <c r="BZ50" s="4">
        <v>1</v>
      </c>
      <c r="CA50" s="4">
        <v>1</v>
      </c>
      <c r="CB50" s="4">
        <v>1</v>
      </c>
      <c r="CC50" s="4">
        <v>1</v>
      </c>
      <c r="CD50" s="4">
        <v>3</v>
      </c>
      <c r="CE50" s="9">
        <f t="shared" si="5"/>
        <v>1.2</v>
      </c>
      <c r="CF50" s="4">
        <v>1</v>
      </c>
      <c r="CG50" s="4">
        <v>1</v>
      </c>
      <c r="CH50" s="4">
        <v>1</v>
      </c>
      <c r="CI50" s="4">
        <v>1</v>
      </c>
      <c r="CJ50" s="4">
        <v>1</v>
      </c>
      <c r="CK50" s="4">
        <v>1</v>
      </c>
      <c r="CL50" s="4">
        <v>1</v>
      </c>
      <c r="CM50" s="4">
        <v>1</v>
      </c>
      <c r="CN50" s="4">
        <v>1</v>
      </c>
      <c r="CO50" s="4">
        <v>3</v>
      </c>
      <c r="CP50" s="9">
        <f t="shared" si="6"/>
        <v>1.2</v>
      </c>
    </row>
    <row r="51" spans="1:94" hidden="1" x14ac:dyDescent="0.2">
      <c r="A51" s="4">
        <v>50</v>
      </c>
      <c r="B51" s="10">
        <v>2</v>
      </c>
      <c r="C51" s="10">
        <v>1</v>
      </c>
      <c r="D51" s="10">
        <v>2</v>
      </c>
      <c r="E51" s="10">
        <v>5</v>
      </c>
      <c r="F51" s="10">
        <v>20</v>
      </c>
      <c r="G51" s="4">
        <v>2</v>
      </c>
      <c r="H51" s="4">
        <v>2</v>
      </c>
      <c r="I51" s="4">
        <v>2</v>
      </c>
      <c r="J51" s="4">
        <v>2</v>
      </c>
      <c r="K51" s="4">
        <v>2</v>
      </c>
      <c r="L51" s="4">
        <v>2</v>
      </c>
      <c r="M51" s="4">
        <v>2</v>
      </c>
      <c r="N51" s="4">
        <v>2</v>
      </c>
      <c r="O51" s="4">
        <v>2</v>
      </c>
      <c r="P51" s="4">
        <v>5</v>
      </c>
      <c r="Q51" s="9">
        <f t="shared" si="7"/>
        <v>2.2999999999999998</v>
      </c>
      <c r="R51" s="4">
        <v>2</v>
      </c>
      <c r="S51" s="4">
        <v>2</v>
      </c>
      <c r="T51" s="4">
        <v>2</v>
      </c>
      <c r="U51" s="4">
        <v>2</v>
      </c>
      <c r="V51" s="4">
        <v>2</v>
      </c>
      <c r="W51" s="4">
        <v>2</v>
      </c>
      <c r="X51" s="4">
        <v>2</v>
      </c>
      <c r="Y51" s="4">
        <v>2</v>
      </c>
      <c r="Z51" s="4">
        <v>2</v>
      </c>
      <c r="AA51" s="4">
        <v>2</v>
      </c>
      <c r="AB51" s="9">
        <f t="shared" si="0"/>
        <v>2</v>
      </c>
      <c r="AC51" s="4">
        <v>6</v>
      </c>
      <c r="AD51" s="4">
        <v>0</v>
      </c>
      <c r="AE51" s="4">
        <v>6</v>
      </c>
      <c r="AF51" s="4">
        <v>0</v>
      </c>
      <c r="AG51" s="4">
        <v>6</v>
      </c>
      <c r="AH51" s="4">
        <v>0</v>
      </c>
      <c r="AI51" s="4">
        <v>6</v>
      </c>
      <c r="AJ51" s="4">
        <v>2</v>
      </c>
      <c r="AK51" s="4">
        <v>2</v>
      </c>
      <c r="AL51" s="4">
        <v>2</v>
      </c>
      <c r="AM51" s="9">
        <f t="shared" si="1"/>
        <v>2</v>
      </c>
      <c r="AN51" s="4">
        <v>4</v>
      </c>
      <c r="AO51" s="4">
        <v>4</v>
      </c>
      <c r="AP51" s="4">
        <v>4</v>
      </c>
      <c r="AQ51" s="4">
        <v>4</v>
      </c>
      <c r="AR51" s="4">
        <v>4</v>
      </c>
      <c r="AS51" s="4">
        <v>4</v>
      </c>
      <c r="AT51" s="4">
        <v>4</v>
      </c>
      <c r="AU51" s="4">
        <v>4</v>
      </c>
      <c r="AV51" s="4">
        <v>4</v>
      </c>
      <c r="AW51" s="4">
        <v>2</v>
      </c>
      <c r="AX51" s="9">
        <f t="shared" si="2"/>
        <v>3.8</v>
      </c>
      <c r="AY51" s="4">
        <v>1</v>
      </c>
      <c r="AZ51" s="4">
        <v>1</v>
      </c>
      <c r="BA51" s="4">
        <v>1</v>
      </c>
      <c r="BB51" s="4">
        <v>1</v>
      </c>
      <c r="BC51" s="4">
        <v>1</v>
      </c>
      <c r="BD51" s="4">
        <v>1</v>
      </c>
      <c r="BE51" s="4">
        <v>1</v>
      </c>
      <c r="BF51" s="4">
        <v>1</v>
      </c>
      <c r="BG51" s="4">
        <v>1</v>
      </c>
      <c r="BH51" s="4">
        <v>2</v>
      </c>
      <c r="BI51" s="9">
        <f t="shared" si="3"/>
        <v>1.1000000000000001</v>
      </c>
      <c r="BJ51" s="4">
        <v>5</v>
      </c>
      <c r="BK51" s="4">
        <v>5</v>
      </c>
      <c r="BL51" s="4">
        <v>5</v>
      </c>
      <c r="BM51" s="4">
        <v>5</v>
      </c>
      <c r="BN51" s="4">
        <v>5</v>
      </c>
      <c r="BO51" s="4">
        <v>5</v>
      </c>
      <c r="BP51" s="4">
        <v>5</v>
      </c>
      <c r="BQ51" s="4">
        <v>5</v>
      </c>
      <c r="BR51" s="4">
        <v>5</v>
      </c>
      <c r="BS51" s="4">
        <v>2</v>
      </c>
      <c r="BT51" s="9">
        <f t="shared" si="4"/>
        <v>4.7</v>
      </c>
      <c r="BU51" s="4">
        <v>5</v>
      </c>
      <c r="BV51" s="4">
        <v>5</v>
      </c>
      <c r="BW51" s="4">
        <v>5</v>
      </c>
      <c r="BX51" s="4">
        <v>5</v>
      </c>
      <c r="BY51" s="4">
        <v>5</v>
      </c>
      <c r="BZ51" s="4">
        <v>5</v>
      </c>
      <c r="CA51" s="4">
        <v>5</v>
      </c>
      <c r="CB51" s="4">
        <v>5</v>
      </c>
      <c r="CC51" s="4">
        <v>5</v>
      </c>
      <c r="CD51" s="4">
        <v>2</v>
      </c>
      <c r="CE51" s="9">
        <f t="shared" si="5"/>
        <v>4.7</v>
      </c>
      <c r="CF51" s="4">
        <v>5</v>
      </c>
      <c r="CG51" s="4">
        <v>5</v>
      </c>
      <c r="CH51" s="4">
        <v>5</v>
      </c>
      <c r="CI51" s="4">
        <v>5</v>
      </c>
      <c r="CJ51" s="4">
        <v>5</v>
      </c>
      <c r="CK51" s="4">
        <v>5</v>
      </c>
      <c r="CL51" s="4">
        <v>5</v>
      </c>
      <c r="CM51" s="4">
        <v>5</v>
      </c>
      <c r="CN51" s="4">
        <v>5</v>
      </c>
      <c r="CO51" s="4">
        <v>2</v>
      </c>
      <c r="CP51" s="9">
        <f t="shared" si="6"/>
        <v>4.7</v>
      </c>
    </row>
    <row r="52" spans="1:94" hidden="1" x14ac:dyDescent="0.2">
      <c r="A52" s="4">
        <v>51</v>
      </c>
      <c r="B52" s="10">
        <v>3</v>
      </c>
      <c r="C52" s="10">
        <v>2</v>
      </c>
      <c r="D52" s="10">
        <v>0</v>
      </c>
      <c r="E52" s="10">
        <v>1</v>
      </c>
      <c r="F52" s="10">
        <v>30</v>
      </c>
      <c r="G52" s="4">
        <v>3</v>
      </c>
      <c r="H52" s="4">
        <v>3</v>
      </c>
      <c r="I52" s="4">
        <v>3</v>
      </c>
      <c r="J52" s="4">
        <v>3</v>
      </c>
      <c r="K52" s="4">
        <v>3</v>
      </c>
      <c r="L52" s="4">
        <v>3</v>
      </c>
      <c r="M52" s="4">
        <v>3</v>
      </c>
      <c r="N52" s="4">
        <v>3</v>
      </c>
      <c r="O52" s="4">
        <v>3</v>
      </c>
      <c r="P52" s="4">
        <v>2</v>
      </c>
      <c r="Q52" s="9">
        <f t="shared" si="7"/>
        <v>2.9</v>
      </c>
      <c r="R52" s="4">
        <v>3</v>
      </c>
      <c r="S52" s="4">
        <v>3</v>
      </c>
      <c r="T52" s="4">
        <v>3</v>
      </c>
      <c r="U52" s="4">
        <v>3</v>
      </c>
      <c r="V52" s="4">
        <v>3</v>
      </c>
      <c r="W52" s="4">
        <v>3</v>
      </c>
      <c r="X52" s="4">
        <v>3</v>
      </c>
      <c r="Y52" s="4">
        <v>3</v>
      </c>
      <c r="Z52" s="4">
        <v>3</v>
      </c>
      <c r="AA52" s="4">
        <v>3</v>
      </c>
      <c r="AB52" s="9">
        <f t="shared" si="0"/>
        <v>3</v>
      </c>
      <c r="AC52" s="4">
        <v>1</v>
      </c>
      <c r="AD52" s="4">
        <v>1</v>
      </c>
      <c r="AE52" s="4">
        <v>1</v>
      </c>
      <c r="AF52" s="4">
        <v>1</v>
      </c>
      <c r="AG52" s="4">
        <v>1</v>
      </c>
      <c r="AH52" s="4">
        <v>1</v>
      </c>
      <c r="AI52" s="4">
        <v>1</v>
      </c>
      <c r="AJ52" s="4">
        <v>1</v>
      </c>
      <c r="AK52" s="4">
        <v>1</v>
      </c>
      <c r="AL52" s="4">
        <v>3</v>
      </c>
      <c r="AM52" s="9">
        <f t="shared" si="1"/>
        <v>1.2</v>
      </c>
      <c r="AN52" s="4">
        <v>5</v>
      </c>
      <c r="AO52" s="4">
        <v>5</v>
      </c>
      <c r="AP52" s="4">
        <v>5</v>
      </c>
      <c r="AQ52" s="4">
        <v>5</v>
      </c>
      <c r="AR52" s="4">
        <v>5</v>
      </c>
      <c r="AS52" s="4">
        <v>5</v>
      </c>
      <c r="AT52" s="4">
        <v>5</v>
      </c>
      <c r="AU52" s="4">
        <v>5</v>
      </c>
      <c r="AV52" s="4">
        <v>5</v>
      </c>
      <c r="AW52" s="4">
        <v>3</v>
      </c>
      <c r="AX52" s="9">
        <f t="shared" si="2"/>
        <v>4.8</v>
      </c>
      <c r="AY52" s="4">
        <v>2</v>
      </c>
      <c r="AZ52" s="4">
        <v>2</v>
      </c>
      <c r="BA52" s="4">
        <v>2</v>
      </c>
      <c r="BB52" s="4">
        <v>2</v>
      </c>
      <c r="BC52" s="4">
        <v>2</v>
      </c>
      <c r="BD52" s="4">
        <v>2</v>
      </c>
      <c r="BE52" s="4">
        <v>2</v>
      </c>
      <c r="BF52" s="4">
        <v>2</v>
      </c>
      <c r="BG52" s="4">
        <v>2</v>
      </c>
      <c r="BH52" s="4">
        <v>3</v>
      </c>
      <c r="BI52" s="9">
        <f t="shared" si="3"/>
        <v>2.1</v>
      </c>
      <c r="BJ52" s="4">
        <v>6</v>
      </c>
      <c r="BK52" s="4">
        <v>0</v>
      </c>
      <c r="BL52" s="4">
        <v>6</v>
      </c>
      <c r="BM52" s="4">
        <v>0</v>
      </c>
      <c r="BN52" s="4">
        <v>6</v>
      </c>
      <c r="BO52" s="4">
        <v>0</v>
      </c>
      <c r="BP52" s="4">
        <v>6</v>
      </c>
      <c r="BQ52" s="4">
        <v>2</v>
      </c>
      <c r="BR52" s="4">
        <v>2</v>
      </c>
      <c r="BS52" s="4">
        <v>3</v>
      </c>
      <c r="BT52" s="9">
        <f t="shared" si="4"/>
        <v>2.3333333333333335</v>
      </c>
      <c r="BU52" s="4">
        <v>6</v>
      </c>
      <c r="BV52" s="4">
        <v>0</v>
      </c>
      <c r="BW52" s="4">
        <v>6</v>
      </c>
      <c r="BX52" s="4">
        <v>0</v>
      </c>
      <c r="BY52" s="4">
        <v>6</v>
      </c>
      <c r="BZ52" s="4">
        <v>0</v>
      </c>
      <c r="CA52" s="4">
        <v>6</v>
      </c>
      <c r="CB52" s="4">
        <v>2</v>
      </c>
      <c r="CC52" s="4">
        <v>2</v>
      </c>
      <c r="CD52" s="4">
        <v>3</v>
      </c>
      <c r="CE52" s="9">
        <f t="shared" si="5"/>
        <v>2.3333333333333335</v>
      </c>
      <c r="CF52" s="4">
        <v>6</v>
      </c>
      <c r="CG52" s="4">
        <v>0</v>
      </c>
      <c r="CH52" s="4">
        <v>6</v>
      </c>
      <c r="CI52" s="4">
        <v>0</v>
      </c>
      <c r="CJ52" s="4">
        <v>6</v>
      </c>
      <c r="CK52" s="4">
        <v>0</v>
      </c>
      <c r="CL52" s="4">
        <v>6</v>
      </c>
      <c r="CM52" s="4">
        <v>2</v>
      </c>
      <c r="CN52" s="4">
        <v>2</v>
      </c>
      <c r="CO52" s="4">
        <v>3</v>
      </c>
      <c r="CP52" s="9">
        <f t="shared" si="6"/>
        <v>2.3333333333333335</v>
      </c>
    </row>
    <row r="53" spans="1:94" hidden="1" x14ac:dyDescent="0.2">
      <c r="A53" s="4">
        <v>52</v>
      </c>
      <c r="B53" s="10">
        <v>1</v>
      </c>
      <c r="C53" s="10">
        <v>2</v>
      </c>
      <c r="D53" s="10">
        <v>2</v>
      </c>
      <c r="E53" s="10">
        <v>2</v>
      </c>
      <c r="F53" s="10">
        <v>40</v>
      </c>
      <c r="G53" s="4">
        <v>1</v>
      </c>
      <c r="H53" s="4">
        <v>1</v>
      </c>
      <c r="I53" s="4">
        <v>1</v>
      </c>
      <c r="J53" s="4">
        <v>1</v>
      </c>
      <c r="K53" s="4">
        <v>1</v>
      </c>
      <c r="L53" s="4">
        <v>1</v>
      </c>
      <c r="M53" s="4">
        <v>1</v>
      </c>
      <c r="N53" s="4">
        <v>1</v>
      </c>
      <c r="O53" s="4">
        <v>1</v>
      </c>
      <c r="P53" s="4">
        <v>2</v>
      </c>
      <c r="Q53" s="9">
        <f t="shared" si="7"/>
        <v>1.1000000000000001</v>
      </c>
      <c r="R53" s="4">
        <v>4</v>
      </c>
      <c r="S53" s="4">
        <v>4</v>
      </c>
      <c r="T53" s="4">
        <v>4</v>
      </c>
      <c r="U53" s="4">
        <v>4</v>
      </c>
      <c r="V53" s="4">
        <v>4</v>
      </c>
      <c r="W53" s="4">
        <v>4</v>
      </c>
      <c r="X53" s="4">
        <v>4</v>
      </c>
      <c r="Y53" s="4">
        <v>4</v>
      </c>
      <c r="Z53" s="4">
        <v>4</v>
      </c>
      <c r="AA53" s="4">
        <v>4</v>
      </c>
      <c r="AB53" s="9">
        <f t="shared" si="0"/>
        <v>4</v>
      </c>
      <c r="AC53" s="4">
        <v>2</v>
      </c>
      <c r="AD53" s="4">
        <v>2</v>
      </c>
      <c r="AE53" s="4">
        <v>2</v>
      </c>
      <c r="AF53" s="4">
        <v>2</v>
      </c>
      <c r="AG53" s="4">
        <v>2</v>
      </c>
      <c r="AH53" s="4">
        <v>2</v>
      </c>
      <c r="AI53" s="4">
        <v>2</v>
      </c>
      <c r="AJ53" s="4">
        <v>2</v>
      </c>
      <c r="AK53" s="4">
        <v>2</v>
      </c>
      <c r="AL53" s="4">
        <v>4</v>
      </c>
      <c r="AM53" s="9">
        <f t="shared" si="1"/>
        <v>2.2000000000000002</v>
      </c>
      <c r="AN53" s="4">
        <v>6</v>
      </c>
      <c r="AO53" s="4">
        <v>0</v>
      </c>
      <c r="AP53" s="4">
        <v>6</v>
      </c>
      <c r="AQ53" s="4">
        <v>0</v>
      </c>
      <c r="AR53" s="4">
        <v>6</v>
      </c>
      <c r="AS53" s="4">
        <v>0</v>
      </c>
      <c r="AT53" s="4">
        <v>6</v>
      </c>
      <c r="AU53" s="4">
        <v>2</v>
      </c>
      <c r="AV53" s="4">
        <v>2</v>
      </c>
      <c r="AW53" s="4">
        <v>4</v>
      </c>
      <c r="AX53" s="9">
        <f t="shared" si="2"/>
        <v>2.6666666666666665</v>
      </c>
      <c r="AY53" s="4">
        <v>3</v>
      </c>
      <c r="AZ53" s="4">
        <v>3</v>
      </c>
      <c r="BA53" s="4">
        <v>3</v>
      </c>
      <c r="BB53" s="4">
        <v>3</v>
      </c>
      <c r="BC53" s="4">
        <v>3</v>
      </c>
      <c r="BD53" s="4">
        <v>3</v>
      </c>
      <c r="BE53" s="4">
        <v>3</v>
      </c>
      <c r="BF53" s="4">
        <v>3</v>
      </c>
      <c r="BG53" s="4">
        <v>3</v>
      </c>
      <c r="BH53" s="4">
        <v>4</v>
      </c>
      <c r="BI53" s="9">
        <f t="shared" si="3"/>
        <v>3.1</v>
      </c>
      <c r="BJ53" s="4">
        <v>1</v>
      </c>
      <c r="BK53" s="4">
        <v>1</v>
      </c>
      <c r="BL53" s="4">
        <v>1</v>
      </c>
      <c r="BM53" s="4">
        <v>1</v>
      </c>
      <c r="BN53" s="4">
        <v>1</v>
      </c>
      <c r="BO53" s="4">
        <v>1</v>
      </c>
      <c r="BP53" s="4">
        <v>1</v>
      </c>
      <c r="BQ53" s="4">
        <v>1</v>
      </c>
      <c r="BR53" s="4">
        <v>1</v>
      </c>
      <c r="BS53" s="4">
        <v>4</v>
      </c>
      <c r="BT53" s="9">
        <f t="shared" si="4"/>
        <v>1.3</v>
      </c>
      <c r="BU53" s="4">
        <v>5</v>
      </c>
      <c r="BV53" s="4">
        <v>5</v>
      </c>
      <c r="BW53" s="4">
        <v>5</v>
      </c>
      <c r="BX53" s="4">
        <v>5</v>
      </c>
      <c r="BY53" s="4">
        <v>5</v>
      </c>
      <c r="BZ53" s="4">
        <v>5</v>
      </c>
      <c r="CA53" s="4">
        <v>5</v>
      </c>
      <c r="CB53" s="4">
        <v>5</v>
      </c>
      <c r="CC53" s="4">
        <v>5</v>
      </c>
      <c r="CD53" s="4">
        <v>4</v>
      </c>
      <c r="CE53" s="9">
        <f t="shared" si="5"/>
        <v>4.9000000000000004</v>
      </c>
      <c r="CF53" s="4">
        <v>5</v>
      </c>
      <c r="CG53" s="4">
        <v>5</v>
      </c>
      <c r="CH53" s="4">
        <v>5</v>
      </c>
      <c r="CI53" s="4">
        <v>5</v>
      </c>
      <c r="CJ53" s="4">
        <v>5</v>
      </c>
      <c r="CK53" s="4">
        <v>5</v>
      </c>
      <c r="CL53" s="4">
        <v>5</v>
      </c>
      <c r="CM53" s="4">
        <v>5</v>
      </c>
      <c r="CN53" s="4">
        <v>5</v>
      </c>
      <c r="CO53" s="4">
        <v>4</v>
      </c>
      <c r="CP53" s="9">
        <f t="shared" si="6"/>
        <v>4.9000000000000004</v>
      </c>
    </row>
    <row r="54" spans="1:94" hidden="1" x14ac:dyDescent="0.2">
      <c r="A54" s="4">
        <v>53</v>
      </c>
      <c r="B54" s="10">
        <v>2</v>
      </c>
      <c r="C54" s="10">
        <v>1</v>
      </c>
      <c r="D54" s="10">
        <v>1</v>
      </c>
      <c r="E54" s="10">
        <v>3</v>
      </c>
      <c r="F54" s="10">
        <v>10</v>
      </c>
      <c r="G54" s="4">
        <v>1</v>
      </c>
      <c r="H54" s="4">
        <v>1</v>
      </c>
      <c r="I54" s="4">
        <v>1</v>
      </c>
      <c r="J54" s="4">
        <v>1</v>
      </c>
      <c r="K54" s="4">
        <v>1</v>
      </c>
      <c r="L54" s="4">
        <v>1</v>
      </c>
      <c r="M54" s="4">
        <v>1</v>
      </c>
      <c r="N54" s="4">
        <v>1</v>
      </c>
      <c r="O54" s="4">
        <v>1</v>
      </c>
      <c r="P54" s="4">
        <v>2</v>
      </c>
      <c r="Q54" s="9">
        <f t="shared" si="7"/>
        <v>1.1000000000000001</v>
      </c>
      <c r="R54" s="4">
        <v>5</v>
      </c>
      <c r="S54" s="4">
        <v>5</v>
      </c>
      <c r="T54" s="4">
        <v>5</v>
      </c>
      <c r="U54" s="4">
        <v>5</v>
      </c>
      <c r="V54" s="4">
        <v>5</v>
      </c>
      <c r="W54" s="4">
        <v>5</v>
      </c>
      <c r="X54" s="4">
        <v>5</v>
      </c>
      <c r="Y54" s="4">
        <v>5</v>
      </c>
      <c r="Z54" s="4">
        <v>5</v>
      </c>
      <c r="AA54" s="4">
        <v>5</v>
      </c>
      <c r="AB54" s="9">
        <f t="shared" si="0"/>
        <v>5</v>
      </c>
      <c r="AC54" s="4">
        <v>3</v>
      </c>
      <c r="AD54" s="4">
        <v>3</v>
      </c>
      <c r="AE54" s="4">
        <v>3</v>
      </c>
      <c r="AF54" s="4">
        <v>3</v>
      </c>
      <c r="AG54" s="4">
        <v>3</v>
      </c>
      <c r="AH54" s="4">
        <v>3</v>
      </c>
      <c r="AI54" s="4">
        <v>3</v>
      </c>
      <c r="AJ54" s="4">
        <v>3</v>
      </c>
      <c r="AK54" s="4">
        <v>3</v>
      </c>
      <c r="AL54" s="4">
        <v>5</v>
      </c>
      <c r="AM54" s="9">
        <f t="shared" si="1"/>
        <v>3.2</v>
      </c>
      <c r="AN54" s="4">
        <v>1</v>
      </c>
      <c r="AO54" s="4">
        <v>1</v>
      </c>
      <c r="AP54" s="4">
        <v>1</v>
      </c>
      <c r="AQ54" s="4">
        <v>1</v>
      </c>
      <c r="AR54" s="4">
        <v>1</v>
      </c>
      <c r="AS54" s="4">
        <v>1</v>
      </c>
      <c r="AT54" s="4">
        <v>1</v>
      </c>
      <c r="AU54" s="4">
        <v>1</v>
      </c>
      <c r="AV54" s="4">
        <v>1</v>
      </c>
      <c r="AW54" s="4">
        <v>5</v>
      </c>
      <c r="AX54" s="9">
        <f t="shared" si="2"/>
        <v>1.4</v>
      </c>
      <c r="AY54" s="4">
        <v>1</v>
      </c>
      <c r="AZ54" s="4">
        <v>1</v>
      </c>
      <c r="BA54" s="4">
        <v>1</v>
      </c>
      <c r="BB54" s="4">
        <v>1</v>
      </c>
      <c r="BC54" s="4">
        <v>1</v>
      </c>
      <c r="BD54" s="4">
        <v>1</v>
      </c>
      <c r="BE54" s="4">
        <v>1</v>
      </c>
      <c r="BF54" s="4">
        <v>1</v>
      </c>
      <c r="BG54" s="4">
        <v>1</v>
      </c>
      <c r="BH54" s="4">
        <v>3</v>
      </c>
      <c r="BI54" s="9">
        <f t="shared" si="3"/>
        <v>1.2</v>
      </c>
      <c r="BJ54" s="4">
        <v>2</v>
      </c>
      <c r="BK54" s="4">
        <v>2</v>
      </c>
      <c r="BL54" s="4">
        <v>2</v>
      </c>
      <c r="BM54" s="4">
        <v>2</v>
      </c>
      <c r="BN54" s="4">
        <v>2</v>
      </c>
      <c r="BO54" s="4">
        <v>2</v>
      </c>
      <c r="BP54" s="4">
        <v>2</v>
      </c>
      <c r="BQ54" s="4">
        <v>2</v>
      </c>
      <c r="BR54" s="4">
        <v>2</v>
      </c>
      <c r="BS54" s="4">
        <v>5</v>
      </c>
      <c r="BT54" s="9">
        <f t="shared" si="4"/>
        <v>2.2999999999999998</v>
      </c>
      <c r="BU54" s="4">
        <v>1</v>
      </c>
      <c r="BV54" s="4">
        <v>1</v>
      </c>
      <c r="BW54" s="4">
        <v>1</v>
      </c>
      <c r="BX54" s="4">
        <v>1</v>
      </c>
      <c r="BY54" s="4">
        <v>1</v>
      </c>
      <c r="BZ54" s="4">
        <v>1</v>
      </c>
      <c r="CA54" s="4">
        <v>1</v>
      </c>
      <c r="CB54" s="4">
        <v>1</v>
      </c>
      <c r="CC54" s="4">
        <v>1</v>
      </c>
      <c r="CD54" s="4">
        <v>3</v>
      </c>
      <c r="CE54" s="9">
        <f t="shared" si="5"/>
        <v>1.2</v>
      </c>
      <c r="CF54" s="4">
        <v>1</v>
      </c>
      <c r="CG54" s="4">
        <v>1</v>
      </c>
      <c r="CH54" s="4">
        <v>1</v>
      </c>
      <c r="CI54" s="4">
        <v>1</v>
      </c>
      <c r="CJ54" s="4">
        <v>1</v>
      </c>
      <c r="CK54" s="4">
        <v>1</v>
      </c>
      <c r="CL54" s="4">
        <v>1</v>
      </c>
      <c r="CM54" s="4">
        <v>1</v>
      </c>
      <c r="CN54" s="4">
        <v>1</v>
      </c>
      <c r="CO54" s="4">
        <v>3</v>
      </c>
      <c r="CP54" s="9">
        <f t="shared" si="6"/>
        <v>1.2</v>
      </c>
    </row>
    <row r="55" spans="1:94" hidden="1" x14ac:dyDescent="0.2">
      <c r="A55" s="4">
        <v>54</v>
      </c>
      <c r="B55" s="10">
        <v>3</v>
      </c>
      <c r="C55" s="10">
        <v>1</v>
      </c>
      <c r="D55" s="10">
        <v>0</v>
      </c>
      <c r="E55" s="10">
        <v>4</v>
      </c>
      <c r="F55" s="10">
        <v>20</v>
      </c>
      <c r="G55" s="4">
        <v>6</v>
      </c>
      <c r="H55" s="4">
        <v>0</v>
      </c>
      <c r="I55" s="4">
        <v>6</v>
      </c>
      <c r="J55" s="4">
        <v>0</v>
      </c>
      <c r="K55" s="4">
        <v>6</v>
      </c>
      <c r="L55" s="4">
        <v>0</v>
      </c>
      <c r="M55" s="4">
        <v>6</v>
      </c>
      <c r="N55" s="4">
        <v>2</v>
      </c>
      <c r="O55" s="4">
        <v>2</v>
      </c>
      <c r="P55" s="4">
        <v>1</v>
      </c>
      <c r="Q55" s="9">
        <f t="shared" si="7"/>
        <v>1.6666666666666667</v>
      </c>
      <c r="R55" s="4">
        <v>6</v>
      </c>
      <c r="S55" s="4">
        <v>0</v>
      </c>
      <c r="T55" s="4">
        <v>6</v>
      </c>
      <c r="U55" s="4">
        <v>0</v>
      </c>
      <c r="V55" s="4">
        <v>6</v>
      </c>
      <c r="W55" s="4">
        <v>0</v>
      </c>
      <c r="X55" s="4">
        <v>6</v>
      </c>
      <c r="Y55" s="4">
        <v>2</v>
      </c>
      <c r="Z55" s="4">
        <v>2</v>
      </c>
      <c r="AA55" s="4">
        <v>2</v>
      </c>
      <c r="AB55" s="9">
        <f t="shared" si="0"/>
        <v>2</v>
      </c>
      <c r="AC55" s="4">
        <v>4</v>
      </c>
      <c r="AD55" s="4">
        <v>4</v>
      </c>
      <c r="AE55" s="4">
        <v>4</v>
      </c>
      <c r="AF55" s="4">
        <v>4</v>
      </c>
      <c r="AG55" s="4">
        <v>4</v>
      </c>
      <c r="AH55" s="4">
        <v>4</v>
      </c>
      <c r="AI55" s="4">
        <v>4</v>
      </c>
      <c r="AJ55" s="4">
        <v>4</v>
      </c>
      <c r="AK55" s="4">
        <v>4</v>
      </c>
      <c r="AL55" s="4">
        <v>2</v>
      </c>
      <c r="AM55" s="9">
        <f t="shared" si="1"/>
        <v>3.8</v>
      </c>
      <c r="AN55" s="4">
        <v>2</v>
      </c>
      <c r="AO55" s="4">
        <v>2</v>
      </c>
      <c r="AP55" s="4">
        <v>2</v>
      </c>
      <c r="AQ55" s="4">
        <v>2</v>
      </c>
      <c r="AR55" s="4">
        <v>2</v>
      </c>
      <c r="AS55" s="4">
        <v>2</v>
      </c>
      <c r="AT55" s="4">
        <v>2</v>
      </c>
      <c r="AU55" s="4">
        <v>2</v>
      </c>
      <c r="AV55" s="4">
        <v>2</v>
      </c>
      <c r="AW55" s="4">
        <v>2</v>
      </c>
      <c r="AX55" s="9">
        <f t="shared" si="2"/>
        <v>2</v>
      </c>
      <c r="AY55" s="4">
        <v>5</v>
      </c>
      <c r="AZ55" s="4">
        <v>5</v>
      </c>
      <c r="BA55" s="4">
        <v>5</v>
      </c>
      <c r="BB55" s="4">
        <v>5</v>
      </c>
      <c r="BC55" s="4">
        <v>5</v>
      </c>
      <c r="BD55" s="4">
        <v>5</v>
      </c>
      <c r="BE55" s="4">
        <v>5</v>
      </c>
      <c r="BF55" s="4">
        <v>5</v>
      </c>
      <c r="BG55" s="4">
        <v>5</v>
      </c>
      <c r="BH55" s="4">
        <v>2</v>
      </c>
      <c r="BI55" s="9">
        <f t="shared" si="3"/>
        <v>4.7</v>
      </c>
      <c r="BJ55" s="4">
        <v>3</v>
      </c>
      <c r="BK55" s="4">
        <v>3</v>
      </c>
      <c r="BL55" s="4">
        <v>3</v>
      </c>
      <c r="BM55" s="4">
        <v>3</v>
      </c>
      <c r="BN55" s="4">
        <v>3</v>
      </c>
      <c r="BO55" s="4">
        <v>3</v>
      </c>
      <c r="BP55" s="4">
        <v>3</v>
      </c>
      <c r="BQ55" s="4">
        <v>3</v>
      </c>
      <c r="BR55" s="4">
        <v>3</v>
      </c>
      <c r="BS55" s="4">
        <v>2</v>
      </c>
      <c r="BT55" s="9">
        <f t="shared" si="4"/>
        <v>2.9</v>
      </c>
      <c r="BU55" s="4">
        <v>1</v>
      </c>
      <c r="BV55" s="4">
        <v>1</v>
      </c>
      <c r="BW55" s="4">
        <v>1</v>
      </c>
      <c r="BX55" s="4">
        <v>1</v>
      </c>
      <c r="BY55" s="4">
        <v>1</v>
      </c>
      <c r="BZ55" s="4">
        <v>1</v>
      </c>
      <c r="CA55" s="4">
        <v>1</v>
      </c>
      <c r="CB55" s="4">
        <v>1</v>
      </c>
      <c r="CC55" s="4">
        <v>1</v>
      </c>
      <c r="CD55" s="4">
        <v>2</v>
      </c>
      <c r="CE55" s="9">
        <f t="shared" si="5"/>
        <v>1.1000000000000001</v>
      </c>
      <c r="CF55" s="4">
        <v>1</v>
      </c>
      <c r="CG55" s="4">
        <v>1</v>
      </c>
      <c r="CH55" s="4">
        <v>1</v>
      </c>
      <c r="CI55" s="4">
        <v>1</v>
      </c>
      <c r="CJ55" s="4">
        <v>1</v>
      </c>
      <c r="CK55" s="4">
        <v>1</v>
      </c>
      <c r="CL55" s="4">
        <v>1</v>
      </c>
      <c r="CM55" s="4">
        <v>1</v>
      </c>
      <c r="CN55" s="4">
        <v>1</v>
      </c>
      <c r="CO55" s="4">
        <v>2</v>
      </c>
      <c r="CP55" s="9">
        <f t="shared" si="6"/>
        <v>1.1000000000000001</v>
      </c>
    </row>
    <row r="56" spans="1:94" hidden="1" x14ac:dyDescent="0.2">
      <c r="A56" s="4">
        <v>55</v>
      </c>
      <c r="B56" s="10">
        <v>1</v>
      </c>
      <c r="C56" s="10">
        <v>2</v>
      </c>
      <c r="D56" s="10">
        <v>1</v>
      </c>
      <c r="E56" s="10">
        <v>5</v>
      </c>
      <c r="F56" s="10">
        <v>30</v>
      </c>
      <c r="G56" s="4">
        <v>3</v>
      </c>
      <c r="H56" s="4">
        <v>3</v>
      </c>
      <c r="I56" s="4">
        <v>3</v>
      </c>
      <c r="J56" s="4">
        <v>3</v>
      </c>
      <c r="K56" s="4">
        <v>3</v>
      </c>
      <c r="L56" s="4">
        <v>3</v>
      </c>
      <c r="M56" s="4">
        <v>3</v>
      </c>
      <c r="N56" s="4">
        <v>3</v>
      </c>
      <c r="O56" s="4">
        <v>3</v>
      </c>
      <c r="P56" s="4">
        <v>2</v>
      </c>
      <c r="Q56" s="9">
        <f t="shared" si="7"/>
        <v>2.9</v>
      </c>
      <c r="R56" s="4">
        <v>1</v>
      </c>
      <c r="S56" s="4">
        <v>1</v>
      </c>
      <c r="T56" s="4">
        <v>1</v>
      </c>
      <c r="U56" s="4">
        <v>1</v>
      </c>
      <c r="V56" s="4">
        <v>1</v>
      </c>
      <c r="W56" s="4">
        <v>1</v>
      </c>
      <c r="X56" s="4">
        <v>1</v>
      </c>
      <c r="Y56" s="4">
        <v>1</v>
      </c>
      <c r="Z56" s="4">
        <v>1</v>
      </c>
      <c r="AA56" s="4">
        <v>3</v>
      </c>
      <c r="AB56" s="9">
        <f t="shared" si="0"/>
        <v>1.2</v>
      </c>
      <c r="AC56" s="4">
        <v>5</v>
      </c>
      <c r="AD56" s="4">
        <v>5</v>
      </c>
      <c r="AE56" s="4">
        <v>5</v>
      </c>
      <c r="AF56" s="4">
        <v>5</v>
      </c>
      <c r="AG56" s="4">
        <v>5</v>
      </c>
      <c r="AH56" s="4">
        <v>5</v>
      </c>
      <c r="AI56" s="4">
        <v>5</v>
      </c>
      <c r="AJ56" s="4">
        <v>5</v>
      </c>
      <c r="AK56" s="4">
        <v>5</v>
      </c>
      <c r="AL56" s="4">
        <v>3</v>
      </c>
      <c r="AM56" s="9">
        <f t="shared" si="1"/>
        <v>4.8</v>
      </c>
      <c r="AN56" s="4">
        <v>3</v>
      </c>
      <c r="AO56" s="4">
        <v>3</v>
      </c>
      <c r="AP56" s="4">
        <v>3</v>
      </c>
      <c r="AQ56" s="4">
        <v>3</v>
      </c>
      <c r="AR56" s="4">
        <v>3</v>
      </c>
      <c r="AS56" s="4">
        <v>3</v>
      </c>
      <c r="AT56" s="4">
        <v>3</v>
      </c>
      <c r="AU56" s="4">
        <v>3</v>
      </c>
      <c r="AV56" s="4">
        <v>3</v>
      </c>
      <c r="AW56" s="4">
        <v>3</v>
      </c>
      <c r="AX56" s="9">
        <f t="shared" si="2"/>
        <v>3</v>
      </c>
      <c r="AY56" s="4">
        <v>6</v>
      </c>
      <c r="AZ56" s="4">
        <v>0</v>
      </c>
      <c r="BA56" s="4">
        <v>6</v>
      </c>
      <c r="BB56" s="4">
        <v>0</v>
      </c>
      <c r="BC56" s="4">
        <v>6</v>
      </c>
      <c r="BD56" s="4">
        <v>0</v>
      </c>
      <c r="BE56" s="4">
        <v>6</v>
      </c>
      <c r="BF56" s="4">
        <v>2</v>
      </c>
      <c r="BG56" s="4">
        <v>2</v>
      </c>
      <c r="BH56" s="4">
        <v>3</v>
      </c>
      <c r="BI56" s="9">
        <f t="shared" si="3"/>
        <v>2.3333333333333335</v>
      </c>
      <c r="BJ56" s="4">
        <v>4</v>
      </c>
      <c r="BK56" s="4">
        <v>4</v>
      </c>
      <c r="BL56" s="4">
        <v>4</v>
      </c>
      <c r="BM56" s="4">
        <v>4</v>
      </c>
      <c r="BN56" s="4">
        <v>4</v>
      </c>
      <c r="BO56" s="4">
        <v>4</v>
      </c>
      <c r="BP56" s="4">
        <v>4</v>
      </c>
      <c r="BQ56" s="4">
        <v>4</v>
      </c>
      <c r="BR56" s="4">
        <v>4</v>
      </c>
      <c r="BS56" s="4">
        <v>3</v>
      </c>
      <c r="BT56" s="9">
        <f t="shared" si="4"/>
        <v>3.9</v>
      </c>
      <c r="BU56" s="4">
        <v>2</v>
      </c>
      <c r="BV56" s="4">
        <v>2</v>
      </c>
      <c r="BW56" s="4">
        <v>2</v>
      </c>
      <c r="BX56" s="4">
        <v>2</v>
      </c>
      <c r="BY56" s="4">
        <v>2</v>
      </c>
      <c r="BZ56" s="4">
        <v>2</v>
      </c>
      <c r="CA56" s="4">
        <v>2</v>
      </c>
      <c r="CB56" s="4">
        <v>2</v>
      </c>
      <c r="CC56" s="4">
        <v>2</v>
      </c>
      <c r="CD56" s="4">
        <v>3</v>
      </c>
      <c r="CE56" s="9">
        <f t="shared" si="5"/>
        <v>2.1</v>
      </c>
      <c r="CF56" s="4">
        <v>2</v>
      </c>
      <c r="CG56" s="4">
        <v>2</v>
      </c>
      <c r="CH56" s="4">
        <v>2</v>
      </c>
      <c r="CI56" s="4">
        <v>2</v>
      </c>
      <c r="CJ56" s="4">
        <v>2</v>
      </c>
      <c r="CK56" s="4">
        <v>2</v>
      </c>
      <c r="CL56" s="4">
        <v>2</v>
      </c>
      <c r="CM56" s="4">
        <v>2</v>
      </c>
      <c r="CN56" s="4">
        <v>2</v>
      </c>
      <c r="CO56" s="4">
        <v>3</v>
      </c>
      <c r="CP56" s="9">
        <f t="shared" si="6"/>
        <v>2.1</v>
      </c>
    </row>
    <row r="57" spans="1:94" hidden="1" x14ac:dyDescent="0.2">
      <c r="A57" s="4">
        <v>56</v>
      </c>
      <c r="B57" s="10">
        <v>2</v>
      </c>
      <c r="C57" s="10">
        <v>2</v>
      </c>
      <c r="D57" s="10">
        <v>2</v>
      </c>
      <c r="E57" s="10">
        <v>1</v>
      </c>
      <c r="F57" s="10">
        <v>40</v>
      </c>
      <c r="G57" s="4">
        <v>1</v>
      </c>
      <c r="H57" s="4">
        <v>1</v>
      </c>
      <c r="I57" s="4">
        <v>1</v>
      </c>
      <c r="J57" s="4">
        <v>1</v>
      </c>
      <c r="K57" s="4">
        <v>1</v>
      </c>
      <c r="L57" s="4">
        <v>1</v>
      </c>
      <c r="M57" s="4">
        <v>1</v>
      </c>
      <c r="N57" s="4">
        <v>1</v>
      </c>
      <c r="O57" s="4">
        <v>1</v>
      </c>
      <c r="P57" s="4">
        <v>2</v>
      </c>
      <c r="Q57" s="9">
        <f t="shared" si="7"/>
        <v>1.1000000000000001</v>
      </c>
      <c r="R57" s="4">
        <v>2</v>
      </c>
      <c r="S57" s="4">
        <v>2</v>
      </c>
      <c r="T57" s="4">
        <v>2</v>
      </c>
      <c r="U57" s="4">
        <v>2</v>
      </c>
      <c r="V57" s="4">
        <v>2</v>
      </c>
      <c r="W57" s="4">
        <v>2</v>
      </c>
      <c r="X57" s="4">
        <v>2</v>
      </c>
      <c r="Y57" s="4">
        <v>2</v>
      </c>
      <c r="Z57" s="4">
        <v>2</v>
      </c>
      <c r="AA57" s="4">
        <v>4</v>
      </c>
      <c r="AB57" s="9">
        <f t="shared" si="0"/>
        <v>2.2000000000000002</v>
      </c>
      <c r="AC57" s="4">
        <v>6</v>
      </c>
      <c r="AD57" s="4">
        <v>0</v>
      </c>
      <c r="AE57" s="4">
        <v>6</v>
      </c>
      <c r="AF57" s="4">
        <v>0</v>
      </c>
      <c r="AG57" s="4">
        <v>6</v>
      </c>
      <c r="AH57" s="4">
        <v>0</v>
      </c>
      <c r="AI57" s="4">
        <v>6</v>
      </c>
      <c r="AJ57" s="4">
        <v>2</v>
      </c>
      <c r="AK57" s="4">
        <v>2</v>
      </c>
      <c r="AL57" s="4">
        <v>4</v>
      </c>
      <c r="AM57" s="9">
        <f t="shared" si="1"/>
        <v>2.6666666666666665</v>
      </c>
      <c r="AN57" s="4">
        <v>4</v>
      </c>
      <c r="AO57" s="4">
        <v>4</v>
      </c>
      <c r="AP57" s="4">
        <v>4</v>
      </c>
      <c r="AQ57" s="4">
        <v>4</v>
      </c>
      <c r="AR57" s="4">
        <v>4</v>
      </c>
      <c r="AS57" s="4">
        <v>4</v>
      </c>
      <c r="AT57" s="4">
        <v>4</v>
      </c>
      <c r="AU57" s="4">
        <v>4</v>
      </c>
      <c r="AV57" s="4">
        <v>4</v>
      </c>
      <c r="AW57" s="4">
        <v>4</v>
      </c>
      <c r="AX57" s="9">
        <f t="shared" si="2"/>
        <v>4</v>
      </c>
      <c r="AY57" s="4">
        <v>3</v>
      </c>
      <c r="AZ57" s="4">
        <v>3</v>
      </c>
      <c r="BA57" s="4">
        <v>3</v>
      </c>
      <c r="BB57" s="4">
        <v>3</v>
      </c>
      <c r="BC57" s="4">
        <v>3</v>
      </c>
      <c r="BD57" s="4">
        <v>3</v>
      </c>
      <c r="BE57" s="4">
        <v>3</v>
      </c>
      <c r="BF57" s="4">
        <v>3</v>
      </c>
      <c r="BG57" s="4">
        <v>3</v>
      </c>
      <c r="BH57" s="4">
        <v>4</v>
      </c>
      <c r="BI57" s="9">
        <f t="shared" si="3"/>
        <v>3.1</v>
      </c>
      <c r="BJ57" s="4">
        <v>5</v>
      </c>
      <c r="BK57" s="4">
        <v>5</v>
      </c>
      <c r="BL57" s="4">
        <v>5</v>
      </c>
      <c r="BM57" s="4">
        <v>5</v>
      </c>
      <c r="BN57" s="4">
        <v>5</v>
      </c>
      <c r="BO57" s="4">
        <v>5</v>
      </c>
      <c r="BP57" s="4">
        <v>5</v>
      </c>
      <c r="BQ57" s="4">
        <v>5</v>
      </c>
      <c r="BR57" s="4">
        <v>5</v>
      </c>
      <c r="BS57" s="4">
        <v>4</v>
      </c>
      <c r="BT57" s="9">
        <f t="shared" si="4"/>
        <v>4.9000000000000004</v>
      </c>
      <c r="BU57" s="4">
        <v>3</v>
      </c>
      <c r="BV57" s="4">
        <v>3</v>
      </c>
      <c r="BW57" s="4">
        <v>3</v>
      </c>
      <c r="BX57" s="4">
        <v>3</v>
      </c>
      <c r="BY57" s="4">
        <v>3</v>
      </c>
      <c r="BZ57" s="4">
        <v>3</v>
      </c>
      <c r="CA57" s="4">
        <v>3</v>
      </c>
      <c r="CB57" s="4">
        <v>3</v>
      </c>
      <c r="CC57" s="4">
        <v>3</v>
      </c>
      <c r="CD57" s="4">
        <v>4</v>
      </c>
      <c r="CE57" s="9">
        <f t="shared" si="5"/>
        <v>3.1</v>
      </c>
      <c r="CF57" s="4">
        <v>3</v>
      </c>
      <c r="CG57" s="4">
        <v>3</v>
      </c>
      <c r="CH57" s="4">
        <v>3</v>
      </c>
      <c r="CI57" s="4">
        <v>3</v>
      </c>
      <c r="CJ57" s="4">
        <v>3</v>
      </c>
      <c r="CK57" s="4">
        <v>3</v>
      </c>
      <c r="CL57" s="4">
        <v>3</v>
      </c>
      <c r="CM57" s="4">
        <v>3</v>
      </c>
      <c r="CN57" s="4">
        <v>3</v>
      </c>
      <c r="CO57" s="4">
        <v>4</v>
      </c>
      <c r="CP57" s="9">
        <f t="shared" si="6"/>
        <v>3.1</v>
      </c>
    </row>
    <row r="58" spans="1:94" x14ac:dyDescent="0.2">
      <c r="A58" s="4">
        <v>57</v>
      </c>
      <c r="B58" s="10">
        <v>3</v>
      </c>
      <c r="C58" s="10">
        <v>1</v>
      </c>
      <c r="D58" s="10">
        <v>0</v>
      </c>
      <c r="E58" s="10">
        <v>2</v>
      </c>
      <c r="F58" s="10">
        <v>10</v>
      </c>
      <c r="G58" s="4">
        <v>1</v>
      </c>
      <c r="H58" s="4">
        <v>1</v>
      </c>
      <c r="I58" s="4">
        <v>1</v>
      </c>
      <c r="J58" s="4">
        <v>1</v>
      </c>
      <c r="K58" s="4">
        <v>1</v>
      </c>
      <c r="L58" s="4">
        <v>1</v>
      </c>
      <c r="M58" s="4">
        <v>1</v>
      </c>
      <c r="N58" s="4">
        <v>1</v>
      </c>
      <c r="O58" s="4">
        <v>1</v>
      </c>
      <c r="P58" s="4">
        <v>4</v>
      </c>
      <c r="Q58" s="9">
        <f t="shared" si="7"/>
        <v>1.3</v>
      </c>
      <c r="R58" s="4">
        <v>3</v>
      </c>
      <c r="S58" s="4">
        <v>3</v>
      </c>
      <c r="T58" s="4">
        <v>3</v>
      </c>
      <c r="U58" s="4">
        <v>3</v>
      </c>
      <c r="V58" s="4">
        <v>3</v>
      </c>
      <c r="W58" s="4">
        <v>3</v>
      </c>
      <c r="X58" s="4">
        <v>3</v>
      </c>
      <c r="Y58" s="4">
        <v>3</v>
      </c>
      <c r="Z58" s="4">
        <v>3</v>
      </c>
      <c r="AA58" s="4">
        <v>5</v>
      </c>
      <c r="AB58" s="9">
        <f t="shared" si="0"/>
        <v>3.2</v>
      </c>
      <c r="AC58" s="4">
        <v>1</v>
      </c>
      <c r="AD58" s="4">
        <v>1</v>
      </c>
      <c r="AE58" s="4">
        <v>1</v>
      </c>
      <c r="AF58" s="4">
        <v>1</v>
      </c>
      <c r="AG58" s="4">
        <v>1</v>
      </c>
      <c r="AH58" s="4">
        <v>1</v>
      </c>
      <c r="AI58" s="4">
        <v>1</v>
      </c>
      <c r="AJ58" s="4">
        <v>1</v>
      </c>
      <c r="AK58" s="4">
        <v>1</v>
      </c>
      <c r="AL58" s="4">
        <v>5</v>
      </c>
      <c r="AM58" s="9">
        <f t="shared" si="1"/>
        <v>1.4</v>
      </c>
      <c r="AN58" s="4">
        <v>1</v>
      </c>
      <c r="AO58" s="4">
        <v>2</v>
      </c>
      <c r="AP58" s="4">
        <v>1</v>
      </c>
      <c r="AQ58" s="4">
        <v>1</v>
      </c>
      <c r="AR58" s="4">
        <v>2</v>
      </c>
      <c r="AS58" s="4">
        <v>2</v>
      </c>
      <c r="AT58" s="4">
        <v>1</v>
      </c>
      <c r="AU58" s="4">
        <v>1</v>
      </c>
      <c r="AV58" s="4">
        <v>1</v>
      </c>
      <c r="AW58" s="4">
        <v>3</v>
      </c>
      <c r="AX58" s="9">
        <f t="shared" si="2"/>
        <v>1.5</v>
      </c>
      <c r="AY58" s="4">
        <v>1</v>
      </c>
      <c r="AZ58" s="4">
        <v>1</v>
      </c>
      <c r="BA58" s="4">
        <v>1</v>
      </c>
      <c r="BB58" s="4">
        <v>1</v>
      </c>
      <c r="BC58" s="4">
        <v>1</v>
      </c>
      <c r="BD58" s="4">
        <v>1</v>
      </c>
      <c r="BE58" s="4">
        <v>1</v>
      </c>
      <c r="BF58" s="4">
        <v>1</v>
      </c>
      <c r="BG58" s="4">
        <v>1</v>
      </c>
      <c r="BH58" s="4">
        <v>3</v>
      </c>
      <c r="BI58" s="9">
        <f t="shared" si="3"/>
        <v>1.2</v>
      </c>
      <c r="BJ58" s="4">
        <v>1</v>
      </c>
      <c r="BK58" s="4">
        <v>1</v>
      </c>
      <c r="BL58" s="4">
        <v>1</v>
      </c>
      <c r="BM58" s="4">
        <v>1</v>
      </c>
      <c r="BN58" s="4">
        <v>1</v>
      </c>
      <c r="BO58" s="4">
        <v>1</v>
      </c>
      <c r="BP58" s="4">
        <v>1</v>
      </c>
      <c r="BQ58" s="4">
        <v>1</v>
      </c>
      <c r="BR58" s="4">
        <v>1</v>
      </c>
      <c r="BS58" s="4">
        <v>3</v>
      </c>
      <c r="BT58" s="9">
        <f t="shared" si="4"/>
        <v>1.2</v>
      </c>
      <c r="BU58" s="4">
        <v>1</v>
      </c>
      <c r="BV58" s="4">
        <v>1</v>
      </c>
      <c r="BW58" s="4">
        <v>1</v>
      </c>
      <c r="BX58" s="4">
        <v>1</v>
      </c>
      <c r="BY58" s="4">
        <v>1</v>
      </c>
      <c r="BZ58" s="4">
        <v>1</v>
      </c>
      <c r="CA58" s="4">
        <v>1</v>
      </c>
      <c r="CB58" s="4">
        <v>1</v>
      </c>
      <c r="CC58" s="4">
        <v>1</v>
      </c>
      <c r="CD58" s="4">
        <v>3</v>
      </c>
      <c r="CE58" s="9">
        <f t="shared" si="5"/>
        <v>1.2</v>
      </c>
      <c r="CF58" s="4">
        <v>1</v>
      </c>
      <c r="CG58" s="4">
        <v>1</v>
      </c>
      <c r="CH58" s="4">
        <v>1</v>
      </c>
      <c r="CI58" s="4">
        <v>1</v>
      </c>
      <c r="CJ58" s="4">
        <v>1</v>
      </c>
      <c r="CK58" s="4">
        <v>1</v>
      </c>
      <c r="CL58" s="4">
        <v>1</v>
      </c>
      <c r="CM58" s="4">
        <v>1</v>
      </c>
      <c r="CN58" s="4">
        <v>1</v>
      </c>
      <c r="CO58" s="4">
        <v>3</v>
      </c>
      <c r="CP58" s="9">
        <f t="shared" si="6"/>
        <v>1.2</v>
      </c>
    </row>
    <row r="59" spans="1:94" hidden="1" x14ac:dyDescent="0.2">
      <c r="A59" s="4">
        <v>58</v>
      </c>
      <c r="B59" s="10">
        <v>1</v>
      </c>
      <c r="C59" s="10">
        <v>1</v>
      </c>
      <c r="D59" s="10">
        <v>2</v>
      </c>
      <c r="E59" s="10">
        <v>3</v>
      </c>
      <c r="F59" s="10">
        <v>20</v>
      </c>
      <c r="G59" s="4">
        <v>6</v>
      </c>
      <c r="H59" s="4">
        <v>0</v>
      </c>
      <c r="I59" s="4">
        <v>6</v>
      </c>
      <c r="J59" s="4">
        <v>0</v>
      </c>
      <c r="K59" s="4">
        <v>6</v>
      </c>
      <c r="L59" s="4">
        <v>0</v>
      </c>
      <c r="M59" s="4">
        <v>6</v>
      </c>
      <c r="N59" s="4">
        <v>2</v>
      </c>
      <c r="O59" s="4">
        <v>2</v>
      </c>
      <c r="P59" s="4">
        <v>5</v>
      </c>
      <c r="Q59" s="9">
        <f t="shared" si="7"/>
        <v>3</v>
      </c>
      <c r="R59" s="4">
        <v>4</v>
      </c>
      <c r="S59" s="4">
        <v>4</v>
      </c>
      <c r="T59" s="4">
        <v>4</v>
      </c>
      <c r="U59" s="4">
        <v>4</v>
      </c>
      <c r="V59" s="4">
        <v>4</v>
      </c>
      <c r="W59" s="4">
        <v>4</v>
      </c>
      <c r="X59" s="4">
        <v>4</v>
      </c>
      <c r="Y59" s="4">
        <v>4</v>
      </c>
      <c r="Z59" s="4">
        <v>4</v>
      </c>
      <c r="AA59" s="4">
        <v>2</v>
      </c>
      <c r="AB59" s="9">
        <f t="shared" si="0"/>
        <v>3.8</v>
      </c>
      <c r="AC59" s="4">
        <v>2</v>
      </c>
      <c r="AD59" s="4">
        <v>2</v>
      </c>
      <c r="AE59" s="4">
        <v>2</v>
      </c>
      <c r="AF59" s="4">
        <v>2</v>
      </c>
      <c r="AG59" s="4">
        <v>2</v>
      </c>
      <c r="AH59" s="4">
        <v>2</v>
      </c>
      <c r="AI59" s="4">
        <v>2</v>
      </c>
      <c r="AJ59" s="4">
        <v>2</v>
      </c>
      <c r="AK59" s="4">
        <v>2</v>
      </c>
      <c r="AL59" s="4">
        <v>2</v>
      </c>
      <c r="AM59" s="9">
        <f t="shared" si="1"/>
        <v>2</v>
      </c>
      <c r="AN59" s="4">
        <v>6</v>
      </c>
      <c r="AO59" s="4">
        <v>0</v>
      </c>
      <c r="AP59" s="4">
        <v>6</v>
      </c>
      <c r="AQ59" s="4">
        <v>0</v>
      </c>
      <c r="AR59" s="4">
        <v>6</v>
      </c>
      <c r="AS59" s="4">
        <v>0</v>
      </c>
      <c r="AT59" s="4">
        <v>6</v>
      </c>
      <c r="AU59" s="4">
        <v>2</v>
      </c>
      <c r="AV59" s="4">
        <v>2</v>
      </c>
      <c r="AW59" s="4">
        <v>2</v>
      </c>
      <c r="AX59" s="9">
        <f t="shared" si="2"/>
        <v>2</v>
      </c>
      <c r="AY59" s="4">
        <v>5</v>
      </c>
      <c r="AZ59" s="4">
        <v>5</v>
      </c>
      <c r="BA59" s="4">
        <v>5</v>
      </c>
      <c r="BB59" s="4">
        <v>5</v>
      </c>
      <c r="BC59" s="4">
        <v>5</v>
      </c>
      <c r="BD59" s="4">
        <v>5</v>
      </c>
      <c r="BE59" s="4">
        <v>5</v>
      </c>
      <c r="BF59" s="4">
        <v>5</v>
      </c>
      <c r="BG59" s="4">
        <v>5</v>
      </c>
      <c r="BH59" s="4">
        <v>2</v>
      </c>
      <c r="BI59" s="9">
        <f t="shared" si="3"/>
        <v>4.7</v>
      </c>
      <c r="BJ59" s="4">
        <v>5</v>
      </c>
      <c r="BK59" s="4">
        <v>5</v>
      </c>
      <c r="BL59" s="4">
        <v>5</v>
      </c>
      <c r="BM59" s="4">
        <v>5</v>
      </c>
      <c r="BN59" s="4">
        <v>5</v>
      </c>
      <c r="BO59" s="4">
        <v>5</v>
      </c>
      <c r="BP59" s="4">
        <v>5</v>
      </c>
      <c r="BQ59" s="4">
        <v>5</v>
      </c>
      <c r="BR59" s="4">
        <v>5</v>
      </c>
      <c r="BS59" s="4">
        <v>2</v>
      </c>
      <c r="BT59" s="9">
        <f t="shared" si="4"/>
        <v>4.7</v>
      </c>
      <c r="BU59" s="4">
        <v>5</v>
      </c>
      <c r="BV59" s="4">
        <v>5</v>
      </c>
      <c r="BW59" s="4">
        <v>5</v>
      </c>
      <c r="BX59" s="4">
        <v>5</v>
      </c>
      <c r="BY59" s="4">
        <v>5</v>
      </c>
      <c r="BZ59" s="4">
        <v>5</v>
      </c>
      <c r="CA59" s="4">
        <v>5</v>
      </c>
      <c r="CB59" s="4">
        <v>5</v>
      </c>
      <c r="CC59" s="4">
        <v>5</v>
      </c>
      <c r="CD59" s="4">
        <v>2</v>
      </c>
      <c r="CE59" s="9">
        <f t="shared" si="5"/>
        <v>4.7</v>
      </c>
      <c r="CF59" s="4">
        <v>5</v>
      </c>
      <c r="CG59" s="4">
        <v>5</v>
      </c>
      <c r="CH59" s="4">
        <v>5</v>
      </c>
      <c r="CI59" s="4">
        <v>5</v>
      </c>
      <c r="CJ59" s="4">
        <v>5</v>
      </c>
      <c r="CK59" s="4">
        <v>5</v>
      </c>
      <c r="CL59" s="4">
        <v>5</v>
      </c>
      <c r="CM59" s="4">
        <v>5</v>
      </c>
      <c r="CN59" s="4">
        <v>5</v>
      </c>
      <c r="CO59" s="4">
        <v>2</v>
      </c>
      <c r="CP59" s="9">
        <f t="shared" si="6"/>
        <v>4.7</v>
      </c>
    </row>
    <row r="60" spans="1:94" hidden="1" x14ac:dyDescent="0.2">
      <c r="A60" s="4">
        <v>59</v>
      </c>
      <c r="B60" s="10">
        <v>2</v>
      </c>
      <c r="C60" s="10">
        <v>2</v>
      </c>
      <c r="D60" s="10">
        <v>1</v>
      </c>
      <c r="E60" s="10">
        <v>4</v>
      </c>
      <c r="F60" s="10">
        <v>30</v>
      </c>
      <c r="G60" s="4">
        <v>1</v>
      </c>
      <c r="H60" s="4">
        <v>1</v>
      </c>
      <c r="I60" s="4">
        <v>1</v>
      </c>
      <c r="J60" s="4">
        <v>1</v>
      </c>
      <c r="K60" s="4">
        <v>1</v>
      </c>
      <c r="L60" s="4">
        <v>1</v>
      </c>
      <c r="M60" s="4">
        <v>1</v>
      </c>
      <c r="N60" s="4">
        <v>1</v>
      </c>
      <c r="O60" s="4">
        <v>1</v>
      </c>
      <c r="P60" s="4">
        <v>2</v>
      </c>
      <c r="Q60" s="9">
        <f t="shared" si="7"/>
        <v>1.1000000000000001</v>
      </c>
      <c r="R60" s="4">
        <v>5</v>
      </c>
      <c r="S60" s="4">
        <v>5</v>
      </c>
      <c r="T60" s="4">
        <v>5</v>
      </c>
      <c r="U60" s="4">
        <v>5</v>
      </c>
      <c r="V60" s="4">
        <v>5</v>
      </c>
      <c r="W60" s="4">
        <v>5</v>
      </c>
      <c r="X60" s="4">
        <v>5</v>
      </c>
      <c r="Y60" s="4">
        <v>5</v>
      </c>
      <c r="Z60" s="4">
        <v>5</v>
      </c>
      <c r="AA60" s="4">
        <v>1</v>
      </c>
      <c r="AB60" s="9">
        <f t="shared" si="0"/>
        <v>4.5999999999999996</v>
      </c>
      <c r="AC60" s="4">
        <v>3</v>
      </c>
      <c r="AD60" s="4">
        <v>3</v>
      </c>
      <c r="AE60" s="4">
        <v>3</v>
      </c>
      <c r="AF60" s="4">
        <v>3</v>
      </c>
      <c r="AG60" s="4">
        <v>3</v>
      </c>
      <c r="AH60" s="4">
        <v>3</v>
      </c>
      <c r="AI60" s="4">
        <v>3</v>
      </c>
      <c r="AJ60" s="4">
        <v>3</v>
      </c>
      <c r="AK60" s="4">
        <v>3</v>
      </c>
      <c r="AL60" s="4">
        <v>1</v>
      </c>
      <c r="AM60" s="9">
        <f t="shared" si="1"/>
        <v>2.8</v>
      </c>
      <c r="AN60" s="4">
        <v>3</v>
      </c>
      <c r="AO60" s="4">
        <v>3</v>
      </c>
      <c r="AP60" s="4">
        <v>3</v>
      </c>
      <c r="AQ60" s="4">
        <v>3</v>
      </c>
      <c r="AR60" s="4">
        <v>3</v>
      </c>
      <c r="AS60" s="4">
        <v>3</v>
      </c>
      <c r="AT60" s="4">
        <v>3</v>
      </c>
      <c r="AU60" s="4">
        <v>3</v>
      </c>
      <c r="AV60" s="4">
        <v>3</v>
      </c>
      <c r="AW60" s="4">
        <v>1</v>
      </c>
      <c r="AX60" s="9">
        <f t="shared" si="2"/>
        <v>2.8</v>
      </c>
      <c r="AY60" s="4">
        <v>6</v>
      </c>
      <c r="AZ60" s="4">
        <v>0</v>
      </c>
      <c r="BA60" s="4">
        <v>6</v>
      </c>
      <c r="BB60" s="4">
        <v>0</v>
      </c>
      <c r="BC60" s="4">
        <v>6</v>
      </c>
      <c r="BD60" s="4">
        <v>0</v>
      </c>
      <c r="BE60" s="4">
        <v>6</v>
      </c>
      <c r="BF60" s="4">
        <v>2</v>
      </c>
      <c r="BG60" s="4">
        <v>2</v>
      </c>
      <c r="BH60" s="4">
        <v>1</v>
      </c>
      <c r="BI60" s="9">
        <f t="shared" si="3"/>
        <v>1.6666666666666667</v>
      </c>
      <c r="BJ60" s="4">
        <v>6</v>
      </c>
      <c r="BK60" s="4">
        <v>0</v>
      </c>
      <c r="BL60" s="4">
        <v>6</v>
      </c>
      <c r="BM60" s="4">
        <v>0</v>
      </c>
      <c r="BN60" s="4">
        <v>6</v>
      </c>
      <c r="BO60" s="4">
        <v>0</v>
      </c>
      <c r="BP60" s="4">
        <v>6</v>
      </c>
      <c r="BQ60" s="4">
        <v>2</v>
      </c>
      <c r="BR60" s="4">
        <v>2</v>
      </c>
      <c r="BS60" s="4">
        <v>1</v>
      </c>
      <c r="BT60" s="9">
        <f t="shared" si="4"/>
        <v>1.6666666666666667</v>
      </c>
      <c r="BU60" s="4">
        <v>6</v>
      </c>
      <c r="BV60" s="4">
        <v>0</v>
      </c>
      <c r="BW60" s="4">
        <v>6</v>
      </c>
      <c r="BX60" s="4">
        <v>0</v>
      </c>
      <c r="BY60" s="4">
        <v>6</v>
      </c>
      <c r="BZ60" s="4">
        <v>0</v>
      </c>
      <c r="CA60" s="4">
        <v>6</v>
      </c>
      <c r="CB60" s="4">
        <v>2</v>
      </c>
      <c r="CC60" s="4">
        <v>2</v>
      </c>
      <c r="CD60" s="4">
        <v>1</v>
      </c>
      <c r="CE60" s="9">
        <f t="shared" si="5"/>
        <v>1.6666666666666667</v>
      </c>
      <c r="CF60" s="4">
        <v>6</v>
      </c>
      <c r="CG60" s="4">
        <v>0</v>
      </c>
      <c r="CH60" s="4">
        <v>6</v>
      </c>
      <c r="CI60" s="4">
        <v>0</v>
      </c>
      <c r="CJ60" s="4">
        <v>6</v>
      </c>
      <c r="CK60" s="4">
        <v>0</v>
      </c>
      <c r="CL60" s="4">
        <v>6</v>
      </c>
      <c r="CM60" s="4">
        <v>2</v>
      </c>
      <c r="CN60" s="4">
        <v>2</v>
      </c>
      <c r="CO60" s="4">
        <v>1</v>
      </c>
      <c r="CP60" s="9">
        <f t="shared" si="6"/>
        <v>1.6666666666666667</v>
      </c>
    </row>
    <row r="61" spans="1:94" hidden="1" x14ac:dyDescent="0.2">
      <c r="A61" s="4">
        <v>60</v>
      </c>
      <c r="B61" s="10">
        <v>3</v>
      </c>
      <c r="C61" s="10">
        <v>2</v>
      </c>
      <c r="D61" s="10">
        <v>0</v>
      </c>
      <c r="E61" s="10">
        <v>5</v>
      </c>
      <c r="F61" s="10">
        <v>40</v>
      </c>
      <c r="G61" s="4">
        <v>2</v>
      </c>
      <c r="H61" s="4">
        <v>2</v>
      </c>
      <c r="I61" s="4">
        <v>2</v>
      </c>
      <c r="J61" s="4">
        <v>2</v>
      </c>
      <c r="K61" s="4">
        <v>2</v>
      </c>
      <c r="L61" s="4">
        <v>2</v>
      </c>
      <c r="M61" s="4">
        <v>2</v>
      </c>
      <c r="N61" s="4">
        <v>2</v>
      </c>
      <c r="O61" s="4">
        <v>2</v>
      </c>
      <c r="P61" s="4">
        <v>5</v>
      </c>
      <c r="Q61" s="9">
        <f t="shared" si="7"/>
        <v>2.2999999999999998</v>
      </c>
      <c r="R61" s="4">
        <v>6</v>
      </c>
      <c r="S61" s="4">
        <v>0</v>
      </c>
      <c r="T61" s="4">
        <v>6</v>
      </c>
      <c r="U61" s="4">
        <v>0</v>
      </c>
      <c r="V61" s="4">
        <v>6</v>
      </c>
      <c r="W61" s="4">
        <v>0</v>
      </c>
      <c r="X61" s="4">
        <v>6</v>
      </c>
      <c r="Y61" s="4">
        <v>2</v>
      </c>
      <c r="Z61" s="4">
        <v>2</v>
      </c>
      <c r="AA61" s="4">
        <v>2</v>
      </c>
      <c r="AB61" s="9">
        <f t="shared" si="0"/>
        <v>2</v>
      </c>
      <c r="AC61" s="4">
        <v>4</v>
      </c>
      <c r="AD61" s="4">
        <v>4</v>
      </c>
      <c r="AE61" s="4">
        <v>4</v>
      </c>
      <c r="AF61" s="4">
        <v>4</v>
      </c>
      <c r="AG61" s="4">
        <v>4</v>
      </c>
      <c r="AH61" s="4">
        <v>4</v>
      </c>
      <c r="AI61" s="4">
        <v>4</v>
      </c>
      <c r="AJ61" s="4">
        <v>4</v>
      </c>
      <c r="AK61" s="4">
        <v>4</v>
      </c>
      <c r="AL61" s="4">
        <v>2</v>
      </c>
      <c r="AM61" s="9">
        <f t="shared" si="1"/>
        <v>3.8</v>
      </c>
      <c r="AN61" s="4">
        <v>4</v>
      </c>
      <c r="AO61" s="4">
        <v>4</v>
      </c>
      <c r="AP61" s="4">
        <v>4</v>
      </c>
      <c r="AQ61" s="4">
        <v>4</v>
      </c>
      <c r="AR61" s="4">
        <v>4</v>
      </c>
      <c r="AS61" s="4">
        <v>4</v>
      </c>
      <c r="AT61" s="4">
        <v>4</v>
      </c>
      <c r="AU61" s="4">
        <v>4</v>
      </c>
      <c r="AV61" s="4">
        <v>4</v>
      </c>
      <c r="AW61" s="4">
        <v>2</v>
      </c>
      <c r="AX61" s="9">
        <f t="shared" si="2"/>
        <v>3.8</v>
      </c>
      <c r="AY61" s="4">
        <v>1</v>
      </c>
      <c r="AZ61" s="4">
        <v>1</v>
      </c>
      <c r="BA61" s="4">
        <v>1</v>
      </c>
      <c r="BB61" s="4">
        <v>1</v>
      </c>
      <c r="BC61" s="4">
        <v>1</v>
      </c>
      <c r="BD61" s="4">
        <v>1</v>
      </c>
      <c r="BE61" s="4">
        <v>1</v>
      </c>
      <c r="BF61" s="4">
        <v>1</v>
      </c>
      <c r="BG61" s="4">
        <v>1</v>
      </c>
      <c r="BH61" s="4">
        <v>2</v>
      </c>
      <c r="BI61" s="9">
        <f t="shared" si="3"/>
        <v>1.1000000000000001</v>
      </c>
      <c r="BJ61" s="4">
        <v>1</v>
      </c>
      <c r="BK61" s="4">
        <v>1</v>
      </c>
      <c r="BL61" s="4">
        <v>1</v>
      </c>
      <c r="BM61" s="4">
        <v>1</v>
      </c>
      <c r="BN61" s="4">
        <v>1</v>
      </c>
      <c r="BO61" s="4">
        <v>1</v>
      </c>
      <c r="BP61" s="4">
        <v>1</v>
      </c>
      <c r="BQ61" s="4">
        <v>1</v>
      </c>
      <c r="BR61" s="4">
        <v>1</v>
      </c>
      <c r="BS61" s="4">
        <v>2</v>
      </c>
      <c r="BT61" s="9">
        <f t="shared" si="4"/>
        <v>1.1000000000000001</v>
      </c>
      <c r="BU61" s="4">
        <v>5</v>
      </c>
      <c r="BV61" s="4">
        <v>5</v>
      </c>
      <c r="BW61" s="4">
        <v>5</v>
      </c>
      <c r="BX61" s="4">
        <v>5</v>
      </c>
      <c r="BY61" s="4">
        <v>5</v>
      </c>
      <c r="BZ61" s="4">
        <v>5</v>
      </c>
      <c r="CA61" s="4">
        <v>5</v>
      </c>
      <c r="CB61" s="4">
        <v>5</v>
      </c>
      <c r="CC61" s="4">
        <v>5</v>
      </c>
      <c r="CD61" s="4">
        <v>2</v>
      </c>
      <c r="CE61" s="9">
        <f t="shared" si="5"/>
        <v>4.7</v>
      </c>
      <c r="CF61" s="4">
        <v>5</v>
      </c>
      <c r="CG61" s="4">
        <v>5</v>
      </c>
      <c r="CH61" s="4">
        <v>5</v>
      </c>
      <c r="CI61" s="4">
        <v>5</v>
      </c>
      <c r="CJ61" s="4">
        <v>5</v>
      </c>
      <c r="CK61" s="4">
        <v>5</v>
      </c>
      <c r="CL61" s="4">
        <v>5</v>
      </c>
      <c r="CM61" s="4">
        <v>5</v>
      </c>
      <c r="CN61" s="4">
        <v>5</v>
      </c>
      <c r="CO61" s="4">
        <v>2</v>
      </c>
      <c r="CP61" s="9">
        <f t="shared" si="6"/>
        <v>4.7</v>
      </c>
    </row>
    <row r="62" spans="1:94" x14ac:dyDescent="0.2">
      <c r="A62" s="4">
        <v>61</v>
      </c>
      <c r="B62" s="10">
        <v>1</v>
      </c>
      <c r="C62" s="10">
        <v>1</v>
      </c>
      <c r="D62" s="10">
        <v>1</v>
      </c>
      <c r="E62" s="10">
        <v>1</v>
      </c>
      <c r="F62" s="10">
        <v>10</v>
      </c>
      <c r="G62" s="4">
        <v>3</v>
      </c>
      <c r="H62" s="4">
        <v>3</v>
      </c>
      <c r="I62" s="4">
        <v>3</v>
      </c>
      <c r="J62" s="4">
        <v>3</v>
      </c>
      <c r="K62" s="4">
        <v>3</v>
      </c>
      <c r="L62" s="4">
        <v>3</v>
      </c>
      <c r="M62" s="4">
        <v>3</v>
      </c>
      <c r="N62" s="4">
        <v>3</v>
      </c>
      <c r="O62" s="4">
        <v>3</v>
      </c>
      <c r="P62" s="4">
        <v>2</v>
      </c>
      <c r="Q62" s="9">
        <f t="shared" si="7"/>
        <v>2.9</v>
      </c>
      <c r="R62" s="4">
        <v>1</v>
      </c>
      <c r="S62" s="4">
        <v>1</v>
      </c>
      <c r="T62" s="4">
        <v>1</v>
      </c>
      <c r="U62" s="4">
        <v>1</v>
      </c>
      <c r="V62" s="4">
        <v>1</v>
      </c>
      <c r="W62" s="4">
        <v>1</v>
      </c>
      <c r="X62" s="4">
        <v>1</v>
      </c>
      <c r="Y62" s="4">
        <v>1</v>
      </c>
      <c r="Z62" s="4">
        <v>1</v>
      </c>
      <c r="AA62" s="4">
        <v>3</v>
      </c>
      <c r="AB62" s="9">
        <f t="shared" si="0"/>
        <v>1.2</v>
      </c>
      <c r="AC62" s="4">
        <v>1</v>
      </c>
      <c r="AD62" s="4">
        <v>1</v>
      </c>
      <c r="AE62" s="4">
        <v>1</v>
      </c>
      <c r="AF62" s="4">
        <v>1</v>
      </c>
      <c r="AG62" s="4">
        <v>1</v>
      </c>
      <c r="AH62" s="4">
        <v>1</v>
      </c>
      <c r="AI62" s="4">
        <v>1</v>
      </c>
      <c r="AJ62" s="4">
        <v>1</v>
      </c>
      <c r="AK62" s="4">
        <v>1</v>
      </c>
      <c r="AL62" s="4">
        <v>1</v>
      </c>
      <c r="AM62" s="9">
        <f t="shared" si="1"/>
        <v>1</v>
      </c>
      <c r="AN62" s="4">
        <v>1</v>
      </c>
      <c r="AO62" s="4">
        <v>2</v>
      </c>
      <c r="AP62" s="4">
        <v>1</v>
      </c>
      <c r="AQ62" s="4">
        <v>1</v>
      </c>
      <c r="AR62" s="4">
        <v>2</v>
      </c>
      <c r="AS62" s="4">
        <v>2</v>
      </c>
      <c r="AT62" s="4">
        <v>1</v>
      </c>
      <c r="AU62" s="4">
        <v>1</v>
      </c>
      <c r="AV62" s="4">
        <v>1</v>
      </c>
      <c r="AW62" s="4">
        <v>3</v>
      </c>
      <c r="AX62" s="9">
        <f t="shared" si="2"/>
        <v>1.5</v>
      </c>
      <c r="AY62" s="4">
        <v>2</v>
      </c>
      <c r="AZ62" s="4">
        <v>2</v>
      </c>
      <c r="BA62" s="4">
        <v>2</v>
      </c>
      <c r="BB62" s="4">
        <v>2</v>
      </c>
      <c r="BC62" s="4">
        <v>2</v>
      </c>
      <c r="BD62" s="4">
        <v>2</v>
      </c>
      <c r="BE62" s="4">
        <v>2</v>
      </c>
      <c r="BF62" s="4">
        <v>2</v>
      </c>
      <c r="BG62" s="4">
        <v>2</v>
      </c>
      <c r="BH62" s="4">
        <v>3</v>
      </c>
      <c r="BI62" s="9">
        <f t="shared" si="3"/>
        <v>2.1</v>
      </c>
      <c r="BJ62" s="4">
        <v>2</v>
      </c>
      <c r="BK62" s="4">
        <v>2</v>
      </c>
      <c r="BL62" s="4">
        <v>2</v>
      </c>
      <c r="BM62" s="4">
        <v>2</v>
      </c>
      <c r="BN62" s="4">
        <v>2</v>
      </c>
      <c r="BO62" s="4">
        <v>2</v>
      </c>
      <c r="BP62" s="4">
        <v>2</v>
      </c>
      <c r="BQ62" s="4">
        <v>2</v>
      </c>
      <c r="BR62" s="4">
        <v>2</v>
      </c>
      <c r="BS62" s="4">
        <v>3</v>
      </c>
      <c r="BT62" s="9">
        <f t="shared" si="4"/>
        <v>2.1</v>
      </c>
      <c r="BU62" s="4">
        <v>1</v>
      </c>
      <c r="BV62" s="4">
        <v>1</v>
      </c>
      <c r="BW62" s="4">
        <v>1</v>
      </c>
      <c r="BX62" s="4">
        <v>1</v>
      </c>
      <c r="BY62" s="4">
        <v>1</v>
      </c>
      <c r="BZ62" s="4">
        <v>1</v>
      </c>
      <c r="CA62" s="4">
        <v>1</v>
      </c>
      <c r="CB62" s="4">
        <v>1</v>
      </c>
      <c r="CC62" s="4">
        <v>1</v>
      </c>
      <c r="CD62" s="4">
        <v>3</v>
      </c>
      <c r="CE62" s="9">
        <f t="shared" si="5"/>
        <v>1.2</v>
      </c>
      <c r="CF62" s="4">
        <v>1</v>
      </c>
      <c r="CG62" s="4">
        <v>1</v>
      </c>
      <c r="CH62" s="4">
        <v>1</v>
      </c>
      <c r="CI62" s="4">
        <v>1</v>
      </c>
      <c r="CJ62" s="4">
        <v>1</v>
      </c>
      <c r="CK62" s="4">
        <v>1</v>
      </c>
      <c r="CL62" s="4">
        <v>1</v>
      </c>
      <c r="CM62" s="4">
        <v>1</v>
      </c>
      <c r="CN62" s="4">
        <v>1</v>
      </c>
      <c r="CO62" s="4">
        <v>3</v>
      </c>
      <c r="CP62" s="9">
        <f t="shared" si="6"/>
        <v>1.2</v>
      </c>
    </row>
    <row r="63" spans="1:94" x14ac:dyDescent="0.2">
      <c r="A63" s="4">
        <v>62</v>
      </c>
      <c r="B63" s="10">
        <v>2</v>
      </c>
      <c r="C63" s="10">
        <v>1</v>
      </c>
      <c r="D63" s="10">
        <v>2</v>
      </c>
      <c r="E63" s="10">
        <v>2</v>
      </c>
      <c r="F63" s="10">
        <v>20</v>
      </c>
      <c r="G63" s="4">
        <v>1</v>
      </c>
      <c r="H63" s="4">
        <v>1</v>
      </c>
      <c r="I63" s="4">
        <v>1</v>
      </c>
      <c r="J63" s="4">
        <v>1</v>
      </c>
      <c r="K63" s="4">
        <v>1</v>
      </c>
      <c r="L63" s="4">
        <v>1</v>
      </c>
      <c r="M63" s="4">
        <v>1</v>
      </c>
      <c r="N63" s="4">
        <v>1</v>
      </c>
      <c r="O63" s="4">
        <v>1</v>
      </c>
      <c r="P63" s="4">
        <v>2</v>
      </c>
      <c r="Q63" s="9">
        <f t="shared" si="7"/>
        <v>1.1000000000000001</v>
      </c>
      <c r="R63" s="4">
        <v>2</v>
      </c>
      <c r="S63" s="4">
        <v>2</v>
      </c>
      <c r="T63" s="4">
        <v>2</v>
      </c>
      <c r="U63" s="4">
        <v>2</v>
      </c>
      <c r="V63" s="4">
        <v>2</v>
      </c>
      <c r="W63" s="4">
        <v>2</v>
      </c>
      <c r="X63" s="4">
        <v>2</v>
      </c>
      <c r="Y63" s="4">
        <v>2</v>
      </c>
      <c r="Z63" s="4">
        <v>2</v>
      </c>
      <c r="AA63" s="4">
        <v>4</v>
      </c>
      <c r="AB63" s="9">
        <f t="shared" si="0"/>
        <v>2.2000000000000002</v>
      </c>
      <c r="AC63" s="4">
        <v>1</v>
      </c>
      <c r="AD63" s="4">
        <v>1</v>
      </c>
      <c r="AE63" s="4">
        <v>1</v>
      </c>
      <c r="AF63" s="4">
        <v>1</v>
      </c>
      <c r="AG63" s="4">
        <v>1</v>
      </c>
      <c r="AH63" s="4">
        <v>1</v>
      </c>
      <c r="AI63" s="4">
        <v>1</v>
      </c>
      <c r="AJ63" s="4">
        <v>1</v>
      </c>
      <c r="AK63" s="4">
        <v>1</v>
      </c>
      <c r="AL63" s="4">
        <v>2</v>
      </c>
      <c r="AM63" s="9">
        <f t="shared" si="1"/>
        <v>1.1000000000000001</v>
      </c>
      <c r="AN63" s="4">
        <v>1</v>
      </c>
      <c r="AO63" s="4">
        <v>2</v>
      </c>
      <c r="AP63" s="4">
        <v>1</v>
      </c>
      <c r="AQ63" s="4">
        <v>1</v>
      </c>
      <c r="AR63" s="4">
        <v>2</v>
      </c>
      <c r="AS63" s="4">
        <v>2</v>
      </c>
      <c r="AT63" s="4">
        <v>1</v>
      </c>
      <c r="AU63" s="4">
        <v>1</v>
      </c>
      <c r="AV63" s="4">
        <v>1</v>
      </c>
      <c r="AW63" s="4">
        <v>3</v>
      </c>
      <c r="AX63" s="9">
        <f t="shared" si="2"/>
        <v>1.5</v>
      </c>
      <c r="AY63" s="4">
        <v>3</v>
      </c>
      <c r="AZ63" s="4">
        <v>3</v>
      </c>
      <c r="BA63" s="4">
        <v>3</v>
      </c>
      <c r="BB63" s="4">
        <v>3</v>
      </c>
      <c r="BC63" s="4">
        <v>3</v>
      </c>
      <c r="BD63" s="4">
        <v>3</v>
      </c>
      <c r="BE63" s="4">
        <v>3</v>
      </c>
      <c r="BF63" s="4">
        <v>3</v>
      </c>
      <c r="BG63" s="4">
        <v>3</v>
      </c>
      <c r="BH63" s="4">
        <v>4</v>
      </c>
      <c r="BI63" s="9">
        <f t="shared" si="3"/>
        <v>3.1</v>
      </c>
      <c r="BJ63" s="4">
        <v>3</v>
      </c>
      <c r="BK63" s="4">
        <v>3</v>
      </c>
      <c r="BL63" s="4">
        <v>3</v>
      </c>
      <c r="BM63" s="4">
        <v>3</v>
      </c>
      <c r="BN63" s="4">
        <v>3</v>
      </c>
      <c r="BO63" s="4">
        <v>3</v>
      </c>
      <c r="BP63" s="4">
        <v>3</v>
      </c>
      <c r="BQ63" s="4">
        <v>3</v>
      </c>
      <c r="BR63" s="4">
        <v>3</v>
      </c>
      <c r="BS63" s="4">
        <v>4</v>
      </c>
      <c r="BT63" s="9">
        <f t="shared" si="4"/>
        <v>3.1</v>
      </c>
      <c r="BU63" s="4">
        <v>1</v>
      </c>
      <c r="BV63" s="4">
        <v>2</v>
      </c>
      <c r="BW63" s="4">
        <v>1</v>
      </c>
      <c r="BX63" s="4">
        <v>1</v>
      </c>
      <c r="BY63" s="4">
        <v>2</v>
      </c>
      <c r="BZ63" s="4">
        <v>2</v>
      </c>
      <c r="CA63" s="4">
        <v>1</v>
      </c>
      <c r="CB63" s="4">
        <v>1</v>
      </c>
      <c r="CC63" s="4">
        <v>1</v>
      </c>
      <c r="CD63" s="4">
        <v>3</v>
      </c>
      <c r="CE63" s="9">
        <f t="shared" si="5"/>
        <v>1.5</v>
      </c>
      <c r="CF63" s="4">
        <v>1</v>
      </c>
      <c r="CG63" s="4">
        <v>2</v>
      </c>
      <c r="CH63" s="4">
        <v>1</v>
      </c>
      <c r="CI63" s="4">
        <v>1</v>
      </c>
      <c r="CJ63" s="4">
        <v>2</v>
      </c>
      <c r="CK63" s="4">
        <v>2</v>
      </c>
      <c r="CL63" s="4">
        <v>1</v>
      </c>
      <c r="CM63" s="4">
        <v>1</v>
      </c>
      <c r="CN63" s="4">
        <v>1</v>
      </c>
      <c r="CO63" s="4">
        <v>3</v>
      </c>
      <c r="CP63" s="9">
        <f t="shared" si="6"/>
        <v>1.5</v>
      </c>
    </row>
    <row r="64" spans="1:94" hidden="1" x14ac:dyDescent="0.2">
      <c r="A64" s="4">
        <v>63</v>
      </c>
      <c r="B64" s="10">
        <v>3</v>
      </c>
      <c r="C64" s="10">
        <v>2</v>
      </c>
      <c r="D64" s="10">
        <v>0</v>
      </c>
      <c r="E64" s="10">
        <v>3</v>
      </c>
      <c r="F64" s="10">
        <v>30</v>
      </c>
      <c r="G64" s="4">
        <v>5</v>
      </c>
      <c r="H64" s="4">
        <v>5</v>
      </c>
      <c r="I64" s="4">
        <v>5</v>
      </c>
      <c r="J64" s="4">
        <v>5</v>
      </c>
      <c r="K64" s="4">
        <v>5</v>
      </c>
      <c r="L64" s="4">
        <v>5</v>
      </c>
      <c r="M64" s="4">
        <v>5</v>
      </c>
      <c r="N64" s="4">
        <v>5</v>
      </c>
      <c r="O64" s="4">
        <v>5</v>
      </c>
      <c r="P64" s="4">
        <v>5</v>
      </c>
      <c r="Q64" s="9">
        <f t="shared" si="7"/>
        <v>5</v>
      </c>
      <c r="R64" s="4">
        <v>3</v>
      </c>
      <c r="S64" s="4">
        <v>3</v>
      </c>
      <c r="T64" s="4">
        <v>3</v>
      </c>
      <c r="U64" s="4">
        <v>3</v>
      </c>
      <c r="V64" s="4">
        <v>3</v>
      </c>
      <c r="W64" s="4">
        <v>3</v>
      </c>
      <c r="X64" s="4">
        <v>3</v>
      </c>
      <c r="Y64" s="4">
        <v>3</v>
      </c>
      <c r="Z64" s="4">
        <v>3</v>
      </c>
      <c r="AA64" s="4">
        <v>5</v>
      </c>
      <c r="AB64" s="9">
        <f t="shared" si="0"/>
        <v>3.2</v>
      </c>
      <c r="AC64" s="4">
        <v>3</v>
      </c>
      <c r="AD64" s="4">
        <v>3</v>
      </c>
      <c r="AE64" s="4">
        <v>3</v>
      </c>
      <c r="AF64" s="4">
        <v>3</v>
      </c>
      <c r="AG64" s="4">
        <v>3</v>
      </c>
      <c r="AH64" s="4">
        <v>3</v>
      </c>
      <c r="AI64" s="4">
        <v>3</v>
      </c>
      <c r="AJ64" s="4">
        <v>3</v>
      </c>
      <c r="AK64" s="4">
        <v>3</v>
      </c>
      <c r="AL64" s="4">
        <v>5</v>
      </c>
      <c r="AM64" s="9">
        <f t="shared" si="1"/>
        <v>3.2</v>
      </c>
      <c r="AN64" s="4">
        <v>1</v>
      </c>
      <c r="AO64" s="4">
        <v>1</v>
      </c>
      <c r="AP64" s="4">
        <v>1</v>
      </c>
      <c r="AQ64" s="4">
        <v>1</v>
      </c>
      <c r="AR64" s="4">
        <v>1</v>
      </c>
      <c r="AS64" s="4">
        <v>1</v>
      </c>
      <c r="AT64" s="4">
        <v>1</v>
      </c>
      <c r="AU64" s="4">
        <v>1</v>
      </c>
      <c r="AV64" s="4">
        <v>1</v>
      </c>
      <c r="AW64" s="4">
        <v>5</v>
      </c>
      <c r="AX64" s="9">
        <f t="shared" si="2"/>
        <v>1.4</v>
      </c>
      <c r="AY64" s="4">
        <v>4</v>
      </c>
      <c r="AZ64" s="4">
        <v>4</v>
      </c>
      <c r="BA64" s="4">
        <v>4</v>
      </c>
      <c r="BB64" s="4">
        <v>4</v>
      </c>
      <c r="BC64" s="4">
        <v>4</v>
      </c>
      <c r="BD64" s="4">
        <v>4</v>
      </c>
      <c r="BE64" s="4">
        <v>4</v>
      </c>
      <c r="BF64" s="4">
        <v>4</v>
      </c>
      <c r="BG64" s="4">
        <v>4</v>
      </c>
      <c r="BH64" s="4">
        <v>5</v>
      </c>
      <c r="BI64" s="9">
        <f t="shared" si="3"/>
        <v>4.0999999999999996</v>
      </c>
      <c r="BJ64" s="4">
        <v>4</v>
      </c>
      <c r="BK64" s="4">
        <v>4</v>
      </c>
      <c r="BL64" s="4">
        <v>4</v>
      </c>
      <c r="BM64" s="4">
        <v>4</v>
      </c>
      <c r="BN64" s="4">
        <v>4</v>
      </c>
      <c r="BO64" s="4">
        <v>4</v>
      </c>
      <c r="BP64" s="4">
        <v>4</v>
      </c>
      <c r="BQ64" s="4">
        <v>4</v>
      </c>
      <c r="BR64" s="4">
        <v>4</v>
      </c>
      <c r="BS64" s="4">
        <v>5</v>
      </c>
      <c r="BT64" s="9">
        <f t="shared" si="4"/>
        <v>4.0999999999999996</v>
      </c>
      <c r="BU64" s="4">
        <v>5</v>
      </c>
      <c r="BV64" s="4">
        <v>5</v>
      </c>
      <c r="BW64" s="4">
        <v>5</v>
      </c>
      <c r="BX64" s="4">
        <v>5</v>
      </c>
      <c r="BY64" s="4">
        <v>5</v>
      </c>
      <c r="BZ64" s="4">
        <v>5</v>
      </c>
      <c r="CA64" s="4">
        <v>5</v>
      </c>
      <c r="CB64" s="4">
        <v>5</v>
      </c>
      <c r="CC64" s="4">
        <v>5</v>
      </c>
      <c r="CD64" s="4">
        <v>5</v>
      </c>
      <c r="CE64" s="9">
        <f t="shared" si="5"/>
        <v>5</v>
      </c>
      <c r="CF64" s="4">
        <v>5</v>
      </c>
      <c r="CG64" s="4">
        <v>5</v>
      </c>
      <c r="CH64" s="4">
        <v>5</v>
      </c>
      <c r="CI64" s="4">
        <v>5</v>
      </c>
      <c r="CJ64" s="4">
        <v>5</v>
      </c>
      <c r="CK64" s="4">
        <v>5</v>
      </c>
      <c r="CL64" s="4">
        <v>5</v>
      </c>
      <c r="CM64" s="4">
        <v>5</v>
      </c>
      <c r="CN64" s="4">
        <v>5</v>
      </c>
      <c r="CO64" s="4">
        <v>5</v>
      </c>
      <c r="CP64" s="9">
        <f t="shared" si="6"/>
        <v>5</v>
      </c>
    </row>
    <row r="65" spans="1:94" hidden="1" x14ac:dyDescent="0.2">
      <c r="A65" s="4">
        <v>64</v>
      </c>
      <c r="B65" s="10">
        <v>1</v>
      </c>
      <c r="C65" s="10">
        <v>2</v>
      </c>
      <c r="D65" s="10">
        <v>2</v>
      </c>
      <c r="E65" s="10">
        <v>4</v>
      </c>
      <c r="F65" s="10">
        <v>40</v>
      </c>
      <c r="G65" s="4">
        <v>6</v>
      </c>
      <c r="H65" s="4">
        <v>0</v>
      </c>
      <c r="I65" s="4">
        <v>6</v>
      </c>
      <c r="J65" s="4">
        <v>0</v>
      </c>
      <c r="K65" s="4">
        <v>6</v>
      </c>
      <c r="L65" s="4">
        <v>0</v>
      </c>
      <c r="M65" s="4">
        <v>6</v>
      </c>
      <c r="N65" s="4">
        <v>2</v>
      </c>
      <c r="O65" s="4">
        <v>2</v>
      </c>
      <c r="P65" s="4">
        <v>2</v>
      </c>
      <c r="Q65" s="9">
        <f t="shared" si="7"/>
        <v>2</v>
      </c>
      <c r="R65" s="4">
        <v>4</v>
      </c>
      <c r="S65" s="4">
        <v>4</v>
      </c>
      <c r="T65" s="4">
        <v>4</v>
      </c>
      <c r="U65" s="4">
        <v>4</v>
      </c>
      <c r="V65" s="4">
        <v>4</v>
      </c>
      <c r="W65" s="4">
        <v>4</v>
      </c>
      <c r="X65" s="4">
        <v>4</v>
      </c>
      <c r="Y65" s="4">
        <v>4</v>
      </c>
      <c r="Z65" s="4">
        <v>4</v>
      </c>
      <c r="AA65" s="4">
        <v>2</v>
      </c>
      <c r="AB65" s="9">
        <f t="shared" si="0"/>
        <v>3.8</v>
      </c>
      <c r="AC65" s="4">
        <v>4</v>
      </c>
      <c r="AD65" s="4">
        <v>4</v>
      </c>
      <c r="AE65" s="4">
        <v>4</v>
      </c>
      <c r="AF65" s="4">
        <v>4</v>
      </c>
      <c r="AG65" s="4">
        <v>4</v>
      </c>
      <c r="AH65" s="4">
        <v>4</v>
      </c>
      <c r="AI65" s="4">
        <v>4</v>
      </c>
      <c r="AJ65" s="4">
        <v>4</v>
      </c>
      <c r="AK65" s="4">
        <v>4</v>
      </c>
      <c r="AL65" s="4">
        <v>2</v>
      </c>
      <c r="AM65" s="9">
        <f t="shared" si="1"/>
        <v>3.8</v>
      </c>
      <c r="AN65" s="4">
        <v>2</v>
      </c>
      <c r="AO65" s="4">
        <v>2</v>
      </c>
      <c r="AP65" s="4">
        <v>2</v>
      </c>
      <c r="AQ65" s="4">
        <v>2</v>
      </c>
      <c r="AR65" s="4">
        <v>2</v>
      </c>
      <c r="AS65" s="4">
        <v>2</v>
      </c>
      <c r="AT65" s="4">
        <v>2</v>
      </c>
      <c r="AU65" s="4">
        <v>2</v>
      </c>
      <c r="AV65" s="4">
        <v>2</v>
      </c>
      <c r="AW65" s="4">
        <v>2</v>
      </c>
      <c r="AX65" s="9">
        <f t="shared" si="2"/>
        <v>2</v>
      </c>
      <c r="AY65" s="4">
        <v>5</v>
      </c>
      <c r="AZ65" s="4">
        <v>5</v>
      </c>
      <c r="BA65" s="4">
        <v>5</v>
      </c>
      <c r="BB65" s="4">
        <v>5</v>
      </c>
      <c r="BC65" s="4">
        <v>5</v>
      </c>
      <c r="BD65" s="4">
        <v>5</v>
      </c>
      <c r="BE65" s="4">
        <v>5</v>
      </c>
      <c r="BF65" s="4">
        <v>5</v>
      </c>
      <c r="BG65" s="4">
        <v>5</v>
      </c>
      <c r="BH65" s="4">
        <v>2</v>
      </c>
      <c r="BI65" s="9">
        <f t="shared" si="3"/>
        <v>4.7</v>
      </c>
      <c r="BJ65" s="4">
        <v>5</v>
      </c>
      <c r="BK65" s="4">
        <v>5</v>
      </c>
      <c r="BL65" s="4">
        <v>5</v>
      </c>
      <c r="BM65" s="4">
        <v>5</v>
      </c>
      <c r="BN65" s="4">
        <v>5</v>
      </c>
      <c r="BO65" s="4">
        <v>5</v>
      </c>
      <c r="BP65" s="4">
        <v>5</v>
      </c>
      <c r="BQ65" s="4">
        <v>5</v>
      </c>
      <c r="BR65" s="4">
        <v>5</v>
      </c>
      <c r="BS65" s="4">
        <v>2</v>
      </c>
      <c r="BT65" s="9">
        <f t="shared" si="4"/>
        <v>4.7</v>
      </c>
      <c r="BU65" s="4">
        <v>6</v>
      </c>
      <c r="BV65" s="4">
        <v>0</v>
      </c>
      <c r="BW65" s="4">
        <v>6</v>
      </c>
      <c r="BX65" s="4">
        <v>0</v>
      </c>
      <c r="BY65" s="4">
        <v>6</v>
      </c>
      <c r="BZ65" s="4">
        <v>0</v>
      </c>
      <c r="CA65" s="4">
        <v>6</v>
      </c>
      <c r="CB65" s="4">
        <v>2</v>
      </c>
      <c r="CC65" s="4">
        <v>2</v>
      </c>
      <c r="CD65" s="4">
        <v>2</v>
      </c>
      <c r="CE65" s="9">
        <f t="shared" si="5"/>
        <v>2</v>
      </c>
      <c r="CF65" s="4">
        <v>6</v>
      </c>
      <c r="CG65" s="4">
        <v>0</v>
      </c>
      <c r="CH65" s="4">
        <v>6</v>
      </c>
      <c r="CI65" s="4">
        <v>0</v>
      </c>
      <c r="CJ65" s="4">
        <v>6</v>
      </c>
      <c r="CK65" s="4">
        <v>0</v>
      </c>
      <c r="CL65" s="4">
        <v>6</v>
      </c>
      <c r="CM65" s="4">
        <v>2</v>
      </c>
      <c r="CN65" s="4">
        <v>2</v>
      </c>
      <c r="CO65" s="4">
        <v>2</v>
      </c>
      <c r="CP65" s="9">
        <f t="shared" si="6"/>
        <v>2</v>
      </c>
    </row>
    <row r="66" spans="1:94" hidden="1" x14ac:dyDescent="0.2">
      <c r="A66" s="4">
        <v>65</v>
      </c>
      <c r="B66" s="10">
        <v>2</v>
      </c>
      <c r="C66" s="10">
        <v>1</v>
      </c>
      <c r="D66" s="10">
        <v>1</v>
      </c>
      <c r="E66" s="10">
        <v>5</v>
      </c>
      <c r="F66" s="10">
        <v>10</v>
      </c>
      <c r="G66" s="4">
        <v>1</v>
      </c>
      <c r="H66" s="4">
        <v>1</v>
      </c>
      <c r="I66" s="4">
        <v>1</v>
      </c>
      <c r="J66" s="4">
        <v>1</v>
      </c>
      <c r="K66" s="4">
        <v>1</v>
      </c>
      <c r="L66" s="4">
        <v>1</v>
      </c>
      <c r="M66" s="4">
        <v>1</v>
      </c>
      <c r="N66" s="4">
        <v>1</v>
      </c>
      <c r="O66" s="4">
        <v>1</v>
      </c>
      <c r="P66" s="4">
        <v>4</v>
      </c>
      <c r="Q66" s="9">
        <f t="shared" si="7"/>
        <v>1.3</v>
      </c>
      <c r="R66" s="4">
        <v>1</v>
      </c>
      <c r="S66" s="4">
        <v>1</v>
      </c>
      <c r="T66" s="4">
        <v>1</v>
      </c>
      <c r="U66" s="4">
        <v>1</v>
      </c>
      <c r="V66" s="4">
        <v>1</v>
      </c>
      <c r="W66" s="4">
        <v>1</v>
      </c>
      <c r="X66" s="4">
        <v>1</v>
      </c>
      <c r="Y66" s="4">
        <v>1</v>
      </c>
      <c r="Z66" s="4">
        <v>1</v>
      </c>
      <c r="AA66" s="4">
        <v>1</v>
      </c>
      <c r="AB66" s="9">
        <f t="shared" ref="AB66:AB101" si="8">SUMIFS(R66:AA66,R66:AA66,"&gt;=1",R66:AA66,"&lt;=5")/COUNTIFS(R66:AA66,"&gt;=1",R66:AA66,"&lt;=5")</f>
        <v>1</v>
      </c>
      <c r="AC66" s="4">
        <v>1</v>
      </c>
      <c r="AD66" s="4">
        <v>1</v>
      </c>
      <c r="AE66" s="4">
        <v>1</v>
      </c>
      <c r="AF66" s="4">
        <v>1</v>
      </c>
      <c r="AG66" s="4">
        <v>1</v>
      </c>
      <c r="AH66" s="4">
        <v>1</v>
      </c>
      <c r="AI66" s="4">
        <v>1</v>
      </c>
      <c r="AJ66" s="4">
        <v>1</v>
      </c>
      <c r="AK66" s="4">
        <v>1</v>
      </c>
      <c r="AL66" s="4">
        <v>1</v>
      </c>
      <c r="AM66" s="9">
        <f t="shared" ref="AM66:AM101" si="9">SUMIFS(AC66:AL66,AC66:AL66,"&gt;=1",AC66:AL66,"&lt;=5")/COUNTIFS(AC66:AL66,"&gt;=1",AC66:AL66,"&lt;=5")</f>
        <v>1</v>
      </c>
      <c r="AN66" s="4">
        <v>3</v>
      </c>
      <c r="AO66" s="4">
        <v>3</v>
      </c>
      <c r="AP66" s="4">
        <v>3</v>
      </c>
      <c r="AQ66" s="4">
        <v>3</v>
      </c>
      <c r="AR66" s="4">
        <v>3</v>
      </c>
      <c r="AS66" s="4">
        <v>3</v>
      </c>
      <c r="AT66" s="4">
        <v>3</v>
      </c>
      <c r="AU66" s="4">
        <v>3</v>
      </c>
      <c r="AV66" s="4">
        <v>3</v>
      </c>
      <c r="AW66" s="4">
        <v>1</v>
      </c>
      <c r="AX66" s="9">
        <f t="shared" ref="AX66:AX101" si="10">SUMIFS(AN66:AW66,AN66:AW66,"&gt;=1",AN66:AW66,"&lt;=5")/COUNTIFS(AN66:AW66,"&gt;=1",AN66:AW66,"&lt;=5")</f>
        <v>2.8</v>
      </c>
      <c r="AY66" s="4">
        <v>1</v>
      </c>
      <c r="AZ66" s="4">
        <v>1</v>
      </c>
      <c r="BA66" s="4">
        <v>1</v>
      </c>
      <c r="BB66" s="4">
        <v>1</v>
      </c>
      <c r="BC66" s="4">
        <v>1</v>
      </c>
      <c r="BD66" s="4">
        <v>1</v>
      </c>
      <c r="BE66" s="4">
        <v>1</v>
      </c>
      <c r="BF66" s="4">
        <v>1</v>
      </c>
      <c r="BG66" s="4">
        <v>1</v>
      </c>
      <c r="BH66" s="4">
        <v>3</v>
      </c>
      <c r="BI66" s="9">
        <f t="shared" ref="BI66:BI101" si="11">SUMIFS(AY66:BH66,AY66:BH66,"&gt;=1",AY66:BH66,"&lt;=5")/COUNTIFS(AY66:BH66,"&gt;=1",AY66:BH66,"&lt;=5")</f>
        <v>1.2</v>
      </c>
      <c r="BJ66" s="4">
        <v>1</v>
      </c>
      <c r="BK66" s="4">
        <v>1</v>
      </c>
      <c r="BL66" s="4">
        <v>1</v>
      </c>
      <c r="BM66" s="4">
        <v>1</v>
      </c>
      <c r="BN66" s="4">
        <v>1</v>
      </c>
      <c r="BO66" s="4">
        <v>1</v>
      </c>
      <c r="BP66" s="4">
        <v>1</v>
      </c>
      <c r="BQ66" s="4">
        <v>1</v>
      </c>
      <c r="BR66" s="4">
        <v>1</v>
      </c>
      <c r="BS66" s="4">
        <v>3</v>
      </c>
      <c r="BT66" s="9">
        <f t="shared" ref="BT66:BT101" si="12">SUMIFS(BJ66:BS66,BJ66:BS66,"&gt;=1",BJ66:BS66,"&lt;=5")/COUNTIFS(BJ66:BS66,"&gt;=1",BJ66:BS66,"&lt;=5")</f>
        <v>1.2</v>
      </c>
      <c r="BU66" s="4">
        <v>1</v>
      </c>
      <c r="BV66" s="4">
        <v>1</v>
      </c>
      <c r="BW66" s="4">
        <v>1</v>
      </c>
      <c r="BX66" s="4">
        <v>1</v>
      </c>
      <c r="BY66" s="4">
        <v>1</v>
      </c>
      <c r="BZ66" s="4">
        <v>1</v>
      </c>
      <c r="CA66" s="4">
        <v>1</v>
      </c>
      <c r="CB66" s="4">
        <v>1</v>
      </c>
      <c r="CC66" s="4">
        <v>1</v>
      </c>
      <c r="CD66" s="4">
        <v>3</v>
      </c>
      <c r="CE66" s="9">
        <f t="shared" ref="CE66:CE101" si="13">SUMIFS(BU66:CD66,BU66:CD66,"&gt;=1",BU66:CD66,"&lt;=5")/COUNTIFS(BU66:CD66,"&gt;=1",BU66:CD66,"&lt;=5")</f>
        <v>1.2</v>
      </c>
      <c r="CF66" s="4">
        <v>1</v>
      </c>
      <c r="CG66" s="4">
        <v>1</v>
      </c>
      <c r="CH66" s="4">
        <v>1</v>
      </c>
      <c r="CI66" s="4">
        <v>1</v>
      </c>
      <c r="CJ66" s="4">
        <v>1</v>
      </c>
      <c r="CK66" s="4">
        <v>1</v>
      </c>
      <c r="CL66" s="4">
        <v>1</v>
      </c>
      <c r="CM66" s="4">
        <v>1</v>
      </c>
      <c r="CN66" s="4">
        <v>1</v>
      </c>
      <c r="CO66" s="4">
        <v>3</v>
      </c>
      <c r="CP66" s="9">
        <f t="shared" ref="CP66:CP101" si="14">SUMIFS(CF66:CO66,CF66:CO66,"&gt;=1",CF66:CO66,"&lt;=5")/COUNTIFS(CF66:CO66,"&gt;=1",CF66:CO66,"&lt;=5")</f>
        <v>1.2</v>
      </c>
    </row>
    <row r="67" spans="1:94" x14ac:dyDescent="0.2">
      <c r="A67" s="4">
        <v>66</v>
      </c>
      <c r="B67" s="10">
        <v>3</v>
      </c>
      <c r="C67" s="10">
        <v>1</v>
      </c>
      <c r="D67" s="10">
        <v>0</v>
      </c>
      <c r="E67" s="10">
        <v>1</v>
      </c>
      <c r="F67" s="10">
        <v>20</v>
      </c>
      <c r="G67" s="4">
        <v>2</v>
      </c>
      <c r="H67" s="4">
        <v>2</v>
      </c>
      <c r="I67" s="4">
        <v>2</v>
      </c>
      <c r="J67" s="4">
        <v>2</v>
      </c>
      <c r="K67" s="4">
        <v>2</v>
      </c>
      <c r="L67" s="4">
        <v>2</v>
      </c>
      <c r="M67" s="4">
        <v>2</v>
      </c>
      <c r="N67" s="4">
        <v>2</v>
      </c>
      <c r="O67" s="4">
        <v>2</v>
      </c>
      <c r="P67" s="4">
        <v>5</v>
      </c>
      <c r="Q67" s="9">
        <f t="shared" ref="Q67:Q100" si="15">SUMIFS(G67:P67,G67:P67,"&gt;=1",G67:P67,"&lt;=5")/COUNTIFS(G67:P67,"&gt;=1",G67:P67,"&lt;=5")</f>
        <v>2.2999999999999998</v>
      </c>
      <c r="R67" s="4">
        <v>1</v>
      </c>
      <c r="S67" s="4">
        <v>1</v>
      </c>
      <c r="T67" s="4">
        <v>1</v>
      </c>
      <c r="U67" s="4">
        <v>1</v>
      </c>
      <c r="V67" s="4">
        <v>1</v>
      </c>
      <c r="W67" s="4">
        <v>1</v>
      </c>
      <c r="X67" s="4">
        <v>1</v>
      </c>
      <c r="Y67" s="4">
        <v>1</v>
      </c>
      <c r="Z67" s="4">
        <v>1</v>
      </c>
      <c r="AA67" s="4">
        <v>2</v>
      </c>
      <c r="AB67" s="9">
        <f t="shared" si="8"/>
        <v>1.1000000000000001</v>
      </c>
      <c r="AC67" s="4">
        <v>1</v>
      </c>
      <c r="AD67" s="4">
        <v>1</v>
      </c>
      <c r="AE67" s="4">
        <v>1</v>
      </c>
      <c r="AF67" s="4">
        <v>1</v>
      </c>
      <c r="AG67" s="4">
        <v>1</v>
      </c>
      <c r="AH67" s="4">
        <v>1</v>
      </c>
      <c r="AI67" s="4">
        <v>1</v>
      </c>
      <c r="AJ67" s="4">
        <v>1</v>
      </c>
      <c r="AK67" s="4">
        <v>1</v>
      </c>
      <c r="AL67" s="4">
        <v>2</v>
      </c>
      <c r="AM67" s="9">
        <f t="shared" si="9"/>
        <v>1.1000000000000001</v>
      </c>
      <c r="AN67" s="4">
        <v>1</v>
      </c>
      <c r="AO67" s="4">
        <v>2</v>
      </c>
      <c r="AP67" s="4">
        <v>1</v>
      </c>
      <c r="AQ67" s="4">
        <v>1</v>
      </c>
      <c r="AR67" s="4">
        <v>2</v>
      </c>
      <c r="AS67" s="4">
        <v>2</v>
      </c>
      <c r="AT67" s="4">
        <v>1</v>
      </c>
      <c r="AU67" s="4">
        <v>1</v>
      </c>
      <c r="AV67" s="4">
        <v>1</v>
      </c>
      <c r="AW67" s="4">
        <v>3</v>
      </c>
      <c r="AX67" s="9">
        <f t="shared" si="10"/>
        <v>1.5</v>
      </c>
      <c r="AY67" s="4">
        <v>1</v>
      </c>
      <c r="AZ67" s="4">
        <v>1</v>
      </c>
      <c r="BA67" s="4">
        <v>1</v>
      </c>
      <c r="BB67" s="4">
        <v>1</v>
      </c>
      <c r="BC67" s="4">
        <v>1</v>
      </c>
      <c r="BD67" s="4">
        <v>1</v>
      </c>
      <c r="BE67" s="4">
        <v>1</v>
      </c>
      <c r="BF67" s="4">
        <v>1</v>
      </c>
      <c r="BG67" s="4">
        <v>1</v>
      </c>
      <c r="BH67" s="4">
        <v>2</v>
      </c>
      <c r="BI67" s="9">
        <f t="shared" si="11"/>
        <v>1.1000000000000001</v>
      </c>
      <c r="BJ67" s="4">
        <v>1</v>
      </c>
      <c r="BK67" s="4">
        <v>2</v>
      </c>
      <c r="BL67" s="4">
        <v>1</v>
      </c>
      <c r="BM67" s="4">
        <v>1</v>
      </c>
      <c r="BN67" s="4">
        <v>2</v>
      </c>
      <c r="BO67" s="4">
        <v>2</v>
      </c>
      <c r="BP67" s="4">
        <v>1</v>
      </c>
      <c r="BQ67" s="4">
        <v>1</v>
      </c>
      <c r="BR67" s="4">
        <v>1</v>
      </c>
      <c r="BS67" s="4">
        <v>3</v>
      </c>
      <c r="BT67" s="9">
        <f t="shared" si="12"/>
        <v>1.5</v>
      </c>
      <c r="BU67" s="4">
        <v>1</v>
      </c>
      <c r="BV67" s="4">
        <v>2</v>
      </c>
      <c r="BW67" s="4">
        <v>1</v>
      </c>
      <c r="BX67" s="4">
        <v>1</v>
      </c>
      <c r="BY67" s="4">
        <v>2</v>
      </c>
      <c r="BZ67" s="4">
        <v>2</v>
      </c>
      <c r="CA67" s="4">
        <v>1</v>
      </c>
      <c r="CB67" s="4">
        <v>1</v>
      </c>
      <c r="CC67" s="4">
        <v>1</v>
      </c>
      <c r="CD67" s="4">
        <v>3</v>
      </c>
      <c r="CE67" s="9">
        <f t="shared" si="13"/>
        <v>1.5</v>
      </c>
      <c r="CF67" s="4">
        <v>1</v>
      </c>
      <c r="CG67" s="4">
        <v>2</v>
      </c>
      <c r="CH67" s="4">
        <v>1</v>
      </c>
      <c r="CI67" s="4">
        <v>1</v>
      </c>
      <c r="CJ67" s="4">
        <v>2</v>
      </c>
      <c r="CK67" s="4">
        <v>2</v>
      </c>
      <c r="CL67" s="4">
        <v>1</v>
      </c>
      <c r="CM67" s="4">
        <v>1</v>
      </c>
      <c r="CN67" s="4">
        <v>1</v>
      </c>
      <c r="CO67" s="4">
        <v>3</v>
      </c>
      <c r="CP67" s="9">
        <f t="shared" si="14"/>
        <v>1.5</v>
      </c>
    </row>
    <row r="68" spans="1:94" x14ac:dyDescent="0.2">
      <c r="A68" s="4">
        <v>67</v>
      </c>
      <c r="B68" s="10">
        <v>1</v>
      </c>
      <c r="C68" s="10">
        <v>2</v>
      </c>
      <c r="D68" s="10">
        <v>1</v>
      </c>
      <c r="E68" s="10">
        <v>2</v>
      </c>
      <c r="F68" s="10">
        <v>10</v>
      </c>
      <c r="G68" s="4">
        <v>3</v>
      </c>
      <c r="H68" s="4">
        <v>3</v>
      </c>
      <c r="I68" s="4">
        <v>3</v>
      </c>
      <c r="J68" s="4">
        <v>3</v>
      </c>
      <c r="K68" s="4">
        <v>3</v>
      </c>
      <c r="L68" s="4">
        <v>3</v>
      </c>
      <c r="M68" s="4">
        <v>3</v>
      </c>
      <c r="N68" s="4">
        <v>3</v>
      </c>
      <c r="O68" s="4">
        <v>3</v>
      </c>
      <c r="P68" s="4">
        <v>2</v>
      </c>
      <c r="Q68" s="9">
        <f t="shared" si="15"/>
        <v>2.9</v>
      </c>
      <c r="R68" s="4">
        <v>3</v>
      </c>
      <c r="S68" s="4">
        <v>3</v>
      </c>
      <c r="T68" s="4">
        <v>3</v>
      </c>
      <c r="U68" s="4">
        <v>3</v>
      </c>
      <c r="V68" s="4">
        <v>3</v>
      </c>
      <c r="W68" s="4">
        <v>3</v>
      </c>
      <c r="X68" s="4">
        <v>3</v>
      </c>
      <c r="Y68" s="4">
        <v>3</v>
      </c>
      <c r="Z68" s="4">
        <v>3</v>
      </c>
      <c r="AA68" s="4">
        <v>3</v>
      </c>
      <c r="AB68" s="9">
        <f t="shared" si="8"/>
        <v>3</v>
      </c>
      <c r="AC68" s="4">
        <v>1</v>
      </c>
      <c r="AD68" s="4">
        <v>1</v>
      </c>
      <c r="AE68" s="4">
        <v>1</v>
      </c>
      <c r="AF68" s="4">
        <v>1</v>
      </c>
      <c r="AG68" s="4">
        <v>1</v>
      </c>
      <c r="AH68" s="4">
        <v>1</v>
      </c>
      <c r="AI68" s="4">
        <v>1</v>
      </c>
      <c r="AJ68" s="4">
        <v>1</v>
      </c>
      <c r="AK68" s="4">
        <v>1</v>
      </c>
      <c r="AL68" s="4">
        <v>3</v>
      </c>
      <c r="AM68" s="9">
        <f t="shared" si="9"/>
        <v>1.2</v>
      </c>
      <c r="AN68" s="4">
        <v>1</v>
      </c>
      <c r="AO68" s="4">
        <v>2</v>
      </c>
      <c r="AP68" s="4">
        <v>1</v>
      </c>
      <c r="AQ68" s="4">
        <v>1</v>
      </c>
      <c r="AR68" s="4">
        <v>2</v>
      </c>
      <c r="AS68" s="4">
        <v>2</v>
      </c>
      <c r="AT68" s="4">
        <v>1</v>
      </c>
      <c r="AU68" s="4">
        <v>1</v>
      </c>
      <c r="AV68" s="4">
        <v>1</v>
      </c>
      <c r="AW68" s="4">
        <v>3</v>
      </c>
      <c r="AX68" s="9">
        <f t="shared" si="10"/>
        <v>1.5</v>
      </c>
      <c r="AY68" s="4">
        <v>2</v>
      </c>
      <c r="AZ68" s="4">
        <v>2</v>
      </c>
      <c r="BA68" s="4">
        <v>2</v>
      </c>
      <c r="BB68" s="4">
        <v>2</v>
      </c>
      <c r="BC68" s="4">
        <v>2</v>
      </c>
      <c r="BD68" s="4">
        <v>2</v>
      </c>
      <c r="BE68" s="4">
        <v>2</v>
      </c>
      <c r="BF68" s="4">
        <v>2</v>
      </c>
      <c r="BG68" s="4">
        <v>2</v>
      </c>
      <c r="BH68" s="4">
        <v>3</v>
      </c>
      <c r="BI68" s="9">
        <f t="shared" si="11"/>
        <v>2.1</v>
      </c>
      <c r="BJ68" s="4">
        <v>1</v>
      </c>
      <c r="BK68" s="4">
        <v>1</v>
      </c>
      <c r="BL68" s="4">
        <v>1</v>
      </c>
      <c r="BM68" s="4">
        <v>1</v>
      </c>
      <c r="BN68" s="4">
        <v>1</v>
      </c>
      <c r="BO68" s="4">
        <v>1</v>
      </c>
      <c r="BP68" s="4">
        <v>1</v>
      </c>
      <c r="BQ68" s="4">
        <v>1</v>
      </c>
      <c r="BR68" s="4">
        <v>1</v>
      </c>
      <c r="BS68" s="4">
        <v>3</v>
      </c>
      <c r="BT68" s="9">
        <f t="shared" si="12"/>
        <v>1.2</v>
      </c>
      <c r="BU68" s="4">
        <v>1</v>
      </c>
      <c r="BV68" s="4">
        <v>1</v>
      </c>
      <c r="BW68" s="4">
        <v>1</v>
      </c>
      <c r="BX68" s="4">
        <v>1</v>
      </c>
      <c r="BY68" s="4">
        <v>1</v>
      </c>
      <c r="BZ68" s="4">
        <v>1</v>
      </c>
      <c r="CA68" s="4">
        <v>1</v>
      </c>
      <c r="CB68" s="4">
        <v>1</v>
      </c>
      <c r="CC68" s="4">
        <v>1</v>
      </c>
      <c r="CD68" s="4">
        <v>3</v>
      </c>
      <c r="CE68" s="9">
        <f t="shared" si="13"/>
        <v>1.2</v>
      </c>
      <c r="CF68" s="4">
        <v>1</v>
      </c>
      <c r="CG68" s="4">
        <v>1</v>
      </c>
      <c r="CH68" s="4">
        <v>1</v>
      </c>
      <c r="CI68" s="4">
        <v>1</v>
      </c>
      <c r="CJ68" s="4">
        <v>1</v>
      </c>
      <c r="CK68" s="4">
        <v>1</v>
      </c>
      <c r="CL68" s="4">
        <v>1</v>
      </c>
      <c r="CM68" s="4">
        <v>1</v>
      </c>
      <c r="CN68" s="4">
        <v>1</v>
      </c>
      <c r="CO68" s="4">
        <v>3</v>
      </c>
      <c r="CP68" s="9">
        <f t="shared" si="14"/>
        <v>1.2</v>
      </c>
    </row>
    <row r="69" spans="1:94" hidden="1" x14ac:dyDescent="0.2">
      <c r="A69" s="4">
        <v>68</v>
      </c>
      <c r="B69" s="10">
        <v>2</v>
      </c>
      <c r="C69" s="10">
        <v>2</v>
      </c>
      <c r="D69" s="10">
        <v>2</v>
      </c>
      <c r="E69" s="10">
        <v>3</v>
      </c>
      <c r="F69" s="10">
        <v>40</v>
      </c>
      <c r="G69" s="4">
        <v>4</v>
      </c>
      <c r="H69" s="4">
        <v>4</v>
      </c>
      <c r="I69" s="4">
        <v>4</v>
      </c>
      <c r="J69" s="4">
        <v>4</v>
      </c>
      <c r="K69" s="4">
        <v>4</v>
      </c>
      <c r="L69" s="4">
        <v>4</v>
      </c>
      <c r="M69" s="4">
        <v>4</v>
      </c>
      <c r="N69" s="4">
        <v>4</v>
      </c>
      <c r="O69" s="4">
        <v>4</v>
      </c>
      <c r="P69" s="4">
        <v>1</v>
      </c>
      <c r="Q69" s="9">
        <f t="shared" si="15"/>
        <v>3.7</v>
      </c>
      <c r="R69" s="4">
        <v>4</v>
      </c>
      <c r="S69" s="4">
        <v>4</v>
      </c>
      <c r="T69" s="4">
        <v>4</v>
      </c>
      <c r="U69" s="4">
        <v>4</v>
      </c>
      <c r="V69" s="4">
        <v>4</v>
      </c>
      <c r="W69" s="4">
        <v>4</v>
      </c>
      <c r="X69" s="4">
        <v>4</v>
      </c>
      <c r="Y69" s="4">
        <v>4</v>
      </c>
      <c r="Z69" s="4">
        <v>4</v>
      </c>
      <c r="AA69" s="4">
        <v>4</v>
      </c>
      <c r="AB69" s="9">
        <f t="shared" si="8"/>
        <v>4</v>
      </c>
      <c r="AC69" s="4">
        <v>2</v>
      </c>
      <c r="AD69" s="4">
        <v>2</v>
      </c>
      <c r="AE69" s="4">
        <v>2</v>
      </c>
      <c r="AF69" s="4">
        <v>2</v>
      </c>
      <c r="AG69" s="4">
        <v>2</v>
      </c>
      <c r="AH69" s="4">
        <v>2</v>
      </c>
      <c r="AI69" s="4">
        <v>2</v>
      </c>
      <c r="AJ69" s="4">
        <v>2</v>
      </c>
      <c r="AK69" s="4">
        <v>2</v>
      </c>
      <c r="AL69" s="4">
        <v>4</v>
      </c>
      <c r="AM69" s="9">
        <f t="shared" si="9"/>
        <v>2.2000000000000002</v>
      </c>
      <c r="AN69" s="4">
        <v>6</v>
      </c>
      <c r="AO69" s="4">
        <v>0</v>
      </c>
      <c r="AP69" s="4">
        <v>6</v>
      </c>
      <c r="AQ69" s="4">
        <v>0</v>
      </c>
      <c r="AR69" s="4">
        <v>6</v>
      </c>
      <c r="AS69" s="4">
        <v>0</v>
      </c>
      <c r="AT69" s="4">
        <v>6</v>
      </c>
      <c r="AU69" s="4">
        <v>2</v>
      </c>
      <c r="AV69" s="4">
        <v>2</v>
      </c>
      <c r="AW69" s="4">
        <v>4</v>
      </c>
      <c r="AX69" s="9">
        <f t="shared" si="10"/>
        <v>2.6666666666666665</v>
      </c>
      <c r="AY69" s="4">
        <v>3</v>
      </c>
      <c r="AZ69" s="4">
        <v>3</v>
      </c>
      <c r="BA69" s="4">
        <v>3</v>
      </c>
      <c r="BB69" s="4">
        <v>3</v>
      </c>
      <c r="BC69" s="4">
        <v>3</v>
      </c>
      <c r="BD69" s="4">
        <v>3</v>
      </c>
      <c r="BE69" s="4">
        <v>3</v>
      </c>
      <c r="BF69" s="4">
        <v>3</v>
      </c>
      <c r="BG69" s="4">
        <v>3</v>
      </c>
      <c r="BH69" s="4">
        <v>4</v>
      </c>
      <c r="BI69" s="9">
        <f t="shared" si="11"/>
        <v>3.1</v>
      </c>
      <c r="BJ69" s="4">
        <v>6</v>
      </c>
      <c r="BK69" s="4">
        <v>0</v>
      </c>
      <c r="BL69" s="4">
        <v>6</v>
      </c>
      <c r="BM69" s="4">
        <v>0</v>
      </c>
      <c r="BN69" s="4">
        <v>6</v>
      </c>
      <c r="BO69" s="4">
        <v>0</v>
      </c>
      <c r="BP69" s="4">
        <v>6</v>
      </c>
      <c r="BQ69" s="4">
        <v>2</v>
      </c>
      <c r="BR69" s="4">
        <v>2</v>
      </c>
      <c r="BS69" s="4">
        <v>4</v>
      </c>
      <c r="BT69" s="9">
        <f t="shared" si="12"/>
        <v>2.6666666666666665</v>
      </c>
      <c r="BU69" s="4">
        <v>1</v>
      </c>
      <c r="BV69" s="4">
        <v>1</v>
      </c>
      <c r="BW69" s="4">
        <v>1</v>
      </c>
      <c r="BX69" s="4">
        <v>1</v>
      </c>
      <c r="BY69" s="4">
        <v>1</v>
      </c>
      <c r="BZ69" s="4">
        <v>1</v>
      </c>
      <c r="CA69" s="4">
        <v>1</v>
      </c>
      <c r="CB69" s="4">
        <v>1</v>
      </c>
      <c r="CC69" s="4">
        <v>1</v>
      </c>
      <c r="CD69" s="4">
        <v>4</v>
      </c>
      <c r="CE69" s="9">
        <f t="shared" si="13"/>
        <v>1.3</v>
      </c>
      <c r="CF69" s="4">
        <v>1</v>
      </c>
      <c r="CG69" s="4">
        <v>1</v>
      </c>
      <c r="CH69" s="4">
        <v>1</v>
      </c>
      <c r="CI69" s="4">
        <v>1</v>
      </c>
      <c r="CJ69" s="4">
        <v>1</v>
      </c>
      <c r="CK69" s="4">
        <v>1</v>
      </c>
      <c r="CL69" s="4">
        <v>1</v>
      </c>
      <c r="CM69" s="4">
        <v>1</v>
      </c>
      <c r="CN69" s="4">
        <v>1</v>
      </c>
      <c r="CO69" s="4">
        <v>4</v>
      </c>
      <c r="CP69" s="9">
        <f t="shared" si="14"/>
        <v>1.3</v>
      </c>
    </row>
    <row r="70" spans="1:94" hidden="1" x14ac:dyDescent="0.2">
      <c r="A70" s="4">
        <v>69</v>
      </c>
      <c r="B70" s="10">
        <v>3</v>
      </c>
      <c r="C70" s="10">
        <v>1</v>
      </c>
      <c r="D70" s="10">
        <v>0</v>
      </c>
      <c r="E70" s="10">
        <v>4</v>
      </c>
      <c r="F70" s="10">
        <v>10</v>
      </c>
      <c r="G70" s="4">
        <v>1</v>
      </c>
      <c r="H70" s="4">
        <v>1</v>
      </c>
      <c r="I70" s="4">
        <v>1</v>
      </c>
      <c r="J70" s="4">
        <v>1</v>
      </c>
      <c r="K70" s="4">
        <v>1</v>
      </c>
      <c r="L70" s="4">
        <v>1</v>
      </c>
      <c r="M70" s="4">
        <v>1</v>
      </c>
      <c r="N70" s="4">
        <v>1</v>
      </c>
      <c r="O70" s="4">
        <v>1</v>
      </c>
      <c r="P70" s="4">
        <v>2</v>
      </c>
      <c r="Q70" s="9">
        <f t="shared" si="15"/>
        <v>1.1000000000000001</v>
      </c>
      <c r="R70" s="4">
        <v>1</v>
      </c>
      <c r="S70" s="4">
        <v>1</v>
      </c>
      <c r="T70" s="4">
        <v>1</v>
      </c>
      <c r="U70" s="4">
        <v>1</v>
      </c>
      <c r="V70" s="4">
        <v>1</v>
      </c>
      <c r="W70" s="4">
        <v>1</v>
      </c>
      <c r="X70" s="4">
        <v>1</v>
      </c>
      <c r="Y70" s="4">
        <v>1</v>
      </c>
      <c r="Z70" s="4">
        <v>1</v>
      </c>
      <c r="AA70" s="4">
        <v>1</v>
      </c>
      <c r="AB70" s="9">
        <f t="shared" si="8"/>
        <v>1</v>
      </c>
      <c r="AC70" s="4">
        <v>3</v>
      </c>
      <c r="AD70" s="4">
        <v>3</v>
      </c>
      <c r="AE70" s="4">
        <v>3</v>
      </c>
      <c r="AF70" s="4">
        <v>3</v>
      </c>
      <c r="AG70" s="4">
        <v>3</v>
      </c>
      <c r="AH70" s="4">
        <v>3</v>
      </c>
      <c r="AI70" s="4">
        <v>3</v>
      </c>
      <c r="AJ70" s="4">
        <v>3</v>
      </c>
      <c r="AK70" s="4">
        <v>3</v>
      </c>
      <c r="AL70" s="4">
        <v>5</v>
      </c>
      <c r="AM70" s="9">
        <f t="shared" si="9"/>
        <v>3.2</v>
      </c>
      <c r="AN70" s="4">
        <v>1</v>
      </c>
      <c r="AO70" s="4">
        <v>1</v>
      </c>
      <c r="AP70" s="4">
        <v>1</v>
      </c>
      <c r="AQ70" s="4">
        <v>1</v>
      </c>
      <c r="AR70" s="4">
        <v>1</v>
      </c>
      <c r="AS70" s="4">
        <v>1</v>
      </c>
      <c r="AT70" s="4">
        <v>1</v>
      </c>
      <c r="AU70" s="4">
        <v>1</v>
      </c>
      <c r="AV70" s="4">
        <v>1</v>
      </c>
      <c r="AW70" s="4">
        <v>5</v>
      </c>
      <c r="AX70" s="9">
        <f t="shared" si="10"/>
        <v>1.4</v>
      </c>
      <c r="AY70" s="4">
        <v>1</v>
      </c>
      <c r="AZ70" s="4">
        <v>1</v>
      </c>
      <c r="BA70" s="4">
        <v>1</v>
      </c>
      <c r="BB70" s="4">
        <v>1</v>
      </c>
      <c r="BC70" s="4">
        <v>1</v>
      </c>
      <c r="BD70" s="4">
        <v>1</v>
      </c>
      <c r="BE70" s="4">
        <v>1</v>
      </c>
      <c r="BF70" s="4">
        <v>1</v>
      </c>
      <c r="BG70" s="4">
        <v>1</v>
      </c>
      <c r="BH70" s="4">
        <v>3</v>
      </c>
      <c r="BI70" s="9">
        <f t="shared" si="11"/>
        <v>1.2</v>
      </c>
      <c r="BJ70" s="4">
        <v>1</v>
      </c>
      <c r="BK70" s="4">
        <v>1</v>
      </c>
      <c r="BL70" s="4">
        <v>1</v>
      </c>
      <c r="BM70" s="4">
        <v>1</v>
      </c>
      <c r="BN70" s="4">
        <v>1</v>
      </c>
      <c r="BO70" s="4">
        <v>1</v>
      </c>
      <c r="BP70" s="4">
        <v>1</v>
      </c>
      <c r="BQ70" s="4">
        <v>1</v>
      </c>
      <c r="BR70" s="4">
        <v>1</v>
      </c>
      <c r="BS70" s="4">
        <v>3</v>
      </c>
      <c r="BT70" s="9">
        <f t="shared" si="12"/>
        <v>1.2</v>
      </c>
      <c r="BU70" s="4">
        <v>2</v>
      </c>
      <c r="BV70" s="4">
        <v>2</v>
      </c>
      <c r="BW70" s="4">
        <v>2</v>
      </c>
      <c r="BX70" s="4">
        <v>2</v>
      </c>
      <c r="BY70" s="4">
        <v>2</v>
      </c>
      <c r="BZ70" s="4">
        <v>2</v>
      </c>
      <c r="CA70" s="4">
        <v>2</v>
      </c>
      <c r="CB70" s="4">
        <v>2</v>
      </c>
      <c r="CC70" s="4">
        <v>2</v>
      </c>
      <c r="CD70" s="4">
        <v>5</v>
      </c>
      <c r="CE70" s="9">
        <f t="shared" si="13"/>
        <v>2.2999999999999998</v>
      </c>
      <c r="CF70" s="4">
        <v>2</v>
      </c>
      <c r="CG70" s="4">
        <v>2</v>
      </c>
      <c r="CH70" s="4">
        <v>2</v>
      </c>
      <c r="CI70" s="4">
        <v>2</v>
      </c>
      <c r="CJ70" s="4">
        <v>2</v>
      </c>
      <c r="CK70" s="4">
        <v>2</v>
      </c>
      <c r="CL70" s="4">
        <v>2</v>
      </c>
      <c r="CM70" s="4">
        <v>2</v>
      </c>
      <c r="CN70" s="4">
        <v>2</v>
      </c>
      <c r="CO70" s="4">
        <v>5</v>
      </c>
      <c r="CP70" s="9">
        <f t="shared" si="14"/>
        <v>2.2999999999999998</v>
      </c>
    </row>
    <row r="71" spans="1:94" hidden="1" x14ac:dyDescent="0.2">
      <c r="A71" s="4">
        <v>70</v>
      </c>
      <c r="B71" s="10">
        <v>1</v>
      </c>
      <c r="C71" s="10">
        <v>1</v>
      </c>
      <c r="D71" s="10">
        <v>2</v>
      </c>
      <c r="E71" s="10">
        <v>5</v>
      </c>
      <c r="F71" s="10">
        <v>20</v>
      </c>
      <c r="G71" s="4">
        <v>6</v>
      </c>
      <c r="H71" s="4">
        <v>0</v>
      </c>
      <c r="I71" s="4">
        <v>6</v>
      </c>
      <c r="J71" s="4">
        <v>0</v>
      </c>
      <c r="K71" s="4">
        <v>6</v>
      </c>
      <c r="L71" s="4">
        <v>0</v>
      </c>
      <c r="M71" s="4">
        <v>6</v>
      </c>
      <c r="N71" s="4">
        <v>2</v>
      </c>
      <c r="O71" s="4">
        <v>2</v>
      </c>
      <c r="P71" s="4">
        <v>3</v>
      </c>
      <c r="Q71" s="9">
        <f t="shared" si="15"/>
        <v>2.3333333333333335</v>
      </c>
      <c r="R71" s="4">
        <v>6</v>
      </c>
      <c r="S71" s="4">
        <v>0</v>
      </c>
      <c r="T71" s="4">
        <v>6</v>
      </c>
      <c r="U71" s="4">
        <v>0</v>
      </c>
      <c r="V71" s="4">
        <v>6</v>
      </c>
      <c r="W71" s="4">
        <v>0</v>
      </c>
      <c r="X71" s="4">
        <v>6</v>
      </c>
      <c r="Y71" s="4">
        <v>2</v>
      </c>
      <c r="Z71" s="4">
        <v>2</v>
      </c>
      <c r="AA71" s="4">
        <v>2</v>
      </c>
      <c r="AB71" s="9">
        <f t="shared" si="8"/>
        <v>2</v>
      </c>
      <c r="AC71" s="4">
        <v>4</v>
      </c>
      <c r="AD71" s="4">
        <v>4</v>
      </c>
      <c r="AE71" s="4">
        <v>4</v>
      </c>
      <c r="AF71" s="4">
        <v>4</v>
      </c>
      <c r="AG71" s="4">
        <v>4</v>
      </c>
      <c r="AH71" s="4">
        <v>4</v>
      </c>
      <c r="AI71" s="4">
        <v>4</v>
      </c>
      <c r="AJ71" s="4">
        <v>4</v>
      </c>
      <c r="AK71" s="4">
        <v>4</v>
      </c>
      <c r="AL71" s="4">
        <v>2</v>
      </c>
      <c r="AM71" s="9">
        <f t="shared" si="9"/>
        <v>3.8</v>
      </c>
      <c r="AN71" s="4">
        <v>2</v>
      </c>
      <c r="AO71" s="4">
        <v>2</v>
      </c>
      <c r="AP71" s="4">
        <v>2</v>
      </c>
      <c r="AQ71" s="4">
        <v>2</v>
      </c>
      <c r="AR71" s="4">
        <v>2</v>
      </c>
      <c r="AS71" s="4">
        <v>2</v>
      </c>
      <c r="AT71" s="4">
        <v>2</v>
      </c>
      <c r="AU71" s="4">
        <v>2</v>
      </c>
      <c r="AV71" s="4">
        <v>2</v>
      </c>
      <c r="AW71" s="4">
        <v>2</v>
      </c>
      <c r="AX71" s="9">
        <f t="shared" si="10"/>
        <v>2</v>
      </c>
      <c r="AY71" s="4">
        <v>5</v>
      </c>
      <c r="AZ71" s="4">
        <v>5</v>
      </c>
      <c r="BA71" s="4">
        <v>5</v>
      </c>
      <c r="BB71" s="4">
        <v>5</v>
      </c>
      <c r="BC71" s="4">
        <v>5</v>
      </c>
      <c r="BD71" s="4">
        <v>5</v>
      </c>
      <c r="BE71" s="4">
        <v>5</v>
      </c>
      <c r="BF71" s="4">
        <v>5</v>
      </c>
      <c r="BG71" s="4">
        <v>5</v>
      </c>
      <c r="BH71" s="4">
        <v>2</v>
      </c>
      <c r="BI71" s="9">
        <f t="shared" si="11"/>
        <v>4.7</v>
      </c>
      <c r="BJ71" s="4">
        <v>6</v>
      </c>
      <c r="BK71" s="4">
        <v>0</v>
      </c>
      <c r="BL71" s="4">
        <v>6</v>
      </c>
      <c r="BM71" s="4">
        <v>0</v>
      </c>
      <c r="BN71" s="4">
        <v>6</v>
      </c>
      <c r="BO71" s="4">
        <v>0</v>
      </c>
      <c r="BP71" s="4">
        <v>6</v>
      </c>
      <c r="BQ71" s="4">
        <v>2</v>
      </c>
      <c r="BR71" s="4">
        <v>2</v>
      </c>
      <c r="BS71" s="4">
        <v>2</v>
      </c>
      <c r="BT71" s="9">
        <f t="shared" si="12"/>
        <v>2</v>
      </c>
      <c r="BU71" s="4">
        <v>3</v>
      </c>
      <c r="BV71" s="4">
        <v>3</v>
      </c>
      <c r="BW71" s="4">
        <v>3</v>
      </c>
      <c r="BX71" s="4">
        <v>3</v>
      </c>
      <c r="BY71" s="4">
        <v>3</v>
      </c>
      <c r="BZ71" s="4">
        <v>3</v>
      </c>
      <c r="CA71" s="4">
        <v>3</v>
      </c>
      <c r="CB71" s="4">
        <v>3</v>
      </c>
      <c r="CC71" s="4">
        <v>3</v>
      </c>
      <c r="CD71" s="4">
        <v>2</v>
      </c>
      <c r="CE71" s="9">
        <f t="shared" si="13"/>
        <v>2.9</v>
      </c>
      <c r="CF71" s="4">
        <v>3</v>
      </c>
      <c r="CG71" s="4">
        <v>3</v>
      </c>
      <c r="CH71" s="4">
        <v>3</v>
      </c>
      <c r="CI71" s="4">
        <v>3</v>
      </c>
      <c r="CJ71" s="4">
        <v>3</v>
      </c>
      <c r="CK71" s="4">
        <v>3</v>
      </c>
      <c r="CL71" s="4">
        <v>3</v>
      </c>
      <c r="CM71" s="4">
        <v>3</v>
      </c>
      <c r="CN71" s="4">
        <v>3</v>
      </c>
      <c r="CO71" s="4">
        <v>2</v>
      </c>
      <c r="CP71" s="9">
        <f t="shared" si="14"/>
        <v>2.9</v>
      </c>
    </row>
    <row r="72" spans="1:94" hidden="1" x14ac:dyDescent="0.2">
      <c r="A72" s="4">
        <v>71</v>
      </c>
      <c r="B72" s="10">
        <v>2</v>
      </c>
      <c r="C72" s="10">
        <v>2</v>
      </c>
      <c r="D72" s="10">
        <v>1</v>
      </c>
      <c r="E72" s="10">
        <v>1</v>
      </c>
      <c r="F72" s="10">
        <v>30</v>
      </c>
      <c r="G72" s="4">
        <v>1</v>
      </c>
      <c r="H72" s="4">
        <v>1</v>
      </c>
      <c r="I72" s="4">
        <v>1</v>
      </c>
      <c r="J72" s="4">
        <v>1</v>
      </c>
      <c r="K72" s="4">
        <v>1</v>
      </c>
      <c r="L72" s="4">
        <v>1</v>
      </c>
      <c r="M72" s="4">
        <v>1</v>
      </c>
      <c r="N72" s="4">
        <v>1</v>
      </c>
      <c r="O72" s="4">
        <v>1</v>
      </c>
      <c r="P72" s="4">
        <v>4</v>
      </c>
      <c r="Q72" s="9">
        <f t="shared" si="15"/>
        <v>1.3</v>
      </c>
      <c r="R72" s="4">
        <v>1</v>
      </c>
      <c r="S72" s="4">
        <v>1</v>
      </c>
      <c r="T72" s="4">
        <v>1</v>
      </c>
      <c r="U72" s="4">
        <v>1</v>
      </c>
      <c r="V72" s="4">
        <v>1</v>
      </c>
      <c r="W72" s="4">
        <v>1</v>
      </c>
      <c r="X72" s="4">
        <v>1</v>
      </c>
      <c r="Y72" s="4">
        <v>1</v>
      </c>
      <c r="Z72" s="4">
        <v>1</v>
      </c>
      <c r="AA72" s="4">
        <v>1</v>
      </c>
      <c r="AB72" s="9">
        <f t="shared" si="8"/>
        <v>1</v>
      </c>
      <c r="AC72" s="4">
        <v>5</v>
      </c>
      <c r="AD72" s="4">
        <v>5</v>
      </c>
      <c r="AE72" s="4">
        <v>5</v>
      </c>
      <c r="AF72" s="4">
        <v>5</v>
      </c>
      <c r="AG72" s="4">
        <v>5</v>
      </c>
      <c r="AH72" s="4">
        <v>5</v>
      </c>
      <c r="AI72" s="4">
        <v>5</v>
      </c>
      <c r="AJ72" s="4">
        <v>5</v>
      </c>
      <c r="AK72" s="4">
        <v>5</v>
      </c>
      <c r="AL72" s="4">
        <v>1</v>
      </c>
      <c r="AM72" s="9">
        <f t="shared" si="9"/>
        <v>4.5999999999999996</v>
      </c>
      <c r="AN72" s="4">
        <v>3</v>
      </c>
      <c r="AO72" s="4">
        <v>3</v>
      </c>
      <c r="AP72" s="4">
        <v>3</v>
      </c>
      <c r="AQ72" s="4">
        <v>3</v>
      </c>
      <c r="AR72" s="4">
        <v>3</v>
      </c>
      <c r="AS72" s="4">
        <v>3</v>
      </c>
      <c r="AT72" s="4">
        <v>3</v>
      </c>
      <c r="AU72" s="4">
        <v>3</v>
      </c>
      <c r="AV72" s="4">
        <v>3</v>
      </c>
      <c r="AW72" s="4">
        <v>1</v>
      </c>
      <c r="AX72" s="9">
        <f t="shared" si="10"/>
        <v>2.8</v>
      </c>
      <c r="AY72" s="4">
        <v>6</v>
      </c>
      <c r="AZ72" s="4">
        <v>0</v>
      </c>
      <c r="BA72" s="4">
        <v>6</v>
      </c>
      <c r="BB72" s="4">
        <v>0</v>
      </c>
      <c r="BC72" s="4">
        <v>6</v>
      </c>
      <c r="BD72" s="4">
        <v>0</v>
      </c>
      <c r="BE72" s="4">
        <v>6</v>
      </c>
      <c r="BF72" s="4">
        <v>2</v>
      </c>
      <c r="BG72" s="4">
        <v>2</v>
      </c>
      <c r="BH72" s="4">
        <v>1</v>
      </c>
      <c r="BI72" s="9">
        <f t="shared" si="11"/>
        <v>1.6666666666666667</v>
      </c>
      <c r="BJ72" s="4">
        <v>4</v>
      </c>
      <c r="BK72" s="4">
        <v>4</v>
      </c>
      <c r="BL72" s="4">
        <v>4</v>
      </c>
      <c r="BM72" s="4">
        <v>4</v>
      </c>
      <c r="BN72" s="4">
        <v>4</v>
      </c>
      <c r="BO72" s="4">
        <v>4</v>
      </c>
      <c r="BP72" s="4">
        <v>4</v>
      </c>
      <c r="BQ72" s="4">
        <v>4</v>
      </c>
      <c r="BR72" s="4">
        <v>4</v>
      </c>
      <c r="BS72" s="4">
        <v>1</v>
      </c>
      <c r="BT72" s="9">
        <f t="shared" si="12"/>
        <v>3.7</v>
      </c>
      <c r="BU72" s="4">
        <v>4</v>
      </c>
      <c r="BV72" s="4">
        <v>4</v>
      </c>
      <c r="BW72" s="4">
        <v>4</v>
      </c>
      <c r="BX72" s="4">
        <v>4</v>
      </c>
      <c r="BY72" s="4">
        <v>4</v>
      </c>
      <c r="BZ72" s="4">
        <v>4</v>
      </c>
      <c r="CA72" s="4">
        <v>4</v>
      </c>
      <c r="CB72" s="4">
        <v>4</v>
      </c>
      <c r="CC72" s="4">
        <v>4</v>
      </c>
      <c r="CD72" s="4">
        <v>1</v>
      </c>
      <c r="CE72" s="9">
        <f t="shared" si="13"/>
        <v>3.7</v>
      </c>
      <c r="CF72" s="4">
        <v>4</v>
      </c>
      <c r="CG72" s="4">
        <v>4</v>
      </c>
      <c r="CH72" s="4">
        <v>4</v>
      </c>
      <c r="CI72" s="4">
        <v>4</v>
      </c>
      <c r="CJ72" s="4">
        <v>4</v>
      </c>
      <c r="CK72" s="4">
        <v>4</v>
      </c>
      <c r="CL72" s="4">
        <v>4</v>
      </c>
      <c r="CM72" s="4">
        <v>4</v>
      </c>
      <c r="CN72" s="4">
        <v>4</v>
      </c>
      <c r="CO72" s="4">
        <v>1</v>
      </c>
      <c r="CP72" s="9">
        <f t="shared" si="14"/>
        <v>3.7</v>
      </c>
    </row>
    <row r="73" spans="1:94" x14ac:dyDescent="0.2">
      <c r="A73" s="4">
        <v>72</v>
      </c>
      <c r="B73" s="10">
        <v>3</v>
      </c>
      <c r="C73" s="10">
        <v>2</v>
      </c>
      <c r="D73" s="10">
        <v>0</v>
      </c>
      <c r="E73" s="10">
        <v>2</v>
      </c>
      <c r="F73" s="10">
        <v>10</v>
      </c>
      <c r="G73" s="4">
        <v>2</v>
      </c>
      <c r="H73" s="4">
        <v>2</v>
      </c>
      <c r="I73" s="4">
        <v>2</v>
      </c>
      <c r="J73" s="4">
        <v>2</v>
      </c>
      <c r="K73" s="4">
        <v>2</v>
      </c>
      <c r="L73" s="4">
        <v>2</v>
      </c>
      <c r="M73" s="4">
        <v>2</v>
      </c>
      <c r="N73" s="4">
        <v>2</v>
      </c>
      <c r="O73" s="4">
        <v>2</v>
      </c>
      <c r="P73" s="4">
        <v>5</v>
      </c>
      <c r="Q73" s="9">
        <f t="shared" si="15"/>
        <v>2.2999999999999998</v>
      </c>
      <c r="R73" s="4">
        <v>2</v>
      </c>
      <c r="S73" s="4">
        <v>2</v>
      </c>
      <c r="T73" s="4">
        <v>2</v>
      </c>
      <c r="U73" s="4">
        <v>2</v>
      </c>
      <c r="V73" s="4">
        <v>2</v>
      </c>
      <c r="W73" s="4">
        <v>2</v>
      </c>
      <c r="X73" s="4">
        <v>2</v>
      </c>
      <c r="Y73" s="4">
        <v>2</v>
      </c>
      <c r="Z73" s="4">
        <v>2</v>
      </c>
      <c r="AA73" s="4">
        <v>2</v>
      </c>
      <c r="AB73" s="9">
        <f t="shared" si="8"/>
        <v>2</v>
      </c>
      <c r="AC73" s="4">
        <v>1</v>
      </c>
      <c r="AD73" s="4">
        <v>1</v>
      </c>
      <c r="AE73" s="4">
        <v>1</v>
      </c>
      <c r="AF73" s="4">
        <v>1</v>
      </c>
      <c r="AG73" s="4">
        <v>1</v>
      </c>
      <c r="AH73" s="4">
        <v>1</v>
      </c>
      <c r="AI73" s="4">
        <v>1</v>
      </c>
      <c r="AJ73" s="4">
        <v>1</v>
      </c>
      <c r="AK73" s="4">
        <v>1</v>
      </c>
      <c r="AL73" s="4">
        <v>2</v>
      </c>
      <c r="AM73" s="9">
        <f t="shared" si="9"/>
        <v>1.1000000000000001</v>
      </c>
      <c r="AN73" s="4">
        <v>1</v>
      </c>
      <c r="AO73" s="4">
        <v>1</v>
      </c>
      <c r="AP73" s="4">
        <v>1</v>
      </c>
      <c r="AQ73" s="4">
        <v>1</v>
      </c>
      <c r="AR73" s="4">
        <v>1</v>
      </c>
      <c r="AS73" s="4">
        <v>1</v>
      </c>
      <c r="AT73" s="4">
        <v>1</v>
      </c>
      <c r="AU73" s="4">
        <v>1</v>
      </c>
      <c r="AV73" s="4">
        <v>1</v>
      </c>
      <c r="AW73" s="4">
        <v>3</v>
      </c>
      <c r="AX73" s="9">
        <f t="shared" si="10"/>
        <v>1.2</v>
      </c>
      <c r="AY73" s="4">
        <v>1</v>
      </c>
      <c r="AZ73" s="4">
        <v>1</v>
      </c>
      <c r="BA73" s="4">
        <v>1</v>
      </c>
      <c r="BB73" s="4">
        <v>1</v>
      </c>
      <c r="BC73" s="4">
        <v>1</v>
      </c>
      <c r="BD73" s="4">
        <v>1</v>
      </c>
      <c r="BE73" s="4">
        <v>1</v>
      </c>
      <c r="BF73" s="4">
        <v>1</v>
      </c>
      <c r="BG73" s="4">
        <v>1</v>
      </c>
      <c r="BH73" s="4">
        <v>2</v>
      </c>
      <c r="BI73" s="9">
        <f t="shared" si="11"/>
        <v>1.1000000000000001</v>
      </c>
      <c r="BJ73" s="4">
        <v>1</v>
      </c>
      <c r="BK73" s="4">
        <v>1</v>
      </c>
      <c r="BL73" s="4">
        <v>1</v>
      </c>
      <c r="BM73" s="4">
        <v>1</v>
      </c>
      <c r="BN73" s="4">
        <v>1</v>
      </c>
      <c r="BO73" s="4">
        <v>1</v>
      </c>
      <c r="BP73" s="4">
        <v>1</v>
      </c>
      <c r="BQ73" s="4">
        <v>1</v>
      </c>
      <c r="BR73" s="4">
        <v>1</v>
      </c>
      <c r="BS73" s="4">
        <v>3</v>
      </c>
      <c r="BT73" s="9">
        <f t="shared" si="12"/>
        <v>1.2</v>
      </c>
      <c r="BU73" s="4">
        <v>1</v>
      </c>
      <c r="BV73" s="4">
        <v>1</v>
      </c>
      <c r="BW73" s="4">
        <v>1</v>
      </c>
      <c r="BX73" s="4">
        <v>1</v>
      </c>
      <c r="BY73" s="4">
        <v>1</v>
      </c>
      <c r="BZ73" s="4">
        <v>1</v>
      </c>
      <c r="CA73" s="4">
        <v>1</v>
      </c>
      <c r="CB73" s="4">
        <v>1</v>
      </c>
      <c r="CC73" s="4">
        <v>1</v>
      </c>
      <c r="CD73" s="4">
        <v>3</v>
      </c>
      <c r="CE73" s="9">
        <f t="shared" si="13"/>
        <v>1.2</v>
      </c>
      <c r="CF73" s="4">
        <v>1</v>
      </c>
      <c r="CG73" s="4">
        <v>1</v>
      </c>
      <c r="CH73" s="4">
        <v>1</v>
      </c>
      <c r="CI73" s="4">
        <v>1</v>
      </c>
      <c r="CJ73" s="4">
        <v>1</v>
      </c>
      <c r="CK73" s="4">
        <v>1</v>
      </c>
      <c r="CL73" s="4">
        <v>1</v>
      </c>
      <c r="CM73" s="4">
        <v>1</v>
      </c>
      <c r="CN73" s="4">
        <v>1</v>
      </c>
      <c r="CO73" s="4">
        <v>3</v>
      </c>
      <c r="CP73" s="9">
        <f t="shared" si="14"/>
        <v>1.2</v>
      </c>
    </row>
    <row r="74" spans="1:94" hidden="1" x14ac:dyDescent="0.2">
      <c r="A74" s="4">
        <v>73</v>
      </c>
      <c r="B74" s="10">
        <v>1</v>
      </c>
      <c r="C74" s="10">
        <v>1</v>
      </c>
      <c r="D74" s="10">
        <v>1</v>
      </c>
      <c r="E74" s="10">
        <v>3</v>
      </c>
      <c r="F74" s="10">
        <v>10</v>
      </c>
      <c r="G74" s="4">
        <v>3</v>
      </c>
      <c r="H74" s="4">
        <v>3</v>
      </c>
      <c r="I74" s="4">
        <v>3</v>
      </c>
      <c r="J74" s="4">
        <v>3</v>
      </c>
      <c r="K74" s="4">
        <v>3</v>
      </c>
      <c r="L74" s="4">
        <v>3</v>
      </c>
      <c r="M74" s="4">
        <v>3</v>
      </c>
      <c r="N74" s="4">
        <v>3</v>
      </c>
      <c r="O74" s="4">
        <v>3</v>
      </c>
      <c r="P74" s="4">
        <v>2</v>
      </c>
      <c r="Q74" s="9">
        <f t="shared" si="15"/>
        <v>2.9</v>
      </c>
      <c r="R74" s="4">
        <v>3</v>
      </c>
      <c r="S74" s="4">
        <v>3</v>
      </c>
      <c r="T74" s="4">
        <v>3</v>
      </c>
      <c r="U74" s="4">
        <v>3</v>
      </c>
      <c r="V74" s="4">
        <v>3</v>
      </c>
      <c r="W74" s="4">
        <v>3</v>
      </c>
      <c r="X74" s="4">
        <v>3</v>
      </c>
      <c r="Y74" s="4">
        <v>3</v>
      </c>
      <c r="Z74" s="4">
        <v>3</v>
      </c>
      <c r="AA74" s="4">
        <v>3</v>
      </c>
      <c r="AB74" s="9">
        <f t="shared" si="8"/>
        <v>3</v>
      </c>
      <c r="AC74" s="4">
        <v>1</v>
      </c>
      <c r="AD74" s="4">
        <v>1</v>
      </c>
      <c r="AE74" s="4">
        <v>1</v>
      </c>
      <c r="AF74" s="4">
        <v>1</v>
      </c>
      <c r="AG74" s="4">
        <v>1</v>
      </c>
      <c r="AH74" s="4">
        <v>1</v>
      </c>
      <c r="AI74" s="4">
        <v>1</v>
      </c>
      <c r="AJ74" s="4">
        <v>1</v>
      </c>
      <c r="AK74" s="4">
        <v>1</v>
      </c>
      <c r="AL74" s="4">
        <v>3</v>
      </c>
      <c r="AM74" s="9">
        <f t="shared" si="9"/>
        <v>1.2</v>
      </c>
      <c r="AN74" s="4">
        <v>1</v>
      </c>
      <c r="AO74" s="4">
        <v>1</v>
      </c>
      <c r="AP74" s="4">
        <v>1</v>
      </c>
      <c r="AQ74" s="4">
        <v>1</v>
      </c>
      <c r="AR74" s="4">
        <v>1</v>
      </c>
      <c r="AS74" s="4">
        <v>1</v>
      </c>
      <c r="AT74" s="4">
        <v>1</v>
      </c>
      <c r="AU74" s="4">
        <v>1</v>
      </c>
      <c r="AV74" s="4">
        <v>1</v>
      </c>
      <c r="AW74" s="4">
        <v>3</v>
      </c>
      <c r="AX74" s="9">
        <f t="shared" si="10"/>
        <v>1.2</v>
      </c>
      <c r="AY74" s="4">
        <v>2</v>
      </c>
      <c r="AZ74" s="4">
        <v>2</v>
      </c>
      <c r="BA74" s="4">
        <v>2</v>
      </c>
      <c r="BB74" s="4">
        <v>2</v>
      </c>
      <c r="BC74" s="4">
        <v>2</v>
      </c>
      <c r="BD74" s="4">
        <v>2</v>
      </c>
      <c r="BE74" s="4">
        <v>2</v>
      </c>
      <c r="BF74" s="4">
        <v>2</v>
      </c>
      <c r="BG74" s="4">
        <v>2</v>
      </c>
      <c r="BH74" s="4">
        <v>3</v>
      </c>
      <c r="BI74" s="9">
        <f t="shared" si="11"/>
        <v>2.1</v>
      </c>
      <c r="BJ74" s="4">
        <v>1</v>
      </c>
      <c r="BK74" s="4">
        <v>1</v>
      </c>
      <c r="BL74" s="4">
        <v>1</v>
      </c>
      <c r="BM74" s="4">
        <v>1</v>
      </c>
      <c r="BN74" s="4">
        <v>1</v>
      </c>
      <c r="BO74" s="4">
        <v>1</v>
      </c>
      <c r="BP74" s="4">
        <v>1</v>
      </c>
      <c r="BQ74" s="4">
        <v>1</v>
      </c>
      <c r="BR74" s="4">
        <v>1</v>
      </c>
      <c r="BS74" s="4">
        <v>3</v>
      </c>
      <c r="BT74" s="9">
        <f t="shared" si="12"/>
        <v>1.2</v>
      </c>
      <c r="BU74" s="4">
        <v>1</v>
      </c>
      <c r="BV74" s="4">
        <v>1</v>
      </c>
      <c r="BW74" s="4">
        <v>1</v>
      </c>
      <c r="BX74" s="4">
        <v>1</v>
      </c>
      <c r="BY74" s="4">
        <v>1</v>
      </c>
      <c r="BZ74" s="4">
        <v>1</v>
      </c>
      <c r="CA74" s="4">
        <v>1</v>
      </c>
      <c r="CB74" s="4">
        <v>1</v>
      </c>
      <c r="CC74" s="4">
        <v>1</v>
      </c>
      <c r="CD74" s="4">
        <v>3</v>
      </c>
      <c r="CE74" s="9">
        <f t="shared" si="13"/>
        <v>1.2</v>
      </c>
      <c r="CF74" s="4">
        <v>1</v>
      </c>
      <c r="CG74" s="4">
        <v>1</v>
      </c>
      <c r="CH74" s="4">
        <v>1</v>
      </c>
      <c r="CI74" s="4">
        <v>1</v>
      </c>
      <c r="CJ74" s="4">
        <v>1</v>
      </c>
      <c r="CK74" s="4">
        <v>1</v>
      </c>
      <c r="CL74" s="4">
        <v>1</v>
      </c>
      <c r="CM74" s="4">
        <v>1</v>
      </c>
      <c r="CN74" s="4">
        <v>1</v>
      </c>
      <c r="CO74" s="4">
        <v>3</v>
      </c>
      <c r="CP74" s="9">
        <f t="shared" si="14"/>
        <v>1.2</v>
      </c>
    </row>
    <row r="75" spans="1:94" hidden="1" x14ac:dyDescent="0.2">
      <c r="A75" s="4">
        <v>74</v>
      </c>
      <c r="B75" s="10">
        <v>2</v>
      </c>
      <c r="C75" s="10">
        <v>1</v>
      </c>
      <c r="D75" s="10">
        <v>2</v>
      </c>
      <c r="E75" s="10">
        <v>4</v>
      </c>
      <c r="F75" s="10">
        <v>20</v>
      </c>
      <c r="G75" s="4">
        <v>4</v>
      </c>
      <c r="H75" s="4">
        <v>4</v>
      </c>
      <c r="I75" s="4">
        <v>4</v>
      </c>
      <c r="J75" s="4">
        <v>4</v>
      </c>
      <c r="K75" s="4">
        <v>4</v>
      </c>
      <c r="L75" s="4">
        <v>4</v>
      </c>
      <c r="M75" s="4">
        <v>4</v>
      </c>
      <c r="N75" s="4">
        <v>4</v>
      </c>
      <c r="O75" s="4">
        <v>4</v>
      </c>
      <c r="P75" s="4">
        <v>1</v>
      </c>
      <c r="Q75" s="9">
        <f t="shared" si="15"/>
        <v>3.7</v>
      </c>
      <c r="R75" s="4">
        <v>4</v>
      </c>
      <c r="S75" s="4">
        <v>4</v>
      </c>
      <c r="T75" s="4">
        <v>4</v>
      </c>
      <c r="U75" s="4">
        <v>4</v>
      </c>
      <c r="V75" s="4">
        <v>4</v>
      </c>
      <c r="W75" s="4">
        <v>4</v>
      </c>
      <c r="X75" s="4">
        <v>4</v>
      </c>
      <c r="Y75" s="4">
        <v>4</v>
      </c>
      <c r="Z75" s="4">
        <v>4</v>
      </c>
      <c r="AA75" s="4">
        <v>4</v>
      </c>
      <c r="AB75" s="9">
        <f t="shared" si="8"/>
        <v>4</v>
      </c>
      <c r="AC75" s="4">
        <v>2</v>
      </c>
      <c r="AD75" s="4">
        <v>2</v>
      </c>
      <c r="AE75" s="4">
        <v>2</v>
      </c>
      <c r="AF75" s="4">
        <v>2</v>
      </c>
      <c r="AG75" s="4">
        <v>2</v>
      </c>
      <c r="AH75" s="4">
        <v>2</v>
      </c>
      <c r="AI75" s="4">
        <v>2</v>
      </c>
      <c r="AJ75" s="4">
        <v>2</v>
      </c>
      <c r="AK75" s="4">
        <v>2</v>
      </c>
      <c r="AL75" s="4">
        <v>4</v>
      </c>
      <c r="AM75" s="9">
        <f t="shared" si="9"/>
        <v>2.2000000000000002</v>
      </c>
      <c r="AN75" s="4">
        <v>6</v>
      </c>
      <c r="AO75" s="4">
        <v>0</v>
      </c>
      <c r="AP75" s="4">
        <v>6</v>
      </c>
      <c r="AQ75" s="4">
        <v>0</v>
      </c>
      <c r="AR75" s="4">
        <v>6</v>
      </c>
      <c r="AS75" s="4">
        <v>0</v>
      </c>
      <c r="AT75" s="4">
        <v>6</v>
      </c>
      <c r="AU75" s="4">
        <v>2</v>
      </c>
      <c r="AV75" s="4">
        <v>2</v>
      </c>
      <c r="AW75" s="4">
        <v>4</v>
      </c>
      <c r="AX75" s="9">
        <f t="shared" si="10"/>
        <v>2.6666666666666665</v>
      </c>
      <c r="AY75" s="4">
        <v>3</v>
      </c>
      <c r="AZ75" s="4">
        <v>3</v>
      </c>
      <c r="BA75" s="4">
        <v>3</v>
      </c>
      <c r="BB75" s="4">
        <v>3</v>
      </c>
      <c r="BC75" s="4">
        <v>3</v>
      </c>
      <c r="BD75" s="4">
        <v>3</v>
      </c>
      <c r="BE75" s="4">
        <v>3</v>
      </c>
      <c r="BF75" s="4">
        <v>3</v>
      </c>
      <c r="BG75" s="4">
        <v>3</v>
      </c>
      <c r="BH75" s="4">
        <v>4</v>
      </c>
      <c r="BI75" s="9">
        <f t="shared" si="11"/>
        <v>3.1</v>
      </c>
      <c r="BJ75" s="4">
        <v>1</v>
      </c>
      <c r="BK75" s="4">
        <v>1</v>
      </c>
      <c r="BL75" s="4">
        <v>1</v>
      </c>
      <c r="BM75" s="4">
        <v>1</v>
      </c>
      <c r="BN75" s="4">
        <v>1</v>
      </c>
      <c r="BO75" s="4">
        <v>1</v>
      </c>
      <c r="BP75" s="4">
        <v>1</v>
      </c>
      <c r="BQ75" s="4">
        <v>1</v>
      </c>
      <c r="BR75" s="4">
        <v>1</v>
      </c>
      <c r="BS75" s="4">
        <v>4</v>
      </c>
      <c r="BT75" s="9">
        <f t="shared" si="12"/>
        <v>1.3</v>
      </c>
      <c r="BU75" s="4">
        <v>1</v>
      </c>
      <c r="BV75" s="4">
        <v>1</v>
      </c>
      <c r="BW75" s="4">
        <v>1</v>
      </c>
      <c r="BX75" s="4">
        <v>1</v>
      </c>
      <c r="BY75" s="4">
        <v>1</v>
      </c>
      <c r="BZ75" s="4">
        <v>1</v>
      </c>
      <c r="CA75" s="4">
        <v>1</v>
      </c>
      <c r="CB75" s="4">
        <v>1</v>
      </c>
      <c r="CC75" s="4">
        <v>1</v>
      </c>
      <c r="CD75" s="4">
        <v>4</v>
      </c>
      <c r="CE75" s="9">
        <f t="shared" si="13"/>
        <v>1.3</v>
      </c>
      <c r="CF75" s="4">
        <v>1</v>
      </c>
      <c r="CG75" s="4">
        <v>1</v>
      </c>
      <c r="CH75" s="4">
        <v>1</v>
      </c>
      <c r="CI75" s="4">
        <v>1</v>
      </c>
      <c r="CJ75" s="4">
        <v>1</v>
      </c>
      <c r="CK75" s="4">
        <v>1</v>
      </c>
      <c r="CL75" s="4">
        <v>1</v>
      </c>
      <c r="CM75" s="4">
        <v>1</v>
      </c>
      <c r="CN75" s="4">
        <v>1</v>
      </c>
      <c r="CO75" s="4">
        <v>4</v>
      </c>
      <c r="CP75" s="9">
        <f t="shared" si="14"/>
        <v>1.3</v>
      </c>
    </row>
    <row r="76" spans="1:94" hidden="1" x14ac:dyDescent="0.2">
      <c r="A76" s="4">
        <v>75</v>
      </c>
      <c r="B76" s="10">
        <v>3</v>
      </c>
      <c r="C76" s="10">
        <v>2</v>
      </c>
      <c r="D76" s="10">
        <v>0</v>
      </c>
      <c r="E76" s="10">
        <v>5</v>
      </c>
      <c r="F76" s="10">
        <v>30</v>
      </c>
      <c r="G76" s="4">
        <v>5</v>
      </c>
      <c r="H76" s="4">
        <v>5</v>
      </c>
      <c r="I76" s="4">
        <v>5</v>
      </c>
      <c r="J76" s="4">
        <v>5</v>
      </c>
      <c r="K76" s="4">
        <v>5</v>
      </c>
      <c r="L76" s="4">
        <v>5</v>
      </c>
      <c r="M76" s="4">
        <v>5</v>
      </c>
      <c r="N76" s="4">
        <v>5</v>
      </c>
      <c r="O76" s="4">
        <v>5</v>
      </c>
      <c r="P76" s="4">
        <v>2</v>
      </c>
      <c r="Q76" s="9">
        <f t="shared" si="15"/>
        <v>4.7</v>
      </c>
      <c r="R76" s="4">
        <v>5</v>
      </c>
      <c r="S76" s="4">
        <v>5</v>
      </c>
      <c r="T76" s="4">
        <v>5</v>
      </c>
      <c r="U76" s="4">
        <v>5</v>
      </c>
      <c r="V76" s="4">
        <v>5</v>
      </c>
      <c r="W76" s="4">
        <v>5</v>
      </c>
      <c r="X76" s="4">
        <v>5</v>
      </c>
      <c r="Y76" s="4">
        <v>5</v>
      </c>
      <c r="Z76" s="4">
        <v>5</v>
      </c>
      <c r="AA76" s="4">
        <v>5</v>
      </c>
      <c r="AB76" s="9">
        <f t="shared" si="8"/>
        <v>5</v>
      </c>
      <c r="AC76" s="4">
        <v>3</v>
      </c>
      <c r="AD76" s="4">
        <v>3</v>
      </c>
      <c r="AE76" s="4">
        <v>3</v>
      </c>
      <c r="AF76" s="4">
        <v>3</v>
      </c>
      <c r="AG76" s="4">
        <v>3</v>
      </c>
      <c r="AH76" s="4">
        <v>3</v>
      </c>
      <c r="AI76" s="4">
        <v>3</v>
      </c>
      <c r="AJ76" s="4">
        <v>3</v>
      </c>
      <c r="AK76" s="4">
        <v>3</v>
      </c>
      <c r="AL76" s="4">
        <v>5</v>
      </c>
      <c r="AM76" s="9">
        <f t="shared" si="9"/>
        <v>3.2</v>
      </c>
      <c r="AN76" s="4">
        <v>1</v>
      </c>
      <c r="AO76" s="4">
        <v>1</v>
      </c>
      <c r="AP76" s="4">
        <v>1</v>
      </c>
      <c r="AQ76" s="4">
        <v>1</v>
      </c>
      <c r="AR76" s="4">
        <v>1</v>
      </c>
      <c r="AS76" s="4">
        <v>1</v>
      </c>
      <c r="AT76" s="4">
        <v>1</v>
      </c>
      <c r="AU76" s="4">
        <v>1</v>
      </c>
      <c r="AV76" s="4">
        <v>1</v>
      </c>
      <c r="AW76" s="4">
        <v>5</v>
      </c>
      <c r="AX76" s="9">
        <f t="shared" si="10"/>
        <v>1.4</v>
      </c>
      <c r="AY76" s="4">
        <v>4</v>
      </c>
      <c r="AZ76" s="4">
        <v>4</v>
      </c>
      <c r="BA76" s="4">
        <v>4</v>
      </c>
      <c r="BB76" s="4">
        <v>4</v>
      </c>
      <c r="BC76" s="4">
        <v>4</v>
      </c>
      <c r="BD76" s="4">
        <v>4</v>
      </c>
      <c r="BE76" s="4">
        <v>4</v>
      </c>
      <c r="BF76" s="4">
        <v>4</v>
      </c>
      <c r="BG76" s="4">
        <v>4</v>
      </c>
      <c r="BH76" s="4">
        <v>5</v>
      </c>
      <c r="BI76" s="9">
        <f t="shared" si="11"/>
        <v>4.0999999999999996</v>
      </c>
      <c r="BJ76" s="4">
        <v>2</v>
      </c>
      <c r="BK76" s="4">
        <v>2</v>
      </c>
      <c r="BL76" s="4">
        <v>2</v>
      </c>
      <c r="BM76" s="4">
        <v>2</v>
      </c>
      <c r="BN76" s="4">
        <v>2</v>
      </c>
      <c r="BO76" s="4">
        <v>2</v>
      </c>
      <c r="BP76" s="4">
        <v>2</v>
      </c>
      <c r="BQ76" s="4">
        <v>2</v>
      </c>
      <c r="BR76" s="4">
        <v>2</v>
      </c>
      <c r="BS76" s="4">
        <v>5</v>
      </c>
      <c r="BT76" s="9">
        <f t="shared" si="12"/>
        <v>2.2999999999999998</v>
      </c>
      <c r="BU76" s="4">
        <v>2</v>
      </c>
      <c r="BV76" s="4">
        <v>2</v>
      </c>
      <c r="BW76" s="4">
        <v>2</v>
      </c>
      <c r="BX76" s="4">
        <v>2</v>
      </c>
      <c r="BY76" s="4">
        <v>2</v>
      </c>
      <c r="BZ76" s="4">
        <v>2</v>
      </c>
      <c r="CA76" s="4">
        <v>2</v>
      </c>
      <c r="CB76" s="4">
        <v>2</v>
      </c>
      <c r="CC76" s="4">
        <v>2</v>
      </c>
      <c r="CD76" s="4">
        <v>5</v>
      </c>
      <c r="CE76" s="9">
        <f t="shared" si="13"/>
        <v>2.2999999999999998</v>
      </c>
      <c r="CF76" s="4">
        <v>2</v>
      </c>
      <c r="CG76" s="4">
        <v>2</v>
      </c>
      <c r="CH76" s="4">
        <v>2</v>
      </c>
      <c r="CI76" s="4">
        <v>2</v>
      </c>
      <c r="CJ76" s="4">
        <v>2</v>
      </c>
      <c r="CK76" s="4">
        <v>2</v>
      </c>
      <c r="CL76" s="4">
        <v>2</v>
      </c>
      <c r="CM76" s="4">
        <v>2</v>
      </c>
      <c r="CN76" s="4">
        <v>2</v>
      </c>
      <c r="CO76" s="4">
        <v>5</v>
      </c>
      <c r="CP76" s="9">
        <f t="shared" si="14"/>
        <v>2.2999999999999998</v>
      </c>
    </row>
    <row r="77" spans="1:94" x14ac:dyDescent="0.2">
      <c r="A77" s="4">
        <v>76</v>
      </c>
      <c r="B77" s="10">
        <v>1</v>
      </c>
      <c r="C77" s="10">
        <v>2</v>
      </c>
      <c r="D77" s="10">
        <v>2</v>
      </c>
      <c r="E77" s="10">
        <v>1</v>
      </c>
      <c r="F77" s="10">
        <v>20</v>
      </c>
      <c r="G77" s="4">
        <v>1</v>
      </c>
      <c r="H77" s="4">
        <v>1</v>
      </c>
      <c r="I77" s="4">
        <v>1</v>
      </c>
      <c r="J77" s="4">
        <v>1</v>
      </c>
      <c r="K77" s="4">
        <v>1</v>
      </c>
      <c r="L77" s="4">
        <v>1</v>
      </c>
      <c r="M77" s="4">
        <v>1</v>
      </c>
      <c r="N77" s="4">
        <v>1</v>
      </c>
      <c r="O77" s="4">
        <v>1</v>
      </c>
      <c r="P77" s="4">
        <v>2</v>
      </c>
      <c r="Q77" s="9">
        <f t="shared" si="15"/>
        <v>1.1000000000000001</v>
      </c>
      <c r="R77" s="4">
        <v>1</v>
      </c>
      <c r="S77" s="4">
        <v>1</v>
      </c>
      <c r="T77" s="4">
        <v>1</v>
      </c>
      <c r="U77" s="4">
        <v>1</v>
      </c>
      <c r="V77" s="4">
        <v>1</v>
      </c>
      <c r="W77" s="4">
        <v>1</v>
      </c>
      <c r="X77" s="4">
        <v>1</v>
      </c>
      <c r="Y77" s="4">
        <v>1</v>
      </c>
      <c r="Z77" s="4">
        <v>1</v>
      </c>
      <c r="AA77" s="4">
        <v>2</v>
      </c>
      <c r="AB77" s="9">
        <f t="shared" si="8"/>
        <v>1.1000000000000001</v>
      </c>
      <c r="AC77" s="4">
        <v>1</v>
      </c>
      <c r="AD77" s="4">
        <v>1</v>
      </c>
      <c r="AE77" s="4">
        <v>1</v>
      </c>
      <c r="AF77" s="4">
        <v>1</v>
      </c>
      <c r="AG77" s="4">
        <v>1</v>
      </c>
      <c r="AH77" s="4">
        <v>1</v>
      </c>
      <c r="AI77" s="4">
        <v>1</v>
      </c>
      <c r="AJ77" s="4">
        <v>1</v>
      </c>
      <c r="AK77" s="4">
        <v>1</v>
      </c>
      <c r="AL77" s="4">
        <v>2</v>
      </c>
      <c r="AM77" s="9">
        <f t="shared" si="9"/>
        <v>1.1000000000000001</v>
      </c>
      <c r="AN77" s="4">
        <v>2</v>
      </c>
      <c r="AO77" s="4">
        <v>2</v>
      </c>
      <c r="AP77" s="4">
        <v>2</v>
      </c>
      <c r="AQ77" s="4">
        <v>2</v>
      </c>
      <c r="AR77" s="4">
        <v>2</v>
      </c>
      <c r="AS77" s="4">
        <v>2</v>
      </c>
      <c r="AT77" s="4">
        <v>2</v>
      </c>
      <c r="AU77" s="4">
        <v>2</v>
      </c>
      <c r="AV77" s="4">
        <v>2</v>
      </c>
      <c r="AW77" s="4">
        <v>2</v>
      </c>
      <c r="AX77" s="9">
        <f t="shared" si="10"/>
        <v>2</v>
      </c>
      <c r="AY77" s="4">
        <v>1</v>
      </c>
      <c r="AZ77" s="4">
        <v>2</v>
      </c>
      <c r="BA77" s="4">
        <v>1</v>
      </c>
      <c r="BB77" s="4">
        <v>1</v>
      </c>
      <c r="BC77" s="4">
        <v>2</v>
      </c>
      <c r="BD77" s="4">
        <v>2</v>
      </c>
      <c r="BE77" s="4">
        <v>1</v>
      </c>
      <c r="BF77" s="4">
        <v>1</v>
      </c>
      <c r="BG77" s="4">
        <v>1</v>
      </c>
      <c r="BH77" s="4">
        <v>3</v>
      </c>
      <c r="BI77" s="9">
        <f t="shared" si="11"/>
        <v>1.5</v>
      </c>
      <c r="BJ77" s="4">
        <v>1</v>
      </c>
      <c r="BK77" s="4">
        <v>2</v>
      </c>
      <c r="BL77" s="4">
        <v>1</v>
      </c>
      <c r="BM77" s="4">
        <v>1</v>
      </c>
      <c r="BN77" s="4">
        <v>2</v>
      </c>
      <c r="BO77" s="4">
        <v>2</v>
      </c>
      <c r="BP77" s="4">
        <v>1</v>
      </c>
      <c r="BQ77" s="4">
        <v>1</v>
      </c>
      <c r="BR77" s="4">
        <v>1</v>
      </c>
      <c r="BS77" s="4">
        <v>3</v>
      </c>
      <c r="BT77" s="9">
        <f t="shared" si="12"/>
        <v>1.5</v>
      </c>
      <c r="BU77" s="4">
        <v>1</v>
      </c>
      <c r="BV77" s="4">
        <v>2</v>
      </c>
      <c r="BW77" s="4">
        <v>1</v>
      </c>
      <c r="BX77" s="4">
        <v>1</v>
      </c>
      <c r="BY77" s="4">
        <v>2</v>
      </c>
      <c r="BZ77" s="4">
        <v>2</v>
      </c>
      <c r="CA77" s="4">
        <v>1</v>
      </c>
      <c r="CB77" s="4">
        <v>1</v>
      </c>
      <c r="CC77" s="4">
        <v>1</v>
      </c>
      <c r="CD77" s="4">
        <v>3</v>
      </c>
      <c r="CE77" s="9">
        <f t="shared" si="13"/>
        <v>1.5</v>
      </c>
      <c r="CF77" s="4">
        <v>1</v>
      </c>
      <c r="CG77" s="4">
        <v>2</v>
      </c>
      <c r="CH77" s="4">
        <v>1</v>
      </c>
      <c r="CI77" s="4">
        <v>1</v>
      </c>
      <c r="CJ77" s="4">
        <v>2</v>
      </c>
      <c r="CK77" s="4">
        <v>2</v>
      </c>
      <c r="CL77" s="4">
        <v>1</v>
      </c>
      <c r="CM77" s="4">
        <v>1</v>
      </c>
      <c r="CN77" s="4">
        <v>1</v>
      </c>
      <c r="CO77" s="4">
        <v>3</v>
      </c>
      <c r="CP77" s="9">
        <f t="shared" si="14"/>
        <v>1.5</v>
      </c>
    </row>
    <row r="78" spans="1:94" x14ac:dyDescent="0.2">
      <c r="A78" s="4">
        <v>77</v>
      </c>
      <c r="B78" s="10">
        <v>2</v>
      </c>
      <c r="C78" s="10">
        <v>1</v>
      </c>
      <c r="D78" s="10">
        <v>1</v>
      </c>
      <c r="E78" s="10">
        <v>2</v>
      </c>
      <c r="F78" s="10">
        <v>10</v>
      </c>
      <c r="G78" s="4">
        <v>1</v>
      </c>
      <c r="H78" s="4">
        <v>1</v>
      </c>
      <c r="I78" s="4">
        <v>1</v>
      </c>
      <c r="J78" s="4">
        <v>1</v>
      </c>
      <c r="K78" s="4">
        <v>1</v>
      </c>
      <c r="L78" s="4">
        <v>1</v>
      </c>
      <c r="M78" s="4">
        <v>1</v>
      </c>
      <c r="N78" s="4">
        <v>1</v>
      </c>
      <c r="O78" s="4">
        <v>1</v>
      </c>
      <c r="P78" s="4">
        <v>2</v>
      </c>
      <c r="Q78" s="9">
        <f t="shared" si="15"/>
        <v>1.1000000000000001</v>
      </c>
      <c r="R78" s="4">
        <v>1</v>
      </c>
      <c r="S78" s="4">
        <v>1</v>
      </c>
      <c r="T78" s="4">
        <v>1</v>
      </c>
      <c r="U78" s="4">
        <v>1</v>
      </c>
      <c r="V78" s="4">
        <v>1</v>
      </c>
      <c r="W78" s="4">
        <v>1</v>
      </c>
      <c r="X78" s="4">
        <v>1</v>
      </c>
      <c r="Y78" s="4">
        <v>1</v>
      </c>
      <c r="Z78" s="4">
        <v>1</v>
      </c>
      <c r="AA78" s="4">
        <v>1</v>
      </c>
      <c r="AB78" s="9">
        <f t="shared" si="8"/>
        <v>1</v>
      </c>
      <c r="AC78" s="4">
        <v>1</v>
      </c>
      <c r="AD78" s="4">
        <v>1</v>
      </c>
      <c r="AE78" s="4">
        <v>2</v>
      </c>
      <c r="AF78" s="4">
        <v>2</v>
      </c>
      <c r="AG78" s="4">
        <v>2</v>
      </c>
      <c r="AH78" s="4">
        <v>2</v>
      </c>
      <c r="AI78" s="4">
        <v>2</v>
      </c>
      <c r="AJ78" s="4">
        <v>2</v>
      </c>
      <c r="AK78" s="4">
        <v>2</v>
      </c>
      <c r="AL78" s="4">
        <v>1</v>
      </c>
      <c r="AM78" s="9">
        <f t="shared" si="9"/>
        <v>1.7</v>
      </c>
      <c r="AN78" s="4">
        <v>1</v>
      </c>
      <c r="AO78" s="4">
        <v>2</v>
      </c>
      <c r="AP78" s="4">
        <v>1</v>
      </c>
      <c r="AQ78" s="4">
        <v>1</v>
      </c>
      <c r="AR78" s="4">
        <v>2</v>
      </c>
      <c r="AS78" s="4">
        <v>2</v>
      </c>
      <c r="AT78" s="4">
        <v>1</v>
      </c>
      <c r="AU78" s="4">
        <v>1</v>
      </c>
      <c r="AV78" s="4">
        <v>1</v>
      </c>
      <c r="AW78" s="4">
        <v>3</v>
      </c>
      <c r="AX78" s="9">
        <f t="shared" si="10"/>
        <v>1.5</v>
      </c>
      <c r="AY78" s="4">
        <v>1</v>
      </c>
      <c r="AZ78" s="4">
        <v>2</v>
      </c>
      <c r="BA78" s="4">
        <v>1</v>
      </c>
      <c r="BB78" s="4">
        <v>1</v>
      </c>
      <c r="BC78" s="4">
        <v>2</v>
      </c>
      <c r="BD78" s="4">
        <v>2</v>
      </c>
      <c r="BE78" s="4">
        <v>1</v>
      </c>
      <c r="BF78" s="4">
        <v>1</v>
      </c>
      <c r="BG78" s="4">
        <v>1</v>
      </c>
      <c r="BH78" s="4">
        <v>3</v>
      </c>
      <c r="BI78" s="9">
        <f t="shared" si="11"/>
        <v>1.5</v>
      </c>
      <c r="BJ78" s="4">
        <v>1</v>
      </c>
      <c r="BK78" s="4">
        <v>1</v>
      </c>
      <c r="BL78" s="4">
        <v>1</v>
      </c>
      <c r="BM78" s="4">
        <v>1</v>
      </c>
      <c r="BN78" s="4">
        <v>1</v>
      </c>
      <c r="BO78" s="4">
        <v>1</v>
      </c>
      <c r="BP78" s="4">
        <v>1</v>
      </c>
      <c r="BQ78" s="4">
        <v>1</v>
      </c>
      <c r="BR78" s="4">
        <v>1</v>
      </c>
      <c r="BS78" s="4">
        <v>3</v>
      </c>
      <c r="BT78" s="9">
        <f t="shared" si="12"/>
        <v>1.2</v>
      </c>
      <c r="BU78" s="4">
        <v>1</v>
      </c>
      <c r="BV78" s="4">
        <v>1</v>
      </c>
      <c r="BW78" s="4">
        <v>1</v>
      </c>
      <c r="BX78" s="4">
        <v>1</v>
      </c>
      <c r="BY78" s="4">
        <v>1</v>
      </c>
      <c r="BZ78" s="4">
        <v>1</v>
      </c>
      <c r="CA78" s="4">
        <v>1</v>
      </c>
      <c r="CB78" s="4">
        <v>1</v>
      </c>
      <c r="CC78" s="4">
        <v>1</v>
      </c>
      <c r="CD78" s="4">
        <v>3</v>
      </c>
      <c r="CE78" s="9">
        <f t="shared" si="13"/>
        <v>1.2</v>
      </c>
      <c r="CF78" s="4">
        <v>1</v>
      </c>
      <c r="CG78" s="4">
        <v>1</v>
      </c>
      <c r="CH78" s="4">
        <v>1</v>
      </c>
      <c r="CI78" s="4">
        <v>1</v>
      </c>
      <c r="CJ78" s="4">
        <v>1</v>
      </c>
      <c r="CK78" s="4">
        <v>1</v>
      </c>
      <c r="CL78" s="4">
        <v>1</v>
      </c>
      <c r="CM78" s="4">
        <v>1</v>
      </c>
      <c r="CN78" s="4">
        <v>1</v>
      </c>
      <c r="CO78" s="4">
        <v>3</v>
      </c>
      <c r="CP78" s="9">
        <f t="shared" si="14"/>
        <v>1.2</v>
      </c>
    </row>
    <row r="79" spans="1:94" hidden="1" x14ac:dyDescent="0.2">
      <c r="A79" s="4">
        <v>78</v>
      </c>
      <c r="B79" s="10">
        <v>3</v>
      </c>
      <c r="C79" s="10">
        <v>1</v>
      </c>
      <c r="D79" s="10">
        <v>0</v>
      </c>
      <c r="E79" s="10">
        <v>3</v>
      </c>
      <c r="F79" s="10">
        <v>20</v>
      </c>
      <c r="G79" s="4">
        <v>2</v>
      </c>
      <c r="H79" s="4">
        <v>2</v>
      </c>
      <c r="I79" s="4">
        <v>2</v>
      </c>
      <c r="J79" s="4">
        <v>2</v>
      </c>
      <c r="K79" s="4">
        <v>2</v>
      </c>
      <c r="L79" s="4">
        <v>2</v>
      </c>
      <c r="M79" s="4">
        <v>2</v>
      </c>
      <c r="N79" s="4">
        <v>2</v>
      </c>
      <c r="O79" s="4">
        <v>2</v>
      </c>
      <c r="P79" s="4">
        <v>1</v>
      </c>
      <c r="Q79" s="9">
        <f t="shared" si="15"/>
        <v>1.9</v>
      </c>
      <c r="R79" s="4">
        <v>2</v>
      </c>
      <c r="S79" s="4">
        <v>2</v>
      </c>
      <c r="T79" s="4">
        <v>2</v>
      </c>
      <c r="U79" s="4">
        <v>2</v>
      </c>
      <c r="V79" s="4">
        <v>2</v>
      </c>
      <c r="W79" s="4">
        <v>2</v>
      </c>
      <c r="X79" s="4">
        <v>2</v>
      </c>
      <c r="Y79" s="4">
        <v>2</v>
      </c>
      <c r="Z79" s="4">
        <v>2</v>
      </c>
      <c r="AA79" s="4">
        <v>2</v>
      </c>
      <c r="AB79" s="9">
        <f t="shared" si="8"/>
        <v>2</v>
      </c>
      <c r="AC79" s="4">
        <v>6</v>
      </c>
      <c r="AD79" s="4">
        <v>0</v>
      </c>
      <c r="AE79" s="4">
        <v>6</v>
      </c>
      <c r="AF79" s="4">
        <v>0</v>
      </c>
      <c r="AG79" s="4">
        <v>6</v>
      </c>
      <c r="AH79" s="4">
        <v>0</v>
      </c>
      <c r="AI79" s="4">
        <v>6</v>
      </c>
      <c r="AJ79" s="4">
        <v>2</v>
      </c>
      <c r="AK79" s="4">
        <v>2</v>
      </c>
      <c r="AL79" s="4">
        <v>2</v>
      </c>
      <c r="AM79" s="9">
        <f t="shared" si="9"/>
        <v>2</v>
      </c>
      <c r="AN79" s="4">
        <v>4</v>
      </c>
      <c r="AO79" s="4">
        <v>4</v>
      </c>
      <c r="AP79" s="4">
        <v>4</v>
      </c>
      <c r="AQ79" s="4">
        <v>4</v>
      </c>
      <c r="AR79" s="4">
        <v>4</v>
      </c>
      <c r="AS79" s="4">
        <v>4</v>
      </c>
      <c r="AT79" s="4">
        <v>4</v>
      </c>
      <c r="AU79" s="4">
        <v>4</v>
      </c>
      <c r="AV79" s="4">
        <v>4</v>
      </c>
      <c r="AW79" s="4">
        <v>2</v>
      </c>
      <c r="AX79" s="9">
        <f t="shared" si="10"/>
        <v>3.8</v>
      </c>
      <c r="AY79" s="4">
        <v>3</v>
      </c>
      <c r="AZ79" s="4">
        <v>3</v>
      </c>
      <c r="BA79" s="4">
        <v>3</v>
      </c>
      <c r="BB79" s="4">
        <v>3</v>
      </c>
      <c r="BC79" s="4">
        <v>3</v>
      </c>
      <c r="BD79" s="4">
        <v>3</v>
      </c>
      <c r="BE79" s="4">
        <v>3</v>
      </c>
      <c r="BF79" s="4">
        <v>3</v>
      </c>
      <c r="BG79" s="4">
        <v>3</v>
      </c>
      <c r="BH79" s="4">
        <v>2</v>
      </c>
      <c r="BI79" s="9">
        <f t="shared" si="11"/>
        <v>2.9</v>
      </c>
      <c r="BJ79" s="4">
        <v>5</v>
      </c>
      <c r="BK79" s="4">
        <v>5</v>
      </c>
      <c r="BL79" s="4">
        <v>5</v>
      </c>
      <c r="BM79" s="4">
        <v>5</v>
      </c>
      <c r="BN79" s="4">
        <v>5</v>
      </c>
      <c r="BO79" s="4">
        <v>5</v>
      </c>
      <c r="BP79" s="4">
        <v>5</v>
      </c>
      <c r="BQ79" s="4">
        <v>5</v>
      </c>
      <c r="BR79" s="4">
        <v>5</v>
      </c>
      <c r="BS79" s="4">
        <v>2</v>
      </c>
      <c r="BT79" s="9">
        <f t="shared" si="12"/>
        <v>4.7</v>
      </c>
      <c r="BU79" s="4">
        <v>1</v>
      </c>
      <c r="BV79" s="4">
        <v>1</v>
      </c>
      <c r="BW79" s="4">
        <v>1</v>
      </c>
      <c r="BX79" s="4">
        <v>1</v>
      </c>
      <c r="BY79" s="4">
        <v>1</v>
      </c>
      <c r="BZ79" s="4">
        <v>1</v>
      </c>
      <c r="CA79" s="4">
        <v>1</v>
      </c>
      <c r="CB79" s="4">
        <v>1</v>
      </c>
      <c r="CC79" s="4">
        <v>1</v>
      </c>
      <c r="CD79" s="4">
        <v>2</v>
      </c>
      <c r="CE79" s="9">
        <f t="shared" si="13"/>
        <v>1.1000000000000001</v>
      </c>
      <c r="CF79" s="4">
        <v>1</v>
      </c>
      <c r="CG79" s="4">
        <v>1</v>
      </c>
      <c r="CH79" s="4">
        <v>1</v>
      </c>
      <c r="CI79" s="4">
        <v>1</v>
      </c>
      <c r="CJ79" s="4">
        <v>1</v>
      </c>
      <c r="CK79" s="4">
        <v>1</v>
      </c>
      <c r="CL79" s="4">
        <v>1</v>
      </c>
      <c r="CM79" s="4">
        <v>1</v>
      </c>
      <c r="CN79" s="4">
        <v>1</v>
      </c>
      <c r="CO79" s="4">
        <v>2</v>
      </c>
      <c r="CP79" s="9">
        <f t="shared" si="14"/>
        <v>1.1000000000000001</v>
      </c>
    </row>
    <row r="80" spans="1:94" hidden="1" x14ac:dyDescent="0.2">
      <c r="A80" s="4">
        <v>79</v>
      </c>
      <c r="B80" s="10">
        <v>1</v>
      </c>
      <c r="C80" s="10">
        <v>2</v>
      </c>
      <c r="D80" s="10">
        <v>1</v>
      </c>
      <c r="E80" s="10">
        <v>4</v>
      </c>
      <c r="F80" s="10">
        <v>30</v>
      </c>
      <c r="G80" s="4">
        <v>3</v>
      </c>
      <c r="H80" s="4">
        <v>3</v>
      </c>
      <c r="I80" s="4">
        <v>3</v>
      </c>
      <c r="J80" s="4">
        <v>3</v>
      </c>
      <c r="K80" s="4">
        <v>3</v>
      </c>
      <c r="L80" s="4">
        <v>3</v>
      </c>
      <c r="M80" s="4">
        <v>3</v>
      </c>
      <c r="N80" s="4">
        <v>3</v>
      </c>
      <c r="O80" s="4">
        <v>3</v>
      </c>
      <c r="P80" s="4">
        <v>2</v>
      </c>
      <c r="Q80" s="9">
        <f t="shared" si="15"/>
        <v>2.9</v>
      </c>
      <c r="R80" s="4">
        <v>3</v>
      </c>
      <c r="S80" s="4">
        <v>3</v>
      </c>
      <c r="T80" s="4">
        <v>3</v>
      </c>
      <c r="U80" s="4">
        <v>3</v>
      </c>
      <c r="V80" s="4">
        <v>3</v>
      </c>
      <c r="W80" s="4">
        <v>3</v>
      </c>
      <c r="X80" s="4">
        <v>3</v>
      </c>
      <c r="Y80" s="4">
        <v>3</v>
      </c>
      <c r="Z80" s="4">
        <v>3</v>
      </c>
      <c r="AA80" s="4">
        <v>3</v>
      </c>
      <c r="AB80" s="9">
        <f t="shared" si="8"/>
        <v>3</v>
      </c>
      <c r="AC80" s="4">
        <v>1</v>
      </c>
      <c r="AD80" s="4">
        <v>1</v>
      </c>
      <c r="AE80" s="4">
        <v>1</v>
      </c>
      <c r="AF80" s="4">
        <v>1</v>
      </c>
      <c r="AG80" s="4">
        <v>1</v>
      </c>
      <c r="AH80" s="4">
        <v>1</v>
      </c>
      <c r="AI80" s="4">
        <v>1</v>
      </c>
      <c r="AJ80" s="4">
        <v>1</v>
      </c>
      <c r="AK80" s="4">
        <v>1</v>
      </c>
      <c r="AL80" s="4">
        <v>3</v>
      </c>
      <c r="AM80" s="9">
        <f t="shared" si="9"/>
        <v>1.2</v>
      </c>
      <c r="AN80" s="4">
        <v>5</v>
      </c>
      <c r="AO80" s="4">
        <v>5</v>
      </c>
      <c r="AP80" s="4">
        <v>5</v>
      </c>
      <c r="AQ80" s="4">
        <v>5</v>
      </c>
      <c r="AR80" s="4">
        <v>5</v>
      </c>
      <c r="AS80" s="4">
        <v>5</v>
      </c>
      <c r="AT80" s="4">
        <v>5</v>
      </c>
      <c r="AU80" s="4">
        <v>5</v>
      </c>
      <c r="AV80" s="4">
        <v>5</v>
      </c>
      <c r="AW80" s="4">
        <v>3</v>
      </c>
      <c r="AX80" s="9">
        <f t="shared" si="10"/>
        <v>4.8</v>
      </c>
      <c r="AY80" s="4">
        <v>4</v>
      </c>
      <c r="AZ80" s="4">
        <v>4</v>
      </c>
      <c r="BA80" s="4">
        <v>4</v>
      </c>
      <c r="BB80" s="4">
        <v>4</v>
      </c>
      <c r="BC80" s="4">
        <v>4</v>
      </c>
      <c r="BD80" s="4">
        <v>4</v>
      </c>
      <c r="BE80" s="4">
        <v>4</v>
      </c>
      <c r="BF80" s="4">
        <v>4</v>
      </c>
      <c r="BG80" s="4">
        <v>4</v>
      </c>
      <c r="BH80" s="4">
        <v>3</v>
      </c>
      <c r="BI80" s="9">
        <f t="shared" si="11"/>
        <v>3.9</v>
      </c>
      <c r="BJ80" s="4">
        <v>6</v>
      </c>
      <c r="BK80" s="4">
        <v>0</v>
      </c>
      <c r="BL80" s="4">
        <v>6</v>
      </c>
      <c r="BM80" s="4">
        <v>0</v>
      </c>
      <c r="BN80" s="4">
        <v>6</v>
      </c>
      <c r="BO80" s="4">
        <v>0</v>
      </c>
      <c r="BP80" s="4">
        <v>6</v>
      </c>
      <c r="BQ80" s="4">
        <v>2</v>
      </c>
      <c r="BR80" s="4">
        <v>2</v>
      </c>
      <c r="BS80" s="4">
        <v>3</v>
      </c>
      <c r="BT80" s="9">
        <f t="shared" si="12"/>
        <v>2.3333333333333335</v>
      </c>
      <c r="BU80" s="4">
        <v>2</v>
      </c>
      <c r="BV80" s="4">
        <v>2</v>
      </c>
      <c r="BW80" s="4">
        <v>2</v>
      </c>
      <c r="BX80" s="4">
        <v>2</v>
      </c>
      <c r="BY80" s="4">
        <v>2</v>
      </c>
      <c r="BZ80" s="4">
        <v>2</v>
      </c>
      <c r="CA80" s="4">
        <v>2</v>
      </c>
      <c r="CB80" s="4">
        <v>2</v>
      </c>
      <c r="CC80" s="4">
        <v>2</v>
      </c>
      <c r="CD80" s="4">
        <v>3</v>
      </c>
      <c r="CE80" s="9">
        <f t="shared" si="13"/>
        <v>2.1</v>
      </c>
      <c r="CF80" s="4">
        <v>2</v>
      </c>
      <c r="CG80" s="4">
        <v>2</v>
      </c>
      <c r="CH80" s="4">
        <v>2</v>
      </c>
      <c r="CI80" s="4">
        <v>2</v>
      </c>
      <c r="CJ80" s="4">
        <v>2</v>
      </c>
      <c r="CK80" s="4">
        <v>2</v>
      </c>
      <c r="CL80" s="4">
        <v>2</v>
      </c>
      <c r="CM80" s="4">
        <v>2</v>
      </c>
      <c r="CN80" s="4">
        <v>2</v>
      </c>
      <c r="CO80" s="4">
        <v>3</v>
      </c>
      <c r="CP80" s="9">
        <f t="shared" si="14"/>
        <v>2.1</v>
      </c>
    </row>
    <row r="81" spans="1:94" hidden="1" x14ac:dyDescent="0.2">
      <c r="A81" s="4">
        <v>80</v>
      </c>
      <c r="B81" s="10">
        <v>2</v>
      </c>
      <c r="C81" s="10">
        <v>2</v>
      </c>
      <c r="D81" s="10">
        <v>2</v>
      </c>
      <c r="E81" s="10">
        <v>5</v>
      </c>
      <c r="F81" s="10">
        <v>40</v>
      </c>
      <c r="G81" s="4">
        <v>4</v>
      </c>
      <c r="H81" s="4">
        <v>4</v>
      </c>
      <c r="I81" s="4">
        <v>4</v>
      </c>
      <c r="J81" s="4">
        <v>4</v>
      </c>
      <c r="K81" s="4">
        <v>4</v>
      </c>
      <c r="L81" s="4">
        <v>4</v>
      </c>
      <c r="M81" s="4">
        <v>4</v>
      </c>
      <c r="N81" s="4">
        <v>4</v>
      </c>
      <c r="O81" s="4">
        <v>4</v>
      </c>
      <c r="P81" s="4">
        <v>3</v>
      </c>
      <c r="Q81" s="9">
        <f t="shared" si="15"/>
        <v>3.9</v>
      </c>
      <c r="R81" s="4">
        <v>4</v>
      </c>
      <c r="S81" s="4">
        <v>4</v>
      </c>
      <c r="T81" s="4">
        <v>4</v>
      </c>
      <c r="U81" s="4">
        <v>4</v>
      </c>
      <c r="V81" s="4">
        <v>4</v>
      </c>
      <c r="W81" s="4">
        <v>4</v>
      </c>
      <c r="X81" s="4">
        <v>4</v>
      </c>
      <c r="Y81" s="4">
        <v>4</v>
      </c>
      <c r="Z81" s="4">
        <v>4</v>
      </c>
      <c r="AA81" s="4">
        <v>4</v>
      </c>
      <c r="AB81" s="9">
        <f t="shared" si="8"/>
        <v>4</v>
      </c>
      <c r="AC81" s="4">
        <v>2</v>
      </c>
      <c r="AD81" s="4">
        <v>2</v>
      </c>
      <c r="AE81" s="4">
        <v>2</v>
      </c>
      <c r="AF81" s="4">
        <v>2</v>
      </c>
      <c r="AG81" s="4">
        <v>2</v>
      </c>
      <c r="AH81" s="4">
        <v>2</v>
      </c>
      <c r="AI81" s="4">
        <v>2</v>
      </c>
      <c r="AJ81" s="4">
        <v>2</v>
      </c>
      <c r="AK81" s="4">
        <v>2</v>
      </c>
      <c r="AL81" s="4">
        <v>4</v>
      </c>
      <c r="AM81" s="9">
        <f t="shared" si="9"/>
        <v>2.2000000000000002</v>
      </c>
      <c r="AN81" s="4">
        <v>6</v>
      </c>
      <c r="AO81" s="4">
        <v>0</v>
      </c>
      <c r="AP81" s="4">
        <v>6</v>
      </c>
      <c r="AQ81" s="4">
        <v>0</v>
      </c>
      <c r="AR81" s="4">
        <v>6</v>
      </c>
      <c r="AS81" s="4">
        <v>0</v>
      </c>
      <c r="AT81" s="4">
        <v>6</v>
      </c>
      <c r="AU81" s="4">
        <v>2</v>
      </c>
      <c r="AV81" s="4">
        <v>2</v>
      </c>
      <c r="AW81" s="4">
        <v>4</v>
      </c>
      <c r="AX81" s="9">
        <f t="shared" si="10"/>
        <v>2.6666666666666665</v>
      </c>
      <c r="AY81" s="4">
        <v>5</v>
      </c>
      <c r="AZ81" s="4">
        <v>5</v>
      </c>
      <c r="BA81" s="4">
        <v>5</v>
      </c>
      <c r="BB81" s="4">
        <v>5</v>
      </c>
      <c r="BC81" s="4">
        <v>5</v>
      </c>
      <c r="BD81" s="4">
        <v>5</v>
      </c>
      <c r="BE81" s="4">
        <v>5</v>
      </c>
      <c r="BF81" s="4">
        <v>5</v>
      </c>
      <c r="BG81" s="4">
        <v>5</v>
      </c>
      <c r="BH81" s="4">
        <v>4</v>
      </c>
      <c r="BI81" s="9">
        <f t="shared" si="11"/>
        <v>4.9000000000000004</v>
      </c>
      <c r="BJ81" s="4">
        <v>1</v>
      </c>
      <c r="BK81" s="4">
        <v>1</v>
      </c>
      <c r="BL81" s="4">
        <v>1</v>
      </c>
      <c r="BM81" s="4">
        <v>1</v>
      </c>
      <c r="BN81" s="4">
        <v>1</v>
      </c>
      <c r="BO81" s="4">
        <v>1</v>
      </c>
      <c r="BP81" s="4">
        <v>1</v>
      </c>
      <c r="BQ81" s="4">
        <v>1</v>
      </c>
      <c r="BR81" s="4">
        <v>1</v>
      </c>
      <c r="BS81" s="4">
        <v>4</v>
      </c>
      <c r="BT81" s="9">
        <f t="shared" si="12"/>
        <v>1.3</v>
      </c>
      <c r="BU81" s="4">
        <v>3</v>
      </c>
      <c r="BV81" s="4">
        <v>3</v>
      </c>
      <c r="BW81" s="4">
        <v>3</v>
      </c>
      <c r="BX81" s="4">
        <v>3</v>
      </c>
      <c r="BY81" s="4">
        <v>3</v>
      </c>
      <c r="BZ81" s="4">
        <v>3</v>
      </c>
      <c r="CA81" s="4">
        <v>3</v>
      </c>
      <c r="CB81" s="4">
        <v>3</v>
      </c>
      <c r="CC81" s="4">
        <v>3</v>
      </c>
      <c r="CD81" s="4">
        <v>4</v>
      </c>
      <c r="CE81" s="9">
        <f t="shared" si="13"/>
        <v>3.1</v>
      </c>
      <c r="CF81" s="4">
        <v>3</v>
      </c>
      <c r="CG81" s="4">
        <v>3</v>
      </c>
      <c r="CH81" s="4">
        <v>3</v>
      </c>
      <c r="CI81" s="4">
        <v>3</v>
      </c>
      <c r="CJ81" s="4">
        <v>3</v>
      </c>
      <c r="CK81" s="4">
        <v>3</v>
      </c>
      <c r="CL81" s="4">
        <v>3</v>
      </c>
      <c r="CM81" s="4">
        <v>3</v>
      </c>
      <c r="CN81" s="4">
        <v>3</v>
      </c>
      <c r="CO81" s="4">
        <v>4</v>
      </c>
      <c r="CP81" s="9">
        <f t="shared" si="14"/>
        <v>3.1</v>
      </c>
    </row>
    <row r="82" spans="1:94" x14ac:dyDescent="0.2">
      <c r="A82" s="4">
        <v>81</v>
      </c>
      <c r="B82" s="10">
        <v>3</v>
      </c>
      <c r="C82" s="10">
        <v>1</v>
      </c>
      <c r="D82" s="10">
        <v>0</v>
      </c>
      <c r="E82" s="10">
        <v>1</v>
      </c>
      <c r="F82" s="10">
        <v>10</v>
      </c>
      <c r="G82" s="4">
        <v>1</v>
      </c>
      <c r="H82" s="4">
        <v>1</v>
      </c>
      <c r="I82" s="4">
        <v>1</v>
      </c>
      <c r="J82" s="4">
        <v>1</v>
      </c>
      <c r="K82" s="4">
        <v>1</v>
      </c>
      <c r="L82" s="4">
        <v>1</v>
      </c>
      <c r="M82" s="4">
        <v>1</v>
      </c>
      <c r="N82" s="4">
        <v>1</v>
      </c>
      <c r="O82" s="4">
        <v>1</v>
      </c>
      <c r="P82" s="4">
        <v>1</v>
      </c>
      <c r="Q82" s="9">
        <f t="shared" si="15"/>
        <v>1</v>
      </c>
      <c r="R82" s="4">
        <v>1</v>
      </c>
      <c r="S82" s="4">
        <v>1</v>
      </c>
      <c r="T82" s="4">
        <v>1</v>
      </c>
      <c r="U82" s="4">
        <v>1</v>
      </c>
      <c r="V82" s="4">
        <v>1</v>
      </c>
      <c r="W82" s="4">
        <v>1</v>
      </c>
      <c r="X82" s="4">
        <v>1</v>
      </c>
      <c r="Y82" s="4">
        <v>1</v>
      </c>
      <c r="Z82" s="4">
        <v>1</v>
      </c>
      <c r="AA82" s="4">
        <v>1</v>
      </c>
      <c r="AB82" s="9">
        <f t="shared" si="8"/>
        <v>1</v>
      </c>
      <c r="AC82" s="4">
        <v>3</v>
      </c>
      <c r="AD82" s="4">
        <v>3</v>
      </c>
      <c r="AE82" s="4">
        <v>3</v>
      </c>
      <c r="AF82" s="4">
        <v>3</v>
      </c>
      <c r="AG82" s="4">
        <v>3</v>
      </c>
      <c r="AH82" s="4">
        <v>3</v>
      </c>
      <c r="AI82" s="4">
        <v>3</v>
      </c>
      <c r="AJ82" s="4">
        <v>3</v>
      </c>
      <c r="AK82" s="4">
        <v>3</v>
      </c>
      <c r="AL82" s="4">
        <v>5</v>
      </c>
      <c r="AM82" s="9">
        <f t="shared" si="9"/>
        <v>3.2</v>
      </c>
      <c r="AN82" s="4">
        <v>3</v>
      </c>
      <c r="AO82" s="4">
        <v>3</v>
      </c>
      <c r="AP82" s="4">
        <v>3</v>
      </c>
      <c r="AQ82" s="4">
        <v>3</v>
      </c>
      <c r="AR82" s="4">
        <v>3</v>
      </c>
      <c r="AS82" s="4">
        <v>3</v>
      </c>
      <c r="AT82" s="4">
        <v>3</v>
      </c>
      <c r="AU82" s="4">
        <v>3</v>
      </c>
      <c r="AV82" s="4">
        <v>3</v>
      </c>
      <c r="AW82" s="4">
        <v>5</v>
      </c>
      <c r="AX82" s="9">
        <f t="shared" si="10"/>
        <v>3.2</v>
      </c>
      <c r="AY82" s="4">
        <v>1</v>
      </c>
      <c r="AZ82" s="4">
        <v>1</v>
      </c>
      <c r="BA82" s="4">
        <v>1</v>
      </c>
      <c r="BB82" s="4">
        <v>1</v>
      </c>
      <c r="BC82" s="4">
        <v>1</v>
      </c>
      <c r="BD82" s="4">
        <v>1</v>
      </c>
      <c r="BE82" s="4">
        <v>1</v>
      </c>
      <c r="BF82" s="4">
        <v>1</v>
      </c>
      <c r="BG82" s="4">
        <v>1</v>
      </c>
      <c r="BH82" s="4">
        <v>3</v>
      </c>
      <c r="BI82" s="9">
        <f t="shared" si="11"/>
        <v>1.2</v>
      </c>
      <c r="BJ82" s="4">
        <v>1</v>
      </c>
      <c r="BK82" s="4">
        <v>2</v>
      </c>
      <c r="BL82" s="4">
        <v>1</v>
      </c>
      <c r="BM82" s="4">
        <v>1</v>
      </c>
      <c r="BN82" s="4">
        <v>2</v>
      </c>
      <c r="BO82" s="4">
        <v>2</v>
      </c>
      <c r="BP82" s="4">
        <v>1</v>
      </c>
      <c r="BQ82" s="4">
        <v>1</v>
      </c>
      <c r="BR82" s="4">
        <v>1</v>
      </c>
      <c r="BS82" s="4">
        <v>3</v>
      </c>
      <c r="BT82" s="9">
        <f t="shared" si="12"/>
        <v>1.5</v>
      </c>
      <c r="BU82" s="4">
        <v>1</v>
      </c>
      <c r="BV82" s="4">
        <v>1</v>
      </c>
      <c r="BW82" s="4">
        <v>1</v>
      </c>
      <c r="BX82" s="4">
        <v>1</v>
      </c>
      <c r="BY82" s="4">
        <v>1</v>
      </c>
      <c r="BZ82" s="4">
        <v>1</v>
      </c>
      <c r="CA82" s="4">
        <v>1</v>
      </c>
      <c r="CB82" s="4">
        <v>1</v>
      </c>
      <c r="CC82" s="4">
        <v>1</v>
      </c>
      <c r="CD82" s="4">
        <v>3</v>
      </c>
      <c r="CE82" s="9">
        <f t="shared" si="13"/>
        <v>1.2</v>
      </c>
      <c r="CF82" s="4">
        <v>1</v>
      </c>
      <c r="CG82" s="4">
        <v>1</v>
      </c>
      <c r="CH82" s="4">
        <v>1</v>
      </c>
      <c r="CI82" s="4">
        <v>1</v>
      </c>
      <c r="CJ82" s="4">
        <v>1</v>
      </c>
      <c r="CK82" s="4">
        <v>1</v>
      </c>
      <c r="CL82" s="4">
        <v>1</v>
      </c>
      <c r="CM82" s="4">
        <v>1</v>
      </c>
      <c r="CN82" s="4">
        <v>1</v>
      </c>
      <c r="CO82" s="4">
        <v>3</v>
      </c>
      <c r="CP82" s="9">
        <f t="shared" si="14"/>
        <v>1.2</v>
      </c>
    </row>
    <row r="83" spans="1:94" x14ac:dyDescent="0.2">
      <c r="A83" s="4">
        <v>82</v>
      </c>
      <c r="B83" s="10">
        <v>1</v>
      </c>
      <c r="C83" s="10">
        <v>1</v>
      </c>
      <c r="D83" s="10">
        <v>2</v>
      </c>
      <c r="E83" s="10">
        <v>2</v>
      </c>
      <c r="F83" s="10">
        <v>20</v>
      </c>
      <c r="G83" s="4">
        <v>1</v>
      </c>
      <c r="H83" s="4">
        <v>1</v>
      </c>
      <c r="I83" s="4">
        <v>1</v>
      </c>
      <c r="J83" s="4">
        <v>1</v>
      </c>
      <c r="K83" s="4">
        <v>1</v>
      </c>
      <c r="L83" s="4">
        <v>1</v>
      </c>
      <c r="M83" s="4">
        <v>1</v>
      </c>
      <c r="N83" s="4">
        <v>1</v>
      </c>
      <c r="O83" s="4">
        <v>1</v>
      </c>
      <c r="P83" s="4">
        <v>2</v>
      </c>
      <c r="Q83" s="9">
        <f t="shared" si="15"/>
        <v>1.1000000000000001</v>
      </c>
      <c r="R83" s="4">
        <v>1</v>
      </c>
      <c r="S83" s="4">
        <v>1</v>
      </c>
      <c r="T83" s="4">
        <v>1</v>
      </c>
      <c r="U83" s="4">
        <v>1</v>
      </c>
      <c r="V83" s="4">
        <v>1</v>
      </c>
      <c r="W83" s="4">
        <v>1</v>
      </c>
      <c r="X83" s="4">
        <v>1</v>
      </c>
      <c r="Y83" s="4">
        <v>1</v>
      </c>
      <c r="Z83" s="4">
        <v>1</v>
      </c>
      <c r="AA83" s="4">
        <v>2</v>
      </c>
      <c r="AB83" s="9">
        <f t="shared" si="8"/>
        <v>1.1000000000000001</v>
      </c>
      <c r="AC83" s="4">
        <v>1</v>
      </c>
      <c r="AD83" s="4">
        <v>1</v>
      </c>
      <c r="AE83" s="4">
        <v>1</v>
      </c>
      <c r="AF83" s="4">
        <v>1</v>
      </c>
      <c r="AG83" s="4">
        <v>1</v>
      </c>
      <c r="AH83" s="4">
        <v>1</v>
      </c>
      <c r="AI83" s="4">
        <v>1</v>
      </c>
      <c r="AJ83" s="4">
        <v>1</v>
      </c>
      <c r="AK83" s="4">
        <v>1</v>
      </c>
      <c r="AL83" s="4">
        <v>2</v>
      </c>
      <c r="AM83" s="9">
        <f t="shared" si="9"/>
        <v>1.1000000000000001</v>
      </c>
      <c r="AN83" s="4">
        <v>1</v>
      </c>
      <c r="AO83" s="4">
        <v>2</v>
      </c>
      <c r="AP83" s="4">
        <v>1</v>
      </c>
      <c r="AQ83" s="4">
        <v>1</v>
      </c>
      <c r="AR83" s="4">
        <v>2</v>
      </c>
      <c r="AS83" s="4">
        <v>2</v>
      </c>
      <c r="AT83" s="4">
        <v>1</v>
      </c>
      <c r="AU83" s="4">
        <v>1</v>
      </c>
      <c r="AV83" s="4">
        <v>1</v>
      </c>
      <c r="AW83" s="4">
        <v>3</v>
      </c>
      <c r="AX83" s="9">
        <f t="shared" si="10"/>
        <v>1.5</v>
      </c>
      <c r="AY83" s="4">
        <v>1</v>
      </c>
      <c r="AZ83" s="4">
        <v>1</v>
      </c>
      <c r="BA83" s="4">
        <v>1</v>
      </c>
      <c r="BB83" s="4">
        <v>1</v>
      </c>
      <c r="BC83" s="4">
        <v>1</v>
      </c>
      <c r="BD83" s="4">
        <v>1</v>
      </c>
      <c r="BE83" s="4">
        <v>1</v>
      </c>
      <c r="BF83" s="4">
        <v>1</v>
      </c>
      <c r="BG83" s="4">
        <v>1</v>
      </c>
      <c r="BH83" s="4">
        <v>2</v>
      </c>
      <c r="BI83" s="9">
        <f t="shared" si="11"/>
        <v>1.1000000000000001</v>
      </c>
      <c r="BJ83" s="4">
        <v>1</v>
      </c>
      <c r="BK83" s="4">
        <v>2</v>
      </c>
      <c r="BL83" s="4">
        <v>1</v>
      </c>
      <c r="BM83" s="4">
        <v>1</v>
      </c>
      <c r="BN83" s="4">
        <v>2</v>
      </c>
      <c r="BO83" s="4">
        <v>2</v>
      </c>
      <c r="BP83" s="4">
        <v>1</v>
      </c>
      <c r="BQ83" s="4">
        <v>1</v>
      </c>
      <c r="BR83" s="4">
        <v>1</v>
      </c>
      <c r="BS83" s="4">
        <v>3</v>
      </c>
      <c r="BT83" s="9">
        <f t="shared" si="12"/>
        <v>1.5</v>
      </c>
      <c r="BU83" s="4">
        <v>1</v>
      </c>
      <c r="BV83" s="4">
        <v>2</v>
      </c>
      <c r="BW83" s="4">
        <v>1</v>
      </c>
      <c r="BX83" s="4">
        <v>1</v>
      </c>
      <c r="BY83" s="4">
        <v>2</v>
      </c>
      <c r="BZ83" s="4">
        <v>2</v>
      </c>
      <c r="CA83" s="4">
        <v>1</v>
      </c>
      <c r="CB83" s="4">
        <v>1</v>
      </c>
      <c r="CC83" s="4">
        <v>1</v>
      </c>
      <c r="CD83" s="4">
        <v>3</v>
      </c>
      <c r="CE83" s="9">
        <f t="shared" si="13"/>
        <v>1.5</v>
      </c>
      <c r="CF83" s="4">
        <v>1</v>
      </c>
      <c r="CG83" s="4">
        <v>2</v>
      </c>
      <c r="CH83" s="4">
        <v>1</v>
      </c>
      <c r="CI83" s="4">
        <v>1</v>
      </c>
      <c r="CJ83" s="4">
        <v>2</v>
      </c>
      <c r="CK83" s="4">
        <v>2</v>
      </c>
      <c r="CL83" s="4">
        <v>1</v>
      </c>
      <c r="CM83" s="4">
        <v>1</v>
      </c>
      <c r="CN83" s="4">
        <v>1</v>
      </c>
      <c r="CO83" s="4">
        <v>3</v>
      </c>
      <c r="CP83" s="9">
        <f t="shared" si="14"/>
        <v>1.5</v>
      </c>
    </row>
    <row r="84" spans="1:94" hidden="1" x14ac:dyDescent="0.2">
      <c r="A84" s="4">
        <v>83</v>
      </c>
      <c r="B84" s="10">
        <v>2</v>
      </c>
      <c r="C84" s="10">
        <v>2</v>
      </c>
      <c r="D84" s="10">
        <v>1</v>
      </c>
      <c r="E84" s="10">
        <v>3</v>
      </c>
      <c r="F84" s="10">
        <v>30</v>
      </c>
      <c r="G84" s="4">
        <v>1</v>
      </c>
      <c r="H84" s="4">
        <v>1</v>
      </c>
      <c r="I84" s="4">
        <v>1</v>
      </c>
      <c r="J84" s="4">
        <v>1</v>
      </c>
      <c r="K84" s="4">
        <v>1</v>
      </c>
      <c r="L84" s="4">
        <v>1</v>
      </c>
      <c r="M84" s="4">
        <v>1</v>
      </c>
      <c r="N84" s="4">
        <v>1</v>
      </c>
      <c r="O84" s="4">
        <v>1</v>
      </c>
      <c r="P84" s="4">
        <v>2</v>
      </c>
      <c r="Q84" s="9">
        <f t="shared" si="15"/>
        <v>1.1000000000000001</v>
      </c>
      <c r="R84" s="4">
        <v>1</v>
      </c>
      <c r="S84" s="4">
        <v>1</v>
      </c>
      <c r="T84" s="4">
        <v>1</v>
      </c>
      <c r="U84" s="4">
        <v>1</v>
      </c>
      <c r="V84" s="4">
        <v>1</v>
      </c>
      <c r="W84" s="4">
        <v>1</v>
      </c>
      <c r="X84" s="4">
        <v>1</v>
      </c>
      <c r="Y84" s="4">
        <v>1</v>
      </c>
      <c r="Z84" s="4">
        <v>1</v>
      </c>
      <c r="AA84" s="4">
        <v>1</v>
      </c>
      <c r="AB84" s="9">
        <f t="shared" si="8"/>
        <v>1</v>
      </c>
      <c r="AC84" s="4">
        <v>5</v>
      </c>
      <c r="AD84" s="4">
        <v>5</v>
      </c>
      <c r="AE84" s="4">
        <v>5</v>
      </c>
      <c r="AF84" s="4">
        <v>5</v>
      </c>
      <c r="AG84" s="4">
        <v>5</v>
      </c>
      <c r="AH84" s="4">
        <v>5</v>
      </c>
      <c r="AI84" s="4">
        <v>5</v>
      </c>
      <c r="AJ84" s="4">
        <v>5</v>
      </c>
      <c r="AK84" s="4">
        <v>5</v>
      </c>
      <c r="AL84" s="4">
        <v>1</v>
      </c>
      <c r="AM84" s="9">
        <f t="shared" si="9"/>
        <v>4.5999999999999996</v>
      </c>
      <c r="AN84" s="4">
        <v>5</v>
      </c>
      <c r="AO84" s="4">
        <v>5</v>
      </c>
      <c r="AP84" s="4">
        <v>5</v>
      </c>
      <c r="AQ84" s="4">
        <v>5</v>
      </c>
      <c r="AR84" s="4">
        <v>5</v>
      </c>
      <c r="AS84" s="4">
        <v>5</v>
      </c>
      <c r="AT84" s="4">
        <v>5</v>
      </c>
      <c r="AU84" s="4">
        <v>5</v>
      </c>
      <c r="AV84" s="4">
        <v>5</v>
      </c>
      <c r="AW84" s="4">
        <v>1</v>
      </c>
      <c r="AX84" s="9">
        <f t="shared" si="10"/>
        <v>4.5999999999999996</v>
      </c>
      <c r="AY84" s="4">
        <v>2</v>
      </c>
      <c r="AZ84" s="4">
        <v>2</v>
      </c>
      <c r="BA84" s="4">
        <v>2</v>
      </c>
      <c r="BB84" s="4">
        <v>2</v>
      </c>
      <c r="BC84" s="4">
        <v>2</v>
      </c>
      <c r="BD84" s="4">
        <v>2</v>
      </c>
      <c r="BE84" s="4">
        <v>2</v>
      </c>
      <c r="BF84" s="4">
        <v>2</v>
      </c>
      <c r="BG84" s="4">
        <v>2</v>
      </c>
      <c r="BH84" s="4">
        <v>1</v>
      </c>
      <c r="BI84" s="9">
        <f t="shared" si="11"/>
        <v>1.9</v>
      </c>
      <c r="BJ84" s="4">
        <v>6</v>
      </c>
      <c r="BK84" s="4">
        <v>0</v>
      </c>
      <c r="BL84" s="4">
        <v>6</v>
      </c>
      <c r="BM84" s="4">
        <v>0</v>
      </c>
      <c r="BN84" s="4">
        <v>6</v>
      </c>
      <c r="BO84" s="4">
        <v>0</v>
      </c>
      <c r="BP84" s="4">
        <v>6</v>
      </c>
      <c r="BQ84" s="4">
        <v>2</v>
      </c>
      <c r="BR84" s="4">
        <v>2</v>
      </c>
      <c r="BS84" s="4">
        <v>1</v>
      </c>
      <c r="BT84" s="9">
        <f t="shared" si="12"/>
        <v>1.6666666666666667</v>
      </c>
      <c r="BU84" s="4">
        <v>6</v>
      </c>
      <c r="BV84" s="4">
        <v>0</v>
      </c>
      <c r="BW84" s="4">
        <v>6</v>
      </c>
      <c r="BX84" s="4">
        <v>0</v>
      </c>
      <c r="BY84" s="4">
        <v>6</v>
      </c>
      <c r="BZ84" s="4">
        <v>0</v>
      </c>
      <c r="CA84" s="4">
        <v>6</v>
      </c>
      <c r="CB84" s="4">
        <v>2</v>
      </c>
      <c r="CC84" s="4">
        <v>2</v>
      </c>
      <c r="CD84" s="4">
        <v>1</v>
      </c>
      <c r="CE84" s="9">
        <f t="shared" si="13"/>
        <v>1.6666666666666667</v>
      </c>
      <c r="CF84" s="4">
        <v>6</v>
      </c>
      <c r="CG84" s="4">
        <v>0</v>
      </c>
      <c r="CH84" s="4">
        <v>6</v>
      </c>
      <c r="CI84" s="4">
        <v>0</v>
      </c>
      <c r="CJ84" s="4">
        <v>6</v>
      </c>
      <c r="CK84" s="4">
        <v>0</v>
      </c>
      <c r="CL84" s="4">
        <v>6</v>
      </c>
      <c r="CM84" s="4">
        <v>2</v>
      </c>
      <c r="CN84" s="4">
        <v>2</v>
      </c>
      <c r="CO84" s="4">
        <v>1</v>
      </c>
      <c r="CP84" s="9">
        <f t="shared" si="14"/>
        <v>1.6666666666666667</v>
      </c>
    </row>
    <row r="85" spans="1:94" hidden="1" x14ac:dyDescent="0.2">
      <c r="A85" s="4">
        <v>84</v>
      </c>
      <c r="B85" s="10">
        <v>3</v>
      </c>
      <c r="C85" s="10">
        <v>2</v>
      </c>
      <c r="D85" s="10">
        <v>0</v>
      </c>
      <c r="E85" s="10">
        <v>4</v>
      </c>
      <c r="F85" s="10">
        <v>40</v>
      </c>
      <c r="G85" s="4">
        <v>2</v>
      </c>
      <c r="H85" s="4">
        <v>2</v>
      </c>
      <c r="I85" s="4">
        <v>2</v>
      </c>
      <c r="J85" s="4">
        <v>2</v>
      </c>
      <c r="K85" s="4">
        <v>2</v>
      </c>
      <c r="L85" s="4">
        <v>2</v>
      </c>
      <c r="M85" s="4">
        <v>2</v>
      </c>
      <c r="N85" s="4">
        <v>2</v>
      </c>
      <c r="O85" s="4">
        <v>2</v>
      </c>
      <c r="P85" s="4">
        <v>1</v>
      </c>
      <c r="Q85" s="9">
        <f t="shared" si="15"/>
        <v>1.9</v>
      </c>
      <c r="R85" s="4">
        <v>2</v>
      </c>
      <c r="S85" s="4">
        <v>2</v>
      </c>
      <c r="T85" s="4">
        <v>2</v>
      </c>
      <c r="U85" s="4">
        <v>2</v>
      </c>
      <c r="V85" s="4">
        <v>2</v>
      </c>
      <c r="W85" s="4">
        <v>2</v>
      </c>
      <c r="X85" s="4">
        <v>2</v>
      </c>
      <c r="Y85" s="4">
        <v>2</v>
      </c>
      <c r="Z85" s="4">
        <v>2</v>
      </c>
      <c r="AA85" s="4">
        <v>2</v>
      </c>
      <c r="AB85" s="9">
        <f t="shared" si="8"/>
        <v>2</v>
      </c>
      <c r="AC85" s="4">
        <v>6</v>
      </c>
      <c r="AD85" s="4">
        <v>0</v>
      </c>
      <c r="AE85" s="4">
        <v>6</v>
      </c>
      <c r="AF85" s="4">
        <v>0</v>
      </c>
      <c r="AG85" s="4">
        <v>6</v>
      </c>
      <c r="AH85" s="4">
        <v>0</v>
      </c>
      <c r="AI85" s="4">
        <v>6</v>
      </c>
      <c r="AJ85" s="4">
        <v>2</v>
      </c>
      <c r="AK85" s="4">
        <v>2</v>
      </c>
      <c r="AL85" s="4">
        <v>2</v>
      </c>
      <c r="AM85" s="9">
        <f t="shared" si="9"/>
        <v>2</v>
      </c>
      <c r="AN85" s="4">
        <v>6</v>
      </c>
      <c r="AO85" s="4">
        <v>0</v>
      </c>
      <c r="AP85" s="4">
        <v>6</v>
      </c>
      <c r="AQ85" s="4">
        <v>0</v>
      </c>
      <c r="AR85" s="4">
        <v>6</v>
      </c>
      <c r="AS85" s="4">
        <v>0</v>
      </c>
      <c r="AT85" s="4">
        <v>6</v>
      </c>
      <c r="AU85" s="4">
        <v>2</v>
      </c>
      <c r="AV85" s="4">
        <v>2</v>
      </c>
      <c r="AW85" s="4">
        <v>2</v>
      </c>
      <c r="AX85" s="9">
        <f t="shared" si="10"/>
        <v>2</v>
      </c>
      <c r="AY85" s="4">
        <v>3</v>
      </c>
      <c r="AZ85" s="4">
        <v>3</v>
      </c>
      <c r="BA85" s="4">
        <v>3</v>
      </c>
      <c r="BB85" s="4">
        <v>3</v>
      </c>
      <c r="BC85" s="4">
        <v>3</v>
      </c>
      <c r="BD85" s="4">
        <v>3</v>
      </c>
      <c r="BE85" s="4">
        <v>3</v>
      </c>
      <c r="BF85" s="4">
        <v>3</v>
      </c>
      <c r="BG85" s="4">
        <v>3</v>
      </c>
      <c r="BH85" s="4">
        <v>2</v>
      </c>
      <c r="BI85" s="9">
        <f t="shared" si="11"/>
        <v>2.9</v>
      </c>
      <c r="BJ85" s="4">
        <v>1</v>
      </c>
      <c r="BK85" s="4">
        <v>1</v>
      </c>
      <c r="BL85" s="4">
        <v>1</v>
      </c>
      <c r="BM85" s="4">
        <v>1</v>
      </c>
      <c r="BN85" s="4">
        <v>1</v>
      </c>
      <c r="BO85" s="4">
        <v>1</v>
      </c>
      <c r="BP85" s="4">
        <v>1</v>
      </c>
      <c r="BQ85" s="4">
        <v>1</v>
      </c>
      <c r="BR85" s="4">
        <v>1</v>
      </c>
      <c r="BS85" s="4">
        <v>2</v>
      </c>
      <c r="BT85" s="9">
        <f t="shared" si="12"/>
        <v>1.1000000000000001</v>
      </c>
      <c r="BU85" s="4">
        <v>1</v>
      </c>
      <c r="BV85" s="4">
        <v>1</v>
      </c>
      <c r="BW85" s="4">
        <v>1</v>
      </c>
      <c r="BX85" s="4">
        <v>1</v>
      </c>
      <c r="BY85" s="4">
        <v>1</v>
      </c>
      <c r="BZ85" s="4">
        <v>1</v>
      </c>
      <c r="CA85" s="4">
        <v>1</v>
      </c>
      <c r="CB85" s="4">
        <v>1</v>
      </c>
      <c r="CC85" s="4">
        <v>1</v>
      </c>
      <c r="CD85" s="4">
        <v>2</v>
      </c>
      <c r="CE85" s="9">
        <f t="shared" si="13"/>
        <v>1.1000000000000001</v>
      </c>
      <c r="CF85" s="4">
        <v>1</v>
      </c>
      <c r="CG85" s="4">
        <v>1</v>
      </c>
      <c r="CH85" s="4">
        <v>1</v>
      </c>
      <c r="CI85" s="4">
        <v>1</v>
      </c>
      <c r="CJ85" s="4">
        <v>1</v>
      </c>
      <c r="CK85" s="4">
        <v>1</v>
      </c>
      <c r="CL85" s="4">
        <v>1</v>
      </c>
      <c r="CM85" s="4">
        <v>1</v>
      </c>
      <c r="CN85" s="4">
        <v>1</v>
      </c>
      <c r="CO85" s="4">
        <v>2</v>
      </c>
      <c r="CP85" s="9">
        <f t="shared" si="14"/>
        <v>1.1000000000000001</v>
      </c>
    </row>
    <row r="86" spans="1:94" hidden="1" x14ac:dyDescent="0.2">
      <c r="A86" s="4">
        <v>85</v>
      </c>
      <c r="B86" s="10">
        <v>1</v>
      </c>
      <c r="C86" s="10">
        <v>1</v>
      </c>
      <c r="D86" s="10">
        <v>1</v>
      </c>
      <c r="E86" s="10">
        <v>5</v>
      </c>
      <c r="F86" s="10">
        <v>10</v>
      </c>
      <c r="G86" s="4">
        <v>3</v>
      </c>
      <c r="H86" s="4">
        <v>3</v>
      </c>
      <c r="I86" s="4">
        <v>3</v>
      </c>
      <c r="J86" s="4">
        <v>3</v>
      </c>
      <c r="K86" s="4">
        <v>3</v>
      </c>
      <c r="L86" s="4">
        <v>3</v>
      </c>
      <c r="M86" s="4">
        <v>3</v>
      </c>
      <c r="N86" s="4">
        <v>3</v>
      </c>
      <c r="O86" s="4">
        <v>3</v>
      </c>
      <c r="P86" s="4">
        <v>2</v>
      </c>
      <c r="Q86" s="9">
        <f t="shared" si="15"/>
        <v>2.9</v>
      </c>
      <c r="R86" s="4">
        <v>3</v>
      </c>
      <c r="S86" s="4">
        <v>3</v>
      </c>
      <c r="T86" s="4">
        <v>3</v>
      </c>
      <c r="U86" s="4">
        <v>3</v>
      </c>
      <c r="V86" s="4">
        <v>3</v>
      </c>
      <c r="W86" s="4">
        <v>3</v>
      </c>
      <c r="X86" s="4">
        <v>3</v>
      </c>
      <c r="Y86" s="4">
        <v>3</v>
      </c>
      <c r="Z86" s="4">
        <v>3</v>
      </c>
      <c r="AA86" s="4">
        <v>3</v>
      </c>
      <c r="AB86" s="9">
        <f t="shared" si="8"/>
        <v>3</v>
      </c>
      <c r="AC86" s="4">
        <v>3</v>
      </c>
      <c r="AD86" s="4">
        <v>3</v>
      </c>
      <c r="AE86" s="4">
        <v>3</v>
      </c>
      <c r="AF86" s="4">
        <v>3</v>
      </c>
      <c r="AG86" s="4">
        <v>3</v>
      </c>
      <c r="AH86" s="4">
        <v>3</v>
      </c>
      <c r="AI86" s="4">
        <v>3</v>
      </c>
      <c r="AJ86" s="4">
        <v>3</v>
      </c>
      <c r="AK86" s="4">
        <v>3</v>
      </c>
      <c r="AL86" s="4">
        <v>3</v>
      </c>
      <c r="AM86" s="9">
        <f t="shared" si="9"/>
        <v>3</v>
      </c>
      <c r="AN86" s="4">
        <v>1</v>
      </c>
      <c r="AO86" s="4">
        <v>1</v>
      </c>
      <c r="AP86" s="4">
        <v>1</v>
      </c>
      <c r="AQ86" s="4">
        <v>1</v>
      </c>
      <c r="AR86" s="4">
        <v>1</v>
      </c>
      <c r="AS86" s="4">
        <v>1</v>
      </c>
      <c r="AT86" s="4">
        <v>1</v>
      </c>
      <c r="AU86" s="4">
        <v>1</v>
      </c>
      <c r="AV86" s="4">
        <v>1</v>
      </c>
      <c r="AW86" s="4">
        <v>3</v>
      </c>
      <c r="AX86" s="9">
        <f t="shared" si="10"/>
        <v>1.2</v>
      </c>
      <c r="AY86" s="4">
        <v>1</v>
      </c>
      <c r="AZ86" s="4">
        <v>1</v>
      </c>
      <c r="BA86" s="4">
        <v>1</v>
      </c>
      <c r="BB86" s="4">
        <v>1</v>
      </c>
      <c r="BC86" s="4">
        <v>1</v>
      </c>
      <c r="BD86" s="4">
        <v>1</v>
      </c>
      <c r="BE86" s="4">
        <v>1</v>
      </c>
      <c r="BF86" s="4">
        <v>1</v>
      </c>
      <c r="BG86" s="4">
        <v>1</v>
      </c>
      <c r="BH86" s="4">
        <v>3</v>
      </c>
      <c r="BI86" s="9">
        <f t="shared" si="11"/>
        <v>1.2</v>
      </c>
      <c r="BJ86" s="4">
        <v>1</v>
      </c>
      <c r="BK86" s="4">
        <v>1</v>
      </c>
      <c r="BL86" s="4">
        <v>1</v>
      </c>
      <c r="BM86" s="4">
        <v>1</v>
      </c>
      <c r="BN86" s="4">
        <v>1</v>
      </c>
      <c r="BO86" s="4">
        <v>1</v>
      </c>
      <c r="BP86" s="4">
        <v>1</v>
      </c>
      <c r="BQ86" s="4">
        <v>1</v>
      </c>
      <c r="BR86" s="4">
        <v>1</v>
      </c>
      <c r="BS86" s="4">
        <v>3</v>
      </c>
      <c r="BT86" s="9">
        <f t="shared" si="12"/>
        <v>1.2</v>
      </c>
      <c r="BU86" s="4">
        <v>2</v>
      </c>
      <c r="BV86" s="4">
        <v>2</v>
      </c>
      <c r="BW86" s="4">
        <v>2</v>
      </c>
      <c r="BX86" s="4">
        <v>2</v>
      </c>
      <c r="BY86" s="4">
        <v>2</v>
      </c>
      <c r="BZ86" s="4">
        <v>2</v>
      </c>
      <c r="CA86" s="4">
        <v>2</v>
      </c>
      <c r="CB86" s="4">
        <v>2</v>
      </c>
      <c r="CC86" s="4">
        <v>2</v>
      </c>
      <c r="CD86" s="4">
        <v>3</v>
      </c>
      <c r="CE86" s="9">
        <f t="shared" si="13"/>
        <v>2.1</v>
      </c>
      <c r="CF86" s="4">
        <v>2</v>
      </c>
      <c r="CG86" s="4">
        <v>2</v>
      </c>
      <c r="CH86" s="4">
        <v>2</v>
      </c>
      <c r="CI86" s="4">
        <v>2</v>
      </c>
      <c r="CJ86" s="4">
        <v>2</v>
      </c>
      <c r="CK86" s="4">
        <v>2</v>
      </c>
      <c r="CL86" s="4">
        <v>2</v>
      </c>
      <c r="CM86" s="4">
        <v>2</v>
      </c>
      <c r="CN86" s="4">
        <v>2</v>
      </c>
      <c r="CO86" s="4">
        <v>3</v>
      </c>
      <c r="CP86" s="9">
        <f t="shared" si="14"/>
        <v>2.1</v>
      </c>
    </row>
    <row r="87" spans="1:94" x14ac:dyDescent="0.2">
      <c r="A87" s="4">
        <v>86</v>
      </c>
      <c r="B87" s="10">
        <v>2</v>
      </c>
      <c r="C87" s="10">
        <v>1</v>
      </c>
      <c r="D87" s="10">
        <v>2</v>
      </c>
      <c r="E87" s="10">
        <v>1</v>
      </c>
      <c r="F87" s="10">
        <v>20</v>
      </c>
      <c r="G87" s="4">
        <v>1</v>
      </c>
      <c r="H87" s="4">
        <v>1</v>
      </c>
      <c r="I87" s="4">
        <v>1</v>
      </c>
      <c r="J87" s="4">
        <v>1</v>
      </c>
      <c r="K87" s="4">
        <v>1</v>
      </c>
      <c r="L87" s="4">
        <v>1</v>
      </c>
      <c r="M87" s="4">
        <v>1</v>
      </c>
      <c r="N87" s="4">
        <v>1</v>
      </c>
      <c r="O87" s="4">
        <v>1</v>
      </c>
      <c r="P87" s="4">
        <v>2</v>
      </c>
      <c r="Q87" s="9">
        <f t="shared" si="15"/>
        <v>1.1000000000000001</v>
      </c>
      <c r="R87" s="4">
        <v>1</v>
      </c>
      <c r="S87" s="4">
        <v>2</v>
      </c>
      <c r="T87" s="4">
        <v>1</v>
      </c>
      <c r="U87" s="4">
        <v>1</v>
      </c>
      <c r="V87" s="4">
        <v>2</v>
      </c>
      <c r="W87" s="4">
        <v>2</v>
      </c>
      <c r="X87" s="4">
        <v>1</v>
      </c>
      <c r="Y87" s="4">
        <v>1</v>
      </c>
      <c r="Z87" s="4">
        <v>1</v>
      </c>
      <c r="AA87" s="4">
        <v>3</v>
      </c>
      <c r="AB87" s="9">
        <f t="shared" si="8"/>
        <v>1.5</v>
      </c>
      <c r="AC87" s="4">
        <v>1</v>
      </c>
      <c r="AD87" s="4">
        <v>1</v>
      </c>
      <c r="AE87" s="4">
        <v>1</v>
      </c>
      <c r="AF87" s="4">
        <v>1</v>
      </c>
      <c r="AG87" s="4">
        <v>1</v>
      </c>
      <c r="AH87" s="4">
        <v>1</v>
      </c>
      <c r="AI87" s="4">
        <v>1</v>
      </c>
      <c r="AJ87" s="4">
        <v>1</v>
      </c>
      <c r="AK87" s="4">
        <v>1</v>
      </c>
      <c r="AL87" s="4">
        <v>2</v>
      </c>
      <c r="AM87" s="9">
        <f t="shared" si="9"/>
        <v>1.1000000000000001</v>
      </c>
      <c r="AN87" s="4">
        <v>2</v>
      </c>
      <c r="AO87" s="4">
        <v>2</v>
      </c>
      <c r="AP87" s="4">
        <v>2</v>
      </c>
      <c r="AQ87" s="4">
        <v>2</v>
      </c>
      <c r="AR87" s="4">
        <v>2</v>
      </c>
      <c r="AS87" s="4">
        <v>2</v>
      </c>
      <c r="AT87" s="4">
        <v>2</v>
      </c>
      <c r="AU87" s="4">
        <v>2</v>
      </c>
      <c r="AV87" s="4">
        <v>2</v>
      </c>
      <c r="AW87" s="4">
        <v>4</v>
      </c>
      <c r="AX87" s="9">
        <f t="shared" si="10"/>
        <v>2.2000000000000002</v>
      </c>
      <c r="AY87" s="4">
        <v>1</v>
      </c>
      <c r="AZ87" s="4">
        <v>2</v>
      </c>
      <c r="BA87" s="4">
        <v>1</v>
      </c>
      <c r="BB87" s="4">
        <v>1</v>
      </c>
      <c r="BC87" s="4">
        <v>2</v>
      </c>
      <c r="BD87" s="4">
        <v>2</v>
      </c>
      <c r="BE87" s="4">
        <v>1</v>
      </c>
      <c r="BF87" s="4">
        <v>1</v>
      </c>
      <c r="BG87" s="4">
        <v>1</v>
      </c>
      <c r="BH87" s="4">
        <v>3</v>
      </c>
      <c r="BI87" s="9">
        <f t="shared" si="11"/>
        <v>1.5</v>
      </c>
      <c r="BJ87" s="4">
        <v>3</v>
      </c>
      <c r="BK87" s="4">
        <v>3</v>
      </c>
      <c r="BL87" s="4">
        <v>3</v>
      </c>
      <c r="BM87" s="4">
        <v>3</v>
      </c>
      <c r="BN87" s="4">
        <v>3</v>
      </c>
      <c r="BO87" s="4">
        <v>3</v>
      </c>
      <c r="BP87" s="4">
        <v>3</v>
      </c>
      <c r="BQ87" s="4">
        <v>3</v>
      </c>
      <c r="BR87" s="4">
        <v>3</v>
      </c>
      <c r="BS87" s="4">
        <v>4</v>
      </c>
      <c r="BT87" s="9">
        <f t="shared" si="12"/>
        <v>3.1</v>
      </c>
      <c r="BU87" s="4">
        <v>3</v>
      </c>
      <c r="BV87" s="4">
        <v>3</v>
      </c>
      <c r="BW87" s="4">
        <v>3</v>
      </c>
      <c r="BX87" s="4">
        <v>3</v>
      </c>
      <c r="BY87" s="4">
        <v>3</v>
      </c>
      <c r="BZ87" s="4">
        <v>3</v>
      </c>
      <c r="CA87" s="4">
        <v>3</v>
      </c>
      <c r="CB87" s="4">
        <v>3</v>
      </c>
      <c r="CC87" s="4">
        <v>3</v>
      </c>
      <c r="CD87" s="4">
        <v>4</v>
      </c>
      <c r="CE87" s="9">
        <f t="shared" si="13"/>
        <v>3.1</v>
      </c>
      <c r="CF87" s="4">
        <v>3</v>
      </c>
      <c r="CG87" s="4">
        <v>3</v>
      </c>
      <c r="CH87" s="4">
        <v>3</v>
      </c>
      <c r="CI87" s="4">
        <v>3</v>
      </c>
      <c r="CJ87" s="4">
        <v>3</v>
      </c>
      <c r="CK87" s="4">
        <v>3</v>
      </c>
      <c r="CL87" s="4">
        <v>3</v>
      </c>
      <c r="CM87" s="4">
        <v>3</v>
      </c>
      <c r="CN87" s="4">
        <v>3</v>
      </c>
      <c r="CO87" s="4">
        <v>4</v>
      </c>
      <c r="CP87" s="9">
        <f t="shared" si="14"/>
        <v>3.1</v>
      </c>
    </row>
    <row r="88" spans="1:94" hidden="1" x14ac:dyDescent="0.2">
      <c r="A88" s="4">
        <v>87</v>
      </c>
      <c r="B88" s="10">
        <v>3</v>
      </c>
      <c r="C88" s="10">
        <v>2</v>
      </c>
      <c r="D88" s="10">
        <v>0</v>
      </c>
      <c r="E88" s="10">
        <v>2</v>
      </c>
      <c r="F88" s="10">
        <v>30</v>
      </c>
      <c r="G88" s="4">
        <v>5</v>
      </c>
      <c r="H88" s="4">
        <v>5</v>
      </c>
      <c r="I88" s="4">
        <v>5</v>
      </c>
      <c r="J88" s="4">
        <v>5</v>
      </c>
      <c r="K88" s="4">
        <v>5</v>
      </c>
      <c r="L88" s="4">
        <v>5</v>
      </c>
      <c r="M88" s="4">
        <v>5</v>
      </c>
      <c r="N88" s="4">
        <v>5</v>
      </c>
      <c r="O88" s="4">
        <v>5</v>
      </c>
      <c r="P88" s="4">
        <v>4</v>
      </c>
      <c r="Q88" s="9">
        <f t="shared" si="15"/>
        <v>4.9000000000000004</v>
      </c>
      <c r="R88" s="4">
        <v>5</v>
      </c>
      <c r="S88" s="4">
        <v>5</v>
      </c>
      <c r="T88" s="4">
        <v>5</v>
      </c>
      <c r="U88" s="4">
        <v>5</v>
      </c>
      <c r="V88" s="4">
        <v>5</v>
      </c>
      <c r="W88" s="4">
        <v>5</v>
      </c>
      <c r="X88" s="4">
        <v>5</v>
      </c>
      <c r="Y88" s="4">
        <v>5</v>
      </c>
      <c r="Z88" s="4">
        <v>5</v>
      </c>
      <c r="AA88" s="4">
        <v>5</v>
      </c>
      <c r="AB88" s="9">
        <f t="shared" si="8"/>
        <v>5</v>
      </c>
      <c r="AC88" s="4">
        <v>5</v>
      </c>
      <c r="AD88" s="4">
        <v>5</v>
      </c>
      <c r="AE88" s="4">
        <v>5</v>
      </c>
      <c r="AF88" s="4">
        <v>5</v>
      </c>
      <c r="AG88" s="4">
        <v>5</v>
      </c>
      <c r="AH88" s="4">
        <v>5</v>
      </c>
      <c r="AI88" s="4">
        <v>5</v>
      </c>
      <c r="AJ88" s="4">
        <v>5</v>
      </c>
      <c r="AK88" s="4">
        <v>5</v>
      </c>
      <c r="AL88" s="4">
        <v>5</v>
      </c>
      <c r="AM88" s="9">
        <f t="shared" si="9"/>
        <v>5</v>
      </c>
      <c r="AN88" s="4">
        <v>3</v>
      </c>
      <c r="AO88" s="4">
        <v>3</v>
      </c>
      <c r="AP88" s="4">
        <v>3</v>
      </c>
      <c r="AQ88" s="4">
        <v>3</v>
      </c>
      <c r="AR88" s="4">
        <v>3</v>
      </c>
      <c r="AS88" s="4">
        <v>3</v>
      </c>
      <c r="AT88" s="4">
        <v>3</v>
      </c>
      <c r="AU88" s="4">
        <v>3</v>
      </c>
      <c r="AV88" s="4">
        <v>3</v>
      </c>
      <c r="AW88" s="4">
        <v>5</v>
      </c>
      <c r="AX88" s="9">
        <f t="shared" si="10"/>
        <v>3.2</v>
      </c>
      <c r="AY88" s="4">
        <v>6</v>
      </c>
      <c r="AZ88" s="4">
        <v>0</v>
      </c>
      <c r="BA88" s="4">
        <v>6</v>
      </c>
      <c r="BB88" s="4">
        <v>0</v>
      </c>
      <c r="BC88" s="4">
        <v>6</v>
      </c>
      <c r="BD88" s="4">
        <v>0</v>
      </c>
      <c r="BE88" s="4">
        <v>6</v>
      </c>
      <c r="BF88" s="4">
        <v>2</v>
      </c>
      <c r="BG88" s="4">
        <v>2</v>
      </c>
      <c r="BH88" s="4">
        <v>5</v>
      </c>
      <c r="BI88" s="9">
        <f t="shared" si="11"/>
        <v>3</v>
      </c>
      <c r="BJ88" s="4">
        <v>4</v>
      </c>
      <c r="BK88" s="4">
        <v>4</v>
      </c>
      <c r="BL88" s="4">
        <v>4</v>
      </c>
      <c r="BM88" s="4">
        <v>4</v>
      </c>
      <c r="BN88" s="4">
        <v>4</v>
      </c>
      <c r="BO88" s="4">
        <v>4</v>
      </c>
      <c r="BP88" s="4">
        <v>4</v>
      </c>
      <c r="BQ88" s="4">
        <v>4</v>
      </c>
      <c r="BR88" s="4">
        <v>4</v>
      </c>
      <c r="BS88" s="4">
        <v>5</v>
      </c>
      <c r="BT88" s="9">
        <f t="shared" si="12"/>
        <v>4.0999999999999996</v>
      </c>
      <c r="BU88" s="4">
        <v>4</v>
      </c>
      <c r="BV88" s="4">
        <v>4</v>
      </c>
      <c r="BW88" s="4">
        <v>4</v>
      </c>
      <c r="BX88" s="4">
        <v>4</v>
      </c>
      <c r="BY88" s="4">
        <v>4</v>
      </c>
      <c r="BZ88" s="4">
        <v>4</v>
      </c>
      <c r="CA88" s="4">
        <v>4</v>
      </c>
      <c r="CB88" s="4">
        <v>4</v>
      </c>
      <c r="CC88" s="4">
        <v>4</v>
      </c>
      <c r="CD88" s="4">
        <v>5</v>
      </c>
      <c r="CE88" s="9">
        <f t="shared" si="13"/>
        <v>4.0999999999999996</v>
      </c>
      <c r="CF88" s="4">
        <v>4</v>
      </c>
      <c r="CG88" s="4">
        <v>4</v>
      </c>
      <c r="CH88" s="4">
        <v>4</v>
      </c>
      <c r="CI88" s="4">
        <v>4</v>
      </c>
      <c r="CJ88" s="4">
        <v>4</v>
      </c>
      <c r="CK88" s="4">
        <v>4</v>
      </c>
      <c r="CL88" s="4">
        <v>4</v>
      </c>
      <c r="CM88" s="4">
        <v>4</v>
      </c>
      <c r="CN88" s="4">
        <v>4</v>
      </c>
      <c r="CO88" s="4">
        <v>5</v>
      </c>
      <c r="CP88" s="9">
        <f t="shared" si="14"/>
        <v>4.0999999999999996</v>
      </c>
    </row>
    <row r="89" spans="1:94" hidden="1" x14ac:dyDescent="0.2">
      <c r="A89" s="4">
        <v>88</v>
      </c>
      <c r="B89" s="10">
        <v>1</v>
      </c>
      <c r="C89" s="10">
        <v>2</v>
      </c>
      <c r="D89" s="10">
        <v>2</v>
      </c>
      <c r="E89" s="10">
        <v>3</v>
      </c>
      <c r="F89" s="10">
        <v>40</v>
      </c>
      <c r="G89" s="4">
        <v>6</v>
      </c>
      <c r="H89" s="4">
        <v>0</v>
      </c>
      <c r="I89" s="4">
        <v>6</v>
      </c>
      <c r="J89" s="4">
        <v>0</v>
      </c>
      <c r="K89" s="4">
        <v>6</v>
      </c>
      <c r="L89" s="4">
        <v>0</v>
      </c>
      <c r="M89" s="4">
        <v>6</v>
      </c>
      <c r="N89" s="4">
        <v>2</v>
      </c>
      <c r="O89" s="4">
        <v>2</v>
      </c>
      <c r="P89" s="4">
        <v>5</v>
      </c>
      <c r="Q89" s="9">
        <f t="shared" si="15"/>
        <v>3</v>
      </c>
      <c r="R89" s="4">
        <v>6</v>
      </c>
      <c r="S89" s="4">
        <v>0</v>
      </c>
      <c r="T89" s="4">
        <v>6</v>
      </c>
      <c r="U89" s="4">
        <v>0</v>
      </c>
      <c r="V89" s="4">
        <v>6</v>
      </c>
      <c r="W89" s="4">
        <v>0</v>
      </c>
      <c r="X89" s="4">
        <v>6</v>
      </c>
      <c r="Y89" s="4">
        <v>2</v>
      </c>
      <c r="Z89" s="4">
        <v>2</v>
      </c>
      <c r="AA89" s="4">
        <v>2</v>
      </c>
      <c r="AB89" s="9">
        <f t="shared" si="8"/>
        <v>2</v>
      </c>
      <c r="AC89" s="4">
        <v>6</v>
      </c>
      <c r="AD89" s="4">
        <v>0</v>
      </c>
      <c r="AE89" s="4">
        <v>6</v>
      </c>
      <c r="AF89" s="4">
        <v>0</v>
      </c>
      <c r="AG89" s="4">
        <v>6</v>
      </c>
      <c r="AH89" s="4">
        <v>0</v>
      </c>
      <c r="AI89" s="4">
        <v>6</v>
      </c>
      <c r="AJ89" s="4">
        <v>2</v>
      </c>
      <c r="AK89" s="4">
        <v>2</v>
      </c>
      <c r="AL89" s="4">
        <v>2</v>
      </c>
      <c r="AM89" s="9">
        <f t="shared" si="9"/>
        <v>2</v>
      </c>
      <c r="AN89" s="4">
        <v>4</v>
      </c>
      <c r="AO89" s="4">
        <v>4</v>
      </c>
      <c r="AP89" s="4">
        <v>4</v>
      </c>
      <c r="AQ89" s="4">
        <v>4</v>
      </c>
      <c r="AR89" s="4">
        <v>4</v>
      </c>
      <c r="AS89" s="4">
        <v>4</v>
      </c>
      <c r="AT89" s="4">
        <v>4</v>
      </c>
      <c r="AU89" s="4">
        <v>4</v>
      </c>
      <c r="AV89" s="4">
        <v>4</v>
      </c>
      <c r="AW89" s="4">
        <v>2</v>
      </c>
      <c r="AX89" s="9">
        <f t="shared" si="10"/>
        <v>3.8</v>
      </c>
      <c r="AY89" s="4">
        <v>5</v>
      </c>
      <c r="AZ89" s="4">
        <v>5</v>
      </c>
      <c r="BA89" s="4">
        <v>5</v>
      </c>
      <c r="BB89" s="4">
        <v>5</v>
      </c>
      <c r="BC89" s="4">
        <v>5</v>
      </c>
      <c r="BD89" s="4">
        <v>5</v>
      </c>
      <c r="BE89" s="4">
        <v>5</v>
      </c>
      <c r="BF89" s="4">
        <v>5</v>
      </c>
      <c r="BG89" s="4">
        <v>5</v>
      </c>
      <c r="BH89" s="4">
        <v>2</v>
      </c>
      <c r="BI89" s="9">
        <f t="shared" si="11"/>
        <v>4.7</v>
      </c>
      <c r="BJ89" s="4">
        <v>5</v>
      </c>
      <c r="BK89" s="4">
        <v>5</v>
      </c>
      <c r="BL89" s="4">
        <v>5</v>
      </c>
      <c r="BM89" s="4">
        <v>5</v>
      </c>
      <c r="BN89" s="4">
        <v>5</v>
      </c>
      <c r="BO89" s="4">
        <v>5</v>
      </c>
      <c r="BP89" s="4">
        <v>5</v>
      </c>
      <c r="BQ89" s="4">
        <v>5</v>
      </c>
      <c r="BR89" s="4">
        <v>5</v>
      </c>
      <c r="BS89" s="4">
        <v>2</v>
      </c>
      <c r="BT89" s="9">
        <f t="shared" si="12"/>
        <v>4.7</v>
      </c>
      <c r="BU89" s="4">
        <v>5</v>
      </c>
      <c r="BV89" s="4">
        <v>5</v>
      </c>
      <c r="BW89" s="4">
        <v>5</v>
      </c>
      <c r="BX89" s="4">
        <v>5</v>
      </c>
      <c r="BY89" s="4">
        <v>5</v>
      </c>
      <c r="BZ89" s="4">
        <v>5</v>
      </c>
      <c r="CA89" s="4">
        <v>5</v>
      </c>
      <c r="CB89" s="4">
        <v>5</v>
      </c>
      <c r="CC89" s="4">
        <v>5</v>
      </c>
      <c r="CD89" s="4">
        <v>2</v>
      </c>
      <c r="CE89" s="9">
        <f t="shared" si="13"/>
        <v>4.7</v>
      </c>
      <c r="CF89" s="4">
        <v>5</v>
      </c>
      <c r="CG89" s="4">
        <v>5</v>
      </c>
      <c r="CH89" s="4">
        <v>5</v>
      </c>
      <c r="CI89" s="4">
        <v>5</v>
      </c>
      <c r="CJ89" s="4">
        <v>5</v>
      </c>
      <c r="CK89" s="4">
        <v>5</v>
      </c>
      <c r="CL89" s="4">
        <v>5</v>
      </c>
      <c r="CM89" s="4">
        <v>5</v>
      </c>
      <c r="CN89" s="4">
        <v>5</v>
      </c>
      <c r="CO89" s="4">
        <v>2</v>
      </c>
      <c r="CP89" s="9">
        <f t="shared" si="14"/>
        <v>4.7</v>
      </c>
    </row>
    <row r="90" spans="1:94" hidden="1" x14ac:dyDescent="0.2">
      <c r="A90" s="4">
        <v>89</v>
      </c>
      <c r="B90" s="10">
        <v>2</v>
      </c>
      <c r="C90" s="10">
        <v>1</v>
      </c>
      <c r="D90" s="10">
        <v>1</v>
      </c>
      <c r="E90" s="10">
        <v>4</v>
      </c>
      <c r="F90" s="10">
        <v>10</v>
      </c>
      <c r="G90" s="4">
        <v>1</v>
      </c>
      <c r="H90" s="4">
        <v>1</v>
      </c>
      <c r="I90" s="4">
        <v>1</v>
      </c>
      <c r="J90" s="4">
        <v>1</v>
      </c>
      <c r="K90" s="4">
        <v>1</v>
      </c>
      <c r="L90" s="4">
        <v>1</v>
      </c>
      <c r="M90" s="4">
        <v>1</v>
      </c>
      <c r="N90" s="4">
        <v>1</v>
      </c>
      <c r="O90" s="4">
        <v>1</v>
      </c>
      <c r="P90" s="4">
        <v>2</v>
      </c>
      <c r="Q90" s="9">
        <f t="shared" si="15"/>
        <v>1.1000000000000001</v>
      </c>
      <c r="R90" s="4">
        <v>3</v>
      </c>
      <c r="S90" s="4">
        <v>3</v>
      </c>
      <c r="T90" s="4">
        <v>3</v>
      </c>
      <c r="U90" s="4">
        <v>3</v>
      </c>
      <c r="V90" s="4">
        <v>3</v>
      </c>
      <c r="W90" s="4">
        <v>3</v>
      </c>
      <c r="X90" s="4">
        <v>3</v>
      </c>
      <c r="Y90" s="4">
        <v>3</v>
      </c>
      <c r="Z90" s="4">
        <v>3</v>
      </c>
      <c r="AA90" s="4">
        <v>1</v>
      </c>
      <c r="AB90" s="9">
        <f t="shared" si="8"/>
        <v>2.8</v>
      </c>
      <c r="AC90" s="4">
        <v>1</v>
      </c>
      <c r="AD90" s="4">
        <v>1</v>
      </c>
      <c r="AE90" s="4">
        <v>1</v>
      </c>
      <c r="AF90" s="4">
        <v>1</v>
      </c>
      <c r="AG90" s="4">
        <v>1</v>
      </c>
      <c r="AH90" s="4">
        <v>1</v>
      </c>
      <c r="AI90" s="4">
        <v>1</v>
      </c>
      <c r="AJ90" s="4">
        <v>1</v>
      </c>
      <c r="AK90" s="4">
        <v>1</v>
      </c>
      <c r="AL90" s="4">
        <v>1</v>
      </c>
      <c r="AM90" s="9">
        <f t="shared" si="9"/>
        <v>1</v>
      </c>
      <c r="AN90" s="4">
        <v>5</v>
      </c>
      <c r="AO90" s="4">
        <v>5</v>
      </c>
      <c r="AP90" s="4">
        <v>5</v>
      </c>
      <c r="AQ90" s="4">
        <v>5</v>
      </c>
      <c r="AR90" s="4">
        <v>5</v>
      </c>
      <c r="AS90" s="4">
        <v>5</v>
      </c>
      <c r="AT90" s="4">
        <v>5</v>
      </c>
      <c r="AU90" s="4">
        <v>5</v>
      </c>
      <c r="AV90" s="4">
        <v>5</v>
      </c>
      <c r="AW90" s="4">
        <v>1</v>
      </c>
      <c r="AX90" s="9">
        <f t="shared" si="10"/>
        <v>4.5999999999999996</v>
      </c>
      <c r="AY90" s="4">
        <v>1</v>
      </c>
      <c r="AZ90" s="4">
        <v>1</v>
      </c>
      <c r="BA90" s="4">
        <v>1</v>
      </c>
      <c r="BB90" s="4">
        <v>1</v>
      </c>
      <c r="BC90" s="4">
        <v>1</v>
      </c>
      <c r="BD90" s="4">
        <v>1</v>
      </c>
      <c r="BE90" s="4">
        <v>1</v>
      </c>
      <c r="BF90" s="4">
        <v>1</v>
      </c>
      <c r="BG90" s="4">
        <v>1</v>
      </c>
      <c r="BH90" s="4">
        <v>3</v>
      </c>
      <c r="BI90" s="9">
        <f t="shared" si="11"/>
        <v>1.2</v>
      </c>
      <c r="BJ90" s="4">
        <v>1</v>
      </c>
      <c r="BK90" s="4">
        <v>1</v>
      </c>
      <c r="BL90" s="4">
        <v>1</v>
      </c>
      <c r="BM90" s="4">
        <v>1</v>
      </c>
      <c r="BN90" s="4">
        <v>1</v>
      </c>
      <c r="BO90" s="4">
        <v>1</v>
      </c>
      <c r="BP90" s="4">
        <v>1</v>
      </c>
      <c r="BQ90" s="4">
        <v>1</v>
      </c>
      <c r="BR90" s="4">
        <v>1</v>
      </c>
      <c r="BS90" s="4">
        <v>3</v>
      </c>
      <c r="BT90" s="9">
        <f t="shared" si="12"/>
        <v>1.2</v>
      </c>
      <c r="BU90" s="4">
        <v>1</v>
      </c>
      <c r="BV90" s="4">
        <v>1</v>
      </c>
      <c r="BW90" s="4">
        <v>1</v>
      </c>
      <c r="BX90" s="4">
        <v>1</v>
      </c>
      <c r="BY90" s="4">
        <v>1</v>
      </c>
      <c r="BZ90" s="4">
        <v>1</v>
      </c>
      <c r="CA90" s="4">
        <v>1</v>
      </c>
      <c r="CB90" s="4">
        <v>1</v>
      </c>
      <c r="CC90" s="4">
        <v>1</v>
      </c>
      <c r="CD90" s="4">
        <v>3</v>
      </c>
      <c r="CE90" s="9">
        <f t="shared" si="13"/>
        <v>1.2</v>
      </c>
      <c r="CF90" s="4">
        <v>1</v>
      </c>
      <c r="CG90" s="4">
        <v>1</v>
      </c>
      <c r="CH90" s="4">
        <v>1</v>
      </c>
      <c r="CI90" s="4">
        <v>1</v>
      </c>
      <c r="CJ90" s="4">
        <v>1</v>
      </c>
      <c r="CK90" s="4">
        <v>1</v>
      </c>
      <c r="CL90" s="4">
        <v>1</v>
      </c>
      <c r="CM90" s="4">
        <v>1</v>
      </c>
      <c r="CN90" s="4">
        <v>1</v>
      </c>
      <c r="CO90" s="4">
        <v>3</v>
      </c>
      <c r="CP90" s="9">
        <f t="shared" si="14"/>
        <v>1.2</v>
      </c>
    </row>
    <row r="91" spans="1:94" hidden="1" x14ac:dyDescent="0.2">
      <c r="A91" s="4">
        <v>90</v>
      </c>
      <c r="B91" s="10">
        <v>3</v>
      </c>
      <c r="C91" s="10">
        <v>1</v>
      </c>
      <c r="D91" s="10">
        <v>0</v>
      </c>
      <c r="E91" s="10">
        <v>5</v>
      </c>
      <c r="F91" s="10">
        <v>20</v>
      </c>
      <c r="G91" s="4">
        <v>2</v>
      </c>
      <c r="H91" s="4">
        <v>2</v>
      </c>
      <c r="I91" s="4">
        <v>2</v>
      </c>
      <c r="J91" s="4">
        <v>2</v>
      </c>
      <c r="K91" s="4">
        <v>2</v>
      </c>
      <c r="L91" s="4">
        <v>2</v>
      </c>
      <c r="M91" s="4">
        <v>2</v>
      </c>
      <c r="N91" s="4">
        <v>2</v>
      </c>
      <c r="O91" s="4">
        <v>2</v>
      </c>
      <c r="P91" s="4">
        <v>3</v>
      </c>
      <c r="Q91" s="9">
        <f t="shared" si="15"/>
        <v>2.1</v>
      </c>
      <c r="R91" s="4">
        <v>4</v>
      </c>
      <c r="S91" s="4">
        <v>4</v>
      </c>
      <c r="T91" s="4">
        <v>4</v>
      </c>
      <c r="U91" s="4">
        <v>4</v>
      </c>
      <c r="V91" s="4">
        <v>4</v>
      </c>
      <c r="W91" s="4">
        <v>4</v>
      </c>
      <c r="X91" s="4">
        <v>4</v>
      </c>
      <c r="Y91" s="4">
        <v>4</v>
      </c>
      <c r="Z91" s="4">
        <v>4</v>
      </c>
      <c r="AA91" s="4">
        <v>2</v>
      </c>
      <c r="AB91" s="9">
        <f t="shared" si="8"/>
        <v>3.8</v>
      </c>
      <c r="AC91" s="4">
        <v>2</v>
      </c>
      <c r="AD91" s="4">
        <v>2</v>
      </c>
      <c r="AE91" s="4">
        <v>2</v>
      </c>
      <c r="AF91" s="4">
        <v>2</v>
      </c>
      <c r="AG91" s="4">
        <v>2</v>
      </c>
      <c r="AH91" s="4">
        <v>2</v>
      </c>
      <c r="AI91" s="4">
        <v>2</v>
      </c>
      <c r="AJ91" s="4">
        <v>2</v>
      </c>
      <c r="AK91" s="4">
        <v>2</v>
      </c>
      <c r="AL91" s="4">
        <v>2</v>
      </c>
      <c r="AM91" s="9">
        <f t="shared" si="9"/>
        <v>2</v>
      </c>
      <c r="AN91" s="4">
        <v>6</v>
      </c>
      <c r="AO91" s="4">
        <v>0</v>
      </c>
      <c r="AP91" s="4">
        <v>6</v>
      </c>
      <c r="AQ91" s="4">
        <v>0</v>
      </c>
      <c r="AR91" s="4">
        <v>6</v>
      </c>
      <c r="AS91" s="4">
        <v>0</v>
      </c>
      <c r="AT91" s="4">
        <v>6</v>
      </c>
      <c r="AU91" s="4">
        <v>2</v>
      </c>
      <c r="AV91" s="4">
        <v>2</v>
      </c>
      <c r="AW91" s="4">
        <v>2</v>
      </c>
      <c r="AX91" s="9">
        <f t="shared" si="10"/>
        <v>2</v>
      </c>
      <c r="AY91" s="4">
        <v>1</v>
      </c>
      <c r="AZ91" s="4">
        <v>1</v>
      </c>
      <c r="BA91" s="4">
        <v>1</v>
      </c>
      <c r="BB91" s="4">
        <v>1</v>
      </c>
      <c r="BC91" s="4">
        <v>1</v>
      </c>
      <c r="BD91" s="4">
        <v>1</v>
      </c>
      <c r="BE91" s="4">
        <v>1</v>
      </c>
      <c r="BF91" s="4">
        <v>1</v>
      </c>
      <c r="BG91" s="4">
        <v>1</v>
      </c>
      <c r="BH91" s="4">
        <v>2</v>
      </c>
      <c r="BI91" s="9">
        <f t="shared" si="11"/>
        <v>1.1000000000000001</v>
      </c>
      <c r="BJ91" s="4">
        <v>1</v>
      </c>
      <c r="BK91" s="4">
        <v>1</v>
      </c>
      <c r="BL91" s="4">
        <v>1</v>
      </c>
      <c r="BM91" s="4">
        <v>1</v>
      </c>
      <c r="BN91" s="4">
        <v>1</v>
      </c>
      <c r="BO91" s="4">
        <v>1</v>
      </c>
      <c r="BP91" s="4">
        <v>1</v>
      </c>
      <c r="BQ91" s="4">
        <v>1</v>
      </c>
      <c r="BR91" s="4">
        <v>1</v>
      </c>
      <c r="BS91" s="4">
        <v>2</v>
      </c>
      <c r="BT91" s="9">
        <f t="shared" si="12"/>
        <v>1.1000000000000001</v>
      </c>
      <c r="BU91" s="4">
        <v>3</v>
      </c>
      <c r="BV91" s="4">
        <v>3</v>
      </c>
      <c r="BW91" s="4">
        <v>3</v>
      </c>
      <c r="BX91" s="4">
        <v>3</v>
      </c>
      <c r="BY91" s="4">
        <v>3</v>
      </c>
      <c r="BZ91" s="4">
        <v>3</v>
      </c>
      <c r="CA91" s="4">
        <v>3</v>
      </c>
      <c r="CB91" s="4">
        <v>3</v>
      </c>
      <c r="CC91" s="4">
        <v>3</v>
      </c>
      <c r="CD91" s="4">
        <v>2</v>
      </c>
      <c r="CE91" s="9">
        <f t="shared" si="13"/>
        <v>2.9</v>
      </c>
      <c r="CF91" s="4">
        <v>3</v>
      </c>
      <c r="CG91" s="4">
        <v>3</v>
      </c>
      <c r="CH91" s="4">
        <v>3</v>
      </c>
      <c r="CI91" s="4">
        <v>3</v>
      </c>
      <c r="CJ91" s="4">
        <v>3</v>
      </c>
      <c r="CK91" s="4">
        <v>3</v>
      </c>
      <c r="CL91" s="4">
        <v>3</v>
      </c>
      <c r="CM91" s="4">
        <v>3</v>
      </c>
      <c r="CN91" s="4">
        <v>3</v>
      </c>
      <c r="CO91" s="4">
        <v>2</v>
      </c>
      <c r="CP91" s="9">
        <f t="shared" si="14"/>
        <v>2.9</v>
      </c>
    </row>
    <row r="92" spans="1:94" hidden="1" x14ac:dyDescent="0.2">
      <c r="A92" s="4">
        <v>91</v>
      </c>
      <c r="B92" s="10">
        <v>1</v>
      </c>
      <c r="C92" s="10">
        <v>2</v>
      </c>
      <c r="D92" s="10">
        <v>1</v>
      </c>
      <c r="E92" s="10">
        <v>1</v>
      </c>
      <c r="F92" s="10">
        <v>30</v>
      </c>
      <c r="G92" s="4">
        <v>3</v>
      </c>
      <c r="H92" s="4">
        <v>3</v>
      </c>
      <c r="I92" s="4">
        <v>3</v>
      </c>
      <c r="J92" s="4">
        <v>3</v>
      </c>
      <c r="K92" s="4">
        <v>3</v>
      </c>
      <c r="L92" s="4">
        <v>3</v>
      </c>
      <c r="M92" s="4">
        <v>3</v>
      </c>
      <c r="N92" s="4">
        <v>3</v>
      </c>
      <c r="O92" s="4">
        <v>3</v>
      </c>
      <c r="P92" s="4">
        <v>4</v>
      </c>
      <c r="Q92" s="9">
        <f t="shared" si="15"/>
        <v>3.1</v>
      </c>
      <c r="R92" s="4">
        <v>5</v>
      </c>
      <c r="S92" s="4">
        <v>5</v>
      </c>
      <c r="T92" s="4">
        <v>5</v>
      </c>
      <c r="U92" s="4">
        <v>5</v>
      </c>
      <c r="V92" s="4">
        <v>5</v>
      </c>
      <c r="W92" s="4">
        <v>5</v>
      </c>
      <c r="X92" s="4">
        <v>5</v>
      </c>
      <c r="Y92" s="4">
        <v>5</v>
      </c>
      <c r="Z92" s="4">
        <v>5</v>
      </c>
      <c r="AA92" s="4">
        <v>3</v>
      </c>
      <c r="AB92" s="9">
        <f t="shared" si="8"/>
        <v>4.8</v>
      </c>
      <c r="AC92" s="4">
        <v>3</v>
      </c>
      <c r="AD92" s="4">
        <v>3</v>
      </c>
      <c r="AE92" s="4">
        <v>3</v>
      </c>
      <c r="AF92" s="4">
        <v>3</v>
      </c>
      <c r="AG92" s="4">
        <v>3</v>
      </c>
      <c r="AH92" s="4">
        <v>3</v>
      </c>
      <c r="AI92" s="4">
        <v>3</v>
      </c>
      <c r="AJ92" s="4">
        <v>3</v>
      </c>
      <c r="AK92" s="4">
        <v>3</v>
      </c>
      <c r="AL92" s="4">
        <v>3</v>
      </c>
      <c r="AM92" s="9">
        <f t="shared" si="9"/>
        <v>3</v>
      </c>
      <c r="AN92" s="4">
        <v>5</v>
      </c>
      <c r="AO92" s="4">
        <v>5</v>
      </c>
      <c r="AP92" s="4">
        <v>5</v>
      </c>
      <c r="AQ92" s="4">
        <v>5</v>
      </c>
      <c r="AR92" s="4">
        <v>5</v>
      </c>
      <c r="AS92" s="4">
        <v>5</v>
      </c>
      <c r="AT92" s="4">
        <v>5</v>
      </c>
      <c r="AU92" s="4">
        <v>5</v>
      </c>
      <c r="AV92" s="4">
        <v>5</v>
      </c>
      <c r="AW92" s="4">
        <v>3</v>
      </c>
      <c r="AX92" s="9">
        <f t="shared" si="10"/>
        <v>4.8</v>
      </c>
      <c r="AY92" s="4">
        <v>2</v>
      </c>
      <c r="AZ92" s="4">
        <v>2</v>
      </c>
      <c r="BA92" s="4">
        <v>2</v>
      </c>
      <c r="BB92" s="4">
        <v>2</v>
      </c>
      <c r="BC92" s="4">
        <v>2</v>
      </c>
      <c r="BD92" s="4">
        <v>2</v>
      </c>
      <c r="BE92" s="4">
        <v>2</v>
      </c>
      <c r="BF92" s="4">
        <v>2</v>
      </c>
      <c r="BG92" s="4">
        <v>2</v>
      </c>
      <c r="BH92" s="4">
        <v>3</v>
      </c>
      <c r="BI92" s="9">
        <f t="shared" si="11"/>
        <v>2.1</v>
      </c>
      <c r="BJ92" s="4">
        <v>2</v>
      </c>
      <c r="BK92" s="4">
        <v>2</v>
      </c>
      <c r="BL92" s="4">
        <v>2</v>
      </c>
      <c r="BM92" s="4">
        <v>2</v>
      </c>
      <c r="BN92" s="4">
        <v>2</v>
      </c>
      <c r="BO92" s="4">
        <v>2</v>
      </c>
      <c r="BP92" s="4">
        <v>2</v>
      </c>
      <c r="BQ92" s="4">
        <v>2</v>
      </c>
      <c r="BR92" s="4">
        <v>2</v>
      </c>
      <c r="BS92" s="4">
        <v>3</v>
      </c>
      <c r="BT92" s="9">
        <f t="shared" si="12"/>
        <v>2.1</v>
      </c>
      <c r="BU92" s="4">
        <v>4</v>
      </c>
      <c r="BV92" s="4">
        <v>4</v>
      </c>
      <c r="BW92" s="4">
        <v>4</v>
      </c>
      <c r="BX92" s="4">
        <v>4</v>
      </c>
      <c r="BY92" s="4">
        <v>4</v>
      </c>
      <c r="BZ92" s="4">
        <v>4</v>
      </c>
      <c r="CA92" s="4">
        <v>4</v>
      </c>
      <c r="CB92" s="4">
        <v>4</v>
      </c>
      <c r="CC92" s="4">
        <v>4</v>
      </c>
      <c r="CD92" s="4">
        <v>3</v>
      </c>
      <c r="CE92" s="9">
        <f t="shared" si="13"/>
        <v>3.9</v>
      </c>
      <c r="CF92" s="4">
        <v>4</v>
      </c>
      <c r="CG92" s="4">
        <v>4</v>
      </c>
      <c r="CH92" s="4">
        <v>4</v>
      </c>
      <c r="CI92" s="4">
        <v>4</v>
      </c>
      <c r="CJ92" s="4">
        <v>4</v>
      </c>
      <c r="CK92" s="4">
        <v>4</v>
      </c>
      <c r="CL92" s="4">
        <v>4</v>
      </c>
      <c r="CM92" s="4">
        <v>4</v>
      </c>
      <c r="CN92" s="4">
        <v>4</v>
      </c>
      <c r="CO92" s="4">
        <v>3</v>
      </c>
      <c r="CP92" s="9">
        <f t="shared" si="14"/>
        <v>3.9</v>
      </c>
    </row>
    <row r="93" spans="1:94" hidden="1" x14ac:dyDescent="0.2">
      <c r="A93" s="4">
        <v>92</v>
      </c>
      <c r="B93" s="10">
        <v>2</v>
      </c>
      <c r="C93" s="10">
        <v>2</v>
      </c>
      <c r="D93" s="10">
        <v>2</v>
      </c>
      <c r="E93" s="10">
        <v>2</v>
      </c>
      <c r="F93" s="10">
        <v>40</v>
      </c>
      <c r="G93" s="4">
        <v>4</v>
      </c>
      <c r="H93" s="4">
        <v>4</v>
      </c>
      <c r="I93" s="4">
        <v>4</v>
      </c>
      <c r="J93" s="4">
        <v>4</v>
      </c>
      <c r="K93" s="4">
        <v>4</v>
      </c>
      <c r="L93" s="4">
        <v>4</v>
      </c>
      <c r="M93" s="4">
        <v>4</v>
      </c>
      <c r="N93" s="4">
        <v>4</v>
      </c>
      <c r="O93" s="4">
        <v>4</v>
      </c>
      <c r="P93" s="4">
        <v>5</v>
      </c>
      <c r="Q93" s="9">
        <f t="shared" si="15"/>
        <v>4.0999999999999996</v>
      </c>
      <c r="R93" s="4">
        <v>6</v>
      </c>
      <c r="S93" s="4">
        <v>0</v>
      </c>
      <c r="T93" s="4">
        <v>6</v>
      </c>
      <c r="U93" s="4">
        <v>0</v>
      </c>
      <c r="V93" s="4">
        <v>6</v>
      </c>
      <c r="W93" s="4">
        <v>0</v>
      </c>
      <c r="X93" s="4">
        <v>6</v>
      </c>
      <c r="Y93" s="4">
        <v>2</v>
      </c>
      <c r="Z93" s="4">
        <v>2</v>
      </c>
      <c r="AA93" s="4">
        <v>4</v>
      </c>
      <c r="AB93" s="9">
        <f t="shared" si="8"/>
        <v>2.6666666666666665</v>
      </c>
      <c r="AC93" s="4">
        <v>4</v>
      </c>
      <c r="AD93" s="4">
        <v>4</v>
      </c>
      <c r="AE93" s="4">
        <v>4</v>
      </c>
      <c r="AF93" s="4">
        <v>4</v>
      </c>
      <c r="AG93" s="4">
        <v>4</v>
      </c>
      <c r="AH93" s="4">
        <v>4</v>
      </c>
      <c r="AI93" s="4">
        <v>4</v>
      </c>
      <c r="AJ93" s="4">
        <v>4</v>
      </c>
      <c r="AK93" s="4">
        <v>4</v>
      </c>
      <c r="AL93" s="4">
        <v>4</v>
      </c>
      <c r="AM93" s="9">
        <f t="shared" si="9"/>
        <v>4</v>
      </c>
      <c r="AN93" s="4">
        <v>6</v>
      </c>
      <c r="AO93" s="4">
        <v>0</v>
      </c>
      <c r="AP93" s="4">
        <v>6</v>
      </c>
      <c r="AQ93" s="4">
        <v>0</v>
      </c>
      <c r="AR93" s="4">
        <v>6</v>
      </c>
      <c r="AS93" s="4">
        <v>0</v>
      </c>
      <c r="AT93" s="4">
        <v>6</v>
      </c>
      <c r="AU93" s="4">
        <v>2</v>
      </c>
      <c r="AV93" s="4">
        <v>2</v>
      </c>
      <c r="AW93" s="4">
        <v>4</v>
      </c>
      <c r="AX93" s="9">
        <f t="shared" si="10"/>
        <v>2.6666666666666665</v>
      </c>
      <c r="AY93" s="4">
        <v>3</v>
      </c>
      <c r="AZ93" s="4">
        <v>3</v>
      </c>
      <c r="BA93" s="4">
        <v>3</v>
      </c>
      <c r="BB93" s="4">
        <v>3</v>
      </c>
      <c r="BC93" s="4">
        <v>3</v>
      </c>
      <c r="BD93" s="4">
        <v>3</v>
      </c>
      <c r="BE93" s="4">
        <v>3</v>
      </c>
      <c r="BF93" s="4">
        <v>3</v>
      </c>
      <c r="BG93" s="4">
        <v>3</v>
      </c>
      <c r="BH93" s="4">
        <v>4</v>
      </c>
      <c r="BI93" s="9">
        <f t="shared" si="11"/>
        <v>3.1</v>
      </c>
      <c r="BJ93" s="4">
        <v>3</v>
      </c>
      <c r="BK93" s="4">
        <v>3</v>
      </c>
      <c r="BL93" s="4">
        <v>3</v>
      </c>
      <c r="BM93" s="4">
        <v>3</v>
      </c>
      <c r="BN93" s="4">
        <v>3</v>
      </c>
      <c r="BO93" s="4">
        <v>3</v>
      </c>
      <c r="BP93" s="4">
        <v>3</v>
      </c>
      <c r="BQ93" s="4">
        <v>3</v>
      </c>
      <c r="BR93" s="4">
        <v>3</v>
      </c>
      <c r="BS93" s="4">
        <v>4</v>
      </c>
      <c r="BT93" s="9">
        <f t="shared" si="12"/>
        <v>3.1</v>
      </c>
      <c r="BU93" s="4">
        <v>5</v>
      </c>
      <c r="BV93" s="4">
        <v>5</v>
      </c>
      <c r="BW93" s="4">
        <v>5</v>
      </c>
      <c r="BX93" s="4">
        <v>5</v>
      </c>
      <c r="BY93" s="4">
        <v>5</v>
      </c>
      <c r="BZ93" s="4">
        <v>5</v>
      </c>
      <c r="CA93" s="4">
        <v>5</v>
      </c>
      <c r="CB93" s="4">
        <v>5</v>
      </c>
      <c r="CC93" s="4">
        <v>5</v>
      </c>
      <c r="CD93" s="4">
        <v>4</v>
      </c>
      <c r="CE93" s="9">
        <f t="shared" si="13"/>
        <v>4.9000000000000004</v>
      </c>
      <c r="CF93" s="4">
        <v>5</v>
      </c>
      <c r="CG93" s="4">
        <v>5</v>
      </c>
      <c r="CH93" s="4">
        <v>5</v>
      </c>
      <c r="CI93" s="4">
        <v>5</v>
      </c>
      <c r="CJ93" s="4">
        <v>5</v>
      </c>
      <c r="CK93" s="4">
        <v>5</v>
      </c>
      <c r="CL93" s="4">
        <v>5</v>
      </c>
      <c r="CM93" s="4">
        <v>5</v>
      </c>
      <c r="CN93" s="4">
        <v>5</v>
      </c>
      <c r="CO93" s="4">
        <v>4</v>
      </c>
      <c r="CP93" s="9">
        <f t="shared" si="14"/>
        <v>4.9000000000000004</v>
      </c>
    </row>
    <row r="94" spans="1:94" hidden="1" x14ac:dyDescent="0.2">
      <c r="A94" s="4">
        <v>93</v>
      </c>
      <c r="B94" s="10">
        <v>3</v>
      </c>
      <c r="C94" s="10">
        <v>1</v>
      </c>
      <c r="D94" s="10">
        <v>0</v>
      </c>
      <c r="E94" s="10">
        <v>3</v>
      </c>
      <c r="F94" s="10">
        <v>10</v>
      </c>
      <c r="G94" s="4">
        <v>1</v>
      </c>
      <c r="H94" s="4">
        <v>1</v>
      </c>
      <c r="I94" s="4">
        <v>1</v>
      </c>
      <c r="J94" s="4">
        <v>1</v>
      </c>
      <c r="K94" s="4">
        <v>1</v>
      </c>
      <c r="L94" s="4">
        <v>1</v>
      </c>
      <c r="M94" s="4">
        <v>1</v>
      </c>
      <c r="N94" s="4">
        <v>1</v>
      </c>
      <c r="O94" s="4">
        <v>1</v>
      </c>
      <c r="P94" s="4">
        <v>2</v>
      </c>
      <c r="Q94" s="9">
        <f t="shared" si="15"/>
        <v>1.1000000000000001</v>
      </c>
      <c r="R94" s="4">
        <v>1</v>
      </c>
      <c r="S94" s="4">
        <v>1</v>
      </c>
      <c r="T94" s="4">
        <v>1</v>
      </c>
      <c r="U94" s="4">
        <v>1</v>
      </c>
      <c r="V94" s="4">
        <v>1</v>
      </c>
      <c r="W94" s="4">
        <v>1</v>
      </c>
      <c r="X94" s="4">
        <v>1</v>
      </c>
      <c r="Y94" s="4">
        <v>1</v>
      </c>
      <c r="Z94" s="4">
        <v>1</v>
      </c>
      <c r="AA94" s="4">
        <v>5</v>
      </c>
      <c r="AB94" s="9">
        <f t="shared" si="8"/>
        <v>1.4</v>
      </c>
      <c r="AC94" s="4">
        <v>1</v>
      </c>
      <c r="AD94" s="4">
        <v>1</v>
      </c>
      <c r="AE94" s="4">
        <v>1</v>
      </c>
      <c r="AF94" s="4">
        <v>1</v>
      </c>
      <c r="AG94" s="4">
        <v>1</v>
      </c>
      <c r="AH94" s="4">
        <v>1</v>
      </c>
      <c r="AI94" s="4">
        <v>1</v>
      </c>
      <c r="AJ94" s="4">
        <v>1</v>
      </c>
      <c r="AK94" s="4">
        <v>1</v>
      </c>
      <c r="AL94" s="4">
        <v>3</v>
      </c>
      <c r="AM94" s="9">
        <f t="shared" si="9"/>
        <v>1.2</v>
      </c>
      <c r="AN94" s="4">
        <v>1</v>
      </c>
      <c r="AO94" s="4">
        <v>1</v>
      </c>
      <c r="AP94" s="4">
        <v>1</v>
      </c>
      <c r="AQ94" s="4">
        <v>1</v>
      </c>
      <c r="AR94" s="4">
        <v>1</v>
      </c>
      <c r="AS94" s="4">
        <v>1</v>
      </c>
      <c r="AT94" s="4">
        <v>1</v>
      </c>
      <c r="AU94" s="4">
        <v>1</v>
      </c>
      <c r="AV94" s="4">
        <v>1</v>
      </c>
      <c r="AW94" s="4">
        <v>5</v>
      </c>
      <c r="AX94" s="9">
        <f t="shared" si="10"/>
        <v>1.4</v>
      </c>
      <c r="AY94" s="4">
        <v>1</v>
      </c>
      <c r="AZ94" s="4">
        <v>1</v>
      </c>
      <c r="BA94" s="4">
        <v>1</v>
      </c>
      <c r="BB94" s="4">
        <v>1</v>
      </c>
      <c r="BC94" s="4">
        <v>1</v>
      </c>
      <c r="BD94" s="4">
        <v>1</v>
      </c>
      <c r="BE94" s="4">
        <v>1</v>
      </c>
      <c r="BF94" s="4">
        <v>1</v>
      </c>
      <c r="BG94" s="4">
        <v>1</v>
      </c>
      <c r="BH94" s="4">
        <v>3</v>
      </c>
      <c r="BI94" s="9">
        <f t="shared" si="11"/>
        <v>1.2</v>
      </c>
      <c r="BJ94" s="4">
        <v>1</v>
      </c>
      <c r="BK94" s="4">
        <v>1</v>
      </c>
      <c r="BL94" s="4">
        <v>1</v>
      </c>
      <c r="BM94" s="4">
        <v>1</v>
      </c>
      <c r="BN94" s="4">
        <v>1</v>
      </c>
      <c r="BO94" s="4">
        <v>1</v>
      </c>
      <c r="BP94" s="4">
        <v>1</v>
      </c>
      <c r="BQ94" s="4">
        <v>1</v>
      </c>
      <c r="BR94" s="4">
        <v>1</v>
      </c>
      <c r="BS94" s="4">
        <v>3</v>
      </c>
      <c r="BT94" s="9">
        <f t="shared" si="12"/>
        <v>1.2</v>
      </c>
      <c r="BU94" s="4">
        <v>1</v>
      </c>
      <c r="BV94" s="4">
        <v>1</v>
      </c>
      <c r="BW94" s="4">
        <v>1</v>
      </c>
      <c r="BX94" s="4">
        <v>1</v>
      </c>
      <c r="BY94" s="4">
        <v>1</v>
      </c>
      <c r="BZ94" s="4">
        <v>1</v>
      </c>
      <c r="CA94" s="4">
        <v>1</v>
      </c>
      <c r="CB94" s="4">
        <v>1</v>
      </c>
      <c r="CC94" s="4">
        <v>1</v>
      </c>
      <c r="CD94" s="4">
        <v>3</v>
      </c>
      <c r="CE94" s="9">
        <f t="shared" si="13"/>
        <v>1.2</v>
      </c>
      <c r="CF94" s="4">
        <v>1</v>
      </c>
      <c r="CG94" s="4">
        <v>1</v>
      </c>
      <c r="CH94" s="4">
        <v>1</v>
      </c>
      <c r="CI94" s="4">
        <v>1</v>
      </c>
      <c r="CJ94" s="4">
        <v>1</v>
      </c>
      <c r="CK94" s="4">
        <v>1</v>
      </c>
      <c r="CL94" s="4">
        <v>1</v>
      </c>
      <c r="CM94" s="4">
        <v>1</v>
      </c>
      <c r="CN94" s="4">
        <v>1</v>
      </c>
      <c r="CO94" s="4">
        <v>3</v>
      </c>
      <c r="CP94" s="9">
        <f t="shared" si="14"/>
        <v>1.2</v>
      </c>
    </row>
    <row r="95" spans="1:94" hidden="1" x14ac:dyDescent="0.2">
      <c r="A95" s="4">
        <v>94</v>
      </c>
      <c r="B95" s="10">
        <v>1</v>
      </c>
      <c r="C95" s="10">
        <v>1</v>
      </c>
      <c r="D95" s="10">
        <v>2</v>
      </c>
      <c r="E95" s="10">
        <v>4</v>
      </c>
      <c r="F95" s="10">
        <v>20</v>
      </c>
      <c r="G95" s="4">
        <v>6</v>
      </c>
      <c r="H95" s="4">
        <v>0</v>
      </c>
      <c r="I95" s="4">
        <v>6</v>
      </c>
      <c r="J95" s="4">
        <v>0</v>
      </c>
      <c r="K95" s="4">
        <v>6</v>
      </c>
      <c r="L95" s="4">
        <v>0</v>
      </c>
      <c r="M95" s="4">
        <v>6</v>
      </c>
      <c r="N95" s="4">
        <v>2</v>
      </c>
      <c r="O95" s="4">
        <v>2</v>
      </c>
      <c r="P95" s="4">
        <v>1</v>
      </c>
      <c r="Q95" s="9">
        <f t="shared" si="15"/>
        <v>1.6666666666666667</v>
      </c>
      <c r="R95" s="4">
        <v>2</v>
      </c>
      <c r="S95" s="4">
        <v>2</v>
      </c>
      <c r="T95" s="4">
        <v>2</v>
      </c>
      <c r="U95" s="4">
        <v>2</v>
      </c>
      <c r="V95" s="4">
        <v>2</v>
      </c>
      <c r="W95" s="4">
        <v>2</v>
      </c>
      <c r="X95" s="4">
        <v>2</v>
      </c>
      <c r="Y95" s="4">
        <v>2</v>
      </c>
      <c r="Z95" s="4">
        <v>2</v>
      </c>
      <c r="AA95" s="4">
        <v>2</v>
      </c>
      <c r="AB95" s="9">
        <f t="shared" si="8"/>
        <v>2</v>
      </c>
      <c r="AC95" s="4">
        <v>6</v>
      </c>
      <c r="AD95" s="4">
        <v>0</v>
      </c>
      <c r="AE95" s="4">
        <v>6</v>
      </c>
      <c r="AF95" s="4">
        <v>0</v>
      </c>
      <c r="AG95" s="4">
        <v>6</v>
      </c>
      <c r="AH95" s="4">
        <v>0</v>
      </c>
      <c r="AI95" s="4">
        <v>6</v>
      </c>
      <c r="AJ95" s="4">
        <v>2</v>
      </c>
      <c r="AK95" s="4">
        <v>2</v>
      </c>
      <c r="AL95" s="4">
        <v>2</v>
      </c>
      <c r="AM95" s="9">
        <f t="shared" si="9"/>
        <v>2</v>
      </c>
      <c r="AN95" s="4">
        <v>2</v>
      </c>
      <c r="AO95" s="4">
        <v>2</v>
      </c>
      <c r="AP95" s="4">
        <v>2</v>
      </c>
      <c r="AQ95" s="4">
        <v>2</v>
      </c>
      <c r="AR95" s="4">
        <v>2</v>
      </c>
      <c r="AS95" s="4">
        <v>2</v>
      </c>
      <c r="AT95" s="4">
        <v>2</v>
      </c>
      <c r="AU95" s="4">
        <v>2</v>
      </c>
      <c r="AV95" s="4">
        <v>2</v>
      </c>
      <c r="AW95" s="4">
        <v>2</v>
      </c>
      <c r="AX95" s="9">
        <f t="shared" si="10"/>
        <v>2</v>
      </c>
      <c r="AY95" s="4">
        <v>5</v>
      </c>
      <c r="AZ95" s="4">
        <v>5</v>
      </c>
      <c r="BA95" s="4">
        <v>5</v>
      </c>
      <c r="BB95" s="4">
        <v>5</v>
      </c>
      <c r="BC95" s="4">
        <v>5</v>
      </c>
      <c r="BD95" s="4">
        <v>5</v>
      </c>
      <c r="BE95" s="4">
        <v>5</v>
      </c>
      <c r="BF95" s="4">
        <v>5</v>
      </c>
      <c r="BG95" s="4">
        <v>5</v>
      </c>
      <c r="BH95" s="4">
        <v>2</v>
      </c>
      <c r="BI95" s="9">
        <f t="shared" si="11"/>
        <v>4.7</v>
      </c>
      <c r="BJ95" s="4">
        <v>5</v>
      </c>
      <c r="BK95" s="4">
        <v>5</v>
      </c>
      <c r="BL95" s="4">
        <v>5</v>
      </c>
      <c r="BM95" s="4">
        <v>5</v>
      </c>
      <c r="BN95" s="4">
        <v>5</v>
      </c>
      <c r="BO95" s="4">
        <v>5</v>
      </c>
      <c r="BP95" s="4">
        <v>5</v>
      </c>
      <c r="BQ95" s="4">
        <v>5</v>
      </c>
      <c r="BR95" s="4">
        <v>5</v>
      </c>
      <c r="BS95" s="4">
        <v>2</v>
      </c>
      <c r="BT95" s="9">
        <f t="shared" si="12"/>
        <v>4.7</v>
      </c>
      <c r="BU95" s="4">
        <v>1</v>
      </c>
      <c r="BV95" s="4">
        <v>1</v>
      </c>
      <c r="BW95" s="4">
        <v>1</v>
      </c>
      <c r="BX95" s="4">
        <v>1</v>
      </c>
      <c r="BY95" s="4">
        <v>1</v>
      </c>
      <c r="BZ95" s="4">
        <v>1</v>
      </c>
      <c r="CA95" s="4">
        <v>1</v>
      </c>
      <c r="CB95" s="4">
        <v>1</v>
      </c>
      <c r="CC95" s="4">
        <v>1</v>
      </c>
      <c r="CD95" s="4">
        <v>2</v>
      </c>
      <c r="CE95" s="9">
        <f t="shared" si="13"/>
        <v>1.1000000000000001</v>
      </c>
      <c r="CF95" s="4">
        <v>1</v>
      </c>
      <c r="CG95" s="4">
        <v>1</v>
      </c>
      <c r="CH95" s="4">
        <v>1</v>
      </c>
      <c r="CI95" s="4">
        <v>1</v>
      </c>
      <c r="CJ95" s="4">
        <v>1</v>
      </c>
      <c r="CK95" s="4">
        <v>1</v>
      </c>
      <c r="CL95" s="4">
        <v>1</v>
      </c>
      <c r="CM95" s="4">
        <v>1</v>
      </c>
      <c r="CN95" s="4">
        <v>1</v>
      </c>
      <c r="CO95" s="4">
        <v>2</v>
      </c>
      <c r="CP95" s="9">
        <f t="shared" si="14"/>
        <v>1.1000000000000001</v>
      </c>
    </row>
    <row r="96" spans="1:94" x14ac:dyDescent="0.2">
      <c r="A96" s="4">
        <v>95</v>
      </c>
      <c r="B96" s="10">
        <v>2</v>
      </c>
      <c r="C96" s="10">
        <v>2</v>
      </c>
      <c r="D96" s="10">
        <v>1</v>
      </c>
      <c r="E96" s="10">
        <v>2</v>
      </c>
      <c r="F96" s="10">
        <v>10</v>
      </c>
      <c r="G96" s="4">
        <v>1</v>
      </c>
      <c r="H96" s="4">
        <v>1</v>
      </c>
      <c r="I96" s="4">
        <v>1</v>
      </c>
      <c r="J96" s="4">
        <v>1</v>
      </c>
      <c r="K96" s="4">
        <v>1</v>
      </c>
      <c r="L96" s="4">
        <v>1</v>
      </c>
      <c r="M96" s="4">
        <v>1</v>
      </c>
      <c r="N96" s="4">
        <v>1</v>
      </c>
      <c r="O96" s="4">
        <v>1</v>
      </c>
      <c r="P96" s="4">
        <v>2</v>
      </c>
      <c r="Q96" s="9">
        <f t="shared" si="15"/>
        <v>1.1000000000000001</v>
      </c>
      <c r="R96" s="4">
        <v>3</v>
      </c>
      <c r="S96" s="4">
        <v>3</v>
      </c>
      <c r="T96" s="4">
        <v>3</v>
      </c>
      <c r="U96" s="4">
        <v>3</v>
      </c>
      <c r="V96" s="4">
        <v>3</v>
      </c>
      <c r="W96" s="4">
        <v>3</v>
      </c>
      <c r="X96" s="4">
        <v>3</v>
      </c>
      <c r="Y96" s="4">
        <v>3</v>
      </c>
      <c r="Z96" s="4">
        <v>3</v>
      </c>
      <c r="AA96" s="4">
        <v>1</v>
      </c>
      <c r="AB96" s="9">
        <f t="shared" si="8"/>
        <v>2.8</v>
      </c>
      <c r="AC96" s="4">
        <v>1</v>
      </c>
      <c r="AD96" s="4">
        <v>1</v>
      </c>
      <c r="AE96" s="4">
        <v>1</v>
      </c>
      <c r="AF96" s="4">
        <v>1</v>
      </c>
      <c r="AG96" s="4">
        <v>1</v>
      </c>
      <c r="AH96" s="4">
        <v>1</v>
      </c>
      <c r="AI96" s="4">
        <v>1</v>
      </c>
      <c r="AJ96" s="4">
        <v>1</v>
      </c>
      <c r="AK96" s="4">
        <v>1</v>
      </c>
      <c r="AL96" s="4">
        <v>1</v>
      </c>
      <c r="AM96" s="9">
        <f t="shared" si="9"/>
        <v>1</v>
      </c>
      <c r="AN96" s="4">
        <v>3</v>
      </c>
      <c r="AO96" s="4">
        <v>3</v>
      </c>
      <c r="AP96" s="4">
        <v>3</v>
      </c>
      <c r="AQ96" s="4">
        <v>3</v>
      </c>
      <c r="AR96" s="4">
        <v>3</v>
      </c>
      <c r="AS96" s="4">
        <v>3</v>
      </c>
      <c r="AT96" s="4">
        <v>3</v>
      </c>
      <c r="AU96" s="4">
        <v>3</v>
      </c>
      <c r="AV96" s="4">
        <v>3</v>
      </c>
      <c r="AW96" s="4">
        <v>1</v>
      </c>
      <c r="AX96" s="9">
        <f t="shared" si="10"/>
        <v>2.8</v>
      </c>
      <c r="AY96" s="4">
        <v>1</v>
      </c>
      <c r="AZ96" s="4">
        <v>1</v>
      </c>
      <c r="BA96" s="4">
        <v>1</v>
      </c>
      <c r="BB96" s="4">
        <v>1</v>
      </c>
      <c r="BC96" s="4">
        <v>1</v>
      </c>
      <c r="BD96" s="4">
        <v>1</v>
      </c>
      <c r="BE96" s="4">
        <v>1</v>
      </c>
      <c r="BF96" s="4">
        <v>1</v>
      </c>
      <c r="BG96" s="4">
        <v>1</v>
      </c>
      <c r="BH96" s="4">
        <v>3</v>
      </c>
      <c r="BI96" s="9">
        <f t="shared" si="11"/>
        <v>1.2</v>
      </c>
      <c r="BJ96" s="4">
        <v>1</v>
      </c>
      <c r="BK96" s="4">
        <v>1</v>
      </c>
      <c r="BL96" s="4">
        <v>1</v>
      </c>
      <c r="BM96" s="4">
        <v>1</v>
      </c>
      <c r="BN96" s="4">
        <v>1</v>
      </c>
      <c r="BO96" s="4">
        <v>1</v>
      </c>
      <c r="BP96" s="4">
        <v>1</v>
      </c>
      <c r="BQ96" s="4">
        <v>1</v>
      </c>
      <c r="BR96" s="4">
        <v>1</v>
      </c>
      <c r="BS96" s="4">
        <v>3</v>
      </c>
      <c r="BT96" s="9">
        <f t="shared" si="12"/>
        <v>1.2</v>
      </c>
      <c r="BU96" s="4">
        <v>1</v>
      </c>
      <c r="BV96" s="4">
        <v>1</v>
      </c>
      <c r="BW96" s="4">
        <v>1</v>
      </c>
      <c r="BX96" s="4">
        <v>1</v>
      </c>
      <c r="BY96" s="4">
        <v>1</v>
      </c>
      <c r="BZ96" s="4">
        <v>1</v>
      </c>
      <c r="CA96" s="4">
        <v>1</v>
      </c>
      <c r="CB96" s="4">
        <v>1</v>
      </c>
      <c r="CC96" s="4">
        <v>1</v>
      </c>
      <c r="CD96" s="4">
        <v>3</v>
      </c>
      <c r="CE96" s="9">
        <f t="shared" si="13"/>
        <v>1.2</v>
      </c>
      <c r="CF96" s="4">
        <v>1</v>
      </c>
      <c r="CG96" s="4">
        <v>1</v>
      </c>
      <c r="CH96" s="4">
        <v>1</v>
      </c>
      <c r="CI96" s="4">
        <v>1</v>
      </c>
      <c r="CJ96" s="4">
        <v>1</v>
      </c>
      <c r="CK96" s="4">
        <v>1</v>
      </c>
      <c r="CL96" s="4">
        <v>1</v>
      </c>
      <c r="CM96" s="4">
        <v>1</v>
      </c>
      <c r="CN96" s="4">
        <v>1</v>
      </c>
      <c r="CO96" s="4">
        <v>3</v>
      </c>
      <c r="CP96" s="9">
        <f t="shared" si="14"/>
        <v>1.2</v>
      </c>
    </row>
    <row r="97" spans="1:94" x14ac:dyDescent="0.2">
      <c r="A97" s="4">
        <v>96</v>
      </c>
      <c r="B97" s="10">
        <v>3</v>
      </c>
      <c r="C97" s="10">
        <v>2</v>
      </c>
      <c r="D97" s="10">
        <v>0</v>
      </c>
      <c r="E97" s="10">
        <v>1</v>
      </c>
      <c r="F97" s="10">
        <v>20</v>
      </c>
      <c r="G97" s="4">
        <v>2</v>
      </c>
      <c r="H97" s="4">
        <v>2</v>
      </c>
      <c r="I97" s="4">
        <v>2</v>
      </c>
      <c r="J97" s="4">
        <v>2</v>
      </c>
      <c r="K97" s="4">
        <v>2</v>
      </c>
      <c r="L97" s="4">
        <v>2</v>
      </c>
      <c r="M97" s="4">
        <v>2</v>
      </c>
      <c r="N97" s="4">
        <v>2</v>
      </c>
      <c r="O97" s="4">
        <v>2</v>
      </c>
      <c r="P97" s="4">
        <v>5</v>
      </c>
      <c r="Q97" s="9">
        <f t="shared" si="15"/>
        <v>2.2999999999999998</v>
      </c>
      <c r="R97" s="4">
        <v>1</v>
      </c>
      <c r="S97" s="4">
        <v>1</v>
      </c>
      <c r="T97" s="4">
        <v>1</v>
      </c>
      <c r="U97" s="4">
        <v>1</v>
      </c>
      <c r="V97" s="4">
        <v>1</v>
      </c>
      <c r="W97" s="4">
        <v>1</v>
      </c>
      <c r="X97" s="4">
        <v>1</v>
      </c>
      <c r="Y97" s="4">
        <v>1</v>
      </c>
      <c r="Z97" s="4">
        <v>1</v>
      </c>
      <c r="AA97" s="4">
        <v>2</v>
      </c>
      <c r="AB97" s="9">
        <f t="shared" si="8"/>
        <v>1.1000000000000001</v>
      </c>
      <c r="AC97" s="4">
        <v>2</v>
      </c>
      <c r="AD97" s="4">
        <v>2</v>
      </c>
      <c r="AE97" s="4">
        <v>2</v>
      </c>
      <c r="AF97" s="4">
        <v>2</v>
      </c>
      <c r="AG97" s="4">
        <v>2</v>
      </c>
      <c r="AH97" s="4">
        <v>2</v>
      </c>
      <c r="AI97" s="4">
        <v>2</v>
      </c>
      <c r="AJ97" s="4">
        <v>2</v>
      </c>
      <c r="AK97" s="4">
        <v>2</v>
      </c>
      <c r="AL97" s="4">
        <v>2</v>
      </c>
      <c r="AM97" s="9">
        <f t="shared" si="9"/>
        <v>2</v>
      </c>
      <c r="AN97" s="4">
        <v>1</v>
      </c>
      <c r="AO97" s="4">
        <v>2</v>
      </c>
      <c r="AP97" s="4">
        <v>1</v>
      </c>
      <c r="AQ97" s="4">
        <v>1</v>
      </c>
      <c r="AR97" s="4">
        <v>2</v>
      </c>
      <c r="AS97" s="4">
        <v>2</v>
      </c>
      <c r="AT97" s="4">
        <v>1</v>
      </c>
      <c r="AU97" s="4">
        <v>1</v>
      </c>
      <c r="AV97" s="4">
        <v>1</v>
      </c>
      <c r="AW97" s="4">
        <v>3</v>
      </c>
      <c r="AX97" s="9">
        <f t="shared" si="10"/>
        <v>1.5</v>
      </c>
      <c r="AY97" s="4">
        <v>1</v>
      </c>
      <c r="AZ97" s="4">
        <v>2</v>
      </c>
      <c r="BA97" s="4">
        <v>1</v>
      </c>
      <c r="BB97" s="4">
        <v>1</v>
      </c>
      <c r="BC97" s="4">
        <v>2</v>
      </c>
      <c r="BD97" s="4">
        <v>2</v>
      </c>
      <c r="BE97" s="4">
        <v>1</v>
      </c>
      <c r="BF97" s="4">
        <v>1</v>
      </c>
      <c r="BG97" s="4">
        <v>1</v>
      </c>
      <c r="BH97" s="4">
        <v>3</v>
      </c>
      <c r="BI97" s="9">
        <f t="shared" si="11"/>
        <v>1.5</v>
      </c>
      <c r="BJ97" s="4">
        <v>3</v>
      </c>
      <c r="BK97" s="4">
        <v>3</v>
      </c>
      <c r="BL97" s="4">
        <v>3</v>
      </c>
      <c r="BM97" s="4">
        <v>3</v>
      </c>
      <c r="BN97" s="4">
        <v>3</v>
      </c>
      <c r="BO97" s="4">
        <v>3</v>
      </c>
      <c r="BP97" s="4">
        <v>3</v>
      </c>
      <c r="BQ97" s="4">
        <v>3</v>
      </c>
      <c r="BR97" s="4">
        <v>3</v>
      </c>
      <c r="BS97" s="4">
        <v>2</v>
      </c>
      <c r="BT97" s="9">
        <f t="shared" si="12"/>
        <v>2.9</v>
      </c>
      <c r="BU97" s="4">
        <v>1</v>
      </c>
      <c r="BV97" s="4">
        <v>2</v>
      </c>
      <c r="BW97" s="4">
        <v>1</v>
      </c>
      <c r="BX97" s="4">
        <v>1</v>
      </c>
      <c r="BY97" s="4">
        <v>2</v>
      </c>
      <c r="BZ97" s="4">
        <v>2</v>
      </c>
      <c r="CA97" s="4">
        <v>1</v>
      </c>
      <c r="CB97" s="4">
        <v>1</v>
      </c>
      <c r="CC97" s="4">
        <v>1</v>
      </c>
      <c r="CD97" s="4">
        <v>3</v>
      </c>
      <c r="CE97" s="9">
        <f t="shared" si="13"/>
        <v>1.5</v>
      </c>
      <c r="CF97" s="4">
        <v>1</v>
      </c>
      <c r="CG97" s="4">
        <v>2</v>
      </c>
      <c r="CH97" s="4">
        <v>1</v>
      </c>
      <c r="CI97" s="4">
        <v>1</v>
      </c>
      <c r="CJ97" s="4">
        <v>2</v>
      </c>
      <c r="CK97" s="4">
        <v>2</v>
      </c>
      <c r="CL97" s="4">
        <v>1</v>
      </c>
      <c r="CM97" s="4">
        <v>1</v>
      </c>
      <c r="CN97" s="4">
        <v>1</v>
      </c>
      <c r="CO97" s="4">
        <v>3</v>
      </c>
      <c r="CP97" s="9">
        <f t="shared" si="14"/>
        <v>1.5</v>
      </c>
    </row>
    <row r="98" spans="1:94" x14ac:dyDescent="0.2">
      <c r="A98" s="4">
        <v>97</v>
      </c>
      <c r="B98" s="10">
        <v>1</v>
      </c>
      <c r="C98" s="10">
        <v>1</v>
      </c>
      <c r="D98" s="10">
        <v>1</v>
      </c>
      <c r="E98" s="10">
        <v>2</v>
      </c>
      <c r="F98" s="10">
        <v>10</v>
      </c>
      <c r="G98" s="4">
        <v>3</v>
      </c>
      <c r="H98" s="4">
        <v>3</v>
      </c>
      <c r="I98" s="4">
        <v>3</v>
      </c>
      <c r="J98" s="4">
        <v>3</v>
      </c>
      <c r="K98" s="4">
        <v>3</v>
      </c>
      <c r="L98" s="4">
        <v>3</v>
      </c>
      <c r="M98" s="4">
        <v>3</v>
      </c>
      <c r="N98" s="4">
        <v>3</v>
      </c>
      <c r="O98" s="4">
        <v>3</v>
      </c>
      <c r="P98" s="4">
        <v>2</v>
      </c>
      <c r="Q98" s="9">
        <f t="shared" si="15"/>
        <v>2.9</v>
      </c>
      <c r="R98" s="4">
        <v>1</v>
      </c>
      <c r="S98" s="4">
        <v>1</v>
      </c>
      <c r="T98" s="4">
        <v>1</v>
      </c>
      <c r="U98" s="4">
        <v>1</v>
      </c>
      <c r="V98" s="4">
        <v>1</v>
      </c>
      <c r="W98" s="4">
        <v>1</v>
      </c>
      <c r="X98" s="4">
        <v>1</v>
      </c>
      <c r="Y98" s="4">
        <v>1</v>
      </c>
      <c r="Z98" s="4">
        <v>1</v>
      </c>
      <c r="AA98" s="4">
        <v>1</v>
      </c>
      <c r="AB98" s="9">
        <f t="shared" si="8"/>
        <v>1</v>
      </c>
      <c r="AC98" s="4">
        <v>1</v>
      </c>
      <c r="AD98" s="4">
        <v>1</v>
      </c>
      <c r="AE98" s="4">
        <v>1</v>
      </c>
      <c r="AF98" s="4">
        <v>1</v>
      </c>
      <c r="AG98" s="4">
        <v>1</v>
      </c>
      <c r="AH98" s="4">
        <v>1</v>
      </c>
      <c r="AI98" s="4">
        <v>1</v>
      </c>
      <c r="AJ98" s="4">
        <v>1</v>
      </c>
      <c r="AK98" s="4">
        <v>1</v>
      </c>
      <c r="AL98" s="4">
        <v>3</v>
      </c>
      <c r="AM98" s="9">
        <f t="shared" si="9"/>
        <v>1.2</v>
      </c>
      <c r="AN98" s="4">
        <v>1</v>
      </c>
      <c r="AO98" s="4">
        <v>2</v>
      </c>
      <c r="AP98" s="4">
        <v>1</v>
      </c>
      <c r="AQ98" s="4">
        <v>1</v>
      </c>
      <c r="AR98" s="4">
        <v>2</v>
      </c>
      <c r="AS98" s="4">
        <v>2</v>
      </c>
      <c r="AT98" s="4">
        <v>1</v>
      </c>
      <c r="AU98" s="4">
        <v>1</v>
      </c>
      <c r="AV98" s="4">
        <v>1</v>
      </c>
      <c r="AW98" s="4">
        <v>3</v>
      </c>
      <c r="AX98" s="9">
        <f t="shared" si="10"/>
        <v>1.5</v>
      </c>
      <c r="AY98" s="4">
        <v>1</v>
      </c>
      <c r="AZ98" s="4">
        <v>1</v>
      </c>
      <c r="BA98" s="4">
        <v>1</v>
      </c>
      <c r="BB98" s="4">
        <v>1</v>
      </c>
      <c r="BC98" s="4">
        <v>1</v>
      </c>
      <c r="BD98" s="4">
        <v>1</v>
      </c>
      <c r="BE98" s="4">
        <v>1</v>
      </c>
      <c r="BF98" s="4">
        <v>1</v>
      </c>
      <c r="BG98" s="4">
        <v>1</v>
      </c>
      <c r="BH98" s="4">
        <v>3</v>
      </c>
      <c r="BI98" s="9">
        <f t="shared" si="11"/>
        <v>1.2</v>
      </c>
      <c r="BJ98" s="4">
        <v>1</v>
      </c>
      <c r="BK98" s="4">
        <v>1</v>
      </c>
      <c r="BL98" s="4">
        <v>1</v>
      </c>
      <c r="BM98" s="4">
        <v>1</v>
      </c>
      <c r="BN98" s="4">
        <v>1</v>
      </c>
      <c r="BO98" s="4">
        <v>1</v>
      </c>
      <c r="BP98" s="4">
        <v>1</v>
      </c>
      <c r="BQ98" s="4">
        <v>1</v>
      </c>
      <c r="BR98" s="4">
        <v>1</v>
      </c>
      <c r="BS98" s="4">
        <v>3</v>
      </c>
      <c r="BT98" s="9">
        <f t="shared" si="12"/>
        <v>1.2</v>
      </c>
      <c r="BU98" s="4">
        <v>1</v>
      </c>
      <c r="BV98" s="4">
        <v>1</v>
      </c>
      <c r="BW98" s="4">
        <v>1</v>
      </c>
      <c r="BX98" s="4">
        <v>1</v>
      </c>
      <c r="BY98" s="4">
        <v>1</v>
      </c>
      <c r="BZ98" s="4">
        <v>1</v>
      </c>
      <c r="CA98" s="4">
        <v>1</v>
      </c>
      <c r="CB98" s="4">
        <v>1</v>
      </c>
      <c r="CC98" s="4">
        <v>1</v>
      </c>
      <c r="CD98" s="4">
        <v>3</v>
      </c>
      <c r="CE98" s="9">
        <f t="shared" si="13"/>
        <v>1.2</v>
      </c>
      <c r="CF98" s="4">
        <v>1</v>
      </c>
      <c r="CG98" s="4">
        <v>1</v>
      </c>
      <c r="CH98" s="4">
        <v>1</v>
      </c>
      <c r="CI98" s="4">
        <v>1</v>
      </c>
      <c r="CJ98" s="4">
        <v>1</v>
      </c>
      <c r="CK98" s="4">
        <v>1</v>
      </c>
      <c r="CL98" s="4">
        <v>1</v>
      </c>
      <c r="CM98" s="4">
        <v>1</v>
      </c>
      <c r="CN98" s="4">
        <v>1</v>
      </c>
      <c r="CO98" s="4">
        <v>3</v>
      </c>
      <c r="CP98" s="9">
        <f t="shared" si="14"/>
        <v>1.2</v>
      </c>
    </row>
    <row r="99" spans="1:94" hidden="1" x14ac:dyDescent="0.2">
      <c r="A99" s="4">
        <v>98</v>
      </c>
      <c r="B99" s="10">
        <v>2</v>
      </c>
      <c r="C99" s="10">
        <v>1</v>
      </c>
      <c r="D99" s="10">
        <v>2</v>
      </c>
      <c r="E99" s="10">
        <v>3</v>
      </c>
      <c r="F99" s="10">
        <v>20</v>
      </c>
      <c r="G99" s="4">
        <v>4</v>
      </c>
      <c r="H99" s="4">
        <v>4</v>
      </c>
      <c r="I99" s="4">
        <v>4</v>
      </c>
      <c r="J99" s="4">
        <v>4</v>
      </c>
      <c r="K99" s="4">
        <v>4</v>
      </c>
      <c r="L99" s="4">
        <v>4</v>
      </c>
      <c r="M99" s="4">
        <v>4</v>
      </c>
      <c r="N99" s="4">
        <v>4</v>
      </c>
      <c r="O99" s="4">
        <v>4</v>
      </c>
      <c r="P99" s="4">
        <v>3</v>
      </c>
      <c r="Q99" s="9">
        <f t="shared" si="15"/>
        <v>3.9</v>
      </c>
      <c r="R99" s="4">
        <v>6</v>
      </c>
      <c r="S99" s="4">
        <v>0</v>
      </c>
      <c r="T99" s="4">
        <v>6</v>
      </c>
      <c r="U99" s="4">
        <v>0</v>
      </c>
      <c r="V99" s="4">
        <v>6</v>
      </c>
      <c r="W99" s="4">
        <v>0</v>
      </c>
      <c r="X99" s="4">
        <v>6</v>
      </c>
      <c r="Y99" s="4">
        <v>2</v>
      </c>
      <c r="Z99" s="4">
        <v>2</v>
      </c>
      <c r="AA99" s="4">
        <v>4</v>
      </c>
      <c r="AB99" s="9">
        <f t="shared" si="8"/>
        <v>2.6666666666666665</v>
      </c>
      <c r="AC99" s="4">
        <v>6</v>
      </c>
      <c r="AD99" s="4">
        <v>0</v>
      </c>
      <c r="AE99" s="4">
        <v>6</v>
      </c>
      <c r="AF99" s="4">
        <v>0</v>
      </c>
      <c r="AG99" s="4">
        <v>6</v>
      </c>
      <c r="AH99" s="4">
        <v>0</v>
      </c>
      <c r="AI99" s="4">
        <v>6</v>
      </c>
      <c r="AJ99" s="4">
        <v>2</v>
      </c>
      <c r="AK99" s="4">
        <v>2</v>
      </c>
      <c r="AL99" s="4">
        <v>4</v>
      </c>
      <c r="AM99" s="9">
        <f t="shared" si="9"/>
        <v>2.6666666666666665</v>
      </c>
      <c r="AN99" s="4">
        <v>6</v>
      </c>
      <c r="AO99" s="4">
        <v>0</v>
      </c>
      <c r="AP99" s="4">
        <v>6</v>
      </c>
      <c r="AQ99" s="4">
        <v>0</v>
      </c>
      <c r="AR99" s="4">
        <v>6</v>
      </c>
      <c r="AS99" s="4">
        <v>0</v>
      </c>
      <c r="AT99" s="4">
        <v>6</v>
      </c>
      <c r="AU99" s="4">
        <v>2</v>
      </c>
      <c r="AV99" s="4">
        <v>2</v>
      </c>
      <c r="AW99" s="4">
        <v>4</v>
      </c>
      <c r="AX99" s="9">
        <f t="shared" si="10"/>
        <v>2.6666666666666665</v>
      </c>
      <c r="AY99" s="4">
        <v>6</v>
      </c>
      <c r="AZ99" s="4">
        <v>0</v>
      </c>
      <c r="BA99" s="4">
        <v>6</v>
      </c>
      <c r="BB99" s="4">
        <v>0</v>
      </c>
      <c r="BC99" s="4">
        <v>6</v>
      </c>
      <c r="BD99" s="4">
        <v>0</v>
      </c>
      <c r="BE99" s="4">
        <v>6</v>
      </c>
      <c r="BF99" s="4">
        <v>2</v>
      </c>
      <c r="BG99" s="4">
        <v>2</v>
      </c>
      <c r="BH99" s="4">
        <v>4</v>
      </c>
      <c r="BI99" s="9">
        <f t="shared" si="11"/>
        <v>2.6666666666666665</v>
      </c>
      <c r="BJ99" s="4">
        <v>5</v>
      </c>
      <c r="BK99" s="4">
        <v>5</v>
      </c>
      <c r="BL99" s="4">
        <v>5</v>
      </c>
      <c r="BM99" s="4">
        <v>5</v>
      </c>
      <c r="BN99" s="4">
        <v>5</v>
      </c>
      <c r="BO99" s="4">
        <v>5</v>
      </c>
      <c r="BP99" s="4">
        <v>5</v>
      </c>
      <c r="BQ99" s="4">
        <v>5</v>
      </c>
      <c r="BR99" s="4">
        <v>5</v>
      </c>
      <c r="BS99" s="4">
        <v>4</v>
      </c>
      <c r="BT99" s="9">
        <f t="shared" si="12"/>
        <v>4.9000000000000004</v>
      </c>
      <c r="BU99" s="4">
        <v>3</v>
      </c>
      <c r="BV99" s="4">
        <v>3</v>
      </c>
      <c r="BW99" s="4">
        <v>3</v>
      </c>
      <c r="BX99" s="4">
        <v>3</v>
      </c>
      <c r="BY99" s="4">
        <v>3</v>
      </c>
      <c r="BZ99" s="4">
        <v>3</v>
      </c>
      <c r="CA99" s="4">
        <v>3</v>
      </c>
      <c r="CB99" s="4">
        <v>3</v>
      </c>
      <c r="CC99" s="4">
        <v>3</v>
      </c>
      <c r="CD99" s="4">
        <v>4</v>
      </c>
      <c r="CE99" s="9">
        <f t="shared" si="13"/>
        <v>3.1</v>
      </c>
      <c r="CF99" s="4">
        <v>3</v>
      </c>
      <c r="CG99" s="4">
        <v>3</v>
      </c>
      <c r="CH99" s="4">
        <v>3</v>
      </c>
      <c r="CI99" s="4">
        <v>3</v>
      </c>
      <c r="CJ99" s="4">
        <v>3</v>
      </c>
      <c r="CK99" s="4">
        <v>3</v>
      </c>
      <c r="CL99" s="4">
        <v>3</v>
      </c>
      <c r="CM99" s="4">
        <v>3</v>
      </c>
      <c r="CN99" s="4">
        <v>3</v>
      </c>
      <c r="CO99" s="4">
        <v>4</v>
      </c>
      <c r="CP99" s="9">
        <f t="shared" si="14"/>
        <v>3.1</v>
      </c>
    </row>
    <row r="100" spans="1:94" hidden="1" x14ac:dyDescent="0.2">
      <c r="A100" s="4">
        <v>99</v>
      </c>
      <c r="B100" s="10">
        <v>3</v>
      </c>
      <c r="C100" s="10">
        <v>2</v>
      </c>
      <c r="D100" s="10">
        <v>0</v>
      </c>
      <c r="E100" s="10">
        <v>4</v>
      </c>
      <c r="F100" s="10">
        <v>30</v>
      </c>
      <c r="G100" s="4">
        <v>5</v>
      </c>
      <c r="H100" s="4">
        <v>5</v>
      </c>
      <c r="I100" s="4">
        <v>5</v>
      </c>
      <c r="J100" s="4">
        <v>5</v>
      </c>
      <c r="K100" s="4">
        <v>5</v>
      </c>
      <c r="L100" s="4">
        <v>5</v>
      </c>
      <c r="M100" s="4">
        <v>5</v>
      </c>
      <c r="N100" s="4">
        <v>5</v>
      </c>
      <c r="O100" s="4">
        <v>5</v>
      </c>
      <c r="P100" s="4">
        <v>4</v>
      </c>
      <c r="Q100" s="9">
        <f t="shared" si="15"/>
        <v>4.9000000000000004</v>
      </c>
      <c r="R100" s="4">
        <v>1</v>
      </c>
      <c r="S100" s="4">
        <v>1</v>
      </c>
      <c r="T100" s="4">
        <v>1</v>
      </c>
      <c r="U100" s="4">
        <v>1</v>
      </c>
      <c r="V100" s="4">
        <v>1</v>
      </c>
      <c r="W100" s="4">
        <v>1</v>
      </c>
      <c r="X100" s="4">
        <v>1</v>
      </c>
      <c r="Y100" s="4">
        <v>1</v>
      </c>
      <c r="Z100" s="4">
        <v>1</v>
      </c>
      <c r="AA100" s="4">
        <v>5</v>
      </c>
      <c r="AB100" s="9">
        <f t="shared" si="8"/>
        <v>1.4</v>
      </c>
      <c r="AC100" s="4">
        <v>1</v>
      </c>
      <c r="AD100" s="4">
        <v>1</v>
      </c>
      <c r="AE100" s="4">
        <v>1</v>
      </c>
      <c r="AF100" s="4">
        <v>1</v>
      </c>
      <c r="AG100" s="4">
        <v>1</v>
      </c>
      <c r="AH100" s="4">
        <v>1</v>
      </c>
      <c r="AI100" s="4">
        <v>1</v>
      </c>
      <c r="AJ100" s="4">
        <v>1</v>
      </c>
      <c r="AK100" s="4">
        <v>1</v>
      </c>
      <c r="AL100" s="4">
        <v>5</v>
      </c>
      <c r="AM100" s="9">
        <f t="shared" si="9"/>
        <v>1.4</v>
      </c>
      <c r="AN100" s="4">
        <v>5</v>
      </c>
      <c r="AO100" s="4">
        <v>5</v>
      </c>
      <c r="AP100" s="4">
        <v>5</v>
      </c>
      <c r="AQ100" s="4">
        <v>5</v>
      </c>
      <c r="AR100" s="4">
        <v>5</v>
      </c>
      <c r="AS100" s="4">
        <v>5</v>
      </c>
      <c r="AT100" s="4">
        <v>5</v>
      </c>
      <c r="AU100" s="4">
        <v>5</v>
      </c>
      <c r="AV100" s="4">
        <v>5</v>
      </c>
      <c r="AW100" s="4">
        <v>5</v>
      </c>
      <c r="AX100" s="9">
        <f t="shared" si="10"/>
        <v>5</v>
      </c>
      <c r="AY100" s="4">
        <v>5</v>
      </c>
      <c r="AZ100" s="4">
        <v>5</v>
      </c>
      <c r="BA100" s="4">
        <v>5</v>
      </c>
      <c r="BB100" s="4">
        <v>5</v>
      </c>
      <c r="BC100" s="4">
        <v>5</v>
      </c>
      <c r="BD100" s="4">
        <v>5</v>
      </c>
      <c r="BE100" s="4">
        <v>5</v>
      </c>
      <c r="BF100" s="4">
        <v>5</v>
      </c>
      <c r="BG100" s="4">
        <v>5</v>
      </c>
      <c r="BH100" s="4">
        <v>5</v>
      </c>
      <c r="BI100" s="9">
        <f t="shared" si="11"/>
        <v>5</v>
      </c>
      <c r="BJ100" s="4">
        <v>6</v>
      </c>
      <c r="BK100" s="4">
        <v>0</v>
      </c>
      <c r="BL100" s="4">
        <v>6</v>
      </c>
      <c r="BM100" s="4">
        <v>0</v>
      </c>
      <c r="BN100" s="4">
        <v>6</v>
      </c>
      <c r="BO100" s="4">
        <v>0</v>
      </c>
      <c r="BP100" s="4">
        <v>6</v>
      </c>
      <c r="BQ100" s="4">
        <v>2</v>
      </c>
      <c r="BR100" s="4">
        <v>2</v>
      </c>
      <c r="BS100" s="4">
        <v>5</v>
      </c>
      <c r="BT100" s="9">
        <f t="shared" si="12"/>
        <v>3</v>
      </c>
      <c r="BU100" s="4">
        <v>4</v>
      </c>
      <c r="BV100" s="4">
        <v>4</v>
      </c>
      <c r="BW100" s="4">
        <v>4</v>
      </c>
      <c r="BX100" s="4">
        <v>4</v>
      </c>
      <c r="BY100" s="4">
        <v>4</v>
      </c>
      <c r="BZ100" s="4">
        <v>4</v>
      </c>
      <c r="CA100" s="4">
        <v>4</v>
      </c>
      <c r="CB100" s="4">
        <v>4</v>
      </c>
      <c r="CC100" s="4">
        <v>4</v>
      </c>
      <c r="CD100" s="4">
        <v>5</v>
      </c>
      <c r="CE100" s="9">
        <f t="shared" si="13"/>
        <v>4.0999999999999996</v>
      </c>
      <c r="CF100" s="4">
        <v>4</v>
      </c>
      <c r="CG100" s="4">
        <v>4</v>
      </c>
      <c r="CH100" s="4">
        <v>4</v>
      </c>
      <c r="CI100" s="4">
        <v>4</v>
      </c>
      <c r="CJ100" s="4">
        <v>4</v>
      </c>
      <c r="CK100" s="4">
        <v>4</v>
      </c>
      <c r="CL100" s="4">
        <v>4</v>
      </c>
      <c r="CM100" s="4">
        <v>4</v>
      </c>
      <c r="CN100" s="4">
        <v>4</v>
      </c>
      <c r="CO100" s="4">
        <v>5</v>
      </c>
      <c r="CP100" s="9">
        <f t="shared" si="14"/>
        <v>4.0999999999999996</v>
      </c>
    </row>
    <row r="101" spans="1:94" hidden="1" x14ac:dyDescent="0.2">
      <c r="A101" s="4">
        <v>100</v>
      </c>
      <c r="B101" s="10">
        <v>1</v>
      </c>
      <c r="C101" s="10">
        <v>2</v>
      </c>
      <c r="D101" s="10">
        <v>2</v>
      </c>
      <c r="E101" s="10">
        <v>5</v>
      </c>
      <c r="F101" s="10">
        <v>40</v>
      </c>
      <c r="G101" s="4">
        <v>6</v>
      </c>
      <c r="H101" s="4">
        <v>0</v>
      </c>
      <c r="I101" s="4">
        <v>6</v>
      </c>
      <c r="J101" s="4">
        <v>0</v>
      </c>
      <c r="K101" s="4">
        <v>6</v>
      </c>
      <c r="L101" s="4">
        <v>0</v>
      </c>
      <c r="M101" s="4">
        <v>6</v>
      </c>
      <c r="N101" s="4">
        <v>2</v>
      </c>
      <c r="O101" s="4">
        <v>2</v>
      </c>
      <c r="P101" s="4">
        <v>5</v>
      </c>
      <c r="Q101" s="9">
        <f>SUMIFS(G101:P101,G101:P101,"&gt;=1",G101:P101,"&lt;=5")/COUNTIFS(G101:P101,"&gt;=1",G101:P101,"&lt;=5")</f>
        <v>3</v>
      </c>
      <c r="R101" s="4">
        <v>2</v>
      </c>
      <c r="S101" s="4">
        <v>2</v>
      </c>
      <c r="T101" s="4">
        <v>2</v>
      </c>
      <c r="U101" s="4">
        <v>2</v>
      </c>
      <c r="V101" s="4">
        <v>2</v>
      </c>
      <c r="W101" s="4">
        <v>2</v>
      </c>
      <c r="X101" s="4">
        <v>2</v>
      </c>
      <c r="Y101" s="4">
        <v>2</v>
      </c>
      <c r="Z101" s="4">
        <v>2</v>
      </c>
      <c r="AA101" s="4">
        <v>2</v>
      </c>
      <c r="AB101" s="9">
        <f t="shared" si="8"/>
        <v>2</v>
      </c>
      <c r="AC101" s="4">
        <v>2</v>
      </c>
      <c r="AD101" s="4">
        <v>2</v>
      </c>
      <c r="AE101" s="4">
        <v>2</v>
      </c>
      <c r="AF101" s="4">
        <v>2</v>
      </c>
      <c r="AG101" s="4">
        <v>2</v>
      </c>
      <c r="AH101" s="4">
        <v>2</v>
      </c>
      <c r="AI101" s="4">
        <v>2</v>
      </c>
      <c r="AJ101" s="4">
        <v>2</v>
      </c>
      <c r="AK101" s="4">
        <v>2</v>
      </c>
      <c r="AL101" s="4">
        <v>2</v>
      </c>
      <c r="AM101" s="9">
        <f t="shared" si="9"/>
        <v>2</v>
      </c>
      <c r="AN101" s="4">
        <v>6</v>
      </c>
      <c r="AO101" s="4">
        <v>0</v>
      </c>
      <c r="AP101" s="4">
        <v>6</v>
      </c>
      <c r="AQ101" s="4">
        <v>0</v>
      </c>
      <c r="AR101" s="4">
        <v>6</v>
      </c>
      <c r="AS101" s="4">
        <v>0</v>
      </c>
      <c r="AT101" s="4">
        <v>6</v>
      </c>
      <c r="AU101" s="4">
        <v>2</v>
      </c>
      <c r="AV101" s="4">
        <v>2</v>
      </c>
      <c r="AW101" s="4">
        <v>2</v>
      </c>
      <c r="AX101" s="9">
        <f t="shared" si="10"/>
        <v>2</v>
      </c>
      <c r="AY101" s="4">
        <v>6</v>
      </c>
      <c r="AZ101" s="4">
        <v>0</v>
      </c>
      <c r="BA101" s="4">
        <v>6</v>
      </c>
      <c r="BB101" s="4">
        <v>0</v>
      </c>
      <c r="BC101" s="4">
        <v>6</v>
      </c>
      <c r="BD101" s="4">
        <v>0</v>
      </c>
      <c r="BE101" s="4">
        <v>6</v>
      </c>
      <c r="BF101" s="4">
        <v>2</v>
      </c>
      <c r="BG101" s="4">
        <v>2</v>
      </c>
      <c r="BH101" s="4">
        <v>2</v>
      </c>
      <c r="BI101" s="9">
        <f t="shared" si="11"/>
        <v>2</v>
      </c>
      <c r="BJ101" s="4">
        <v>1</v>
      </c>
      <c r="BK101" s="4">
        <v>1</v>
      </c>
      <c r="BL101" s="4">
        <v>1</v>
      </c>
      <c r="BM101" s="4">
        <v>1</v>
      </c>
      <c r="BN101" s="4">
        <v>1</v>
      </c>
      <c r="BO101" s="4">
        <v>1</v>
      </c>
      <c r="BP101" s="4">
        <v>1</v>
      </c>
      <c r="BQ101" s="4">
        <v>1</v>
      </c>
      <c r="BR101" s="4">
        <v>1</v>
      </c>
      <c r="BS101" s="4">
        <v>2</v>
      </c>
      <c r="BT101" s="9">
        <f t="shared" si="12"/>
        <v>1.1000000000000001</v>
      </c>
      <c r="BU101" s="4">
        <v>5</v>
      </c>
      <c r="BV101" s="4">
        <v>5</v>
      </c>
      <c r="BW101" s="4">
        <v>5</v>
      </c>
      <c r="BX101" s="4">
        <v>5</v>
      </c>
      <c r="BY101" s="4">
        <v>5</v>
      </c>
      <c r="BZ101" s="4">
        <v>5</v>
      </c>
      <c r="CA101" s="4">
        <v>5</v>
      </c>
      <c r="CB101" s="4">
        <v>5</v>
      </c>
      <c r="CC101" s="4">
        <v>5</v>
      </c>
      <c r="CD101" s="4">
        <v>2</v>
      </c>
      <c r="CE101" s="9">
        <f t="shared" si="13"/>
        <v>4.7</v>
      </c>
      <c r="CF101" s="4">
        <v>5</v>
      </c>
      <c r="CG101" s="4">
        <v>5</v>
      </c>
      <c r="CH101" s="4">
        <v>5</v>
      </c>
      <c r="CI101" s="4">
        <v>5</v>
      </c>
      <c r="CJ101" s="4">
        <v>5</v>
      </c>
      <c r="CK101" s="4">
        <v>5</v>
      </c>
      <c r="CL101" s="4">
        <v>5</v>
      </c>
      <c r="CM101" s="4">
        <v>5</v>
      </c>
      <c r="CN101" s="4">
        <v>5</v>
      </c>
      <c r="CO101" s="4">
        <v>2</v>
      </c>
      <c r="CP101" s="9">
        <f t="shared" si="14"/>
        <v>4.7</v>
      </c>
    </row>
    <row r="103" spans="1:94" x14ac:dyDescent="0.2">
      <c r="A103" s="4" t="s">
        <v>105</v>
      </c>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c r="AR103" s="11"/>
      <c r="AS103" s="11"/>
      <c r="AT103" s="11"/>
      <c r="AU103" s="11"/>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11"/>
      <c r="BS103" s="11"/>
      <c r="BT103" s="11"/>
      <c r="BU103" s="11"/>
      <c r="BV103" s="11"/>
      <c r="BW103" s="11"/>
      <c r="BX103" s="11"/>
      <c r="BY103" s="11"/>
      <c r="BZ103" s="11"/>
      <c r="CA103" s="11"/>
      <c r="CB103" s="11"/>
      <c r="CC103" s="11"/>
      <c r="CD103" s="11"/>
      <c r="CE103" s="11"/>
      <c r="CF103" s="11"/>
      <c r="CG103" s="11"/>
      <c r="CH103" s="11"/>
      <c r="CI103" s="11"/>
      <c r="CJ103" s="11"/>
      <c r="CK103" s="11"/>
      <c r="CL103" s="11"/>
      <c r="CM103" s="11"/>
      <c r="CN103" s="11"/>
      <c r="CO103" s="11"/>
      <c r="CP103" s="11"/>
    </row>
    <row r="104" spans="1:94" x14ac:dyDescent="0.2">
      <c r="A104" s="4" t="s">
        <v>106</v>
      </c>
      <c r="B104" s="11">
        <f>COUNTIFS($E$2:$E$101,"&lt;=2",$F$2:$F$101,"&lt;=20")</f>
        <v>25</v>
      </c>
      <c r="C104" s="11"/>
      <c r="D104" s="11"/>
      <c r="E104" s="11"/>
      <c r="F104" s="11"/>
      <c r="G104" s="11">
        <f>SUMIFS(G$2:G$101,$E$2:$E$101,"&lt;=2",$F$2:$F$101,"&lt;=20")/$B$104</f>
        <v>1.52</v>
      </c>
      <c r="H104" s="11">
        <f t="shared" ref="H104:BS104" si="16">SUMIFS(H$2:H$101,$E$2:$E$101,"&lt;=2",$F$2:$F$101,"&lt;=20")/$B$104</f>
        <v>1.52</v>
      </c>
      <c r="I104" s="11">
        <f t="shared" si="16"/>
        <v>1.52</v>
      </c>
      <c r="J104" s="11">
        <f t="shared" si="16"/>
        <v>1.52</v>
      </c>
      <c r="K104" s="11">
        <f t="shared" si="16"/>
        <v>1.52</v>
      </c>
      <c r="L104" s="11">
        <f t="shared" si="16"/>
        <v>1.52</v>
      </c>
      <c r="M104" s="11">
        <f t="shared" si="16"/>
        <v>1.52</v>
      </c>
      <c r="N104" s="11">
        <f t="shared" si="16"/>
        <v>1.52</v>
      </c>
      <c r="O104" s="11">
        <f t="shared" si="16"/>
        <v>1.52</v>
      </c>
      <c r="P104" s="11">
        <f t="shared" si="16"/>
        <v>2.8</v>
      </c>
      <c r="Q104" s="11">
        <f t="shared" si="16"/>
        <v>1.6480000000000001</v>
      </c>
      <c r="R104" s="11">
        <f t="shared" si="16"/>
        <v>1.52</v>
      </c>
      <c r="S104" s="11">
        <f t="shared" si="16"/>
        <v>1.56</v>
      </c>
      <c r="T104" s="11">
        <f t="shared" si="16"/>
        <v>1.52</v>
      </c>
      <c r="U104" s="11">
        <f t="shared" si="16"/>
        <v>1.52</v>
      </c>
      <c r="V104" s="11">
        <f t="shared" si="16"/>
        <v>1.56</v>
      </c>
      <c r="W104" s="11">
        <f t="shared" si="16"/>
        <v>1.56</v>
      </c>
      <c r="X104" s="11">
        <f t="shared" si="16"/>
        <v>1.52</v>
      </c>
      <c r="Y104" s="11">
        <f t="shared" si="16"/>
        <v>1.52</v>
      </c>
      <c r="Z104" s="11">
        <f t="shared" si="16"/>
        <v>1.52</v>
      </c>
      <c r="AA104" s="11">
        <f t="shared" si="16"/>
        <v>2.4</v>
      </c>
      <c r="AB104" s="11">
        <f t="shared" si="16"/>
        <v>1.62</v>
      </c>
      <c r="AC104" s="11">
        <f t="shared" si="16"/>
        <v>1.4</v>
      </c>
      <c r="AD104" s="11">
        <f t="shared" si="16"/>
        <v>1.4</v>
      </c>
      <c r="AE104" s="11">
        <f t="shared" si="16"/>
        <v>1.44</v>
      </c>
      <c r="AF104" s="11">
        <f t="shared" si="16"/>
        <v>1.44</v>
      </c>
      <c r="AG104" s="11">
        <f t="shared" si="16"/>
        <v>1.44</v>
      </c>
      <c r="AH104" s="11">
        <f t="shared" si="16"/>
        <v>1.44</v>
      </c>
      <c r="AI104" s="11">
        <f t="shared" si="16"/>
        <v>1.44</v>
      </c>
      <c r="AJ104" s="11">
        <f t="shared" si="16"/>
        <v>1.44</v>
      </c>
      <c r="AK104" s="11">
        <f t="shared" si="16"/>
        <v>1.44</v>
      </c>
      <c r="AL104" s="11">
        <f t="shared" si="16"/>
        <v>2.2400000000000002</v>
      </c>
      <c r="AM104" s="11">
        <f t="shared" si="16"/>
        <v>1.5120000000000002</v>
      </c>
      <c r="AN104" s="11">
        <f t="shared" si="16"/>
        <v>1.48</v>
      </c>
      <c r="AO104" s="11">
        <f t="shared" si="16"/>
        <v>2</v>
      </c>
      <c r="AP104" s="11">
        <f t="shared" si="16"/>
        <v>1.48</v>
      </c>
      <c r="AQ104" s="11">
        <f t="shared" si="16"/>
        <v>1.48</v>
      </c>
      <c r="AR104" s="11">
        <f t="shared" si="16"/>
        <v>2</v>
      </c>
      <c r="AS104" s="11">
        <f t="shared" si="16"/>
        <v>2</v>
      </c>
      <c r="AT104" s="11">
        <f t="shared" si="16"/>
        <v>1.48</v>
      </c>
      <c r="AU104" s="11">
        <f t="shared" si="16"/>
        <v>1.48</v>
      </c>
      <c r="AV104" s="11">
        <f t="shared" si="16"/>
        <v>1.48</v>
      </c>
      <c r="AW104" s="11">
        <f t="shared" si="16"/>
        <v>2.92</v>
      </c>
      <c r="AX104" s="11">
        <f t="shared" si="16"/>
        <v>1.78</v>
      </c>
      <c r="AY104" s="11">
        <f t="shared" si="16"/>
        <v>1.36</v>
      </c>
      <c r="AZ104" s="11">
        <f t="shared" si="16"/>
        <v>1.64</v>
      </c>
      <c r="BA104" s="11">
        <f t="shared" si="16"/>
        <v>1.36</v>
      </c>
      <c r="BB104" s="11">
        <f t="shared" si="16"/>
        <v>1.36</v>
      </c>
      <c r="BC104" s="11">
        <f t="shared" si="16"/>
        <v>1.64</v>
      </c>
      <c r="BD104" s="11">
        <f t="shared" si="16"/>
        <v>1.64</v>
      </c>
      <c r="BE104" s="11">
        <f t="shared" si="16"/>
        <v>1.36</v>
      </c>
      <c r="BF104" s="11">
        <f t="shared" si="16"/>
        <v>1.36</v>
      </c>
      <c r="BG104" s="11">
        <f t="shared" si="16"/>
        <v>1.36</v>
      </c>
      <c r="BH104" s="11">
        <f t="shared" si="16"/>
        <v>2.96</v>
      </c>
      <c r="BI104" s="11">
        <f t="shared" si="16"/>
        <v>1.6040000000000005</v>
      </c>
      <c r="BJ104" s="11">
        <f t="shared" si="16"/>
        <v>1.76</v>
      </c>
      <c r="BK104" s="11">
        <f t="shared" si="16"/>
        <v>1.96</v>
      </c>
      <c r="BL104" s="11">
        <f t="shared" si="16"/>
        <v>1.76</v>
      </c>
      <c r="BM104" s="11">
        <f t="shared" si="16"/>
        <v>1.76</v>
      </c>
      <c r="BN104" s="11">
        <f t="shared" si="16"/>
        <v>1.96</v>
      </c>
      <c r="BO104" s="11">
        <f t="shared" si="16"/>
        <v>1.96</v>
      </c>
      <c r="BP104" s="11">
        <f t="shared" si="16"/>
        <v>1.76</v>
      </c>
      <c r="BQ104" s="11">
        <f t="shared" si="16"/>
        <v>1.76</v>
      </c>
      <c r="BR104" s="11">
        <f t="shared" si="16"/>
        <v>1.76</v>
      </c>
      <c r="BS104" s="11">
        <f t="shared" si="16"/>
        <v>2.92</v>
      </c>
      <c r="BT104" s="11">
        <f t="shared" ref="BT104:CP104" si="17">SUMIFS(BT$2:BT$101,$E$2:$E$101,"&lt;=2",$F$2:$F$101,"&lt;=20")/$B$104</f>
        <v>1.9360000000000006</v>
      </c>
      <c r="BU104" s="11">
        <f t="shared" si="17"/>
        <v>1.28</v>
      </c>
      <c r="BV104" s="11">
        <f t="shared" si="17"/>
        <v>1.6</v>
      </c>
      <c r="BW104" s="11">
        <f t="shared" si="17"/>
        <v>1.28</v>
      </c>
      <c r="BX104" s="11">
        <f t="shared" si="17"/>
        <v>1.28</v>
      </c>
      <c r="BY104" s="11">
        <f t="shared" si="17"/>
        <v>1.6</v>
      </c>
      <c r="BZ104" s="11">
        <f t="shared" si="17"/>
        <v>1.6</v>
      </c>
      <c r="CA104" s="11">
        <f t="shared" si="17"/>
        <v>1.28</v>
      </c>
      <c r="CB104" s="11">
        <f t="shared" si="17"/>
        <v>1.28</v>
      </c>
      <c r="CC104" s="11">
        <f t="shared" si="17"/>
        <v>1.28</v>
      </c>
      <c r="CD104" s="11">
        <f t="shared" si="17"/>
        <v>2.92</v>
      </c>
      <c r="CE104" s="11">
        <f t="shared" si="17"/>
        <v>1.54</v>
      </c>
      <c r="CF104" s="11">
        <f t="shared" si="17"/>
        <v>1.28</v>
      </c>
      <c r="CG104" s="11">
        <f t="shared" si="17"/>
        <v>1.6</v>
      </c>
      <c r="CH104" s="11">
        <f t="shared" si="17"/>
        <v>1.28</v>
      </c>
      <c r="CI104" s="11">
        <f t="shared" si="17"/>
        <v>1.28</v>
      </c>
      <c r="CJ104" s="11">
        <f t="shared" si="17"/>
        <v>1.6</v>
      </c>
      <c r="CK104" s="11">
        <f t="shared" si="17"/>
        <v>1.6</v>
      </c>
      <c r="CL104" s="11">
        <f t="shared" si="17"/>
        <v>1.28</v>
      </c>
      <c r="CM104" s="11">
        <f t="shared" si="17"/>
        <v>1.28</v>
      </c>
      <c r="CN104" s="11">
        <f t="shared" si="17"/>
        <v>1.28</v>
      </c>
      <c r="CO104" s="11">
        <f t="shared" si="17"/>
        <v>2.92</v>
      </c>
      <c r="CP104" s="11">
        <f t="shared" si="17"/>
        <v>1.54</v>
      </c>
    </row>
    <row r="105" spans="1:94" x14ac:dyDescent="0.2">
      <c r="A105" s="4" t="s">
        <v>88</v>
      </c>
      <c r="B105" s="11">
        <f>COUNTIF($B$2:$B$101,1)</f>
        <v>34</v>
      </c>
      <c r="C105" s="11"/>
      <c r="D105" s="11"/>
      <c r="E105" s="11"/>
      <c r="F105" s="11"/>
      <c r="G105" s="11">
        <f t="shared" ref="G105:AL105" si="18">SUMIFS(G$2:G$101,$B$2:$B$101,1)/$B105</f>
        <v>2.7941176470588234</v>
      </c>
      <c r="H105" s="11">
        <f t="shared" si="18"/>
        <v>1.7352941176470589</v>
      </c>
      <c r="I105" s="11">
        <f t="shared" si="18"/>
        <v>2.7941176470588234</v>
      </c>
      <c r="J105" s="11">
        <f t="shared" si="18"/>
        <v>1.7352941176470589</v>
      </c>
      <c r="K105" s="11">
        <f t="shared" si="18"/>
        <v>2.7941176470588234</v>
      </c>
      <c r="L105" s="11">
        <f t="shared" si="18"/>
        <v>1.7352941176470589</v>
      </c>
      <c r="M105" s="11">
        <f t="shared" si="18"/>
        <v>2.7941176470588234</v>
      </c>
      <c r="N105" s="11">
        <f t="shared" si="18"/>
        <v>2.0882352941176472</v>
      </c>
      <c r="O105" s="11">
        <f t="shared" si="18"/>
        <v>2.0882352941176472</v>
      </c>
      <c r="P105" s="11">
        <f t="shared" si="18"/>
        <v>2.7647058823529411</v>
      </c>
      <c r="Q105" s="11">
        <f t="shared" si="18"/>
        <v>2.2176470588235291</v>
      </c>
      <c r="R105" s="11">
        <f t="shared" si="18"/>
        <v>2.9705882352941178</v>
      </c>
      <c r="S105" s="11">
        <f t="shared" si="18"/>
        <v>2.0882352941176472</v>
      </c>
      <c r="T105" s="11">
        <f t="shared" si="18"/>
        <v>2.9705882352941178</v>
      </c>
      <c r="U105" s="11">
        <f t="shared" si="18"/>
        <v>2.0882352941176472</v>
      </c>
      <c r="V105" s="11">
        <f t="shared" si="18"/>
        <v>2.9705882352941178</v>
      </c>
      <c r="W105" s="11">
        <f t="shared" si="18"/>
        <v>2.0882352941176472</v>
      </c>
      <c r="X105" s="11">
        <f t="shared" si="18"/>
        <v>2.9705882352941178</v>
      </c>
      <c r="Y105" s="11">
        <f t="shared" si="18"/>
        <v>2.3823529411764706</v>
      </c>
      <c r="Z105" s="11">
        <f t="shared" si="18"/>
        <v>2.3823529411764706</v>
      </c>
      <c r="AA105" s="11">
        <f t="shared" si="18"/>
        <v>2.3529411764705883</v>
      </c>
      <c r="AB105" s="11">
        <f t="shared" si="18"/>
        <v>2.4205882352941175</v>
      </c>
      <c r="AC105" s="11">
        <f t="shared" si="18"/>
        <v>2.6470588235294117</v>
      </c>
      <c r="AD105" s="11">
        <f t="shared" si="18"/>
        <v>2.1176470588235294</v>
      </c>
      <c r="AE105" s="11">
        <f t="shared" si="18"/>
        <v>2.6470588235294117</v>
      </c>
      <c r="AF105" s="11">
        <f t="shared" si="18"/>
        <v>2.1176470588235294</v>
      </c>
      <c r="AG105" s="11">
        <f t="shared" si="18"/>
        <v>2.6470588235294117</v>
      </c>
      <c r="AH105" s="11">
        <f t="shared" si="18"/>
        <v>2.1176470588235294</v>
      </c>
      <c r="AI105" s="11">
        <f t="shared" si="18"/>
        <v>2.6470588235294117</v>
      </c>
      <c r="AJ105" s="11">
        <f t="shared" si="18"/>
        <v>2.2941176470588234</v>
      </c>
      <c r="AK105" s="11">
        <f t="shared" si="18"/>
        <v>2.2941176470588234</v>
      </c>
      <c r="AL105" s="11">
        <f t="shared" si="18"/>
        <v>2.3235294117647061</v>
      </c>
      <c r="AM105" s="11">
        <f t="shared" ref="AM105:BR105" si="19">SUMIFS(AM$2:AM$101,$B$2:$B$101,1)/$B105</f>
        <v>2.31078431372549</v>
      </c>
      <c r="AN105" s="11">
        <f t="shared" si="19"/>
        <v>3.0294117647058822</v>
      </c>
      <c r="AO105" s="11">
        <f t="shared" si="19"/>
        <v>2.2941176470588234</v>
      </c>
      <c r="AP105" s="11">
        <f t="shared" si="19"/>
        <v>3.0294117647058822</v>
      </c>
      <c r="AQ105" s="11">
        <f t="shared" si="19"/>
        <v>2.1470588235294117</v>
      </c>
      <c r="AR105" s="11">
        <f t="shared" si="19"/>
        <v>3.1764705882352939</v>
      </c>
      <c r="AS105" s="11">
        <f t="shared" si="19"/>
        <v>2.2941176470588234</v>
      </c>
      <c r="AT105" s="11">
        <f t="shared" si="19"/>
        <v>3.0294117647058822</v>
      </c>
      <c r="AU105" s="11">
        <f t="shared" si="19"/>
        <v>2.4411764705882355</v>
      </c>
      <c r="AV105" s="11">
        <f t="shared" si="19"/>
        <v>2.4411764705882355</v>
      </c>
      <c r="AW105" s="11">
        <f t="shared" si="19"/>
        <v>2.5588235294117645</v>
      </c>
      <c r="AX105" s="11">
        <f t="shared" si="19"/>
        <v>2.5382352941176465</v>
      </c>
      <c r="AY105" s="11">
        <f t="shared" si="19"/>
        <v>3.0882352941176472</v>
      </c>
      <c r="AZ105" s="11">
        <f t="shared" si="19"/>
        <v>2.4411764705882355</v>
      </c>
      <c r="BA105" s="11">
        <f t="shared" si="19"/>
        <v>3.0882352941176472</v>
      </c>
      <c r="BB105" s="11">
        <f t="shared" si="19"/>
        <v>2.3823529411764706</v>
      </c>
      <c r="BC105" s="11">
        <f t="shared" si="19"/>
        <v>3.1470588235294117</v>
      </c>
      <c r="BD105" s="11">
        <f t="shared" si="19"/>
        <v>2.4411764705882355</v>
      </c>
      <c r="BE105" s="11">
        <f t="shared" si="19"/>
        <v>3.0882352941176472</v>
      </c>
      <c r="BF105" s="11">
        <f t="shared" si="19"/>
        <v>2.6176470588235294</v>
      </c>
      <c r="BG105" s="11">
        <f t="shared" si="19"/>
        <v>2.6176470588235294</v>
      </c>
      <c r="BH105" s="11">
        <f t="shared" si="19"/>
        <v>2.6764705882352939</v>
      </c>
      <c r="BI105" s="11">
        <f t="shared" si="19"/>
        <v>2.6343137254901965</v>
      </c>
      <c r="BJ105" s="11">
        <f t="shared" si="19"/>
        <v>2.8235294117647061</v>
      </c>
      <c r="BK105" s="11">
        <f t="shared" si="19"/>
        <v>2.3529411764705883</v>
      </c>
      <c r="BL105" s="11">
        <f t="shared" si="19"/>
        <v>2.8235294117647061</v>
      </c>
      <c r="BM105" s="11">
        <f t="shared" si="19"/>
        <v>2.2941176470588234</v>
      </c>
      <c r="BN105" s="11">
        <f t="shared" si="19"/>
        <v>2.8823529411764706</v>
      </c>
      <c r="BO105" s="11">
        <f t="shared" si="19"/>
        <v>2.3529411764705883</v>
      </c>
      <c r="BP105" s="11">
        <f t="shared" si="19"/>
        <v>2.8235294117647061</v>
      </c>
      <c r="BQ105" s="11">
        <f t="shared" si="19"/>
        <v>2.4705882352941178</v>
      </c>
      <c r="BR105" s="11">
        <f t="shared" si="19"/>
        <v>2.4705882352941178</v>
      </c>
      <c r="BS105" s="11">
        <f t="shared" ref="BS105:CP105" si="20">SUMIFS(BS$2:BS$101,$B$2:$B$101,1)/$B105</f>
        <v>2.7941176470588234</v>
      </c>
      <c r="BT105" s="11">
        <f t="shared" si="20"/>
        <v>2.5205882352941171</v>
      </c>
      <c r="BU105" s="11">
        <f t="shared" si="20"/>
        <v>2.7941176470588234</v>
      </c>
      <c r="BV105" s="11">
        <f t="shared" si="20"/>
        <v>2.3529411764705883</v>
      </c>
      <c r="BW105" s="11">
        <f t="shared" si="20"/>
        <v>2.7941176470588234</v>
      </c>
      <c r="BX105" s="11">
        <f t="shared" si="20"/>
        <v>2.2647058823529411</v>
      </c>
      <c r="BY105" s="11">
        <f t="shared" si="20"/>
        <v>2.8823529411764706</v>
      </c>
      <c r="BZ105" s="11">
        <f t="shared" si="20"/>
        <v>2.3529411764705883</v>
      </c>
      <c r="CA105" s="11">
        <f t="shared" si="20"/>
        <v>2.7941176470588234</v>
      </c>
      <c r="CB105" s="11">
        <f t="shared" si="20"/>
        <v>2.4411764705882355</v>
      </c>
      <c r="CC105" s="11">
        <f t="shared" si="20"/>
        <v>2.4411764705882355</v>
      </c>
      <c r="CD105" s="11">
        <f t="shared" si="20"/>
        <v>2.7058823529411766</v>
      </c>
      <c r="CE105" s="11">
        <f t="shared" si="20"/>
        <v>2.4803921568627452</v>
      </c>
      <c r="CF105" s="11">
        <f t="shared" si="20"/>
        <v>2.7941176470588234</v>
      </c>
      <c r="CG105" s="11">
        <f t="shared" si="20"/>
        <v>2.3529411764705883</v>
      </c>
      <c r="CH105" s="11">
        <f t="shared" si="20"/>
        <v>2.7941176470588234</v>
      </c>
      <c r="CI105" s="11">
        <f t="shared" si="20"/>
        <v>2.2647058823529411</v>
      </c>
      <c r="CJ105" s="11">
        <f t="shared" si="20"/>
        <v>2.8823529411764706</v>
      </c>
      <c r="CK105" s="11">
        <f t="shared" si="20"/>
        <v>2.3529411764705883</v>
      </c>
      <c r="CL105" s="11">
        <f t="shared" si="20"/>
        <v>2.7941176470588234</v>
      </c>
      <c r="CM105" s="11">
        <f t="shared" si="20"/>
        <v>2.4411764705882355</v>
      </c>
      <c r="CN105" s="11">
        <f t="shared" si="20"/>
        <v>2.4411764705882355</v>
      </c>
      <c r="CO105" s="11">
        <f t="shared" si="20"/>
        <v>2.7058823529411766</v>
      </c>
      <c r="CP105" s="11">
        <f t="shared" si="20"/>
        <v>2.4803921568627452</v>
      </c>
    </row>
    <row r="106" spans="1:94" x14ac:dyDescent="0.2">
      <c r="A106" s="4" t="s">
        <v>89</v>
      </c>
      <c r="B106" s="11">
        <f>COUNTIFS(B$2:B$101,1,$E$2:$E$101,"&lt;=2",$F$2:$F$101,"&lt;=20")</f>
        <v>9</v>
      </c>
      <c r="C106" s="11"/>
      <c r="D106" s="11"/>
      <c r="E106" s="11"/>
      <c r="F106" s="11"/>
      <c r="G106" s="11">
        <f>SUMIFS(G$2:G$101,$E$2:$E$101,"&lt;=2",$F$2:$F$101,"&lt;=20",$B$2:$B$101,1)/$B$106</f>
        <v>1.6666666666666667</v>
      </c>
      <c r="H106" s="11">
        <f t="shared" ref="H106:BS106" si="21">SUMIFS(H$2:H$101,$E$2:$E$101,"&lt;=2",$F$2:$F$101,"&lt;=20",$B$2:$B$101,1)/$B$106</f>
        <v>1.6666666666666667</v>
      </c>
      <c r="I106" s="11">
        <f t="shared" si="21"/>
        <v>1.6666666666666667</v>
      </c>
      <c r="J106" s="11">
        <f t="shared" si="21"/>
        <v>1.6666666666666667</v>
      </c>
      <c r="K106" s="11">
        <f t="shared" si="21"/>
        <v>1.6666666666666667</v>
      </c>
      <c r="L106" s="11">
        <f t="shared" si="21"/>
        <v>1.6666666666666667</v>
      </c>
      <c r="M106" s="11">
        <f t="shared" si="21"/>
        <v>1.6666666666666667</v>
      </c>
      <c r="N106" s="11">
        <f t="shared" si="21"/>
        <v>1.6666666666666667</v>
      </c>
      <c r="O106" s="11">
        <f t="shared" si="21"/>
        <v>1.6666666666666667</v>
      </c>
      <c r="P106" s="11">
        <f t="shared" si="21"/>
        <v>2.2222222222222223</v>
      </c>
      <c r="Q106" s="11">
        <f t="shared" si="21"/>
        <v>1.7222222222222223</v>
      </c>
      <c r="R106" s="11">
        <f t="shared" si="21"/>
        <v>1.4444444444444444</v>
      </c>
      <c r="S106" s="11">
        <f t="shared" si="21"/>
        <v>1.4444444444444444</v>
      </c>
      <c r="T106" s="11">
        <f t="shared" si="21"/>
        <v>1.4444444444444444</v>
      </c>
      <c r="U106" s="11">
        <f t="shared" si="21"/>
        <v>1.4444444444444444</v>
      </c>
      <c r="V106" s="11">
        <f t="shared" si="21"/>
        <v>1.4444444444444444</v>
      </c>
      <c r="W106" s="11">
        <f t="shared" si="21"/>
        <v>1.4444444444444444</v>
      </c>
      <c r="X106" s="11">
        <f t="shared" si="21"/>
        <v>1.4444444444444444</v>
      </c>
      <c r="Y106" s="11">
        <f t="shared" si="21"/>
        <v>1.4444444444444444</v>
      </c>
      <c r="Z106" s="11">
        <f t="shared" si="21"/>
        <v>1.4444444444444444</v>
      </c>
      <c r="AA106" s="11">
        <f t="shared" si="21"/>
        <v>2</v>
      </c>
      <c r="AB106" s="11">
        <f t="shared" si="21"/>
        <v>1.5</v>
      </c>
      <c r="AC106" s="11">
        <f t="shared" si="21"/>
        <v>1.3333333333333333</v>
      </c>
      <c r="AD106" s="11">
        <f t="shared" si="21"/>
        <v>1.3333333333333333</v>
      </c>
      <c r="AE106" s="11">
        <f t="shared" si="21"/>
        <v>1.3333333333333333</v>
      </c>
      <c r="AF106" s="11">
        <f t="shared" si="21"/>
        <v>1.3333333333333333</v>
      </c>
      <c r="AG106" s="11">
        <f t="shared" si="21"/>
        <v>1.3333333333333333</v>
      </c>
      <c r="AH106" s="11">
        <f t="shared" si="21"/>
        <v>1.3333333333333333</v>
      </c>
      <c r="AI106" s="11">
        <f t="shared" si="21"/>
        <v>1.3333333333333333</v>
      </c>
      <c r="AJ106" s="11">
        <f t="shared" si="21"/>
        <v>1.3333333333333333</v>
      </c>
      <c r="AK106" s="11">
        <f t="shared" si="21"/>
        <v>1.3333333333333333</v>
      </c>
      <c r="AL106" s="11">
        <f t="shared" si="21"/>
        <v>1.8888888888888888</v>
      </c>
      <c r="AM106" s="11">
        <f t="shared" si="21"/>
        <v>1.3888888888888886</v>
      </c>
      <c r="AN106" s="11">
        <f t="shared" si="21"/>
        <v>1.4444444444444444</v>
      </c>
      <c r="AO106" s="11">
        <f t="shared" si="21"/>
        <v>2</v>
      </c>
      <c r="AP106" s="11">
        <f t="shared" si="21"/>
        <v>1.4444444444444444</v>
      </c>
      <c r="AQ106" s="11">
        <f t="shared" si="21"/>
        <v>1.4444444444444444</v>
      </c>
      <c r="AR106" s="11">
        <f t="shared" si="21"/>
        <v>2</v>
      </c>
      <c r="AS106" s="11">
        <f t="shared" si="21"/>
        <v>2</v>
      </c>
      <c r="AT106" s="11">
        <f t="shared" si="21"/>
        <v>1.4444444444444444</v>
      </c>
      <c r="AU106" s="11">
        <f t="shared" si="21"/>
        <v>1.4444444444444444</v>
      </c>
      <c r="AV106" s="11">
        <f t="shared" si="21"/>
        <v>1.4444444444444444</v>
      </c>
      <c r="AW106" s="11">
        <f t="shared" si="21"/>
        <v>2.5555555555555554</v>
      </c>
      <c r="AX106" s="11">
        <f t="shared" si="21"/>
        <v>1.7222222222222223</v>
      </c>
      <c r="AY106" s="11">
        <f t="shared" si="21"/>
        <v>1.4444444444444444</v>
      </c>
      <c r="AZ106" s="11">
        <f t="shared" si="21"/>
        <v>1.6666666666666667</v>
      </c>
      <c r="BA106" s="11">
        <f t="shared" si="21"/>
        <v>1.4444444444444444</v>
      </c>
      <c r="BB106" s="11">
        <f t="shared" si="21"/>
        <v>1.4444444444444444</v>
      </c>
      <c r="BC106" s="11">
        <f t="shared" si="21"/>
        <v>1.6666666666666667</v>
      </c>
      <c r="BD106" s="11">
        <f t="shared" si="21"/>
        <v>1.6666666666666667</v>
      </c>
      <c r="BE106" s="11">
        <f t="shared" si="21"/>
        <v>1.4444444444444444</v>
      </c>
      <c r="BF106" s="11">
        <f t="shared" si="21"/>
        <v>1.4444444444444444</v>
      </c>
      <c r="BG106" s="11">
        <f t="shared" si="21"/>
        <v>1.4444444444444444</v>
      </c>
      <c r="BH106" s="11">
        <f t="shared" si="21"/>
        <v>3</v>
      </c>
      <c r="BI106" s="11">
        <f t="shared" si="21"/>
        <v>1.6666666666666665</v>
      </c>
      <c r="BJ106" s="11">
        <f t="shared" si="21"/>
        <v>1.8888888888888888</v>
      </c>
      <c r="BK106" s="11">
        <f t="shared" si="21"/>
        <v>2.1111111111111112</v>
      </c>
      <c r="BL106" s="11">
        <f t="shared" si="21"/>
        <v>1.8888888888888888</v>
      </c>
      <c r="BM106" s="11">
        <f t="shared" si="21"/>
        <v>1.8888888888888888</v>
      </c>
      <c r="BN106" s="11">
        <f t="shared" si="21"/>
        <v>2.1111111111111112</v>
      </c>
      <c r="BO106" s="11">
        <f t="shared" si="21"/>
        <v>2.1111111111111112</v>
      </c>
      <c r="BP106" s="11">
        <f t="shared" si="21"/>
        <v>1.8888888888888888</v>
      </c>
      <c r="BQ106" s="11">
        <f t="shared" si="21"/>
        <v>1.8888888888888888</v>
      </c>
      <c r="BR106" s="11">
        <f t="shared" si="21"/>
        <v>1.8888888888888888</v>
      </c>
      <c r="BS106" s="11">
        <f t="shared" si="21"/>
        <v>3</v>
      </c>
      <c r="BT106" s="11">
        <f t="shared" ref="BT106:CP106" si="22">SUMIFS(BT$2:BT$101,$E$2:$E$101,"&lt;=2",$F$2:$F$101,"&lt;=20",$B$2:$B$101,1)/$B$106</f>
        <v>2.0666666666666664</v>
      </c>
      <c r="BU106" s="11">
        <f t="shared" si="22"/>
        <v>1.1111111111111112</v>
      </c>
      <c r="BV106" s="11">
        <f t="shared" si="22"/>
        <v>1.4444444444444444</v>
      </c>
      <c r="BW106" s="11">
        <f t="shared" si="22"/>
        <v>1.1111111111111112</v>
      </c>
      <c r="BX106" s="11">
        <f t="shared" si="22"/>
        <v>1.1111111111111112</v>
      </c>
      <c r="BY106" s="11">
        <f t="shared" si="22"/>
        <v>1.4444444444444444</v>
      </c>
      <c r="BZ106" s="11">
        <f t="shared" si="22"/>
        <v>1.4444444444444444</v>
      </c>
      <c r="CA106" s="11">
        <f t="shared" si="22"/>
        <v>1.1111111111111112</v>
      </c>
      <c r="CB106" s="11">
        <f t="shared" si="22"/>
        <v>1.1111111111111112</v>
      </c>
      <c r="CC106" s="11">
        <f t="shared" si="22"/>
        <v>1.1111111111111112</v>
      </c>
      <c r="CD106" s="11">
        <f t="shared" si="22"/>
        <v>2.8888888888888888</v>
      </c>
      <c r="CE106" s="11">
        <f t="shared" si="22"/>
        <v>1.3888888888888886</v>
      </c>
      <c r="CF106" s="11">
        <f t="shared" si="22"/>
        <v>1.1111111111111112</v>
      </c>
      <c r="CG106" s="11">
        <f t="shared" si="22"/>
        <v>1.4444444444444444</v>
      </c>
      <c r="CH106" s="11">
        <f t="shared" si="22"/>
        <v>1.1111111111111112</v>
      </c>
      <c r="CI106" s="11">
        <f t="shared" si="22"/>
        <v>1.1111111111111112</v>
      </c>
      <c r="CJ106" s="11">
        <f t="shared" si="22"/>
        <v>1.4444444444444444</v>
      </c>
      <c r="CK106" s="11">
        <f t="shared" si="22"/>
        <v>1.4444444444444444</v>
      </c>
      <c r="CL106" s="11">
        <f t="shared" si="22"/>
        <v>1.1111111111111112</v>
      </c>
      <c r="CM106" s="11">
        <f t="shared" si="22"/>
        <v>1.1111111111111112</v>
      </c>
      <c r="CN106" s="11">
        <f t="shared" si="22"/>
        <v>1.1111111111111112</v>
      </c>
      <c r="CO106" s="11">
        <f t="shared" si="22"/>
        <v>2.8888888888888888</v>
      </c>
      <c r="CP106" s="11">
        <f t="shared" si="22"/>
        <v>1.3888888888888886</v>
      </c>
    </row>
    <row r="107" spans="1:94" x14ac:dyDescent="0.2">
      <c r="A107" s="4" t="s">
        <v>107</v>
      </c>
      <c r="B107" s="11">
        <f>COUNTIF($B$2:$B$101,2)</f>
        <v>33</v>
      </c>
      <c r="C107" s="11"/>
      <c r="D107" s="11"/>
      <c r="E107" s="11"/>
      <c r="F107" s="11"/>
      <c r="G107" s="11">
        <f>SUMIFS(G$2:G$101,$B$2:$B$101,2)/$B107</f>
        <v>2.2424242424242422</v>
      </c>
      <c r="H107" s="11">
        <f t="shared" ref="H107:BS107" si="23">SUMIFS(H$2:H$101,$B$2:$B$101,2)/$B107</f>
        <v>2.2424242424242422</v>
      </c>
      <c r="I107" s="11">
        <f t="shared" si="23"/>
        <v>2.2424242424242422</v>
      </c>
      <c r="J107" s="11">
        <f t="shared" si="23"/>
        <v>2.2424242424242422</v>
      </c>
      <c r="K107" s="11">
        <f t="shared" si="23"/>
        <v>2.2424242424242422</v>
      </c>
      <c r="L107" s="11">
        <f t="shared" si="23"/>
        <v>2.2424242424242422</v>
      </c>
      <c r="M107" s="11">
        <f t="shared" si="23"/>
        <v>2.2424242424242422</v>
      </c>
      <c r="N107" s="11">
        <f t="shared" si="23"/>
        <v>2.2424242424242422</v>
      </c>
      <c r="O107" s="11">
        <f t="shared" si="23"/>
        <v>2.2424242424242422</v>
      </c>
      <c r="P107" s="11">
        <f t="shared" si="23"/>
        <v>2.6666666666666665</v>
      </c>
      <c r="Q107" s="11">
        <f t="shared" si="23"/>
        <v>2.2848484848484847</v>
      </c>
      <c r="R107" s="11">
        <f t="shared" si="23"/>
        <v>3.1212121212121211</v>
      </c>
      <c r="S107" s="11">
        <f t="shared" si="23"/>
        <v>2.2424242424242422</v>
      </c>
      <c r="T107" s="11">
        <f t="shared" si="23"/>
        <v>3.1212121212121211</v>
      </c>
      <c r="U107" s="11">
        <f t="shared" si="23"/>
        <v>2.2121212121212119</v>
      </c>
      <c r="V107" s="11">
        <f t="shared" si="23"/>
        <v>3.1515151515151514</v>
      </c>
      <c r="W107" s="11">
        <f t="shared" si="23"/>
        <v>2.2424242424242422</v>
      </c>
      <c r="X107" s="11">
        <f t="shared" si="23"/>
        <v>3.1212121212121211</v>
      </c>
      <c r="Y107" s="11">
        <f t="shared" si="23"/>
        <v>2.5151515151515151</v>
      </c>
      <c r="Z107" s="11">
        <f t="shared" si="23"/>
        <v>2.5151515151515151</v>
      </c>
      <c r="AA107" s="11">
        <f t="shared" si="23"/>
        <v>3.0606060606060606</v>
      </c>
      <c r="AB107" s="11">
        <f t="shared" si="23"/>
        <v>2.6070707070707075</v>
      </c>
      <c r="AC107" s="11">
        <f t="shared" si="23"/>
        <v>3.0606060606060606</v>
      </c>
      <c r="AD107" s="11">
        <f t="shared" si="23"/>
        <v>2.1515151515151514</v>
      </c>
      <c r="AE107" s="11">
        <f t="shared" si="23"/>
        <v>3.0909090909090908</v>
      </c>
      <c r="AF107" s="11">
        <f t="shared" si="23"/>
        <v>2.1818181818181817</v>
      </c>
      <c r="AG107" s="11">
        <f t="shared" si="23"/>
        <v>3.0909090909090908</v>
      </c>
      <c r="AH107" s="11">
        <f t="shared" si="23"/>
        <v>2.1818181818181817</v>
      </c>
      <c r="AI107" s="11">
        <f t="shared" si="23"/>
        <v>3.0909090909090908</v>
      </c>
      <c r="AJ107" s="11">
        <f t="shared" si="23"/>
        <v>2.4848484848484849</v>
      </c>
      <c r="AK107" s="11">
        <f t="shared" si="23"/>
        <v>2.4848484848484849</v>
      </c>
      <c r="AL107" s="11">
        <f t="shared" si="23"/>
        <v>2.7575757575757578</v>
      </c>
      <c r="AM107" s="11">
        <f t="shared" si="23"/>
        <v>2.5343434343434339</v>
      </c>
      <c r="AN107" s="11">
        <f t="shared" si="23"/>
        <v>3.4242424242424243</v>
      </c>
      <c r="AO107" s="11">
        <f t="shared" si="23"/>
        <v>2.0909090909090908</v>
      </c>
      <c r="AP107" s="11">
        <f t="shared" si="23"/>
        <v>3.4242424242424243</v>
      </c>
      <c r="AQ107" s="11">
        <f t="shared" si="23"/>
        <v>1.9696969696969697</v>
      </c>
      <c r="AR107" s="11">
        <f t="shared" si="23"/>
        <v>3.5454545454545454</v>
      </c>
      <c r="AS107" s="11">
        <f t="shared" si="23"/>
        <v>2.0909090909090908</v>
      </c>
      <c r="AT107" s="11">
        <f t="shared" si="23"/>
        <v>3.4242424242424243</v>
      </c>
      <c r="AU107" s="11">
        <f t="shared" si="23"/>
        <v>2.4545454545454546</v>
      </c>
      <c r="AV107" s="11">
        <f t="shared" si="23"/>
        <v>2.4545454545454546</v>
      </c>
      <c r="AW107" s="11">
        <f t="shared" si="23"/>
        <v>3.1212121212121211</v>
      </c>
      <c r="AX107" s="11">
        <f t="shared" si="23"/>
        <v>2.6282828282828277</v>
      </c>
      <c r="AY107" s="11">
        <f t="shared" si="23"/>
        <v>2.8484848484848486</v>
      </c>
      <c r="AZ107" s="11">
        <f t="shared" si="23"/>
        <v>2</v>
      </c>
      <c r="BA107" s="11">
        <f t="shared" si="23"/>
        <v>2.8484848484848486</v>
      </c>
      <c r="BB107" s="11">
        <f t="shared" si="23"/>
        <v>1.9393939393939394</v>
      </c>
      <c r="BC107" s="11">
        <f t="shared" si="23"/>
        <v>2.9090909090909092</v>
      </c>
      <c r="BD107" s="11">
        <f t="shared" si="23"/>
        <v>2</v>
      </c>
      <c r="BE107" s="11">
        <f t="shared" si="23"/>
        <v>2.8484848484848486</v>
      </c>
      <c r="BF107" s="11">
        <f t="shared" si="23"/>
        <v>2.2424242424242422</v>
      </c>
      <c r="BG107" s="11">
        <f t="shared" si="23"/>
        <v>2.2424242424242422</v>
      </c>
      <c r="BH107" s="11">
        <f t="shared" si="23"/>
        <v>3.0606060606060606</v>
      </c>
      <c r="BI107" s="11">
        <f t="shared" si="23"/>
        <v>2.3848484848484852</v>
      </c>
      <c r="BJ107" s="11">
        <f t="shared" si="23"/>
        <v>2.9393939393939394</v>
      </c>
      <c r="BK107" s="11">
        <f t="shared" si="23"/>
        <v>2.0606060606060606</v>
      </c>
      <c r="BL107" s="11">
        <f t="shared" si="23"/>
        <v>2.9393939393939394</v>
      </c>
      <c r="BM107" s="11">
        <f t="shared" si="23"/>
        <v>2.0303030303030303</v>
      </c>
      <c r="BN107" s="11">
        <f t="shared" si="23"/>
        <v>2.9696969696969697</v>
      </c>
      <c r="BO107" s="11">
        <f t="shared" si="23"/>
        <v>2.0606060606060606</v>
      </c>
      <c r="BP107" s="11">
        <f t="shared" si="23"/>
        <v>2.9393939393939394</v>
      </c>
      <c r="BQ107" s="11">
        <f t="shared" si="23"/>
        <v>2.3333333333333335</v>
      </c>
      <c r="BR107" s="11">
        <f t="shared" si="23"/>
        <v>2.3333333333333335</v>
      </c>
      <c r="BS107" s="11">
        <f t="shared" si="23"/>
        <v>3.1818181818181817</v>
      </c>
      <c r="BT107" s="11">
        <f t="shared" ref="BT107:CP107" si="24">SUMIFS(BT$2:BT$101,$B$2:$B$101,2)/$B107</f>
        <v>2.4696969696969693</v>
      </c>
      <c r="BU107" s="11">
        <f t="shared" si="24"/>
        <v>2.6969696969696968</v>
      </c>
      <c r="BV107" s="11">
        <f t="shared" si="24"/>
        <v>2.0303030303030303</v>
      </c>
      <c r="BW107" s="11">
        <f t="shared" si="24"/>
        <v>2.6969696969696968</v>
      </c>
      <c r="BX107" s="11">
        <f t="shared" si="24"/>
        <v>1.9696969696969697</v>
      </c>
      <c r="BY107" s="11">
        <f t="shared" si="24"/>
        <v>2.7575757575757578</v>
      </c>
      <c r="BZ107" s="11">
        <f t="shared" si="24"/>
        <v>2.0303030303030303</v>
      </c>
      <c r="CA107" s="11">
        <f t="shared" si="24"/>
        <v>2.6969696969696968</v>
      </c>
      <c r="CB107" s="11">
        <f t="shared" si="24"/>
        <v>2.2121212121212119</v>
      </c>
      <c r="CC107" s="11">
        <f t="shared" si="24"/>
        <v>2.2121212121212119</v>
      </c>
      <c r="CD107" s="11">
        <f t="shared" si="24"/>
        <v>3.0909090909090908</v>
      </c>
      <c r="CE107" s="11">
        <f t="shared" si="24"/>
        <v>2.3464646464646464</v>
      </c>
      <c r="CF107" s="11">
        <f t="shared" si="24"/>
        <v>2.6969696969696968</v>
      </c>
      <c r="CG107" s="11">
        <f t="shared" si="24"/>
        <v>2.0303030303030303</v>
      </c>
      <c r="CH107" s="11">
        <f t="shared" si="24"/>
        <v>2.6969696969696968</v>
      </c>
      <c r="CI107" s="11">
        <f t="shared" si="24"/>
        <v>1.9696969696969697</v>
      </c>
      <c r="CJ107" s="11">
        <f t="shared" si="24"/>
        <v>2.7575757575757578</v>
      </c>
      <c r="CK107" s="11">
        <f t="shared" si="24"/>
        <v>2.0303030303030303</v>
      </c>
      <c r="CL107" s="11">
        <f t="shared" si="24"/>
        <v>2.6969696969696968</v>
      </c>
      <c r="CM107" s="11">
        <f t="shared" si="24"/>
        <v>2.2121212121212119</v>
      </c>
      <c r="CN107" s="11">
        <f t="shared" si="24"/>
        <v>2.2121212121212119</v>
      </c>
      <c r="CO107" s="11">
        <f t="shared" si="24"/>
        <v>3.0909090909090908</v>
      </c>
      <c r="CP107" s="11">
        <f t="shared" si="24"/>
        <v>2.3464646464646464</v>
      </c>
    </row>
    <row r="108" spans="1:94" x14ac:dyDescent="0.2">
      <c r="A108" s="4" t="s">
        <v>113</v>
      </c>
      <c r="B108" s="11">
        <f>COUNTIFS($B$2:$B$101,2,$E$2:$E$101,"&lt;=2",$F$2:$F$101,"&lt;=20")</f>
        <v>8</v>
      </c>
      <c r="C108" s="11"/>
      <c r="D108" s="11"/>
      <c r="E108" s="11"/>
      <c r="F108" s="11"/>
      <c r="G108" s="11">
        <f>SUMIFS(G$2:G$101,$E$2:$E$101,"&lt;=2",$F$2:$F$101,"&lt;=20",$B$2:$B$101,2)/$B108</f>
        <v>1.25</v>
      </c>
      <c r="H108" s="11">
        <f t="shared" ref="H108:BS108" si="25">SUMIFS(H$2:H$101,$E$2:$E$101,"&lt;=2",$F$2:$F$101,"&lt;=20",$B$2:$B$101,2)/$B108</f>
        <v>1.25</v>
      </c>
      <c r="I108" s="11">
        <f t="shared" si="25"/>
        <v>1.25</v>
      </c>
      <c r="J108" s="11">
        <f t="shared" si="25"/>
        <v>1.25</v>
      </c>
      <c r="K108" s="11">
        <f t="shared" si="25"/>
        <v>1.25</v>
      </c>
      <c r="L108" s="11">
        <f t="shared" si="25"/>
        <v>1.25</v>
      </c>
      <c r="M108" s="11">
        <f t="shared" si="25"/>
        <v>1.25</v>
      </c>
      <c r="N108" s="11">
        <f t="shared" si="25"/>
        <v>1.25</v>
      </c>
      <c r="O108" s="11">
        <f t="shared" si="25"/>
        <v>1.25</v>
      </c>
      <c r="P108" s="11">
        <f t="shared" si="25"/>
        <v>2.75</v>
      </c>
      <c r="Q108" s="11">
        <f t="shared" si="25"/>
        <v>1.3999999999999997</v>
      </c>
      <c r="R108" s="11">
        <f t="shared" si="25"/>
        <v>1.625</v>
      </c>
      <c r="S108" s="11">
        <f t="shared" si="25"/>
        <v>1.75</v>
      </c>
      <c r="T108" s="11">
        <f t="shared" si="25"/>
        <v>1.625</v>
      </c>
      <c r="U108" s="11">
        <f t="shared" si="25"/>
        <v>1.625</v>
      </c>
      <c r="V108" s="11">
        <f t="shared" si="25"/>
        <v>1.75</v>
      </c>
      <c r="W108" s="11">
        <f t="shared" si="25"/>
        <v>1.75</v>
      </c>
      <c r="X108" s="11">
        <f t="shared" si="25"/>
        <v>1.625</v>
      </c>
      <c r="Y108" s="11">
        <f t="shared" si="25"/>
        <v>1.625</v>
      </c>
      <c r="Z108" s="11">
        <f t="shared" si="25"/>
        <v>1.625</v>
      </c>
      <c r="AA108" s="11">
        <f t="shared" si="25"/>
        <v>2.875</v>
      </c>
      <c r="AB108" s="11">
        <f t="shared" si="25"/>
        <v>1.7875000000000001</v>
      </c>
      <c r="AC108" s="11">
        <f t="shared" si="25"/>
        <v>1.125</v>
      </c>
      <c r="AD108" s="11">
        <f t="shared" si="25"/>
        <v>1.125</v>
      </c>
      <c r="AE108" s="11">
        <f t="shared" si="25"/>
        <v>1.25</v>
      </c>
      <c r="AF108" s="11">
        <f t="shared" si="25"/>
        <v>1.25</v>
      </c>
      <c r="AG108" s="11">
        <f t="shared" si="25"/>
        <v>1.25</v>
      </c>
      <c r="AH108" s="11">
        <f t="shared" si="25"/>
        <v>1.25</v>
      </c>
      <c r="AI108" s="11">
        <f t="shared" si="25"/>
        <v>1.25</v>
      </c>
      <c r="AJ108" s="11">
        <f t="shared" si="25"/>
        <v>1.25</v>
      </c>
      <c r="AK108" s="11">
        <f t="shared" si="25"/>
        <v>1.25</v>
      </c>
      <c r="AL108" s="11">
        <f t="shared" si="25"/>
        <v>2</v>
      </c>
      <c r="AM108" s="11">
        <f t="shared" si="25"/>
        <v>1.2999999999999998</v>
      </c>
      <c r="AN108" s="11">
        <f t="shared" si="25"/>
        <v>1.625</v>
      </c>
      <c r="AO108" s="11">
        <f t="shared" si="25"/>
        <v>2.125</v>
      </c>
      <c r="AP108" s="11">
        <f t="shared" si="25"/>
        <v>1.625</v>
      </c>
      <c r="AQ108" s="11">
        <f t="shared" si="25"/>
        <v>1.625</v>
      </c>
      <c r="AR108" s="11">
        <f t="shared" si="25"/>
        <v>2.125</v>
      </c>
      <c r="AS108" s="11">
        <f t="shared" si="25"/>
        <v>2.125</v>
      </c>
      <c r="AT108" s="11">
        <f t="shared" si="25"/>
        <v>1.625</v>
      </c>
      <c r="AU108" s="11">
        <f t="shared" si="25"/>
        <v>1.625</v>
      </c>
      <c r="AV108" s="11">
        <f t="shared" si="25"/>
        <v>1.625</v>
      </c>
      <c r="AW108" s="11">
        <f t="shared" si="25"/>
        <v>3.125</v>
      </c>
      <c r="AX108" s="11">
        <f t="shared" si="25"/>
        <v>1.9250000000000003</v>
      </c>
      <c r="AY108" s="11">
        <f t="shared" si="25"/>
        <v>1.625</v>
      </c>
      <c r="AZ108" s="11">
        <f t="shared" si="25"/>
        <v>1.875</v>
      </c>
      <c r="BA108" s="11">
        <f t="shared" si="25"/>
        <v>1.625</v>
      </c>
      <c r="BB108" s="11">
        <f t="shared" si="25"/>
        <v>1.625</v>
      </c>
      <c r="BC108" s="11">
        <f t="shared" si="25"/>
        <v>1.875</v>
      </c>
      <c r="BD108" s="11">
        <f t="shared" si="25"/>
        <v>1.875</v>
      </c>
      <c r="BE108" s="11">
        <f t="shared" si="25"/>
        <v>1.625</v>
      </c>
      <c r="BF108" s="11">
        <f t="shared" si="25"/>
        <v>1.625</v>
      </c>
      <c r="BG108" s="11">
        <f t="shared" si="25"/>
        <v>1.625</v>
      </c>
      <c r="BH108" s="11">
        <f t="shared" si="25"/>
        <v>3.125</v>
      </c>
      <c r="BI108" s="11">
        <f t="shared" si="25"/>
        <v>1.8499999999999999</v>
      </c>
      <c r="BJ108" s="11">
        <f t="shared" si="25"/>
        <v>1.75</v>
      </c>
      <c r="BK108" s="11">
        <f t="shared" si="25"/>
        <v>1.875</v>
      </c>
      <c r="BL108" s="11">
        <f t="shared" si="25"/>
        <v>1.75</v>
      </c>
      <c r="BM108" s="11">
        <f t="shared" si="25"/>
        <v>1.75</v>
      </c>
      <c r="BN108" s="11">
        <f t="shared" si="25"/>
        <v>1.875</v>
      </c>
      <c r="BO108" s="11">
        <f t="shared" si="25"/>
        <v>1.875</v>
      </c>
      <c r="BP108" s="11">
        <f t="shared" si="25"/>
        <v>1.75</v>
      </c>
      <c r="BQ108" s="11">
        <f t="shared" si="25"/>
        <v>1.75</v>
      </c>
      <c r="BR108" s="11">
        <f t="shared" si="25"/>
        <v>1.75</v>
      </c>
      <c r="BS108" s="11">
        <f t="shared" si="25"/>
        <v>3.125</v>
      </c>
      <c r="BT108" s="11">
        <f t="shared" ref="BT108:CP108" si="26">SUMIFS(BT$2:BT$101,$E$2:$E$101,"&lt;=2",$F$2:$F$101,"&lt;=20",$B$2:$B$101,2)/$B108</f>
        <v>1.9249999999999998</v>
      </c>
      <c r="BU108" s="11">
        <f t="shared" si="26"/>
        <v>1.5</v>
      </c>
      <c r="BV108" s="11">
        <f t="shared" si="26"/>
        <v>1.75</v>
      </c>
      <c r="BW108" s="11">
        <f t="shared" si="26"/>
        <v>1.5</v>
      </c>
      <c r="BX108" s="11">
        <f t="shared" si="26"/>
        <v>1.5</v>
      </c>
      <c r="BY108" s="11">
        <f t="shared" si="26"/>
        <v>1.75</v>
      </c>
      <c r="BZ108" s="11">
        <f t="shared" si="26"/>
        <v>1.75</v>
      </c>
      <c r="CA108" s="11">
        <f t="shared" si="26"/>
        <v>1.5</v>
      </c>
      <c r="CB108" s="11">
        <f t="shared" si="26"/>
        <v>1.5</v>
      </c>
      <c r="CC108" s="11">
        <f t="shared" si="26"/>
        <v>1.5</v>
      </c>
      <c r="CD108" s="11">
        <f t="shared" si="26"/>
        <v>3</v>
      </c>
      <c r="CE108" s="11">
        <f t="shared" si="26"/>
        <v>1.7249999999999999</v>
      </c>
      <c r="CF108" s="11">
        <f t="shared" si="26"/>
        <v>1.5</v>
      </c>
      <c r="CG108" s="11">
        <f t="shared" si="26"/>
        <v>1.75</v>
      </c>
      <c r="CH108" s="11">
        <f t="shared" si="26"/>
        <v>1.5</v>
      </c>
      <c r="CI108" s="11">
        <f t="shared" si="26"/>
        <v>1.5</v>
      </c>
      <c r="CJ108" s="11">
        <f t="shared" si="26"/>
        <v>1.75</v>
      </c>
      <c r="CK108" s="11">
        <f t="shared" si="26"/>
        <v>1.75</v>
      </c>
      <c r="CL108" s="11">
        <f t="shared" si="26"/>
        <v>1.5</v>
      </c>
      <c r="CM108" s="11">
        <f t="shared" si="26"/>
        <v>1.5</v>
      </c>
      <c r="CN108" s="11">
        <f t="shared" si="26"/>
        <v>1.5</v>
      </c>
      <c r="CO108" s="11">
        <f t="shared" si="26"/>
        <v>3</v>
      </c>
      <c r="CP108" s="11">
        <f t="shared" si="26"/>
        <v>1.7249999999999999</v>
      </c>
    </row>
    <row r="109" spans="1:94" x14ac:dyDescent="0.2">
      <c r="A109" s="4" t="s">
        <v>108</v>
      </c>
      <c r="B109" s="11">
        <f>COUNTIF($B$2:$B$101,2)</f>
        <v>33</v>
      </c>
      <c r="C109" s="11"/>
      <c r="D109" s="11"/>
      <c r="E109" s="11"/>
      <c r="F109" s="11"/>
      <c r="G109" s="11">
        <f>SUMIFS(G$2:G$101,$B$2:$B$101,3)/$B109</f>
        <v>2.9696969696969697</v>
      </c>
      <c r="H109" s="11">
        <f t="shared" ref="H109:BS109" si="27">SUMIFS(H$2:H$101,$B$2:$B$101,3)/$B109</f>
        <v>2.0909090909090908</v>
      </c>
      <c r="I109" s="11">
        <f t="shared" si="27"/>
        <v>3</v>
      </c>
      <c r="J109" s="11">
        <f t="shared" si="27"/>
        <v>2.0909090909090908</v>
      </c>
      <c r="K109" s="11">
        <f t="shared" si="27"/>
        <v>3</v>
      </c>
      <c r="L109" s="11">
        <f t="shared" si="27"/>
        <v>2.0909090909090908</v>
      </c>
      <c r="M109" s="11">
        <f t="shared" si="27"/>
        <v>3</v>
      </c>
      <c r="N109" s="11">
        <f t="shared" si="27"/>
        <v>2.393939393939394</v>
      </c>
      <c r="O109" s="11">
        <f t="shared" si="27"/>
        <v>2.393939393939394</v>
      </c>
      <c r="P109" s="11">
        <f t="shared" si="27"/>
        <v>2.8484848484848486</v>
      </c>
      <c r="Q109" s="11">
        <f t="shared" si="27"/>
        <v>2.4434343434343435</v>
      </c>
      <c r="R109" s="11">
        <f t="shared" si="27"/>
        <v>2.7575757575757578</v>
      </c>
      <c r="S109" s="11">
        <f t="shared" si="27"/>
        <v>2.2121212121212119</v>
      </c>
      <c r="T109" s="11">
        <f t="shared" si="27"/>
        <v>2.7575757575757578</v>
      </c>
      <c r="U109" s="11">
        <f t="shared" si="27"/>
        <v>2.2121212121212119</v>
      </c>
      <c r="V109" s="11">
        <f t="shared" si="27"/>
        <v>2.7575757575757578</v>
      </c>
      <c r="W109" s="11">
        <f t="shared" si="27"/>
        <v>2.2121212121212119</v>
      </c>
      <c r="X109" s="11">
        <f t="shared" si="27"/>
        <v>2.7575757575757578</v>
      </c>
      <c r="Y109" s="11">
        <f t="shared" si="27"/>
        <v>2.393939393939394</v>
      </c>
      <c r="Z109" s="11">
        <f t="shared" si="27"/>
        <v>2.393939393939394</v>
      </c>
      <c r="AA109" s="11">
        <f t="shared" si="27"/>
        <v>2.7272727272727271</v>
      </c>
      <c r="AB109" s="11">
        <f t="shared" si="27"/>
        <v>2.4272727272727277</v>
      </c>
      <c r="AC109" s="11">
        <f t="shared" si="27"/>
        <v>3.1515151515151514</v>
      </c>
      <c r="AD109" s="11">
        <f t="shared" si="27"/>
        <v>2.0606060606060606</v>
      </c>
      <c r="AE109" s="11">
        <f t="shared" si="27"/>
        <v>3.1515151515151514</v>
      </c>
      <c r="AF109" s="11">
        <f t="shared" si="27"/>
        <v>2.0606060606060606</v>
      </c>
      <c r="AG109" s="11">
        <f t="shared" si="27"/>
        <v>3.1515151515151514</v>
      </c>
      <c r="AH109" s="11">
        <f t="shared" si="27"/>
        <v>2.0606060606060606</v>
      </c>
      <c r="AI109" s="11">
        <f t="shared" si="27"/>
        <v>3.1515151515151514</v>
      </c>
      <c r="AJ109" s="11">
        <f t="shared" si="27"/>
        <v>2.4242424242424243</v>
      </c>
      <c r="AK109" s="11">
        <f t="shared" si="27"/>
        <v>2.4242424242424243</v>
      </c>
      <c r="AL109" s="11">
        <f t="shared" si="27"/>
        <v>2.9393939393939394</v>
      </c>
      <c r="AM109" s="11">
        <f t="shared" si="27"/>
        <v>2.4757575757575765</v>
      </c>
      <c r="AN109" s="11">
        <f t="shared" si="27"/>
        <v>2.6969696969696968</v>
      </c>
      <c r="AO109" s="11">
        <f t="shared" si="27"/>
        <v>2.2727272727272729</v>
      </c>
      <c r="AP109" s="11">
        <f t="shared" si="27"/>
        <v>2.6969696969696968</v>
      </c>
      <c r="AQ109" s="11">
        <f t="shared" si="27"/>
        <v>2.1515151515151514</v>
      </c>
      <c r="AR109" s="11">
        <f t="shared" si="27"/>
        <v>2.8181818181818183</v>
      </c>
      <c r="AS109" s="11">
        <f t="shared" si="27"/>
        <v>2.2727272727272729</v>
      </c>
      <c r="AT109" s="11">
        <f t="shared" si="27"/>
        <v>2.6969696969696968</v>
      </c>
      <c r="AU109" s="11">
        <f t="shared" si="27"/>
        <v>2.3333333333333335</v>
      </c>
      <c r="AV109" s="11">
        <f t="shared" si="27"/>
        <v>2.3333333333333335</v>
      </c>
      <c r="AW109" s="11">
        <f t="shared" si="27"/>
        <v>3.0606060606060606</v>
      </c>
      <c r="AX109" s="11">
        <f t="shared" si="27"/>
        <v>2.4424242424242424</v>
      </c>
      <c r="AY109" s="11">
        <f t="shared" si="27"/>
        <v>2.3636363636363638</v>
      </c>
      <c r="AZ109" s="11">
        <f t="shared" si="27"/>
        <v>2.0909090909090908</v>
      </c>
      <c r="BA109" s="11">
        <f t="shared" si="27"/>
        <v>2.3636363636363638</v>
      </c>
      <c r="BB109" s="11">
        <f t="shared" si="27"/>
        <v>2</v>
      </c>
      <c r="BC109" s="11">
        <f t="shared" si="27"/>
        <v>2.4545454545454546</v>
      </c>
      <c r="BD109" s="11">
        <f t="shared" si="27"/>
        <v>2.0909090909090908</v>
      </c>
      <c r="BE109" s="11">
        <f t="shared" si="27"/>
        <v>2.3636363636363638</v>
      </c>
      <c r="BF109" s="11">
        <f t="shared" si="27"/>
        <v>2.1212121212121211</v>
      </c>
      <c r="BG109" s="11">
        <f t="shared" si="27"/>
        <v>2.1212121212121211</v>
      </c>
      <c r="BH109" s="11">
        <f t="shared" si="27"/>
        <v>2.8484848484848486</v>
      </c>
      <c r="BI109" s="11">
        <f t="shared" si="27"/>
        <v>2.2494949494949497</v>
      </c>
      <c r="BJ109" s="11">
        <f t="shared" si="27"/>
        <v>2.6363636363636362</v>
      </c>
      <c r="BK109" s="11">
        <f t="shared" si="27"/>
        <v>2.1515151515151514</v>
      </c>
      <c r="BL109" s="11">
        <f t="shared" si="27"/>
        <v>2.6363636363636362</v>
      </c>
      <c r="BM109" s="11">
        <f t="shared" si="27"/>
        <v>2.0909090909090908</v>
      </c>
      <c r="BN109" s="11">
        <f t="shared" si="27"/>
        <v>2.6969696969696968</v>
      </c>
      <c r="BO109" s="11">
        <f t="shared" si="27"/>
        <v>2.1515151515151514</v>
      </c>
      <c r="BP109" s="11">
        <f t="shared" si="27"/>
        <v>2.6363636363636362</v>
      </c>
      <c r="BQ109" s="11">
        <f t="shared" si="27"/>
        <v>2.2727272727272729</v>
      </c>
      <c r="BR109" s="11">
        <f t="shared" si="27"/>
        <v>2.2727272727272729</v>
      </c>
      <c r="BS109" s="11">
        <f t="shared" si="27"/>
        <v>2.8181818181818183</v>
      </c>
      <c r="BT109" s="11">
        <f t="shared" ref="BT109:CP109" si="28">SUMIFS(BT$2:BT$101,$B$2:$B$101,3)/$B109</f>
        <v>2.3808080808080812</v>
      </c>
      <c r="BU109" s="11">
        <f t="shared" si="28"/>
        <v>2.4545454545454546</v>
      </c>
      <c r="BV109" s="11">
        <f t="shared" si="28"/>
        <v>2.1818181818181817</v>
      </c>
      <c r="BW109" s="11">
        <f t="shared" si="28"/>
        <v>2.4545454545454546</v>
      </c>
      <c r="BX109" s="11">
        <f t="shared" si="28"/>
        <v>2.0909090909090908</v>
      </c>
      <c r="BY109" s="11">
        <f t="shared" si="28"/>
        <v>2.5454545454545454</v>
      </c>
      <c r="BZ109" s="11">
        <f t="shared" si="28"/>
        <v>2.1818181818181817</v>
      </c>
      <c r="CA109" s="11">
        <f t="shared" si="28"/>
        <v>2.4545454545454546</v>
      </c>
      <c r="CB109" s="11">
        <f t="shared" si="28"/>
        <v>2.2121212121212119</v>
      </c>
      <c r="CC109" s="11">
        <f t="shared" si="28"/>
        <v>2.2121212121212119</v>
      </c>
      <c r="CD109" s="11">
        <f t="shared" si="28"/>
        <v>2.9393939393939394</v>
      </c>
      <c r="CE109" s="11">
        <f t="shared" si="28"/>
        <v>2.3262626262626265</v>
      </c>
      <c r="CF109" s="11">
        <f t="shared" si="28"/>
        <v>2.4545454545454546</v>
      </c>
      <c r="CG109" s="11">
        <f t="shared" si="28"/>
        <v>2.1818181818181817</v>
      </c>
      <c r="CH109" s="11">
        <f t="shared" si="28"/>
        <v>2.4545454545454546</v>
      </c>
      <c r="CI109" s="11">
        <f t="shared" si="28"/>
        <v>2.0909090909090908</v>
      </c>
      <c r="CJ109" s="11">
        <f t="shared" si="28"/>
        <v>2.5454545454545454</v>
      </c>
      <c r="CK109" s="11">
        <f t="shared" si="28"/>
        <v>2.1818181818181817</v>
      </c>
      <c r="CL109" s="11">
        <f t="shared" si="28"/>
        <v>2.4545454545454546</v>
      </c>
      <c r="CM109" s="11">
        <f t="shared" si="28"/>
        <v>2.2121212121212119</v>
      </c>
      <c r="CN109" s="11">
        <f t="shared" si="28"/>
        <v>2.2121212121212119</v>
      </c>
      <c r="CO109" s="11">
        <f t="shared" si="28"/>
        <v>2.9393939393939394</v>
      </c>
      <c r="CP109" s="11">
        <f t="shared" si="28"/>
        <v>2.3262626262626265</v>
      </c>
    </row>
    <row r="110" spans="1:94" x14ac:dyDescent="0.2">
      <c r="A110" s="4" t="s">
        <v>114</v>
      </c>
      <c r="B110" s="11">
        <f>COUNTIFS($B$2:$B$101,3,$E$2:$E$101,"&lt;=2",$F$2:$F$101,"&lt;=20")</f>
        <v>8</v>
      </c>
      <c r="C110" s="11"/>
      <c r="D110" s="11"/>
      <c r="E110" s="11"/>
      <c r="F110" s="11"/>
      <c r="G110" s="11">
        <f>SUMIFS(G$2:G$101,$E$2:$E$101,"&lt;=2",$F$2:$F$101,"&lt;=20",$B$2:$B$101,3)/$B110</f>
        <v>1.625</v>
      </c>
      <c r="H110" s="11">
        <f t="shared" ref="H110:BS110" si="29">SUMIFS(H$2:H$101,$E$2:$E$101,"&lt;=2",$F$2:$F$101,"&lt;=20",$B$2:$B$101,3)/$B110</f>
        <v>1.625</v>
      </c>
      <c r="I110" s="11">
        <f t="shared" si="29"/>
        <v>1.625</v>
      </c>
      <c r="J110" s="11">
        <f t="shared" si="29"/>
        <v>1.625</v>
      </c>
      <c r="K110" s="11">
        <f t="shared" si="29"/>
        <v>1.625</v>
      </c>
      <c r="L110" s="11">
        <f t="shared" si="29"/>
        <v>1.625</v>
      </c>
      <c r="M110" s="11">
        <f t="shared" si="29"/>
        <v>1.625</v>
      </c>
      <c r="N110" s="11">
        <f t="shared" si="29"/>
        <v>1.625</v>
      </c>
      <c r="O110" s="11">
        <f t="shared" si="29"/>
        <v>1.625</v>
      </c>
      <c r="P110" s="11">
        <f t="shared" si="29"/>
        <v>3.5</v>
      </c>
      <c r="Q110" s="11">
        <f t="shared" si="29"/>
        <v>1.8125</v>
      </c>
      <c r="R110" s="11">
        <f t="shared" si="29"/>
        <v>1.5</v>
      </c>
      <c r="S110" s="11">
        <f t="shared" si="29"/>
        <v>1.5</v>
      </c>
      <c r="T110" s="11">
        <f t="shared" si="29"/>
        <v>1.5</v>
      </c>
      <c r="U110" s="11">
        <f t="shared" si="29"/>
        <v>1.5</v>
      </c>
      <c r="V110" s="11">
        <f t="shared" si="29"/>
        <v>1.5</v>
      </c>
      <c r="W110" s="11">
        <f t="shared" si="29"/>
        <v>1.5</v>
      </c>
      <c r="X110" s="11">
        <f t="shared" si="29"/>
        <v>1.5</v>
      </c>
      <c r="Y110" s="11">
        <f t="shared" si="29"/>
        <v>1.5</v>
      </c>
      <c r="Z110" s="11">
        <f t="shared" si="29"/>
        <v>1.5</v>
      </c>
      <c r="AA110" s="11">
        <f t="shared" si="29"/>
        <v>2.375</v>
      </c>
      <c r="AB110" s="11">
        <f t="shared" si="29"/>
        <v>1.5875000000000001</v>
      </c>
      <c r="AC110" s="11">
        <f t="shared" si="29"/>
        <v>1.75</v>
      </c>
      <c r="AD110" s="11">
        <f t="shared" si="29"/>
        <v>1.75</v>
      </c>
      <c r="AE110" s="11">
        <f t="shared" si="29"/>
        <v>1.75</v>
      </c>
      <c r="AF110" s="11">
        <f t="shared" si="29"/>
        <v>1.75</v>
      </c>
      <c r="AG110" s="11">
        <f t="shared" si="29"/>
        <v>1.75</v>
      </c>
      <c r="AH110" s="11">
        <f t="shared" si="29"/>
        <v>1.75</v>
      </c>
      <c r="AI110" s="11">
        <f t="shared" si="29"/>
        <v>1.75</v>
      </c>
      <c r="AJ110" s="11">
        <f t="shared" si="29"/>
        <v>1.75</v>
      </c>
      <c r="AK110" s="11">
        <f t="shared" si="29"/>
        <v>1.75</v>
      </c>
      <c r="AL110" s="11">
        <f t="shared" si="29"/>
        <v>2.875</v>
      </c>
      <c r="AM110" s="11">
        <f t="shared" si="29"/>
        <v>1.8624999999999998</v>
      </c>
      <c r="AN110" s="11">
        <f t="shared" si="29"/>
        <v>1.375</v>
      </c>
      <c r="AO110" s="11">
        <f t="shared" si="29"/>
        <v>1.875</v>
      </c>
      <c r="AP110" s="11">
        <f t="shared" si="29"/>
        <v>1.375</v>
      </c>
      <c r="AQ110" s="11">
        <f t="shared" si="29"/>
        <v>1.375</v>
      </c>
      <c r="AR110" s="11">
        <f t="shared" si="29"/>
        <v>1.875</v>
      </c>
      <c r="AS110" s="11">
        <f t="shared" si="29"/>
        <v>1.875</v>
      </c>
      <c r="AT110" s="11">
        <f t="shared" si="29"/>
        <v>1.375</v>
      </c>
      <c r="AU110" s="11">
        <f t="shared" si="29"/>
        <v>1.375</v>
      </c>
      <c r="AV110" s="11">
        <f t="shared" si="29"/>
        <v>1.375</v>
      </c>
      <c r="AW110" s="11">
        <f t="shared" si="29"/>
        <v>3.125</v>
      </c>
      <c r="AX110" s="11">
        <f t="shared" si="29"/>
        <v>1.7000000000000002</v>
      </c>
      <c r="AY110" s="11">
        <f t="shared" si="29"/>
        <v>1</v>
      </c>
      <c r="AZ110" s="11">
        <f t="shared" si="29"/>
        <v>1.375</v>
      </c>
      <c r="BA110" s="11">
        <f t="shared" si="29"/>
        <v>1</v>
      </c>
      <c r="BB110" s="11">
        <f t="shared" si="29"/>
        <v>1</v>
      </c>
      <c r="BC110" s="11">
        <f t="shared" si="29"/>
        <v>1.375</v>
      </c>
      <c r="BD110" s="11">
        <f t="shared" si="29"/>
        <v>1.375</v>
      </c>
      <c r="BE110" s="11">
        <f t="shared" si="29"/>
        <v>1</v>
      </c>
      <c r="BF110" s="11">
        <f t="shared" si="29"/>
        <v>1</v>
      </c>
      <c r="BG110" s="11">
        <f t="shared" si="29"/>
        <v>1</v>
      </c>
      <c r="BH110" s="11">
        <f t="shared" si="29"/>
        <v>2.75</v>
      </c>
      <c r="BI110" s="11">
        <f t="shared" si="29"/>
        <v>1.2874999999999999</v>
      </c>
      <c r="BJ110" s="11">
        <f t="shared" si="29"/>
        <v>1.625</v>
      </c>
      <c r="BK110" s="11">
        <f t="shared" si="29"/>
        <v>1.875</v>
      </c>
      <c r="BL110" s="11">
        <f t="shared" si="29"/>
        <v>1.625</v>
      </c>
      <c r="BM110" s="11">
        <f t="shared" si="29"/>
        <v>1.625</v>
      </c>
      <c r="BN110" s="11">
        <f t="shared" si="29"/>
        <v>1.875</v>
      </c>
      <c r="BO110" s="11">
        <f t="shared" si="29"/>
        <v>1.875</v>
      </c>
      <c r="BP110" s="11">
        <f t="shared" si="29"/>
        <v>1.625</v>
      </c>
      <c r="BQ110" s="11">
        <f t="shared" si="29"/>
        <v>1.625</v>
      </c>
      <c r="BR110" s="11">
        <f t="shared" si="29"/>
        <v>1.625</v>
      </c>
      <c r="BS110" s="11">
        <f t="shared" si="29"/>
        <v>2.625</v>
      </c>
      <c r="BT110" s="11">
        <f t="shared" ref="BT110:CP110" si="30">SUMIFS(BT$2:BT$101,$E$2:$E$101,"&lt;=2",$F$2:$F$101,"&lt;=20",$B$2:$B$101,3)/$B110</f>
        <v>1.8</v>
      </c>
      <c r="BU110" s="11">
        <f t="shared" si="30"/>
        <v>1.25</v>
      </c>
      <c r="BV110" s="11">
        <f t="shared" si="30"/>
        <v>1.625</v>
      </c>
      <c r="BW110" s="11">
        <f t="shared" si="30"/>
        <v>1.25</v>
      </c>
      <c r="BX110" s="11">
        <f t="shared" si="30"/>
        <v>1.25</v>
      </c>
      <c r="BY110" s="11">
        <f t="shared" si="30"/>
        <v>1.625</v>
      </c>
      <c r="BZ110" s="11">
        <f t="shared" si="30"/>
        <v>1.625</v>
      </c>
      <c r="CA110" s="11">
        <f t="shared" si="30"/>
        <v>1.25</v>
      </c>
      <c r="CB110" s="11">
        <f t="shared" si="30"/>
        <v>1.25</v>
      </c>
      <c r="CC110" s="11">
        <f t="shared" si="30"/>
        <v>1.25</v>
      </c>
      <c r="CD110" s="11">
        <f t="shared" si="30"/>
        <v>2.875</v>
      </c>
      <c r="CE110" s="11">
        <f t="shared" si="30"/>
        <v>1.5249999999999999</v>
      </c>
      <c r="CF110" s="11">
        <f t="shared" si="30"/>
        <v>1.25</v>
      </c>
      <c r="CG110" s="11">
        <f t="shared" si="30"/>
        <v>1.625</v>
      </c>
      <c r="CH110" s="11">
        <f t="shared" si="30"/>
        <v>1.25</v>
      </c>
      <c r="CI110" s="11">
        <f t="shared" si="30"/>
        <v>1.25</v>
      </c>
      <c r="CJ110" s="11">
        <f t="shared" si="30"/>
        <v>1.625</v>
      </c>
      <c r="CK110" s="11">
        <f t="shared" si="30"/>
        <v>1.625</v>
      </c>
      <c r="CL110" s="11">
        <f t="shared" si="30"/>
        <v>1.25</v>
      </c>
      <c r="CM110" s="11">
        <f t="shared" si="30"/>
        <v>1.25</v>
      </c>
      <c r="CN110" s="11">
        <f t="shared" si="30"/>
        <v>1.25</v>
      </c>
      <c r="CO110" s="11">
        <f t="shared" si="30"/>
        <v>2.875</v>
      </c>
      <c r="CP110" s="11">
        <f t="shared" si="30"/>
        <v>1.5249999999999999</v>
      </c>
    </row>
    <row r="111" spans="1:94" x14ac:dyDescent="0.2">
      <c r="A111" s="4" t="s">
        <v>109</v>
      </c>
      <c r="B111" s="11"/>
      <c r="C111" s="11">
        <f>COUNTIF($C$2:$C$101,1)</f>
        <v>50</v>
      </c>
      <c r="D111" s="11"/>
      <c r="E111" s="11"/>
      <c r="F111" s="11"/>
      <c r="G111" s="11">
        <f>SUMIFS(G$2:G$101,$C$2:$C$101,1)/$C111</f>
        <v>2.4</v>
      </c>
      <c r="H111" s="11">
        <f t="shared" ref="H111:BS111" si="31">SUMIFS(H$2:H$101,$C$2:$C$101,1)/$C111</f>
        <v>1.7</v>
      </c>
      <c r="I111" s="11">
        <f t="shared" si="31"/>
        <v>2.42</v>
      </c>
      <c r="J111" s="11">
        <f t="shared" si="31"/>
        <v>1.7</v>
      </c>
      <c r="K111" s="11">
        <f t="shared" si="31"/>
        <v>2.42</v>
      </c>
      <c r="L111" s="11">
        <f t="shared" si="31"/>
        <v>1.7</v>
      </c>
      <c r="M111" s="11">
        <f t="shared" si="31"/>
        <v>2.42</v>
      </c>
      <c r="N111" s="11">
        <f t="shared" si="31"/>
        <v>1.94</v>
      </c>
      <c r="O111" s="11">
        <f t="shared" si="31"/>
        <v>1.94</v>
      </c>
      <c r="P111" s="11">
        <f t="shared" si="31"/>
        <v>2.62</v>
      </c>
      <c r="Q111" s="11">
        <f t="shared" si="31"/>
        <v>2.0246666666666666</v>
      </c>
      <c r="R111" s="11">
        <f t="shared" si="31"/>
        <v>2.4</v>
      </c>
      <c r="S111" s="11">
        <f t="shared" si="31"/>
        <v>1.82</v>
      </c>
      <c r="T111" s="11">
        <f t="shared" si="31"/>
        <v>2.4</v>
      </c>
      <c r="U111" s="11">
        <f t="shared" si="31"/>
        <v>1.8</v>
      </c>
      <c r="V111" s="11">
        <f t="shared" si="31"/>
        <v>2.42</v>
      </c>
      <c r="W111" s="11">
        <f t="shared" si="31"/>
        <v>1.82</v>
      </c>
      <c r="X111" s="11">
        <f t="shared" si="31"/>
        <v>2.4</v>
      </c>
      <c r="Y111" s="11">
        <f t="shared" si="31"/>
        <v>2</v>
      </c>
      <c r="Z111" s="11">
        <f t="shared" si="31"/>
        <v>2</v>
      </c>
      <c r="AA111" s="11">
        <f t="shared" si="31"/>
        <v>2.56</v>
      </c>
      <c r="AB111" s="11">
        <f t="shared" si="31"/>
        <v>2.0806666666666671</v>
      </c>
      <c r="AC111" s="11">
        <f t="shared" si="31"/>
        <v>2.64</v>
      </c>
      <c r="AD111" s="11">
        <f t="shared" si="31"/>
        <v>1.8</v>
      </c>
      <c r="AE111" s="11">
        <f t="shared" si="31"/>
        <v>2.66</v>
      </c>
      <c r="AF111" s="11">
        <f t="shared" si="31"/>
        <v>1.82</v>
      </c>
      <c r="AG111" s="11">
        <f t="shared" si="31"/>
        <v>2.66</v>
      </c>
      <c r="AH111" s="11">
        <f t="shared" si="31"/>
        <v>1.82</v>
      </c>
      <c r="AI111" s="11">
        <f t="shared" si="31"/>
        <v>2.66</v>
      </c>
      <c r="AJ111" s="11">
        <f t="shared" si="31"/>
        <v>2.1</v>
      </c>
      <c r="AK111" s="11">
        <f t="shared" si="31"/>
        <v>2.1</v>
      </c>
      <c r="AL111" s="11">
        <f t="shared" si="31"/>
        <v>2.48</v>
      </c>
      <c r="AM111" s="11">
        <f t="shared" si="31"/>
        <v>2.1433333333333335</v>
      </c>
      <c r="AN111" s="11">
        <f t="shared" si="31"/>
        <v>2.48</v>
      </c>
      <c r="AO111" s="11">
        <f t="shared" si="31"/>
        <v>1.98</v>
      </c>
      <c r="AP111" s="11">
        <f t="shared" si="31"/>
        <v>2.48</v>
      </c>
      <c r="AQ111" s="11">
        <f t="shared" si="31"/>
        <v>1.76</v>
      </c>
      <c r="AR111" s="11">
        <f t="shared" si="31"/>
        <v>2.7</v>
      </c>
      <c r="AS111" s="11">
        <f t="shared" si="31"/>
        <v>1.98</v>
      </c>
      <c r="AT111" s="11">
        <f t="shared" si="31"/>
        <v>2.48</v>
      </c>
      <c r="AU111" s="11">
        <f t="shared" si="31"/>
        <v>2</v>
      </c>
      <c r="AV111" s="11">
        <f t="shared" si="31"/>
        <v>2</v>
      </c>
      <c r="AW111" s="11">
        <f t="shared" si="31"/>
        <v>2.92</v>
      </c>
      <c r="AX111" s="11">
        <f t="shared" si="31"/>
        <v>2.1860000000000004</v>
      </c>
      <c r="AY111" s="11">
        <f t="shared" si="31"/>
        <v>1.98</v>
      </c>
      <c r="AZ111" s="11">
        <f t="shared" si="31"/>
        <v>1.96</v>
      </c>
      <c r="BA111" s="11">
        <f t="shared" si="31"/>
        <v>1.98</v>
      </c>
      <c r="BB111" s="11">
        <f t="shared" si="31"/>
        <v>1.86</v>
      </c>
      <c r="BC111" s="11">
        <f t="shared" si="31"/>
        <v>2.08</v>
      </c>
      <c r="BD111" s="11">
        <f t="shared" si="31"/>
        <v>1.96</v>
      </c>
      <c r="BE111" s="11">
        <f t="shared" si="31"/>
        <v>1.98</v>
      </c>
      <c r="BF111" s="11">
        <f t="shared" si="31"/>
        <v>1.9</v>
      </c>
      <c r="BG111" s="11">
        <f t="shared" si="31"/>
        <v>1.9</v>
      </c>
      <c r="BH111" s="11">
        <f t="shared" si="31"/>
        <v>2.78</v>
      </c>
      <c r="BI111" s="11">
        <f t="shared" si="31"/>
        <v>2.0273333333333339</v>
      </c>
      <c r="BJ111" s="11">
        <f t="shared" si="31"/>
        <v>2.12</v>
      </c>
      <c r="BK111" s="11">
        <f t="shared" si="31"/>
        <v>2.08</v>
      </c>
      <c r="BL111" s="11">
        <f t="shared" si="31"/>
        <v>2.12</v>
      </c>
      <c r="BM111" s="11">
        <f t="shared" si="31"/>
        <v>2</v>
      </c>
      <c r="BN111" s="11">
        <f t="shared" si="31"/>
        <v>2.2000000000000002</v>
      </c>
      <c r="BO111" s="11">
        <f t="shared" si="31"/>
        <v>2.08</v>
      </c>
      <c r="BP111" s="11">
        <f t="shared" si="31"/>
        <v>2.12</v>
      </c>
      <c r="BQ111" s="11">
        <f t="shared" si="31"/>
        <v>2.04</v>
      </c>
      <c r="BR111" s="11">
        <f t="shared" si="31"/>
        <v>2.04</v>
      </c>
      <c r="BS111" s="11">
        <f t="shared" si="31"/>
        <v>2.92</v>
      </c>
      <c r="BT111" s="11">
        <f t="shared" ref="BT111:CP111" si="32">SUMIFS(BT$2:BT$101,$C$2:$C$101,1)/$C111</f>
        <v>2.1520000000000001</v>
      </c>
      <c r="BU111" s="11">
        <f t="shared" si="32"/>
        <v>1.76</v>
      </c>
      <c r="BV111" s="11">
        <f t="shared" si="32"/>
        <v>1.88</v>
      </c>
      <c r="BW111" s="11">
        <f t="shared" si="32"/>
        <v>1.76</v>
      </c>
      <c r="BX111" s="11">
        <f t="shared" si="32"/>
        <v>1.76</v>
      </c>
      <c r="BY111" s="11">
        <f t="shared" si="32"/>
        <v>1.88</v>
      </c>
      <c r="BZ111" s="11">
        <f t="shared" si="32"/>
        <v>1.88</v>
      </c>
      <c r="CA111" s="11">
        <f t="shared" si="32"/>
        <v>1.76</v>
      </c>
      <c r="CB111" s="11">
        <f t="shared" si="32"/>
        <v>1.76</v>
      </c>
      <c r="CC111" s="11">
        <f t="shared" si="32"/>
        <v>1.76</v>
      </c>
      <c r="CD111" s="11">
        <f t="shared" si="32"/>
        <v>2.86</v>
      </c>
      <c r="CE111" s="11">
        <f t="shared" si="32"/>
        <v>1.9060000000000001</v>
      </c>
      <c r="CF111" s="11">
        <f t="shared" si="32"/>
        <v>1.76</v>
      </c>
      <c r="CG111" s="11">
        <f t="shared" si="32"/>
        <v>1.88</v>
      </c>
      <c r="CH111" s="11">
        <f t="shared" si="32"/>
        <v>1.76</v>
      </c>
      <c r="CI111" s="11">
        <f t="shared" si="32"/>
        <v>1.76</v>
      </c>
      <c r="CJ111" s="11">
        <f t="shared" si="32"/>
        <v>1.88</v>
      </c>
      <c r="CK111" s="11">
        <f t="shared" si="32"/>
        <v>1.88</v>
      </c>
      <c r="CL111" s="11">
        <f t="shared" si="32"/>
        <v>1.76</v>
      </c>
      <c r="CM111" s="11">
        <f t="shared" si="32"/>
        <v>1.76</v>
      </c>
      <c r="CN111" s="11">
        <f t="shared" si="32"/>
        <v>1.76</v>
      </c>
      <c r="CO111" s="11">
        <f t="shared" si="32"/>
        <v>2.86</v>
      </c>
      <c r="CP111" s="11">
        <f t="shared" si="32"/>
        <v>1.9060000000000001</v>
      </c>
    </row>
    <row r="112" spans="1:94" x14ac:dyDescent="0.2">
      <c r="A112" s="4" t="s">
        <v>115</v>
      </c>
      <c r="B112" s="11"/>
      <c r="C112" s="11">
        <f>COUNTIFS(C$2:C$101,1,$E$2:$E$101,"&lt;=2",$F$2:$F$101,"&lt;=20")</f>
        <v>20</v>
      </c>
      <c r="D112" s="11"/>
      <c r="E112" s="11"/>
      <c r="F112" s="11"/>
      <c r="G112" s="11">
        <f>SUMIFS(G$2:G$101,$E$2:$E$101,"&lt;=2",$F$2:$F$101,"&lt;=20",$C$2:$C$101,1)/$C112</f>
        <v>1.45</v>
      </c>
      <c r="H112" s="11">
        <f t="shared" ref="H112:BS112" si="33">SUMIFS(H$2:H$101,$E$2:$E$101,"&lt;=2",$F$2:$F$101,"&lt;=20",$C$2:$C$101,1)/$C112</f>
        <v>1.45</v>
      </c>
      <c r="I112" s="11">
        <f t="shared" si="33"/>
        <v>1.45</v>
      </c>
      <c r="J112" s="11">
        <f t="shared" si="33"/>
        <v>1.45</v>
      </c>
      <c r="K112" s="11">
        <f t="shared" si="33"/>
        <v>1.45</v>
      </c>
      <c r="L112" s="11">
        <f t="shared" si="33"/>
        <v>1.45</v>
      </c>
      <c r="M112" s="11">
        <f t="shared" si="33"/>
        <v>1.45</v>
      </c>
      <c r="N112" s="11">
        <f t="shared" si="33"/>
        <v>1.45</v>
      </c>
      <c r="O112" s="11">
        <f t="shared" si="33"/>
        <v>1.45</v>
      </c>
      <c r="P112" s="11">
        <f t="shared" si="33"/>
        <v>2.7</v>
      </c>
      <c r="Q112" s="11">
        <f t="shared" si="33"/>
        <v>1.5750000000000002</v>
      </c>
      <c r="R112" s="11">
        <f t="shared" si="33"/>
        <v>1.4</v>
      </c>
      <c r="S112" s="11">
        <f t="shared" si="33"/>
        <v>1.45</v>
      </c>
      <c r="T112" s="11">
        <f t="shared" si="33"/>
        <v>1.4</v>
      </c>
      <c r="U112" s="11">
        <f t="shared" si="33"/>
        <v>1.4</v>
      </c>
      <c r="V112" s="11">
        <f t="shared" si="33"/>
        <v>1.45</v>
      </c>
      <c r="W112" s="11">
        <f t="shared" si="33"/>
        <v>1.45</v>
      </c>
      <c r="X112" s="11">
        <f t="shared" si="33"/>
        <v>1.4</v>
      </c>
      <c r="Y112" s="11">
        <f t="shared" si="33"/>
        <v>1.4</v>
      </c>
      <c r="Z112" s="11">
        <f t="shared" si="33"/>
        <v>1.4</v>
      </c>
      <c r="AA112" s="11">
        <f t="shared" si="33"/>
        <v>2.5</v>
      </c>
      <c r="AB112" s="11">
        <f t="shared" si="33"/>
        <v>1.5250000000000001</v>
      </c>
      <c r="AC112" s="11">
        <f t="shared" si="33"/>
        <v>1.45</v>
      </c>
      <c r="AD112" s="11">
        <f t="shared" si="33"/>
        <v>1.45</v>
      </c>
      <c r="AE112" s="11">
        <f t="shared" si="33"/>
        <v>1.5</v>
      </c>
      <c r="AF112" s="11">
        <f t="shared" si="33"/>
        <v>1.5</v>
      </c>
      <c r="AG112" s="11">
        <f t="shared" si="33"/>
        <v>1.5</v>
      </c>
      <c r="AH112" s="11">
        <f t="shared" si="33"/>
        <v>1.5</v>
      </c>
      <c r="AI112" s="11">
        <f t="shared" si="33"/>
        <v>1.5</v>
      </c>
      <c r="AJ112" s="11">
        <f t="shared" si="33"/>
        <v>1.5</v>
      </c>
      <c r="AK112" s="11">
        <f t="shared" si="33"/>
        <v>1.5</v>
      </c>
      <c r="AL112" s="11">
        <f t="shared" si="33"/>
        <v>2.2999999999999998</v>
      </c>
      <c r="AM112" s="11">
        <f t="shared" si="33"/>
        <v>1.57</v>
      </c>
      <c r="AN112" s="11">
        <f t="shared" si="33"/>
        <v>1.45</v>
      </c>
      <c r="AO112" s="11">
        <f t="shared" si="33"/>
        <v>2</v>
      </c>
      <c r="AP112" s="11">
        <f t="shared" si="33"/>
        <v>1.45</v>
      </c>
      <c r="AQ112" s="11">
        <f t="shared" si="33"/>
        <v>1.45</v>
      </c>
      <c r="AR112" s="11">
        <f t="shared" si="33"/>
        <v>2</v>
      </c>
      <c r="AS112" s="11">
        <f t="shared" si="33"/>
        <v>2</v>
      </c>
      <c r="AT112" s="11">
        <f t="shared" si="33"/>
        <v>1.45</v>
      </c>
      <c r="AU112" s="11">
        <f t="shared" si="33"/>
        <v>1.45</v>
      </c>
      <c r="AV112" s="11">
        <f t="shared" si="33"/>
        <v>1.45</v>
      </c>
      <c r="AW112" s="11">
        <f t="shared" si="33"/>
        <v>3.05</v>
      </c>
      <c r="AX112" s="11">
        <f t="shared" si="33"/>
        <v>1.7749999999999999</v>
      </c>
      <c r="AY112" s="11">
        <f t="shared" si="33"/>
        <v>1.4</v>
      </c>
      <c r="AZ112" s="11">
        <f t="shared" si="33"/>
        <v>1.65</v>
      </c>
      <c r="BA112" s="11">
        <f t="shared" si="33"/>
        <v>1.4</v>
      </c>
      <c r="BB112" s="11">
        <f t="shared" si="33"/>
        <v>1.4</v>
      </c>
      <c r="BC112" s="11">
        <f t="shared" si="33"/>
        <v>1.65</v>
      </c>
      <c r="BD112" s="11">
        <f t="shared" si="33"/>
        <v>1.65</v>
      </c>
      <c r="BE112" s="11">
        <f t="shared" si="33"/>
        <v>1.4</v>
      </c>
      <c r="BF112" s="11">
        <f t="shared" si="33"/>
        <v>1.4</v>
      </c>
      <c r="BG112" s="11">
        <f t="shared" si="33"/>
        <v>1.4</v>
      </c>
      <c r="BH112" s="11">
        <f t="shared" si="33"/>
        <v>3</v>
      </c>
      <c r="BI112" s="11">
        <f t="shared" si="33"/>
        <v>1.6350000000000002</v>
      </c>
      <c r="BJ112" s="11">
        <f t="shared" si="33"/>
        <v>1.85</v>
      </c>
      <c r="BK112" s="11">
        <f t="shared" si="33"/>
        <v>2.0499999999999998</v>
      </c>
      <c r="BL112" s="11">
        <f t="shared" si="33"/>
        <v>1.85</v>
      </c>
      <c r="BM112" s="11">
        <f t="shared" si="33"/>
        <v>1.85</v>
      </c>
      <c r="BN112" s="11">
        <f t="shared" si="33"/>
        <v>2.0499999999999998</v>
      </c>
      <c r="BO112" s="11">
        <f t="shared" si="33"/>
        <v>2.0499999999999998</v>
      </c>
      <c r="BP112" s="11">
        <f t="shared" si="33"/>
        <v>1.85</v>
      </c>
      <c r="BQ112" s="11">
        <f t="shared" si="33"/>
        <v>1.85</v>
      </c>
      <c r="BR112" s="11">
        <f t="shared" si="33"/>
        <v>1.85</v>
      </c>
      <c r="BS112" s="11">
        <f t="shared" si="33"/>
        <v>2.95</v>
      </c>
      <c r="BT112" s="11">
        <f t="shared" ref="BT112:CP112" si="34">SUMIFS(BT$2:BT$101,$E$2:$E$101,"&lt;=2",$F$2:$F$101,"&lt;=20",$C$2:$C$101,1)/$C112</f>
        <v>2.0200000000000005</v>
      </c>
      <c r="BU112" s="11">
        <f t="shared" si="34"/>
        <v>1.35</v>
      </c>
      <c r="BV112" s="11">
        <f t="shared" si="34"/>
        <v>1.65</v>
      </c>
      <c r="BW112" s="11">
        <f t="shared" si="34"/>
        <v>1.35</v>
      </c>
      <c r="BX112" s="11">
        <f t="shared" si="34"/>
        <v>1.35</v>
      </c>
      <c r="BY112" s="11">
        <f t="shared" si="34"/>
        <v>1.65</v>
      </c>
      <c r="BZ112" s="11">
        <f t="shared" si="34"/>
        <v>1.65</v>
      </c>
      <c r="CA112" s="11">
        <f t="shared" si="34"/>
        <v>1.35</v>
      </c>
      <c r="CB112" s="11">
        <f t="shared" si="34"/>
        <v>1.35</v>
      </c>
      <c r="CC112" s="11">
        <f t="shared" si="34"/>
        <v>1.35</v>
      </c>
      <c r="CD112" s="11">
        <f t="shared" si="34"/>
        <v>2.9</v>
      </c>
      <c r="CE112" s="11">
        <f t="shared" si="34"/>
        <v>1.595</v>
      </c>
      <c r="CF112" s="11">
        <f t="shared" si="34"/>
        <v>1.35</v>
      </c>
      <c r="CG112" s="11">
        <f t="shared" si="34"/>
        <v>1.65</v>
      </c>
      <c r="CH112" s="11">
        <f t="shared" si="34"/>
        <v>1.35</v>
      </c>
      <c r="CI112" s="11">
        <f t="shared" si="34"/>
        <v>1.35</v>
      </c>
      <c r="CJ112" s="11">
        <f t="shared" si="34"/>
        <v>1.65</v>
      </c>
      <c r="CK112" s="11">
        <f t="shared" si="34"/>
        <v>1.65</v>
      </c>
      <c r="CL112" s="11">
        <f t="shared" si="34"/>
        <v>1.35</v>
      </c>
      <c r="CM112" s="11">
        <f t="shared" si="34"/>
        <v>1.35</v>
      </c>
      <c r="CN112" s="11">
        <f t="shared" si="34"/>
        <v>1.35</v>
      </c>
      <c r="CO112" s="11">
        <f t="shared" si="34"/>
        <v>2.9</v>
      </c>
      <c r="CP112" s="11">
        <f t="shared" si="34"/>
        <v>1.595</v>
      </c>
    </row>
    <row r="113" spans="1:94" x14ac:dyDescent="0.2">
      <c r="A113" s="4" t="s">
        <v>110</v>
      </c>
      <c r="B113" s="11"/>
      <c r="C113" s="11">
        <f>COUNTIF($C$2:$C$101,2)</f>
        <v>50</v>
      </c>
      <c r="D113" s="11"/>
      <c r="E113" s="11"/>
      <c r="F113" s="11"/>
      <c r="G113" s="11">
        <f>SUMIFS(G$2:G$101,$C$2:$C$101,2)/$C113</f>
        <v>2.94</v>
      </c>
      <c r="H113" s="11">
        <f t="shared" ref="H113:BS113" si="35">SUMIFS(H$2:H$101,$C$2:$C$101,2)/$C113</f>
        <v>2.34</v>
      </c>
      <c r="I113" s="11">
        <f t="shared" si="35"/>
        <v>2.94</v>
      </c>
      <c r="J113" s="11">
        <f t="shared" si="35"/>
        <v>2.34</v>
      </c>
      <c r="K113" s="11">
        <f t="shared" si="35"/>
        <v>2.94</v>
      </c>
      <c r="L113" s="11">
        <f t="shared" si="35"/>
        <v>2.34</v>
      </c>
      <c r="M113" s="11">
        <f t="shared" si="35"/>
        <v>2.94</v>
      </c>
      <c r="N113" s="11">
        <f t="shared" si="35"/>
        <v>2.54</v>
      </c>
      <c r="O113" s="11">
        <f t="shared" si="35"/>
        <v>2.54</v>
      </c>
      <c r="P113" s="11">
        <f t="shared" si="35"/>
        <v>2.9</v>
      </c>
      <c r="Q113" s="11">
        <f t="shared" si="35"/>
        <v>2.6039999999999996</v>
      </c>
      <c r="R113" s="11">
        <f t="shared" si="35"/>
        <v>3.5</v>
      </c>
      <c r="S113" s="11">
        <f t="shared" si="35"/>
        <v>2.54</v>
      </c>
      <c r="T113" s="11">
        <f t="shared" si="35"/>
        <v>3.5</v>
      </c>
      <c r="U113" s="11">
        <f t="shared" si="35"/>
        <v>2.54</v>
      </c>
      <c r="V113" s="11">
        <f t="shared" si="35"/>
        <v>3.5</v>
      </c>
      <c r="W113" s="11">
        <f t="shared" si="35"/>
        <v>2.54</v>
      </c>
      <c r="X113" s="11">
        <f t="shared" si="35"/>
        <v>3.5</v>
      </c>
      <c r="Y113" s="11">
        <f t="shared" si="35"/>
        <v>2.86</v>
      </c>
      <c r="Z113" s="11">
        <f t="shared" si="35"/>
        <v>2.86</v>
      </c>
      <c r="AA113" s="11">
        <f t="shared" si="35"/>
        <v>2.86</v>
      </c>
      <c r="AB113" s="11">
        <f t="shared" si="35"/>
        <v>2.8880000000000008</v>
      </c>
      <c r="AC113" s="11">
        <f t="shared" si="35"/>
        <v>3.26</v>
      </c>
      <c r="AD113" s="11">
        <f t="shared" si="35"/>
        <v>2.42</v>
      </c>
      <c r="AE113" s="11">
        <f t="shared" si="35"/>
        <v>3.26</v>
      </c>
      <c r="AF113" s="11">
        <f t="shared" si="35"/>
        <v>2.42</v>
      </c>
      <c r="AG113" s="11">
        <f t="shared" si="35"/>
        <v>3.26</v>
      </c>
      <c r="AH113" s="11">
        <f t="shared" si="35"/>
        <v>2.42</v>
      </c>
      <c r="AI113" s="11">
        <f t="shared" si="35"/>
        <v>3.26</v>
      </c>
      <c r="AJ113" s="11">
        <f t="shared" si="35"/>
        <v>2.7</v>
      </c>
      <c r="AK113" s="11">
        <f t="shared" si="35"/>
        <v>2.7</v>
      </c>
      <c r="AL113" s="11">
        <f t="shared" si="35"/>
        <v>2.86</v>
      </c>
      <c r="AM113" s="11">
        <f t="shared" si="35"/>
        <v>2.7346666666666666</v>
      </c>
      <c r="AN113" s="11">
        <f t="shared" si="35"/>
        <v>3.62</v>
      </c>
      <c r="AO113" s="11">
        <f t="shared" si="35"/>
        <v>2.46</v>
      </c>
      <c r="AP113" s="11">
        <f t="shared" si="35"/>
        <v>3.62</v>
      </c>
      <c r="AQ113" s="11">
        <f t="shared" si="35"/>
        <v>2.42</v>
      </c>
      <c r="AR113" s="11">
        <f t="shared" si="35"/>
        <v>3.66</v>
      </c>
      <c r="AS113" s="11">
        <f t="shared" si="35"/>
        <v>2.46</v>
      </c>
      <c r="AT113" s="11">
        <f t="shared" si="35"/>
        <v>3.62</v>
      </c>
      <c r="AU113" s="11">
        <f t="shared" si="35"/>
        <v>2.82</v>
      </c>
      <c r="AV113" s="11">
        <f t="shared" si="35"/>
        <v>2.82</v>
      </c>
      <c r="AW113" s="11">
        <f t="shared" si="35"/>
        <v>2.9</v>
      </c>
      <c r="AX113" s="11">
        <f t="shared" si="35"/>
        <v>2.8866666666666667</v>
      </c>
      <c r="AY113" s="11">
        <f t="shared" si="35"/>
        <v>3.56</v>
      </c>
      <c r="AZ113" s="11">
        <f t="shared" si="35"/>
        <v>2.4</v>
      </c>
      <c r="BA113" s="11">
        <f t="shared" si="35"/>
        <v>3.56</v>
      </c>
      <c r="BB113" s="11">
        <f t="shared" si="35"/>
        <v>2.36</v>
      </c>
      <c r="BC113" s="11">
        <f t="shared" si="35"/>
        <v>3.6</v>
      </c>
      <c r="BD113" s="11">
        <f t="shared" si="35"/>
        <v>2.4</v>
      </c>
      <c r="BE113" s="11">
        <f t="shared" si="35"/>
        <v>3.56</v>
      </c>
      <c r="BF113" s="11">
        <f t="shared" si="35"/>
        <v>2.76</v>
      </c>
      <c r="BG113" s="11">
        <f t="shared" si="35"/>
        <v>2.76</v>
      </c>
      <c r="BH113" s="11">
        <f t="shared" si="35"/>
        <v>2.94</v>
      </c>
      <c r="BI113" s="11">
        <f t="shared" si="35"/>
        <v>2.8226666666666658</v>
      </c>
      <c r="BJ113" s="11">
        <f t="shared" si="35"/>
        <v>3.48</v>
      </c>
      <c r="BK113" s="11">
        <f t="shared" si="35"/>
        <v>2.2999999999999998</v>
      </c>
      <c r="BL113" s="11">
        <f t="shared" si="35"/>
        <v>3.48</v>
      </c>
      <c r="BM113" s="11">
        <f t="shared" si="35"/>
        <v>2.2799999999999998</v>
      </c>
      <c r="BN113" s="11">
        <f t="shared" si="35"/>
        <v>3.5</v>
      </c>
      <c r="BO113" s="11">
        <f t="shared" si="35"/>
        <v>2.2999999999999998</v>
      </c>
      <c r="BP113" s="11">
        <f t="shared" si="35"/>
        <v>3.48</v>
      </c>
      <c r="BQ113" s="11">
        <f t="shared" si="35"/>
        <v>2.68</v>
      </c>
      <c r="BR113" s="11">
        <f t="shared" si="35"/>
        <v>2.68</v>
      </c>
      <c r="BS113" s="11">
        <f t="shared" si="35"/>
        <v>2.94</v>
      </c>
      <c r="BT113" s="11">
        <f t="shared" ref="BT113:CP113" si="36">SUMIFS(BT$2:BT$101,$C$2:$C$101,2)/$C113</f>
        <v>2.7633333333333332</v>
      </c>
      <c r="BU113" s="11">
        <f t="shared" si="36"/>
        <v>3.54</v>
      </c>
      <c r="BV113" s="11">
        <f t="shared" si="36"/>
        <v>2.5</v>
      </c>
      <c r="BW113" s="11">
        <f t="shared" si="36"/>
        <v>3.54</v>
      </c>
      <c r="BX113" s="11">
        <f t="shared" si="36"/>
        <v>2.46</v>
      </c>
      <c r="BY113" s="11">
        <f t="shared" si="36"/>
        <v>3.58</v>
      </c>
      <c r="BZ113" s="11">
        <f t="shared" si="36"/>
        <v>2.5</v>
      </c>
      <c r="CA113" s="11">
        <f t="shared" si="36"/>
        <v>3.54</v>
      </c>
      <c r="CB113" s="11">
        <f t="shared" si="36"/>
        <v>2.82</v>
      </c>
      <c r="CC113" s="11">
        <f t="shared" si="36"/>
        <v>2.82</v>
      </c>
      <c r="CD113" s="11">
        <f t="shared" si="36"/>
        <v>2.96</v>
      </c>
      <c r="CE113" s="11">
        <f t="shared" si="36"/>
        <v>2.864666666666666</v>
      </c>
      <c r="CF113" s="11">
        <f t="shared" si="36"/>
        <v>3.54</v>
      </c>
      <c r="CG113" s="11">
        <f t="shared" si="36"/>
        <v>2.5</v>
      </c>
      <c r="CH113" s="11">
        <f t="shared" si="36"/>
        <v>3.54</v>
      </c>
      <c r="CI113" s="11">
        <f t="shared" si="36"/>
        <v>2.46</v>
      </c>
      <c r="CJ113" s="11">
        <f t="shared" si="36"/>
        <v>3.58</v>
      </c>
      <c r="CK113" s="11">
        <f t="shared" si="36"/>
        <v>2.5</v>
      </c>
      <c r="CL113" s="11">
        <f t="shared" si="36"/>
        <v>3.54</v>
      </c>
      <c r="CM113" s="11">
        <f t="shared" si="36"/>
        <v>2.82</v>
      </c>
      <c r="CN113" s="11">
        <f t="shared" si="36"/>
        <v>2.82</v>
      </c>
      <c r="CO113" s="11">
        <f t="shared" si="36"/>
        <v>2.96</v>
      </c>
      <c r="CP113" s="11">
        <f t="shared" si="36"/>
        <v>2.864666666666666</v>
      </c>
    </row>
    <row r="114" spans="1:94" x14ac:dyDescent="0.2">
      <c r="A114" s="4" t="s">
        <v>116</v>
      </c>
      <c r="B114" s="11"/>
      <c r="C114" s="11">
        <f>COUNTIFS(C$2:C$101,2,$E$2:$E$101,"&lt;=2",$F$2:$F$101,"&lt;=20")</f>
        <v>5</v>
      </c>
      <c r="D114" s="11"/>
      <c r="E114" s="11"/>
      <c r="F114" s="11"/>
      <c r="G114" s="11">
        <f>SUMIFS(G$2:G$101,$E$2:$E$101,"&lt;=2",$F$2:$F$101,"&lt;=20",$C$2:$C$101,2)/$C114</f>
        <v>1.8</v>
      </c>
      <c r="H114" s="11">
        <f t="shared" ref="H114:BS114" si="37">SUMIFS(H$2:H$101,$E$2:$E$101,"&lt;=2",$F$2:$F$101,"&lt;=20",$C$2:$C$101,2)/$C114</f>
        <v>1.8</v>
      </c>
      <c r="I114" s="11">
        <f t="shared" si="37"/>
        <v>1.8</v>
      </c>
      <c r="J114" s="11">
        <f t="shared" si="37"/>
        <v>1.8</v>
      </c>
      <c r="K114" s="11">
        <f t="shared" si="37"/>
        <v>1.8</v>
      </c>
      <c r="L114" s="11">
        <f t="shared" si="37"/>
        <v>1.8</v>
      </c>
      <c r="M114" s="11">
        <f t="shared" si="37"/>
        <v>1.8</v>
      </c>
      <c r="N114" s="11">
        <f t="shared" si="37"/>
        <v>1.8</v>
      </c>
      <c r="O114" s="11">
        <f t="shared" si="37"/>
        <v>1.8</v>
      </c>
      <c r="P114" s="11">
        <f t="shared" si="37"/>
        <v>3.2</v>
      </c>
      <c r="Q114" s="11">
        <f t="shared" si="37"/>
        <v>1.94</v>
      </c>
      <c r="R114" s="11">
        <f t="shared" si="37"/>
        <v>2</v>
      </c>
      <c r="S114" s="11">
        <f t="shared" si="37"/>
        <v>2</v>
      </c>
      <c r="T114" s="11">
        <f t="shared" si="37"/>
        <v>2</v>
      </c>
      <c r="U114" s="11">
        <f t="shared" si="37"/>
        <v>2</v>
      </c>
      <c r="V114" s="11">
        <f t="shared" si="37"/>
        <v>2</v>
      </c>
      <c r="W114" s="11">
        <f t="shared" si="37"/>
        <v>2</v>
      </c>
      <c r="X114" s="11">
        <f t="shared" si="37"/>
        <v>2</v>
      </c>
      <c r="Y114" s="11">
        <f t="shared" si="37"/>
        <v>2</v>
      </c>
      <c r="Z114" s="11">
        <f t="shared" si="37"/>
        <v>2</v>
      </c>
      <c r="AA114" s="11">
        <f t="shared" si="37"/>
        <v>2</v>
      </c>
      <c r="AB114" s="11">
        <f t="shared" si="37"/>
        <v>1.9999999999999996</v>
      </c>
      <c r="AC114" s="11">
        <f t="shared" si="37"/>
        <v>1.2</v>
      </c>
      <c r="AD114" s="11">
        <f t="shared" si="37"/>
        <v>1.2</v>
      </c>
      <c r="AE114" s="11">
        <f t="shared" si="37"/>
        <v>1.2</v>
      </c>
      <c r="AF114" s="11">
        <f t="shared" si="37"/>
        <v>1.2</v>
      </c>
      <c r="AG114" s="11">
        <f t="shared" si="37"/>
        <v>1.2</v>
      </c>
      <c r="AH114" s="11">
        <f t="shared" si="37"/>
        <v>1.2</v>
      </c>
      <c r="AI114" s="11">
        <f t="shared" si="37"/>
        <v>1.2</v>
      </c>
      <c r="AJ114" s="11">
        <f t="shared" si="37"/>
        <v>1.2</v>
      </c>
      <c r="AK114" s="11">
        <f t="shared" si="37"/>
        <v>1.2</v>
      </c>
      <c r="AL114" s="11">
        <f t="shared" si="37"/>
        <v>2</v>
      </c>
      <c r="AM114" s="11">
        <f t="shared" si="37"/>
        <v>1.28</v>
      </c>
      <c r="AN114" s="11">
        <f t="shared" si="37"/>
        <v>1.6</v>
      </c>
      <c r="AO114" s="11">
        <f t="shared" si="37"/>
        <v>2</v>
      </c>
      <c r="AP114" s="11">
        <f t="shared" si="37"/>
        <v>1.6</v>
      </c>
      <c r="AQ114" s="11">
        <f t="shared" si="37"/>
        <v>1.6</v>
      </c>
      <c r="AR114" s="11">
        <f t="shared" si="37"/>
        <v>2</v>
      </c>
      <c r="AS114" s="11">
        <f t="shared" si="37"/>
        <v>2</v>
      </c>
      <c r="AT114" s="11">
        <f t="shared" si="37"/>
        <v>1.6</v>
      </c>
      <c r="AU114" s="11">
        <f t="shared" si="37"/>
        <v>1.6</v>
      </c>
      <c r="AV114" s="11">
        <f t="shared" si="37"/>
        <v>1.6</v>
      </c>
      <c r="AW114" s="11">
        <f t="shared" si="37"/>
        <v>2.4</v>
      </c>
      <c r="AX114" s="11">
        <f t="shared" si="37"/>
        <v>1.8</v>
      </c>
      <c r="AY114" s="11">
        <f t="shared" si="37"/>
        <v>1.2</v>
      </c>
      <c r="AZ114" s="11">
        <f t="shared" si="37"/>
        <v>1.6</v>
      </c>
      <c r="BA114" s="11">
        <f t="shared" si="37"/>
        <v>1.2</v>
      </c>
      <c r="BB114" s="11">
        <f t="shared" si="37"/>
        <v>1.2</v>
      </c>
      <c r="BC114" s="11">
        <f t="shared" si="37"/>
        <v>1.6</v>
      </c>
      <c r="BD114" s="11">
        <f t="shared" si="37"/>
        <v>1.6</v>
      </c>
      <c r="BE114" s="11">
        <f t="shared" si="37"/>
        <v>1.2</v>
      </c>
      <c r="BF114" s="11">
        <f t="shared" si="37"/>
        <v>1.2</v>
      </c>
      <c r="BG114" s="11">
        <f t="shared" si="37"/>
        <v>1.2</v>
      </c>
      <c r="BH114" s="11">
        <f t="shared" si="37"/>
        <v>2.8</v>
      </c>
      <c r="BI114" s="11">
        <f t="shared" si="37"/>
        <v>1.48</v>
      </c>
      <c r="BJ114" s="11">
        <f t="shared" si="37"/>
        <v>1.4</v>
      </c>
      <c r="BK114" s="11">
        <f t="shared" si="37"/>
        <v>1.6</v>
      </c>
      <c r="BL114" s="11">
        <f t="shared" si="37"/>
        <v>1.4</v>
      </c>
      <c r="BM114" s="11">
        <f t="shared" si="37"/>
        <v>1.4</v>
      </c>
      <c r="BN114" s="11">
        <f t="shared" si="37"/>
        <v>1.6</v>
      </c>
      <c r="BO114" s="11">
        <f t="shared" si="37"/>
        <v>1.6</v>
      </c>
      <c r="BP114" s="11">
        <f t="shared" si="37"/>
        <v>1.4</v>
      </c>
      <c r="BQ114" s="11">
        <f t="shared" si="37"/>
        <v>1.4</v>
      </c>
      <c r="BR114" s="11">
        <f t="shared" si="37"/>
        <v>1.4</v>
      </c>
      <c r="BS114" s="11">
        <f t="shared" si="37"/>
        <v>2.8</v>
      </c>
      <c r="BT114" s="11">
        <f t="shared" ref="BT114:CP114" si="38">SUMIFS(BT$2:BT$101,$E$2:$E$101,"&lt;=2",$F$2:$F$101,"&lt;=20",$C$2:$C$101,2)/$C114</f>
        <v>1.6</v>
      </c>
      <c r="BU114" s="11">
        <f t="shared" si="38"/>
        <v>1</v>
      </c>
      <c r="BV114" s="11">
        <f t="shared" si="38"/>
        <v>1.4</v>
      </c>
      <c r="BW114" s="11">
        <f t="shared" si="38"/>
        <v>1</v>
      </c>
      <c r="BX114" s="11">
        <f t="shared" si="38"/>
        <v>1</v>
      </c>
      <c r="BY114" s="11">
        <f t="shared" si="38"/>
        <v>1.4</v>
      </c>
      <c r="BZ114" s="11">
        <f t="shared" si="38"/>
        <v>1.4</v>
      </c>
      <c r="CA114" s="11">
        <f t="shared" si="38"/>
        <v>1</v>
      </c>
      <c r="CB114" s="11">
        <f t="shared" si="38"/>
        <v>1</v>
      </c>
      <c r="CC114" s="11">
        <f t="shared" si="38"/>
        <v>1</v>
      </c>
      <c r="CD114" s="11">
        <f t="shared" si="38"/>
        <v>3</v>
      </c>
      <c r="CE114" s="11">
        <f t="shared" si="38"/>
        <v>1.3199999999999998</v>
      </c>
      <c r="CF114" s="11">
        <f t="shared" si="38"/>
        <v>1</v>
      </c>
      <c r="CG114" s="11">
        <f t="shared" si="38"/>
        <v>1.4</v>
      </c>
      <c r="CH114" s="11">
        <f t="shared" si="38"/>
        <v>1</v>
      </c>
      <c r="CI114" s="11">
        <f t="shared" si="38"/>
        <v>1</v>
      </c>
      <c r="CJ114" s="11">
        <f t="shared" si="38"/>
        <v>1.4</v>
      </c>
      <c r="CK114" s="11">
        <f t="shared" si="38"/>
        <v>1.4</v>
      </c>
      <c r="CL114" s="11">
        <f t="shared" si="38"/>
        <v>1</v>
      </c>
      <c r="CM114" s="11">
        <f t="shared" si="38"/>
        <v>1</v>
      </c>
      <c r="CN114" s="11">
        <f t="shared" si="38"/>
        <v>1</v>
      </c>
      <c r="CO114" s="11">
        <f t="shared" si="38"/>
        <v>3</v>
      </c>
      <c r="CP114" s="11">
        <f t="shared" si="38"/>
        <v>1.3199999999999998</v>
      </c>
    </row>
    <row r="115" spans="1:94" x14ac:dyDescent="0.2">
      <c r="A115" s="4" t="s">
        <v>111</v>
      </c>
      <c r="B115" s="11"/>
      <c r="C115" s="11"/>
      <c r="D115" s="11">
        <f>COUNTIF($D$2:$D$101,1)</f>
        <v>33</v>
      </c>
      <c r="E115" s="11"/>
      <c r="F115" s="11"/>
      <c r="G115" s="11">
        <f>SUMIFS(G$2:G$101,$D$2:$D$101,1)/$D115</f>
        <v>2</v>
      </c>
      <c r="H115" s="11">
        <f t="shared" ref="H115:BS115" si="39">SUMIFS(H$2:H$101,$D$2:$D$101,1)/$D115</f>
        <v>2</v>
      </c>
      <c r="I115" s="11">
        <f t="shared" si="39"/>
        <v>2</v>
      </c>
      <c r="J115" s="11">
        <f t="shared" si="39"/>
        <v>2</v>
      </c>
      <c r="K115" s="11">
        <f t="shared" si="39"/>
        <v>2</v>
      </c>
      <c r="L115" s="11">
        <f t="shared" si="39"/>
        <v>2</v>
      </c>
      <c r="M115" s="11">
        <f t="shared" si="39"/>
        <v>2</v>
      </c>
      <c r="N115" s="11">
        <f t="shared" si="39"/>
        <v>2</v>
      </c>
      <c r="O115" s="11">
        <f t="shared" si="39"/>
        <v>2</v>
      </c>
      <c r="P115" s="11">
        <f t="shared" si="39"/>
        <v>2.4848484848484849</v>
      </c>
      <c r="Q115" s="11">
        <f t="shared" si="39"/>
        <v>2.0484848484848484</v>
      </c>
      <c r="R115" s="11">
        <f t="shared" si="39"/>
        <v>2.5757575757575757</v>
      </c>
      <c r="S115" s="11">
        <f t="shared" si="39"/>
        <v>2.5757575757575757</v>
      </c>
      <c r="T115" s="11">
        <f t="shared" si="39"/>
        <v>2.5757575757575757</v>
      </c>
      <c r="U115" s="11">
        <f t="shared" si="39"/>
        <v>2.5757575757575757</v>
      </c>
      <c r="V115" s="11">
        <f t="shared" si="39"/>
        <v>2.5757575757575757</v>
      </c>
      <c r="W115" s="11">
        <f t="shared" si="39"/>
        <v>2.5757575757575757</v>
      </c>
      <c r="X115" s="11">
        <f t="shared" si="39"/>
        <v>2.5757575757575757</v>
      </c>
      <c r="Y115" s="11">
        <f t="shared" si="39"/>
        <v>2.5757575757575757</v>
      </c>
      <c r="Z115" s="11">
        <f t="shared" si="39"/>
        <v>2.5757575757575757</v>
      </c>
      <c r="AA115" s="11">
        <f t="shared" si="39"/>
        <v>2.5454545454545454</v>
      </c>
      <c r="AB115" s="11">
        <f t="shared" si="39"/>
        <v>2.5727272727272723</v>
      </c>
      <c r="AC115" s="11">
        <f t="shared" si="39"/>
        <v>2.4848484848484849</v>
      </c>
      <c r="AD115" s="11">
        <f t="shared" si="39"/>
        <v>2.4848484848484849</v>
      </c>
      <c r="AE115" s="11">
        <f t="shared" si="39"/>
        <v>2.5151515151515151</v>
      </c>
      <c r="AF115" s="11">
        <f t="shared" si="39"/>
        <v>2.5151515151515151</v>
      </c>
      <c r="AG115" s="11">
        <f t="shared" si="39"/>
        <v>2.5151515151515151</v>
      </c>
      <c r="AH115" s="11">
        <f t="shared" si="39"/>
        <v>2.5151515151515151</v>
      </c>
      <c r="AI115" s="11">
        <f t="shared" si="39"/>
        <v>2.5151515151515151</v>
      </c>
      <c r="AJ115" s="11">
        <f t="shared" si="39"/>
        <v>2.5151515151515151</v>
      </c>
      <c r="AK115" s="11">
        <f t="shared" si="39"/>
        <v>2.5151515151515151</v>
      </c>
      <c r="AL115" s="11">
        <f t="shared" si="39"/>
        <v>2.3030303030303032</v>
      </c>
      <c r="AM115" s="11">
        <f t="shared" si="39"/>
        <v>2.4878787878787878</v>
      </c>
      <c r="AN115" s="11">
        <f t="shared" si="39"/>
        <v>2.6969696969696968</v>
      </c>
      <c r="AO115" s="11">
        <f t="shared" si="39"/>
        <v>2.8181818181818183</v>
      </c>
      <c r="AP115" s="11">
        <f t="shared" si="39"/>
        <v>2.6969696969696968</v>
      </c>
      <c r="AQ115" s="11">
        <f t="shared" si="39"/>
        <v>2.6969696969696968</v>
      </c>
      <c r="AR115" s="11">
        <f t="shared" si="39"/>
        <v>2.8181818181818183</v>
      </c>
      <c r="AS115" s="11">
        <f t="shared" si="39"/>
        <v>2.8181818181818183</v>
      </c>
      <c r="AT115" s="11">
        <f t="shared" si="39"/>
        <v>2.6969696969696968</v>
      </c>
      <c r="AU115" s="11">
        <f t="shared" si="39"/>
        <v>2.6969696969696968</v>
      </c>
      <c r="AV115" s="11">
        <f t="shared" si="39"/>
        <v>2.6969696969696968</v>
      </c>
      <c r="AW115" s="11">
        <f t="shared" si="39"/>
        <v>2.6363636363636362</v>
      </c>
      <c r="AX115" s="11">
        <f t="shared" si="39"/>
        <v>2.7272727272727262</v>
      </c>
      <c r="AY115" s="11">
        <f t="shared" si="39"/>
        <v>2.6363636363636362</v>
      </c>
      <c r="AZ115" s="11">
        <f t="shared" si="39"/>
        <v>1.393939393939394</v>
      </c>
      <c r="BA115" s="11">
        <f t="shared" si="39"/>
        <v>2.6363636363636362</v>
      </c>
      <c r="BB115" s="11">
        <f t="shared" si="39"/>
        <v>1.3636363636363635</v>
      </c>
      <c r="BC115" s="11">
        <f t="shared" si="39"/>
        <v>2.6666666666666665</v>
      </c>
      <c r="BD115" s="11">
        <f t="shared" si="39"/>
        <v>1.393939393939394</v>
      </c>
      <c r="BE115" s="11">
        <f t="shared" si="39"/>
        <v>2.6363636363636362</v>
      </c>
      <c r="BF115" s="11">
        <f t="shared" si="39"/>
        <v>1.7878787878787878</v>
      </c>
      <c r="BG115" s="11">
        <f t="shared" si="39"/>
        <v>1.7878787878787878</v>
      </c>
      <c r="BH115" s="11">
        <f t="shared" si="39"/>
        <v>2.7575757575757578</v>
      </c>
      <c r="BI115" s="11">
        <f t="shared" si="39"/>
        <v>1.9151515151515157</v>
      </c>
      <c r="BJ115" s="11">
        <f t="shared" si="39"/>
        <v>2.5151515151515151</v>
      </c>
      <c r="BK115" s="11">
        <f t="shared" si="39"/>
        <v>1.4242424242424243</v>
      </c>
      <c r="BL115" s="11">
        <f t="shared" si="39"/>
        <v>2.5151515151515151</v>
      </c>
      <c r="BM115" s="11">
        <f t="shared" si="39"/>
        <v>1.4242424242424243</v>
      </c>
      <c r="BN115" s="11">
        <f t="shared" si="39"/>
        <v>2.5151515151515151</v>
      </c>
      <c r="BO115" s="11">
        <f t="shared" si="39"/>
        <v>1.4242424242424243</v>
      </c>
      <c r="BP115" s="11">
        <f t="shared" si="39"/>
        <v>2.5151515151515151</v>
      </c>
      <c r="BQ115" s="11">
        <f t="shared" si="39"/>
        <v>1.7878787878787878</v>
      </c>
      <c r="BR115" s="11">
        <f t="shared" si="39"/>
        <v>1.7878787878787878</v>
      </c>
      <c r="BS115" s="11">
        <f t="shared" si="39"/>
        <v>2.8787878787878789</v>
      </c>
      <c r="BT115" s="11">
        <f t="shared" ref="BT115:CP115" si="40">SUMIFS(BT$2:BT$101,$D$2:$D$101,1)/$D115</f>
        <v>1.9252525252525257</v>
      </c>
      <c r="BU115" s="11">
        <f t="shared" si="40"/>
        <v>2.5151515151515151</v>
      </c>
      <c r="BV115" s="11">
        <f t="shared" si="40"/>
        <v>1.4242424242424243</v>
      </c>
      <c r="BW115" s="11">
        <f t="shared" si="40"/>
        <v>2.5151515151515151</v>
      </c>
      <c r="BX115" s="11">
        <f t="shared" si="40"/>
        <v>1.4242424242424243</v>
      </c>
      <c r="BY115" s="11">
        <f t="shared" si="40"/>
        <v>2.5151515151515151</v>
      </c>
      <c r="BZ115" s="11">
        <f t="shared" si="40"/>
        <v>1.4242424242424243</v>
      </c>
      <c r="CA115" s="11">
        <f t="shared" si="40"/>
        <v>2.5151515151515151</v>
      </c>
      <c r="CB115" s="11">
        <f t="shared" si="40"/>
        <v>1.7878787878787878</v>
      </c>
      <c r="CC115" s="11">
        <f t="shared" si="40"/>
        <v>1.7878787878787878</v>
      </c>
      <c r="CD115" s="11">
        <f t="shared" si="40"/>
        <v>2.7575757575757578</v>
      </c>
      <c r="CE115" s="11">
        <f t="shared" si="40"/>
        <v>1.8989898989898997</v>
      </c>
      <c r="CF115" s="11">
        <f t="shared" si="40"/>
        <v>2.5151515151515151</v>
      </c>
      <c r="CG115" s="11">
        <f t="shared" si="40"/>
        <v>1.4242424242424243</v>
      </c>
      <c r="CH115" s="11">
        <f t="shared" si="40"/>
        <v>2.5151515151515151</v>
      </c>
      <c r="CI115" s="11">
        <f t="shared" si="40"/>
        <v>1.4242424242424243</v>
      </c>
      <c r="CJ115" s="11">
        <f t="shared" si="40"/>
        <v>2.5151515151515151</v>
      </c>
      <c r="CK115" s="11">
        <f t="shared" si="40"/>
        <v>1.4242424242424243</v>
      </c>
      <c r="CL115" s="11">
        <f t="shared" si="40"/>
        <v>2.5151515151515151</v>
      </c>
      <c r="CM115" s="11">
        <f t="shared" si="40"/>
        <v>1.7878787878787878</v>
      </c>
      <c r="CN115" s="11">
        <f t="shared" si="40"/>
        <v>1.7878787878787878</v>
      </c>
      <c r="CO115" s="11">
        <f t="shared" si="40"/>
        <v>2.7575757575757578</v>
      </c>
      <c r="CP115" s="11">
        <f t="shared" si="40"/>
        <v>1.8989898989898997</v>
      </c>
    </row>
    <row r="116" spans="1:94" x14ac:dyDescent="0.2">
      <c r="A116" s="4" t="s">
        <v>117</v>
      </c>
      <c r="B116" s="11"/>
      <c r="C116" s="11"/>
      <c r="D116" s="11">
        <f>COUNTIFS(D$2:D$101,1,$E$2:$E$101,"&lt;=2",$F$2:$F$101,"&lt;=20")</f>
        <v>9</v>
      </c>
      <c r="E116" s="11"/>
      <c r="F116" s="11"/>
      <c r="G116" s="11">
        <f>SUMIFS(G$2:G$101,$E$2:$E$101,"&lt;=2",$F$2:$F$101,"&lt;=20",$D$2:$D$101,1)/$D116</f>
        <v>1.6666666666666667</v>
      </c>
      <c r="H116" s="11">
        <f t="shared" ref="H116:BS116" si="41">SUMIFS(H$2:H$101,$E$2:$E$101,"&lt;=2",$F$2:$F$101,"&lt;=20",$D$2:$D$101,1)/$D116</f>
        <v>1.6666666666666667</v>
      </c>
      <c r="I116" s="11">
        <f t="shared" si="41"/>
        <v>1.6666666666666667</v>
      </c>
      <c r="J116" s="11">
        <f t="shared" si="41"/>
        <v>1.6666666666666667</v>
      </c>
      <c r="K116" s="11">
        <f t="shared" si="41"/>
        <v>1.6666666666666667</v>
      </c>
      <c r="L116" s="11">
        <f t="shared" si="41"/>
        <v>1.6666666666666667</v>
      </c>
      <c r="M116" s="11">
        <f t="shared" si="41"/>
        <v>1.6666666666666667</v>
      </c>
      <c r="N116" s="11">
        <f t="shared" si="41"/>
        <v>1.6666666666666667</v>
      </c>
      <c r="O116" s="11">
        <f t="shared" si="41"/>
        <v>1.6666666666666667</v>
      </c>
      <c r="P116" s="11">
        <f t="shared" si="41"/>
        <v>2.4444444444444446</v>
      </c>
      <c r="Q116" s="11">
        <f t="shared" si="41"/>
        <v>1.7444444444444445</v>
      </c>
      <c r="R116" s="11">
        <f t="shared" si="41"/>
        <v>1.8888888888888888</v>
      </c>
      <c r="S116" s="11">
        <f t="shared" si="41"/>
        <v>1.8888888888888888</v>
      </c>
      <c r="T116" s="11">
        <f t="shared" si="41"/>
        <v>1.8888888888888888</v>
      </c>
      <c r="U116" s="11">
        <f t="shared" si="41"/>
        <v>1.8888888888888888</v>
      </c>
      <c r="V116" s="11">
        <f t="shared" si="41"/>
        <v>1.8888888888888888</v>
      </c>
      <c r="W116" s="11">
        <f t="shared" si="41"/>
        <v>1.8888888888888888</v>
      </c>
      <c r="X116" s="11">
        <f t="shared" si="41"/>
        <v>1.8888888888888888</v>
      </c>
      <c r="Y116" s="11">
        <f t="shared" si="41"/>
        <v>1.8888888888888888</v>
      </c>
      <c r="Z116" s="11">
        <f t="shared" si="41"/>
        <v>1.8888888888888888</v>
      </c>
      <c r="AA116" s="11">
        <f t="shared" si="41"/>
        <v>2.4444444444444446</v>
      </c>
      <c r="AB116" s="11">
        <f t="shared" si="41"/>
        <v>1.9444444444444444</v>
      </c>
      <c r="AC116" s="11">
        <f t="shared" si="41"/>
        <v>1.3333333333333333</v>
      </c>
      <c r="AD116" s="11">
        <f t="shared" si="41"/>
        <v>1.3333333333333333</v>
      </c>
      <c r="AE116" s="11">
        <f t="shared" si="41"/>
        <v>1.4444444444444444</v>
      </c>
      <c r="AF116" s="11">
        <f t="shared" si="41"/>
        <v>1.4444444444444444</v>
      </c>
      <c r="AG116" s="11">
        <f t="shared" si="41"/>
        <v>1.4444444444444444</v>
      </c>
      <c r="AH116" s="11">
        <f t="shared" si="41"/>
        <v>1.4444444444444444</v>
      </c>
      <c r="AI116" s="11">
        <f t="shared" si="41"/>
        <v>1.4444444444444444</v>
      </c>
      <c r="AJ116" s="11">
        <f t="shared" si="41"/>
        <v>1.4444444444444444</v>
      </c>
      <c r="AK116" s="11">
        <f t="shared" si="41"/>
        <v>1.4444444444444444</v>
      </c>
      <c r="AL116" s="11">
        <f t="shared" si="41"/>
        <v>1.8888888888888888</v>
      </c>
      <c r="AM116" s="11">
        <f t="shared" si="41"/>
        <v>1.4666666666666663</v>
      </c>
      <c r="AN116" s="11">
        <f t="shared" si="41"/>
        <v>1.6666666666666667</v>
      </c>
      <c r="AO116" s="11">
        <f t="shared" si="41"/>
        <v>2.1111111111111112</v>
      </c>
      <c r="AP116" s="11">
        <f t="shared" si="41"/>
        <v>1.6666666666666667</v>
      </c>
      <c r="AQ116" s="11">
        <f t="shared" si="41"/>
        <v>1.6666666666666667</v>
      </c>
      <c r="AR116" s="11">
        <f t="shared" si="41"/>
        <v>2.1111111111111112</v>
      </c>
      <c r="AS116" s="11">
        <f t="shared" si="41"/>
        <v>2.1111111111111112</v>
      </c>
      <c r="AT116" s="11">
        <f t="shared" si="41"/>
        <v>1.6666666666666667</v>
      </c>
      <c r="AU116" s="11">
        <f t="shared" si="41"/>
        <v>1.6666666666666667</v>
      </c>
      <c r="AV116" s="11">
        <f t="shared" si="41"/>
        <v>1.6666666666666667</v>
      </c>
      <c r="AW116" s="11">
        <f t="shared" si="41"/>
        <v>2.5555555555555554</v>
      </c>
      <c r="AX116" s="11">
        <f t="shared" si="41"/>
        <v>1.8888888888888888</v>
      </c>
      <c r="AY116" s="11">
        <f t="shared" si="41"/>
        <v>1.3333333333333333</v>
      </c>
      <c r="AZ116" s="11">
        <f t="shared" si="41"/>
        <v>1.4444444444444444</v>
      </c>
      <c r="BA116" s="11">
        <f t="shared" si="41"/>
        <v>1.3333333333333333</v>
      </c>
      <c r="BB116" s="11">
        <f t="shared" si="41"/>
        <v>1.3333333333333333</v>
      </c>
      <c r="BC116" s="11">
        <f t="shared" si="41"/>
        <v>1.4444444444444444</v>
      </c>
      <c r="BD116" s="11">
        <f t="shared" si="41"/>
        <v>1.4444444444444444</v>
      </c>
      <c r="BE116" s="11">
        <f t="shared" si="41"/>
        <v>1.3333333333333333</v>
      </c>
      <c r="BF116" s="11">
        <f t="shared" si="41"/>
        <v>1.3333333333333333</v>
      </c>
      <c r="BG116" s="11">
        <f t="shared" si="41"/>
        <v>1.3333333333333333</v>
      </c>
      <c r="BH116" s="11">
        <f t="shared" si="41"/>
        <v>3.2222222222222223</v>
      </c>
      <c r="BI116" s="11">
        <f t="shared" si="41"/>
        <v>1.5555555555555554</v>
      </c>
      <c r="BJ116" s="11">
        <f t="shared" si="41"/>
        <v>1.2222222222222223</v>
      </c>
      <c r="BK116" s="11">
        <f t="shared" si="41"/>
        <v>1.2222222222222223</v>
      </c>
      <c r="BL116" s="11">
        <f t="shared" si="41"/>
        <v>1.2222222222222223</v>
      </c>
      <c r="BM116" s="11">
        <f t="shared" si="41"/>
        <v>1.2222222222222223</v>
      </c>
      <c r="BN116" s="11">
        <f t="shared" si="41"/>
        <v>1.2222222222222223</v>
      </c>
      <c r="BO116" s="11">
        <f t="shared" si="41"/>
        <v>1.2222222222222223</v>
      </c>
      <c r="BP116" s="11">
        <f t="shared" si="41"/>
        <v>1.2222222222222223</v>
      </c>
      <c r="BQ116" s="11">
        <f t="shared" si="41"/>
        <v>1.2222222222222223</v>
      </c>
      <c r="BR116" s="11">
        <f t="shared" si="41"/>
        <v>1.2222222222222223</v>
      </c>
      <c r="BS116" s="11">
        <f t="shared" si="41"/>
        <v>2.7777777777777777</v>
      </c>
      <c r="BT116" s="11">
        <f t="shared" ref="BT116:CP116" si="42">SUMIFS(BT$2:BT$101,$E$2:$E$101,"&lt;=2",$F$2:$F$101,"&lt;=20",$D$2:$D$101,1)/$D116</f>
        <v>1.3777777777777773</v>
      </c>
      <c r="BU116" s="11">
        <f t="shared" si="42"/>
        <v>1.1111111111111112</v>
      </c>
      <c r="BV116" s="11">
        <f t="shared" si="42"/>
        <v>1.1111111111111112</v>
      </c>
      <c r="BW116" s="11">
        <f t="shared" si="42"/>
        <v>1.1111111111111112</v>
      </c>
      <c r="BX116" s="11">
        <f t="shared" si="42"/>
        <v>1.1111111111111112</v>
      </c>
      <c r="BY116" s="11">
        <f t="shared" si="42"/>
        <v>1.1111111111111112</v>
      </c>
      <c r="BZ116" s="11">
        <f t="shared" si="42"/>
        <v>1.1111111111111112</v>
      </c>
      <c r="CA116" s="11">
        <f t="shared" si="42"/>
        <v>1.1111111111111112</v>
      </c>
      <c r="CB116" s="11">
        <f t="shared" si="42"/>
        <v>1.1111111111111112</v>
      </c>
      <c r="CC116" s="11">
        <f t="shared" si="42"/>
        <v>1.1111111111111112</v>
      </c>
      <c r="CD116" s="11">
        <f t="shared" si="42"/>
        <v>2.7777777777777777</v>
      </c>
      <c r="CE116" s="11">
        <f t="shared" si="42"/>
        <v>1.2777777777777777</v>
      </c>
      <c r="CF116" s="11">
        <f t="shared" si="42"/>
        <v>1.1111111111111112</v>
      </c>
      <c r="CG116" s="11">
        <f t="shared" si="42"/>
        <v>1.1111111111111112</v>
      </c>
      <c r="CH116" s="11">
        <f t="shared" si="42"/>
        <v>1.1111111111111112</v>
      </c>
      <c r="CI116" s="11">
        <f t="shared" si="42"/>
        <v>1.1111111111111112</v>
      </c>
      <c r="CJ116" s="11">
        <f t="shared" si="42"/>
        <v>1.1111111111111112</v>
      </c>
      <c r="CK116" s="11">
        <f t="shared" si="42"/>
        <v>1.1111111111111112</v>
      </c>
      <c r="CL116" s="11">
        <f t="shared" si="42"/>
        <v>1.1111111111111112</v>
      </c>
      <c r="CM116" s="11">
        <f t="shared" si="42"/>
        <v>1.1111111111111112</v>
      </c>
      <c r="CN116" s="11">
        <f t="shared" si="42"/>
        <v>1.1111111111111112</v>
      </c>
      <c r="CO116" s="11">
        <f t="shared" si="42"/>
        <v>2.7777777777777777</v>
      </c>
      <c r="CP116" s="11">
        <f t="shared" si="42"/>
        <v>1.2777777777777777</v>
      </c>
    </row>
    <row r="117" spans="1:94" x14ac:dyDescent="0.2">
      <c r="A117" s="4" t="s">
        <v>112</v>
      </c>
      <c r="B117" s="11"/>
      <c r="C117" s="11"/>
      <c r="D117" s="11">
        <f>COUNTIF($D$2:$D$101,2)</f>
        <v>34</v>
      </c>
      <c r="E117" s="11"/>
      <c r="F117" s="11"/>
      <c r="G117" s="11">
        <f>SUMIFS(G$2:G$101,$D$2:$D$101,2)/$D117</f>
        <v>3.0294117647058822</v>
      </c>
      <c r="H117" s="11">
        <f t="shared" ref="H117:BS117" si="43">SUMIFS(H$2:H$101,$D$2:$D$101,2)/$D117</f>
        <v>1.9705882352941178</v>
      </c>
      <c r="I117" s="11">
        <f t="shared" si="43"/>
        <v>3.0294117647058822</v>
      </c>
      <c r="J117" s="11">
        <f t="shared" si="43"/>
        <v>1.9705882352941178</v>
      </c>
      <c r="K117" s="11">
        <f t="shared" si="43"/>
        <v>3.0294117647058822</v>
      </c>
      <c r="L117" s="11">
        <f t="shared" si="43"/>
        <v>1.9705882352941178</v>
      </c>
      <c r="M117" s="11">
        <f t="shared" si="43"/>
        <v>3.0294117647058822</v>
      </c>
      <c r="N117" s="11">
        <f t="shared" si="43"/>
        <v>2.3235294117647061</v>
      </c>
      <c r="O117" s="11">
        <f t="shared" si="43"/>
        <v>2.3235294117647061</v>
      </c>
      <c r="P117" s="11">
        <f t="shared" si="43"/>
        <v>2.9411764705882355</v>
      </c>
      <c r="Q117" s="11">
        <f t="shared" si="43"/>
        <v>2.4470588235294124</v>
      </c>
      <c r="R117" s="11">
        <f t="shared" si="43"/>
        <v>3.5</v>
      </c>
      <c r="S117" s="11">
        <f t="shared" si="43"/>
        <v>1.7647058823529411</v>
      </c>
      <c r="T117" s="11">
        <f t="shared" si="43"/>
        <v>3.5</v>
      </c>
      <c r="U117" s="11">
        <f t="shared" si="43"/>
        <v>1.7352941176470589</v>
      </c>
      <c r="V117" s="11">
        <f t="shared" si="43"/>
        <v>3.5294117647058822</v>
      </c>
      <c r="W117" s="11">
        <f t="shared" si="43"/>
        <v>1.7647058823529411</v>
      </c>
      <c r="X117" s="11">
        <f t="shared" si="43"/>
        <v>3.5</v>
      </c>
      <c r="Y117" s="11">
        <f t="shared" si="43"/>
        <v>2.3235294117647061</v>
      </c>
      <c r="Z117" s="11">
        <f t="shared" si="43"/>
        <v>2.3235294117647061</v>
      </c>
      <c r="AA117" s="11">
        <f t="shared" si="43"/>
        <v>2.8529411764705883</v>
      </c>
      <c r="AB117" s="11">
        <f t="shared" si="43"/>
        <v>2.4539215686274511</v>
      </c>
      <c r="AC117" s="11">
        <f t="shared" si="43"/>
        <v>3.2058823529411766</v>
      </c>
      <c r="AD117" s="11">
        <f t="shared" si="43"/>
        <v>1.7941176470588236</v>
      </c>
      <c r="AE117" s="11">
        <f t="shared" si="43"/>
        <v>3.2058823529411766</v>
      </c>
      <c r="AF117" s="11">
        <f t="shared" si="43"/>
        <v>1.7941176470588236</v>
      </c>
      <c r="AG117" s="11">
        <f t="shared" si="43"/>
        <v>3.2058823529411766</v>
      </c>
      <c r="AH117" s="11">
        <f t="shared" si="43"/>
        <v>1.7941176470588236</v>
      </c>
      <c r="AI117" s="11">
        <f t="shared" si="43"/>
        <v>3.2058823529411766</v>
      </c>
      <c r="AJ117" s="11">
        <f t="shared" si="43"/>
        <v>2.2647058823529411</v>
      </c>
      <c r="AK117" s="11">
        <f t="shared" si="43"/>
        <v>2.2647058823529411</v>
      </c>
      <c r="AL117" s="11">
        <f t="shared" si="43"/>
        <v>2.7647058823529411</v>
      </c>
      <c r="AM117" s="11">
        <f t="shared" si="43"/>
        <v>2.3558823529411761</v>
      </c>
      <c r="AN117" s="11">
        <f t="shared" si="43"/>
        <v>3.7352941176470589</v>
      </c>
      <c r="AO117" s="11">
        <f t="shared" si="43"/>
        <v>1.588235294117647</v>
      </c>
      <c r="AP117" s="11">
        <f t="shared" si="43"/>
        <v>3.7352941176470589</v>
      </c>
      <c r="AQ117" s="11">
        <f t="shared" si="43"/>
        <v>1.4411764705882353</v>
      </c>
      <c r="AR117" s="11">
        <f t="shared" si="43"/>
        <v>3.8823529411764706</v>
      </c>
      <c r="AS117" s="11">
        <f t="shared" si="43"/>
        <v>1.588235294117647</v>
      </c>
      <c r="AT117" s="11">
        <f t="shared" si="43"/>
        <v>3.7352941176470589</v>
      </c>
      <c r="AU117" s="11">
        <f t="shared" si="43"/>
        <v>2.2058823529411766</v>
      </c>
      <c r="AV117" s="11">
        <f t="shared" si="43"/>
        <v>2.2058823529411766</v>
      </c>
      <c r="AW117" s="11">
        <f t="shared" si="43"/>
        <v>3.0294117647058822</v>
      </c>
      <c r="AX117" s="11">
        <f t="shared" si="43"/>
        <v>2.4421568627450978</v>
      </c>
      <c r="AY117" s="11">
        <f t="shared" si="43"/>
        <v>3.2941176470588234</v>
      </c>
      <c r="AZ117" s="11">
        <f t="shared" si="43"/>
        <v>3.0294117647058822</v>
      </c>
      <c r="BA117" s="11">
        <f t="shared" si="43"/>
        <v>3.2941176470588234</v>
      </c>
      <c r="BB117" s="11">
        <f t="shared" si="43"/>
        <v>2.9411764705882355</v>
      </c>
      <c r="BC117" s="11">
        <f t="shared" si="43"/>
        <v>3.3823529411764706</v>
      </c>
      <c r="BD117" s="11">
        <f t="shared" si="43"/>
        <v>3.0294117647058822</v>
      </c>
      <c r="BE117" s="11">
        <f t="shared" si="43"/>
        <v>3.2941176470588234</v>
      </c>
      <c r="BF117" s="11">
        <f t="shared" si="43"/>
        <v>3.0588235294117645</v>
      </c>
      <c r="BG117" s="11">
        <f t="shared" si="43"/>
        <v>3.0588235294117645</v>
      </c>
      <c r="BH117" s="11">
        <f t="shared" si="43"/>
        <v>2.9705882352941178</v>
      </c>
      <c r="BI117" s="11">
        <f t="shared" si="43"/>
        <v>3.0901960784313727</v>
      </c>
      <c r="BJ117" s="11">
        <f t="shared" si="43"/>
        <v>3.2352941176470589</v>
      </c>
      <c r="BK117" s="11">
        <f t="shared" si="43"/>
        <v>2.9705882352941178</v>
      </c>
      <c r="BL117" s="11">
        <f t="shared" si="43"/>
        <v>3.2352941176470589</v>
      </c>
      <c r="BM117" s="11">
        <f t="shared" si="43"/>
        <v>2.8823529411764706</v>
      </c>
      <c r="BN117" s="11">
        <f t="shared" si="43"/>
        <v>3.3235294117647061</v>
      </c>
      <c r="BO117" s="11">
        <f t="shared" si="43"/>
        <v>2.9705882352941178</v>
      </c>
      <c r="BP117" s="11">
        <f t="shared" si="43"/>
        <v>3.2352941176470589</v>
      </c>
      <c r="BQ117" s="11">
        <f t="shared" si="43"/>
        <v>3</v>
      </c>
      <c r="BR117" s="11">
        <f t="shared" si="43"/>
        <v>3</v>
      </c>
      <c r="BS117" s="11">
        <f t="shared" si="43"/>
        <v>3.0882352941176472</v>
      </c>
      <c r="BT117" s="11">
        <f t="shared" ref="BT117:CP117" si="44">SUMIFS(BT$2:BT$101,$D$2:$D$101,2)/$D117</f>
        <v>3.0490196078431371</v>
      </c>
      <c r="BU117" s="11">
        <f t="shared" si="44"/>
        <v>2.9705882352941178</v>
      </c>
      <c r="BV117" s="11">
        <f t="shared" si="44"/>
        <v>2.9411764705882355</v>
      </c>
      <c r="BW117" s="11">
        <f t="shared" si="44"/>
        <v>2.9705882352941178</v>
      </c>
      <c r="BX117" s="11">
        <f t="shared" si="44"/>
        <v>2.7941176470588234</v>
      </c>
      <c r="BY117" s="11">
        <f t="shared" si="44"/>
        <v>3.1176470588235294</v>
      </c>
      <c r="BZ117" s="11">
        <f t="shared" si="44"/>
        <v>2.9411764705882355</v>
      </c>
      <c r="CA117" s="11">
        <f t="shared" si="44"/>
        <v>2.9705882352941178</v>
      </c>
      <c r="CB117" s="11">
        <f t="shared" si="44"/>
        <v>2.8529411764705883</v>
      </c>
      <c r="CC117" s="11">
        <f t="shared" si="44"/>
        <v>2.8529411764705883</v>
      </c>
      <c r="CD117" s="11">
        <f t="shared" si="44"/>
        <v>3.0294117647058822</v>
      </c>
      <c r="CE117" s="11">
        <f t="shared" si="44"/>
        <v>2.914705882352941</v>
      </c>
      <c r="CF117" s="11">
        <f t="shared" si="44"/>
        <v>2.9705882352941178</v>
      </c>
      <c r="CG117" s="11">
        <f t="shared" si="44"/>
        <v>2.9411764705882355</v>
      </c>
      <c r="CH117" s="11">
        <f t="shared" si="44"/>
        <v>2.9705882352941178</v>
      </c>
      <c r="CI117" s="11">
        <f t="shared" si="44"/>
        <v>2.7941176470588234</v>
      </c>
      <c r="CJ117" s="11">
        <f t="shared" si="44"/>
        <v>3.1176470588235294</v>
      </c>
      <c r="CK117" s="11">
        <f t="shared" si="44"/>
        <v>2.9411764705882355</v>
      </c>
      <c r="CL117" s="11">
        <f t="shared" si="44"/>
        <v>2.9705882352941178</v>
      </c>
      <c r="CM117" s="11">
        <f t="shared" si="44"/>
        <v>2.8529411764705883</v>
      </c>
      <c r="CN117" s="11">
        <f t="shared" si="44"/>
        <v>2.8529411764705883</v>
      </c>
      <c r="CO117" s="11">
        <f t="shared" si="44"/>
        <v>3.0294117647058822</v>
      </c>
      <c r="CP117" s="11">
        <f t="shared" si="44"/>
        <v>2.914705882352941</v>
      </c>
    </row>
    <row r="118" spans="1:94" x14ac:dyDescent="0.2">
      <c r="A118" s="4" t="s">
        <v>118</v>
      </c>
      <c r="B118" s="11"/>
      <c r="C118" s="11"/>
      <c r="D118" s="11">
        <f>COUNTIFS(D$2:D$101,2,$E$2:$E$101,"&lt;=2",$F$2:$F$101,"&lt;=20")</f>
        <v>8</v>
      </c>
      <c r="E118" s="11"/>
      <c r="F118" s="11"/>
      <c r="G118" s="11">
        <f>SUMIFS(G$2:G$101,$E$2:$E$101,"&lt;=2",$F$2:$F$101,"&lt;=20",$D$2:$D$101,2)/$D118</f>
        <v>1.25</v>
      </c>
      <c r="H118" s="11">
        <f t="shared" ref="H118:BS118" si="45">SUMIFS(H$2:H$101,$E$2:$E$101,"&lt;=2",$F$2:$F$101,"&lt;=20",$D$2:$D$101,2)/$D118</f>
        <v>1.25</v>
      </c>
      <c r="I118" s="11">
        <f t="shared" si="45"/>
        <v>1.25</v>
      </c>
      <c r="J118" s="11">
        <f t="shared" si="45"/>
        <v>1.25</v>
      </c>
      <c r="K118" s="11">
        <f t="shared" si="45"/>
        <v>1.25</v>
      </c>
      <c r="L118" s="11">
        <f t="shared" si="45"/>
        <v>1.25</v>
      </c>
      <c r="M118" s="11">
        <f t="shared" si="45"/>
        <v>1.25</v>
      </c>
      <c r="N118" s="11">
        <f t="shared" si="45"/>
        <v>1.25</v>
      </c>
      <c r="O118" s="11">
        <f t="shared" si="45"/>
        <v>1.25</v>
      </c>
      <c r="P118" s="11">
        <f t="shared" si="45"/>
        <v>2.5</v>
      </c>
      <c r="Q118" s="11">
        <f t="shared" si="45"/>
        <v>1.3749999999999998</v>
      </c>
      <c r="R118" s="11">
        <f t="shared" si="45"/>
        <v>1.125</v>
      </c>
      <c r="S118" s="11">
        <f t="shared" si="45"/>
        <v>1.25</v>
      </c>
      <c r="T118" s="11">
        <f t="shared" si="45"/>
        <v>1.125</v>
      </c>
      <c r="U118" s="11">
        <f t="shared" si="45"/>
        <v>1.125</v>
      </c>
      <c r="V118" s="11">
        <f t="shared" si="45"/>
        <v>1.25</v>
      </c>
      <c r="W118" s="11">
        <f t="shared" si="45"/>
        <v>1.25</v>
      </c>
      <c r="X118" s="11">
        <f t="shared" si="45"/>
        <v>1.125</v>
      </c>
      <c r="Y118" s="11">
        <f t="shared" si="45"/>
        <v>1.125</v>
      </c>
      <c r="Z118" s="11">
        <f t="shared" si="45"/>
        <v>1.125</v>
      </c>
      <c r="AA118" s="11">
        <f t="shared" si="45"/>
        <v>2.375</v>
      </c>
      <c r="AB118" s="11">
        <f t="shared" si="45"/>
        <v>1.2875000000000001</v>
      </c>
      <c r="AC118" s="11">
        <f t="shared" si="45"/>
        <v>1.125</v>
      </c>
      <c r="AD118" s="11">
        <f t="shared" si="45"/>
        <v>1.125</v>
      </c>
      <c r="AE118" s="11">
        <f t="shared" si="45"/>
        <v>1.125</v>
      </c>
      <c r="AF118" s="11">
        <f t="shared" si="45"/>
        <v>1.125</v>
      </c>
      <c r="AG118" s="11">
        <f t="shared" si="45"/>
        <v>1.125</v>
      </c>
      <c r="AH118" s="11">
        <f t="shared" si="45"/>
        <v>1.125</v>
      </c>
      <c r="AI118" s="11">
        <f t="shared" si="45"/>
        <v>1.125</v>
      </c>
      <c r="AJ118" s="11">
        <f t="shared" si="45"/>
        <v>1.125</v>
      </c>
      <c r="AK118" s="11">
        <f t="shared" si="45"/>
        <v>1.125</v>
      </c>
      <c r="AL118" s="11">
        <f t="shared" si="45"/>
        <v>2</v>
      </c>
      <c r="AM118" s="11">
        <f t="shared" si="45"/>
        <v>1.2124999999999999</v>
      </c>
      <c r="AN118" s="11">
        <f t="shared" si="45"/>
        <v>1.375</v>
      </c>
      <c r="AO118" s="11">
        <f t="shared" si="45"/>
        <v>2</v>
      </c>
      <c r="AP118" s="11">
        <f t="shared" si="45"/>
        <v>1.375</v>
      </c>
      <c r="AQ118" s="11">
        <f t="shared" si="45"/>
        <v>1.375</v>
      </c>
      <c r="AR118" s="11">
        <f t="shared" si="45"/>
        <v>2</v>
      </c>
      <c r="AS118" s="11">
        <f t="shared" si="45"/>
        <v>2</v>
      </c>
      <c r="AT118" s="11">
        <f t="shared" si="45"/>
        <v>1.375</v>
      </c>
      <c r="AU118" s="11">
        <f t="shared" si="45"/>
        <v>1.375</v>
      </c>
      <c r="AV118" s="11">
        <f t="shared" si="45"/>
        <v>1.375</v>
      </c>
      <c r="AW118" s="11">
        <f t="shared" si="45"/>
        <v>3.125</v>
      </c>
      <c r="AX118" s="11">
        <f t="shared" si="45"/>
        <v>1.7374999999999998</v>
      </c>
      <c r="AY118" s="11">
        <f t="shared" si="45"/>
        <v>1.75</v>
      </c>
      <c r="AZ118" s="11">
        <f t="shared" si="45"/>
        <v>2.125</v>
      </c>
      <c r="BA118" s="11">
        <f t="shared" si="45"/>
        <v>1.75</v>
      </c>
      <c r="BB118" s="11">
        <f t="shared" si="45"/>
        <v>1.75</v>
      </c>
      <c r="BC118" s="11">
        <f t="shared" si="45"/>
        <v>2.125</v>
      </c>
      <c r="BD118" s="11">
        <f t="shared" si="45"/>
        <v>2.125</v>
      </c>
      <c r="BE118" s="11">
        <f t="shared" si="45"/>
        <v>1.75</v>
      </c>
      <c r="BF118" s="11">
        <f t="shared" si="45"/>
        <v>1.75</v>
      </c>
      <c r="BG118" s="11">
        <f t="shared" si="45"/>
        <v>1.75</v>
      </c>
      <c r="BH118" s="11">
        <f t="shared" si="45"/>
        <v>2.875</v>
      </c>
      <c r="BI118" s="11">
        <f t="shared" si="45"/>
        <v>1.9749999999999999</v>
      </c>
      <c r="BJ118" s="11">
        <f t="shared" si="45"/>
        <v>2.5</v>
      </c>
      <c r="BK118" s="11">
        <f t="shared" si="45"/>
        <v>2.875</v>
      </c>
      <c r="BL118" s="11">
        <f t="shared" si="45"/>
        <v>2.5</v>
      </c>
      <c r="BM118" s="11">
        <f t="shared" si="45"/>
        <v>2.5</v>
      </c>
      <c r="BN118" s="11">
        <f t="shared" si="45"/>
        <v>2.875</v>
      </c>
      <c r="BO118" s="11">
        <f t="shared" si="45"/>
        <v>2.875</v>
      </c>
      <c r="BP118" s="11">
        <f t="shared" si="45"/>
        <v>2.5</v>
      </c>
      <c r="BQ118" s="11">
        <f t="shared" si="45"/>
        <v>2.5</v>
      </c>
      <c r="BR118" s="11">
        <f t="shared" si="45"/>
        <v>2.5</v>
      </c>
      <c r="BS118" s="11">
        <f t="shared" si="45"/>
        <v>3.375</v>
      </c>
      <c r="BT118" s="11">
        <f t="shared" ref="BT118:CP118" si="46">SUMIFS(BT$2:BT$101,$E$2:$E$101,"&lt;=2",$F$2:$F$101,"&lt;=20",$D$2:$D$101,2)/$D118</f>
        <v>2.7</v>
      </c>
      <c r="BU118" s="11">
        <f t="shared" si="46"/>
        <v>1.5</v>
      </c>
      <c r="BV118" s="11">
        <f t="shared" si="46"/>
        <v>2.125</v>
      </c>
      <c r="BW118" s="11">
        <f t="shared" si="46"/>
        <v>1.5</v>
      </c>
      <c r="BX118" s="11">
        <f t="shared" si="46"/>
        <v>1.5</v>
      </c>
      <c r="BY118" s="11">
        <f t="shared" si="46"/>
        <v>2.125</v>
      </c>
      <c r="BZ118" s="11">
        <f t="shared" si="46"/>
        <v>2.125</v>
      </c>
      <c r="CA118" s="11">
        <f t="shared" si="46"/>
        <v>1.5</v>
      </c>
      <c r="CB118" s="11">
        <f t="shared" si="46"/>
        <v>1.5</v>
      </c>
      <c r="CC118" s="11">
        <f t="shared" si="46"/>
        <v>1.5</v>
      </c>
      <c r="CD118" s="11">
        <f t="shared" si="46"/>
        <v>3.125</v>
      </c>
      <c r="CE118" s="11">
        <f t="shared" si="46"/>
        <v>1.8499999999999999</v>
      </c>
      <c r="CF118" s="11">
        <f t="shared" si="46"/>
        <v>1.5</v>
      </c>
      <c r="CG118" s="11">
        <f t="shared" si="46"/>
        <v>2.125</v>
      </c>
      <c r="CH118" s="11">
        <f t="shared" si="46"/>
        <v>1.5</v>
      </c>
      <c r="CI118" s="11">
        <f t="shared" si="46"/>
        <v>1.5</v>
      </c>
      <c r="CJ118" s="11">
        <f t="shared" si="46"/>
        <v>2.125</v>
      </c>
      <c r="CK118" s="11">
        <f t="shared" si="46"/>
        <v>2.125</v>
      </c>
      <c r="CL118" s="11">
        <f t="shared" si="46"/>
        <v>1.5</v>
      </c>
      <c r="CM118" s="11">
        <f t="shared" si="46"/>
        <v>1.5</v>
      </c>
      <c r="CN118" s="11">
        <f t="shared" si="46"/>
        <v>1.5</v>
      </c>
      <c r="CO118" s="11">
        <f t="shared" si="46"/>
        <v>3.125</v>
      </c>
      <c r="CP118" s="11">
        <f t="shared" si="46"/>
        <v>1.8499999999999999</v>
      </c>
    </row>
    <row r="122" spans="1:94" x14ac:dyDescent="0.2">
      <c r="C122" s="4">
        <f ca="1">INDIRECT(ADDRESS(1,ROW()))</f>
        <v>0</v>
      </c>
      <c r="D122" s="4">
        <f ca="1">INDIRECT(ADDRESS(1,ROW()))</f>
        <v>0</v>
      </c>
      <c r="E122" s="4">
        <f ca="1">INDIRECT(ADDRESS(1,ROW()))</f>
        <v>0</v>
      </c>
      <c r="F122" s="4">
        <f ca="1">INDIRECT(ADDRESS(1,ROW()))</f>
        <v>0</v>
      </c>
      <c r="G122" s="4">
        <v>1.52</v>
      </c>
      <c r="H122" s="4">
        <v>1.52</v>
      </c>
      <c r="I122" s="4">
        <v>1.52</v>
      </c>
      <c r="J122" s="4">
        <v>1.52</v>
      </c>
      <c r="K122" s="4">
        <v>1.52</v>
      </c>
      <c r="L122" s="4">
        <v>1.52</v>
      </c>
      <c r="M122" s="4">
        <v>1.52</v>
      </c>
      <c r="N122" s="4">
        <v>1.52</v>
      </c>
      <c r="O122" s="4">
        <v>1.52</v>
      </c>
      <c r="P122" s="4">
        <v>2.8</v>
      </c>
      <c r="Q122" s="9">
        <v>1.6480000000000001</v>
      </c>
      <c r="R122" s="4">
        <v>1.52</v>
      </c>
      <c r="S122" s="4">
        <v>1.56</v>
      </c>
      <c r="T122" s="4">
        <v>1.52</v>
      </c>
      <c r="U122" s="4">
        <v>1.52</v>
      </c>
      <c r="V122" s="4">
        <v>1.56</v>
      </c>
      <c r="W122" s="4">
        <v>1.56</v>
      </c>
      <c r="X122" s="4">
        <v>1.52</v>
      </c>
      <c r="Y122" s="4">
        <v>1.52</v>
      </c>
      <c r="Z122" s="4">
        <v>1.52</v>
      </c>
      <c r="AA122" s="4">
        <v>2.4</v>
      </c>
      <c r="AB122" s="9">
        <v>1.62</v>
      </c>
      <c r="AC122" s="4">
        <v>1.4</v>
      </c>
      <c r="AD122" s="4">
        <v>1.4</v>
      </c>
      <c r="AE122" s="4">
        <v>1.44</v>
      </c>
      <c r="AF122" s="4">
        <v>1.44</v>
      </c>
      <c r="AG122" s="4">
        <v>1.44</v>
      </c>
      <c r="AH122" s="4">
        <v>1.44</v>
      </c>
      <c r="AI122" s="4">
        <v>1.44</v>
      </c>
      <c r="AJ122" s="4">
        <v>1.44</v>
      </c>
      <c r="AK122" s="4">
        <v>1.44</v>
      </c>
      <c r="AL122" s="4">
        <v>2.2400000000000002</v>
      </c>
      <c r="AM122" s="9">
        <v>1.5120000000000002</v>
      </c>
      <c r="AN122" s="4">
        <v>1.48</v>
      </c>
      <c r="AO122" s="4">
        <v>2</v>
      </c>
      <c r="AP122" s="4">
        <v>1.48</v>
      </c>
      <c r="AQ122" s="4">
        <v>1.48</v>
      </c>
      <c r="AR122" s="4">
        <v>2</v>
      </c>
      <c r="AS122" s="4">
        <v>2</v>
      </c>
      <c r="AT122" s="4">
        <v>1.48</v>
      </c>
      <c r="AU122" s="4">
        <v>1.48</v>
      </c>
      <c r="AV122" s="4">
        <v>1.48</v>
      </c>
      <c r="AW122" s="4">
        <v>2.92</v>
      </c>
      <c r="AX122" s="9">
        <v>1.78</v>
      </c>
      <c r="AY122" s="4">
        <v>1.36</v>
      </c>
      <c r="AZ122" s="4">
        <v>1.64</v>
      </c>
      <c r="BA122" s="4">
        <v>1.36</v>
      </c>
      <c r="BB122" s="4">
        <v>1.36</v>
      </c>
      <c r="BC122" s="4">
        <v>1.64</v>
      </c>
      <c r="BD122" s="4">
        <v>1.64</v>
      </c>
      <c r="BE122" s="4">
        <v>1.36</v>
      </c>
      <c r="BF122" s="4">
        <v>1.36</v>
      </c>
      <c r="BG122" s="4">
        <v>1.36</v>
      </c>
      <c r="BH122" s="4">
        <v>2.96</v>
      </c>
      <c r="BI122" s="9">
        <v>1.6040000000000005</v>
      </c>
      <c r="BJ122" s="4">
        <v>1.76</v>
      </c>
      <c r="BK122" s="4">
        <v>1.96</v>
      </c>
      <c r="BL122" s="4">
        <v>1.76</v>
      </c>
      <c r="BM122" s="4">
        <v>1.76</v>
      </c>
      <c r="BN122" s="4">
        <v>1.96</v>
      </c>
      <c r="BO122" s="4">
        <v>1.96</v>
      </c>
      <c r="BP122" s="4">
        <v>1.76</v>
      </c>
      <c r="BQ122" s="4">
        <v>1.76</v>
      </c>
      <c r="BR122" s="4">
        <v>1.76</v>
      </c>
      <c r="BS122" s="4">
        <v>2.92</v>
      </c>
      <c r="BT122" s="9">
        <v>1.9360000000000006</v>
      </c>
      <c r="BU122" s="4">
        <v>1.28</v>
      </c>
      <c r="BV122" s="4">
        <v>1.6</v>
      </c>
      <c r="BW122" s="4">
        <v>1.28</v>
      </c>
      <c r="BX122" s="4">
        <v>1.28</v>
      </c>
      <c r="BY122" s="4">
        <v>1.6</v>
      </c>
      <c r="BZ122" s="4">
        <v>1.6</v>
      </c>
      <c r="CA122" s="4">
        <v>1.28</v>
      </c>
      <c r="CB122" s="4">
        <v>1.28</v>
      </c>
      <c r="CC122" s="4">
        <v>1.28</v>
      </c>
      <c r="CD122" s="4">
        <v>2.92</v>
      </c>
      <c r="CE122" s="9">
        <v>1.54</v>
      </c>
      <c r="CF122" s="4">
        <v>1.28</v>
      </c>
      <c r="CG122" s="4">
        <v>1.6</v>
      </c>
      <c r="CH122" s="4">
        <v>1.28</v>
      </c>
      <c r="CI122" s="4">
        <v>1.28</v>
      </c>
      <c r="CJ122" s="4">
        <v>1.6</v>
      </c>
      <c r="CK122" s="4">
        <v>1.6</v>
      </c>
      <c r="CL122" s="4">
        <v>1.28</v>
      </c>
      <c r="CM122" s="4">
        <v>1.28</v>
      </c>
      <c r="CN122" s="4">
        <v>1.28</v>
      </c>
      <c r="CO122" s="4">
        <v>2.92</v>
      </c>
      <c r="CP122" s="9">
        <v>1.54</v>
      </c>
    </row>
    <row r="123" spans="1:94" x14ac:dyDescent="0.2">
      <c r="G123" s="4">
        <v>2.7941176470588234</v>
      </c>
      <c r="H123" s="4">
        <v>1.7352941176470589</v>
      </c>
      <c r="I123" s="4">
        <v>2.7941176470588234</v>
      </c>
      <c r="J123" s="4">
        <v>1.7352941176470589</v>
      </c>
      <c r="K123" s="4">
        <v>2.7941176470588234</v>
      </c>
      <c r="L123" s="4">
        <v>1.7352941176470589</v>
      </c>
      <c r="M123" s="4">
        <v>2.7941176470588234</v>
      </c>
      <c r="N123" s="4">
        <v>2.0882352941176472</v>
      </c>
      <c r="O123" s="4">
        <v>2.0882352941176472</v>
      </c>
      <c r="P123" s="4">
        <v>2.7647058823529411</v>
      </c>
      <c r="Q123" s="9">
        <v>2.2176470588235291</v>
      </c>
      <c r="R123" s="4">
        <v>2.9705882352941178</v>
      </c>
      <c r="S123" s="4">
        <v>2.0882352941176472</v>
      </c>
      <c r="T123" s="4">
        <v>2.9705882352941178</v>
      </c>
      <c r="U123" s="4">
        <v>2.0882352941176472</v>
      </c>
      <c r="V123" s="4">
        <v>2.9705882352941178</v>
      </c>
      <c r="W123" s="4">
        <v>2.0882352941176472</v>
      </c>
      <c r="X123" s="4">
        <v>2.9705882352941178</v>
      </c>
      <c r="Y123" s="4">
        <v>2.3823529411764706</v>
      </c>
      <c r="Z123" s="4">
        <v>2.3823529411764706</v>
      </c>
      <c r="AA123" s="4">
        <v>2.3529411764705883</v>
      </c>
      <c r="AB123" s="9">
        <v>2.4205882352941175</v>
      </c>
      <c r="AC123" s="4">
        <v>2.6470588235294117</v>
      </c>
      <c r="AD123" s="4">
        <v>2.1176470588235294</v>
      </c>
      <c r="AE123" s="4">
        <v>2.6470588235294117</v>
      </c>
      <c r="AF123" s="4">
        <v>2.1176470588235294</v>
      </c>
      <c r="AG123" s="4">
        <v>2.6470588235294117</v>
      </c>
      <c r="AH123" s="4">
        <v>2.1176470588235294</v>
      </c>
      <c r="AI123" s="4">
        <v>2.6470588235294117</v>
      </c>
      <c r="AJ123" s="4">
        <v>2.2941176470588234</v>
      </c>
      <c r="AK123" s="4">
        <v>2.2941176470588234</v>
      </c>
      <c r="AL123" s="4">
        <v>2.3235294117647061</v>
      </c>
      <c r="AM123" s="9">
        <v>2.31078431372549</v>
      </c>
      <c r="AN123" s="4">
        <v>3.0294117647058822</v>
      </c>
      <c r="AO123" s="4">
        <v>2.2941176470588234</v>
      </c>
      <c r="AP123" s="4">
        <v>3.0294117647058822</v>
      </c>
      <c r="AQ123" s="4">
        <v>2.1470588235294117</v>
      </c>
      <c r="AR123" s="4">
        <v>3.1764705882352939</v>
      </c>
      <c r="AS123" s="4">
        <v>2.2941176470588234</v>
      </c>
      <c r="AT123" s="4">
        <v>3.0294117647058822</v>
      </c>
      <c r="AU123" s="4">
        <v>2.4411764705882355</v>
      </c>
      <c r="AV123" s="4">
        <v>2.4411764705882355</v>
      </c>
      <c r="AW123" s="4">
        <v>2.5588235294117645</v>
      </c>
      <c r="AX123" s="9">
        <v>2.5382352941176465</v>
      </c>
      <c r="AY123" s="4">
        <v>3.0882352941176472</v>
      </c>
      <c r="AZ123" s="4">
        <v>2.4411764705882355</v>
      </c>
      <c r="BA123" s="4">
        <v>3.0882352941176472</v>
      </c>
      <c r="BB123" s="4">
        <v>2.3823529411764706</v>
      </c>
      <c r="BC123" s="4">
        <v>3.1470588235294117</v>
      </c>
      <c r="BD123" s="4">
        <v>2.4411764705882355</v>
      </c>
      <c r="BE123" s="4">
        <v>3.0882352941176472</v>
      </c>
      <c r="BF123" s="4">
        <v>2.6176470588235294</v>
      </c>
      <c r="BG123" s="4">
        <v>2.6176470588235294</v>
      </c>
      <c r="BH123" s="4">
        <v>2.6764705882352939</v>
      </c>
      <c r="BI123" s="9">
        <v>2.6343137254901965</v>
      </c>
      <c r="BJ123" s="4">
        <v>2.8235294117647061</v>
      </c>
      <c r="BK123" s="4">
        <v>2.3529411764705883</v>
      </c>
      <c r="BL123" s="4">
        <v>2.8235294117647061</v>
      </c>
      <c r="BM123" s="4">
        <v>2.2941176470588234</v>
      </c>
      <c r="BN123" s="4">
        <v>2.8823529411764706</v>
      </c>
      <c r="BO123" s="4">
        <v>2.3529411764705883</v>
      </c>
      <c r="BP123" s="4">
        <v>2.8235294117647061</v>
      </c>
      <c r="BQ123" s="4">
        <v>2.4705882352941178</v>
      </c>
      <c r="BR123" s="4">
        <v>2.4705882352941178</v>
      </c>
      <c r="BS123" s="4">
        <v>2.7941176470588234</v>
      </c>
      <c r="BT123" s="9">
        <v>2.5205882352941171</v>
      </c>
      <c r="BU123" s="4">
        <v>2.7941176470588234</v>
      </c>
      <c r="BV123" s="4">
        <v>2.3529411764705883</v>
      </c>
      <c r="BW123" s="4">
        <v>2.7941176470588234</v>
      </c>
      <c r="BX123" s="4">
        <v>2.2647058823529411</v>
      </c>
      <c r="BY123" s="4">
        <v>2.8823529411764706</v>
      </c>
      <c r="BZ123" s="4">
        <v>2.3529411764705883</v>
      </c>
      <c r="CA123" s="4">
        <v>2.7941176470588234</v>
      </c>
      <c r="CB123" s="4">
        <v>2.4411764705882355</v>
      </c>
      <c r="CC123" s="4">
        <v>2.4411764705882355</v>
      </c>
      <c r="CD123" s="4">
        <v>2.7058823529411766</v>
      </c>
      <c r="CE123" s="9">
        <v>2.4803921568627452</v>
      </c>
      <c r="CF123" s="4">
        <v>2.7941176470588234</v>
      </c>
      <c r="CG123" s="4">
        <v>2.3529411764705883</v>
      </c>
      <c r="CH123" s="4">
        <v>2.7941176470588234</v>
      </c>
      <c r="CI123" s="4">
        <v>2.2647058823529411</v>
      </c>
      <c r="CJ123" s="4">
        <v>2.8823529411764706</v>
      </c>
      <c r="CK123" s="4">
        <v>2.3529411764705883</v>
      </c>
      <c r="CL123" s="4">
        <v>2.7941176470588234</v>
      </c>
      <c r="CM123" s="4">
        <v>2.4411764705882355</v>
      </c>
      <c r="CN123" s="4">
        <v>2.4411764705882355</v>
      </c>
      <c r="CO123" s="4">
        <v>2.7058823529411766</v>
      </c>
      <c r="CP123" s="9">
        <v>2.4803921568627452</v>
      </c>
    </row>
    <row r="124" spans="1:94" x14ac:dyDescent="0.2">
      <c r="B124" s="4" t="e">
        <f ca="1">INDIRECT("(非表示) 調査結果マスターデータ!G"&amp;ROW())</f>
        <v>#REF!</v>
      </c>
      <c r="C124" s="4" t="s">
        <v>119</v>
      </c>
      <c r="D124" s="4" t="e">
        <f ca="1">INDIRECT(C124&amp;"!G107")</f>
        <v>#REF!</v>
      </c>
      <c r="G124" s="4">
        <v>1.6666666666666667</v>
      </c>
      <c r="H124" s="4">
        <v>1.6666666666666667</v>
      </c>
      <c r="I124" s="4">
        <v>1.6666666666666667</v>
      </c>
      <c r="J124" s="4">
        <v>1.6666666666666667</v>
      </c>
      <c r="K124" s="4">
        <v>1.6666666666666667</v>
      </c>
      <c r="L124" s="4">
        <v>1.6666666666666667</v>
      </c>
      <c r="M124" s="4">
        <v>1.6666666666666667</v>
      </c>
      <c r="N124" s="4">
        <v>1.6666666666666667</v>
      </c>
      <c r="O124" s="4">
        <v>1.6666666666666667</v>
      </c>
      <c r="P124" s="4">
        <v>2.2222222222222223</v>
      </c>
      <c r="Q124" s="9">
        <v>1.7222222222222223</v>
      </c>
      <c r="R124" s="4">
        <v>1.4444444444444444</v>
      </c>
      <c r="S124" s="4">
        <v>1.4444444444444444</v>
      </c>
      <c r="T124" s="4">
        <v>1.4444444444444444</v>
      </c>
      <c r="U124" s="4">
        <v>1.4444444444444444</v>
      </c>
      <c r="V124" s="4">
        <v>1.4444444444444444</v>
      </c>
      <c r="W124" s="4">
        <v>1.4444444444444444</v>
      </c>
      <c r="X124" s="4">
        <v>1.4444444444444444</v>
      </c>
      <c r="Y124" s="4">
        <v>1.4444444444444444</v>
      </c>
      <c r="Z124" s="4">
        <v>1.4444444444444444</v>
      </c>
      <c r="AA124" s="4">
        <v>2</v>
      </c>
      <c r="AB124" s="9">
        <v>1.5</v>
      </c>
      <c r="AC124" s="4">
        <v>1.3333333333333333</v>
      </c>
      <c r="AD124" s="4">
        <v>1.3333333333333333</v>
      </c>
      <c r="AE124" s="4">
        <v>1.3333333333333333</v>
      </c>
      <c r="AF124" s="4">
        <v>1.3333333333333333</v>
      </c>
      <c r="AG124" s="4">
        <v>1.3333333333333333</v>
      </c>
      <c r="AH124" s="4">
        <v>1.3333333333333333</v>
      </c>
      <c r="AI124" s="4">
        <v>1.3333333333333333</v>
      </c>
      <c r="AJ124" s="4">
        <v>1.3333333333333333</v>
      </c>
      <c r="AK124" s="4">
        <v>1.3333333333333333</v>
      </c>
      <c r="AL124" s="4">
        <v>1.8888888888888888</v>
      </c>
      <c r="AM124" s="9">
        <v>1.3888888888888886</v>
      </c>
      <c r="AN124" s="4">
        <v>1.4444444444444444</v>
      </c>
      <c r="AO124" s="4">
        <v>2</v>
      </c>
      <c r="AP124" s="4">
        <v>1.4444444444444444</v>
      </c>
      <c r="AQ124" s="4">
        <v>1.4444444444444444</v>
      </c>
      <c r="AR124" s="4">
        <v>2</v>
      </c>
      <c r="AS124" s="4">
        <v>2</v>
      </c>
      <c r="AT124" s="4">
        <v>1.4444444444444444</v>
      </c>
      <c r="AU124" s="4">
        <v>1.4444444444444444</v>
      </c>
      <c r="AV124" s="4">
        <v>1.4444444444444444</v>
      </c>
      <c r="AW124" s="4">
        <v>2.5555555555555554</v>
      </c>
      <c r="AX124" s="9">
        <v>1.7222222222222223</v>
      </c>
      <c r="AY124" s="4">
        <v>1.4444444444444444</v>
      </c>
      <c r="AZ124" s="4">
        <v>1.6666666666666667</v>
      </c>
      <c r="BA124" s="4">
        <v>1.4444444444444444</v>
      </c>
      <c r="BB124" s="4">
        <v>1.4444444444444444</v>
      </c>
      <c r="BC124" s="4">
        <v>1.6666666666666667</v>
      </c>
      <c r="BD124" s="4">
        <v>1.6666666666666667</v>
      </c>
      <c r="BE124" s="4">
        <v>1.4444444444444444</v>
      </c>
      <c r="BF124" s="4">
        <v>1.4444444444444444</v>
      </c>
      <c r="BG124" s="4">
        <v>1.4444444444444444</v>
      </c>
      <c r="BH124" s="4">
        <v>3</v>
      </c>
      <c r="BI124" s="9">
        <v>1.6666666666666665</v>
      </c>
      <c r="BJ124" s="4">
        <v>1.8888888888888888</v>
      </c>
      <c r="BK124" s="4">
        <v>2.1111111111111112</v>
      </c>
      <c r="BL124" s="4">
        <v>1.8888888888888888</v>
      </c>
      <c r="BM124" s="4">
        <v>1.8888888888888888</v>
      </c>
      <c r="BN124" s="4">
        <v>2.1111111111111112</v>
      </c>
      <c r="BO124" s="4">
        <v>2.1111111111111112</v>
      </c>
      <c r="BP124" s="4">
        <v>1.8888888888888888</v>
      </c>
      <c r="BQ124" s="4">
        <v>1.8888888888888888</v>
      </c>
      <c r="BR124" s="4">
        <v>1.8888888888888888</v>
      </c>
      <c r="BS124" s="4">
        <v>3</v>
      </c>
      <c r="BT124" s="9">
        <v>2.0666666666666664</v>
      </c>
      <c r="BU124" s="4">
        <v>1.1111111111111112</v>
      </c>
      <c r="BV124" s="4">
        <v>1.4444444444444444</v>
      </c>
      <c r="BW124" s="4">
        <v>1.1111111111111112</v>
      </c>
      <c r="BX124" s="4">
        <v>1.1111111111111112</v>
      </c>
      <c r="BY124" s="4">
        <v>1.4444444444444444</v>
      </c>
      <c r="BZ124" s="4">
        <v>1.4444444444444444</v>
      </c>
      <c r="CA124" s="4">
        <v>1.1111111111111112</v>
      </c>
      <c r="CB124" s="4">
        <v>1.1111111111111112</v>
      </c>
      <c r="CC124" s="4">
        <v>1.1111111111111112</v>
      </c>
      <c r="CD124" s="4">
        <v>2.8888888888888888</v>
      </c>
      <c r="CE124" s="9">
        <v>1.3888888888888886</v>
      </c>
      <c r="CF124" s="4">
        <v>1.1111111111111112</v>
      </c>
      <c r="CG124" s="4">
        <v>1.4444444444444444</v>
      </c>
      <c r="CH124" s="4">
        <v>1.1111111111111112</v>
      </c>
      <c r="CI124" s="4">
        <v>1.1111111111111112</v>
      </c>
      <c r="CJ124" s="4">
        <v>1.4444444444444444</v>
      </c>
      <c r="CK124" s="4">
        <v>1.4444444444444444</v>
      </c>
      <c r="CL124" s="4">
        <v>1.1111111111111112</v>
      </c>
      <c r="CM124" s="4">
        <v>1.1111111111111112</v>
      </c>
      <c r="CN124" s="4">
        <v>1.1111111111111112</v>
      </c>
      <c r="CO124" s="4">
        <v>2.8888888888888888</v>
      </c>
      <c r="CP124" s="9">
        <v>1.3888888888888886</v>
      </c>
    </row>
    <row r="125" spans="1:94" x14ac:dyDescent="0.2">
      <c r="G125" s="4">
        <v>2.2424242424242422</v>
      </c>
      <c r="H125" s="4">
        <v>2.2424242424242422</v>
      </c>
      <c r="I125" s="4">
        <v>2.2424242424242422</v>
      </c>
      <c r="J125" s="4">
        <v>2.2424242424242422</v>
      </c>
      <c r="K125" s="4">
        <v>2.2424242424242422</v>
      </c>
      <c r="L125" s="4">
        <v>2.2424242424242422</v>
      </c>
      <c r="M125" s="4">
        <v>2.2424242424242422</v>
      </c>
      <c r="N125" s="4">
        <v>2.2424242424242422</v>
      </c>
      <c r="O125" s="4">
        <v>2.2424242424242422</v>
      </c>
      <c r="P125" s="4">
        <v>2.6666666666666665</v>
      </c>
      <c r="Q125" s="9">
        <v>2.2848484848484847</v>
      </c>
      <c r="R125" s="4">
        <v>3.1212121212121211</v>
      </c>
      <c r="S125" s="4">
        <v>2.2424242424242422</v>
      </c>
      <c r="T125" s="4">
        <v>3.1212121212121211</v>
      </c>
      <c r="U125" s="4">
        <v>2.2121212121212119</v>
      </c>
      <c r="V125" s="4">
        <v>3.1515151515151514</v>
      </c>
      <c r="W125" s="4">
        <v>2.2424242424242422</v>
      </c>
      <c r="X125" s="4">
        <v>3.1212121212121211</v>
      </c>
      <c r="Y125" s="4">
        <v>2.5151515151515151</v>
      </c>
      <c r="Z125" s="4">
        <v>2.5151515151515151</v>
      </c>
      <c r="AA125" s="4">
        <v>3.0606060606060606</v>
      </c>
      <c r="AB125" s="9">
        <v>2.6070707070707075</v>
      </c>
      <c r="AC125" s="4">
        <v>3.0606060606060606</v>
      </c>
      <c r="AD125" s="4">
        <v>2.1515151515151514</v>
      </c>
      <c r="AE125" s="4">
        <v>3.0909090909090908</v>
      </c>
      <c r="AF125" s="4">
        <v>2.1818181818181817</v>
      </c>
      <c r="AG125" s="4">
        <v>3.0909090909090908</v>
      </c>
      <c r="AH125" s="4">
        <v>2.1818181818181817</v>
      </c>
      <c r="AI125" s="4">
        <v>3.0909090909090908</v>
      </c>
      <c r="AJ125" s="4">
        <v>2.4848484848484849</v>
      </c>
      <c r="AK125" s="4">
        <v>2.4848484848484849</v>
      </c>
      <c r="AL125" s="4">
        <v>2.7575757575757578</v>
      </c>
      <c r="AM125" s="9">
        <v>2.5343434343434339</v>
      </c>
      <c r="AN125" s="4">
        <v>3.4242424242424243</v>
      </c>
      <c r="AO125" s="4">
        <v>2.0909090909090908</v>
      </c>
      <c r="AP125" s="4">
        <v>3.4242424242424243</v>
      </c>
      <c r="AQ125" s="4">
        <v>1.9696969696969697</v>
      </c>
      <c r="AR125" s="4">
        <v>3.5454545454545454</v>
      </c>
      <c r="AS125" s="4">
        <v>2.0909090909090908</v>
      </c>
      <c r="AT125" s="4">
        <v>3.4242424242424243</v>
      </c>
      <c r="AU125" s="4">
        <v>2.4545454545454546</v>
      </c>
      <c r="AV125" s="4">
        <v>2.4545454545454546</v>
      </c>
      <c r="AW125" s="4">
        <v>3.1212121212121211</v>
      </c>
      <c r="AX125" s="9">
        <v>2.6282828282828277</v>
      </c>
      <c r="AY125" s="4">
        <v>2.8484848484848486</v>
      </c>
      <c r="AZ125" s="4">
        <v>2</v>
      </c>
      <c r="BA125" s="4">
        <v>2.8484848484848486</v>
      </c>
      <c r="BB125" s="4">
        <v>1.9393939393939394</v>
      </c>
      <c r="BC125" s="4">
        <v>2.9090909090909092</v>
      </c>
      <c r="BD125" s="4">
        <v>2</v>
      </c>
      <c r="BE125" s="4">
        <v>2.8484848484848486</v>
      </c>
      <c r="BF125" s="4">
        <v>2.2424242424242422</v>
      </c>
      <c r="BG125" s="4">
        <v>2.2424242424242422</v>
      </c>
      <c r="BH125" s="4">
        <v>3.0606060606060606</v>
      </c>
      <c r="BI125" s="9">
        <v>2.3848484848484852</v>
      </c>
      <c r="BJ125" s="4">
        <v>2.9393939393939394</v>
      </c>
      <c r="BK125" s="4">
        <v>2.0606060606060606</v>
      </c>
      <c r="BL125" s="4">
        <v>2.9393939393939394</v>
      </c>
      <c r="BM125" s="4">
        <v>2.0303030303030303</v>
      </c>
      <c r="BN125" s="4">
        <v>2.9696969696969697</v>
      </c>
      <c r="BO125" s="4">
        <v>2.0606060606060606</v>
      </c>
      <c r="BP125" s="4">
        <v>2.9393939393939394</v>
      </c>
      <c r="BQ125" s="4">
        <v>2.3333333333333335</v>
      </c>
      <c r="BR125" s="4">
        <v>2.3333333333333335</v>
      </c>
      <c r="BS125" s="4">
        <v>3.1818181818181817</v>
      </c>
      <c r="BT125" s="9">
        <v>2.4696969696969693</v>
      </c>
      <c r="BU125" s="4">
        <v>2.6969696969696968</v>
      </c>
      <c r="BV125" s="4">
        <v>2.0303030303030303</v>
      </c>
      <c r="BW125" s="4">
        <v>2.6969696969696968</v>
      </c>
      <c r="BX125" s="4">
        <v>1.9696969696969697</v>
      </c>
      <c r="BY125" s="4">
        <v>2.7575757575757578</v>
      </c>
      <c r="BZ125" s="4">
        <v>2.0303030303030303</v>
      </c>
      <c r="CA125" s="4">
        <v>2.6969696969696968</v>
      </c>
      <c r="CB125" s="4">
        <v>2.2121212121212119</v>
      </c>
      <c r="CC125" s="4">
        <v>2.2121212121212119</v>
      </c>
      <c r="CD125" s="4">
        <v>3.0909090909090908</v>
      </c>
      <c r="CE125" s="9">
        <v>2.3464646464646464</v>
      </c>
      <c r="CF125" s="4">
        <v>2.6969696969696968</v>
      </c>
      <c r="CG125" s="4">
        <v>2.0303030303030303</v>
      </c>
      <c r="CH125" s="4">
        <v>2.6969696969696968</v>
      </c>
      <c r="CI125" s="4">
        <v>1.9696969696969697</v>
      </c>
      <c r="CJ125" s="4">
        <v>2.7575757575757578</v>
      </c>
      <c r="CK125" s="4">
        <v>2.0303030303030303</v>
      </c>
      <c r="CL125" s="4">
        <v>2.6969696969696968</v>
      </c>
      <c r="CM125" s="4">
        <v>2.2121212121212119</v>
      </c>
      <c r="CN125" s="4">
        <v>2.2121212121212119</v>
      </c>
      <c r="CO125" s="4">
        <v>3.0909090909090908</v>
      </c>
      <c r="CP125" s="9">
        <v>2.3464646464646464</v>
      </c>
    </row>
    <row r="126" spans="1:94" x14ac:dyDescent="0.2">
      <c r="G126" s="4">
        <v>1.25</v>
      </c>
      <c r="H126" s="4">
        <v>1.25</v>
      </c>
      <c r="I126" s="4">
        <v>1.25</v>
      </c>
      <c r="J126" s="4">
        <v>1.25</v>
      </c>
      <c r="K126" s="4">
        <v>1.25</v>
      </c>
      <c r="L126" s="4">
        <v>1.25</v>
      </c>
      <c r="M126" s="4">
        <v>1.25</v>
      </c>
      <c r="N126" s="4">
        <v>1.25</v>
      </c>
      <c r="O126" s="4">
        <v>1.25</v>
      </c>
      <c r="P126" s="4">
        <v>2.75</v>
      </c>
      <c r="Q126" s="9">
        <v>1.3999999999999997</v>
      </c>
      <c r="R126" s="4">
        <v>1.625</v>
      </c>
      <c r="S126" s="4">
        <v>1.75</v>
      </c>
      <c r="T126" s="4">
        <v>1.625</v>
      </c>
      <c r="U126" s="4">
        <v>1.625</v>
      </c>
      <c r="V126" s="4">
        <v>1.75</v>
      </c>
      <c r="W126" s="4">
        <v>1.75</v>
      </c>
      <c r="X126" s="4">
        <v>1.625</v>
      </c>
      <c r="Y126" s="4">
        <v>1.625</v>
      </c>
      <c r="Z126" s="4">
        <v>1.625</v>
      </c>
      <c r="AA126" s="4">
        <v>2.875</v>
      </c>
      <c r="AB126" s="9">
        <v>1.7875000000000001</v>
      </c>
      <c r="AC126" s="4">
        <v>1.125</v>
      </c>
      <c r="AD126" s="4">
        <v>1.125</v>
      </c>
      <c r="AE126" s="4">
        <v>1.25</v>
      </c>
      <c r="AF126" s="4">
        <v>1.25</v>
      </c>
      <c r="AG126" s="4">
        <v>1.25</v>
      </c>
      <c r="AH126" s="4">
        <v>1.25</v>
      </c>
      <c r="AI126" s="4">
        <v>1.25</v>
      </c>
      <c r="AJ126" s="4">
        <v>1.25</v>
      </c>
      <c r="AK126" s="4">
        <v>1.25</v>
      </c>
      <c r="AL126" s="4">
        <v>2</v>
      </c>
      <c r="AM126" s="9">
        <v>1.2999999999999998</v>
      </c>
      <c r="AN126" s="4">
        <v>1.625</v>
      </c>
      <c r="AO126" s="4">
        <v>2.125</v>
      </c>
      <c r="AP126" s="4">
        <v>1.625</v>
      </c>
      <c r="AQ126" s="4">
        <v>1.625</v>
      </c>
      <c r="AR126" s="4">
        <v>2.125</v>
      </c>
      <c r="AS126" s="4">
        <v>2.125</v>
      </c>
      <c r="AT126" s="4">
        <v>1.625</v>
      </c>
      <c r="AU126" s="4">
        <v>1.625</v>
      </c>
      <c r="AV126" s="4">
        <v>1.625</v>
      </c>
      <c r="AW126" s="4">
        <v>3.125</v>
      </c>
      <c r="AX126" s="9">
        <v>1.9250000000000003</v>
      </c>
      <c r="AY126" s="4">
        <v>1.625</v>
      </c>
      <c r="AZ126" s="4">
        <v>1.875</v>
      </c>
      <c r="BA126" s="4">
        <v>1.625</v>
      </c>
      <c r="BB126" s="4">
        <v>1.625</v>
      </c>
      <c r="BC126" s="4">
        <v>1.875</v>
      </c>
      <c r="BD126" s="4">
        <v>1.875</v>
      </c>
      <c r="BE126" s="4">
        <v>1.625</v>
      </c>
      <c r="BF126" s="4">
        <v>1.625</v>
      </c>
      <c r="BG126" s="4">
        <v>1.625</v>
      </c>
      <c r="BH126" s="4">
        <v>3.125</v>
      </c>
      <c r="BI126" s="9">
        <v>1.8499999999999999</v>
      </c>
      <c r="BJ126" s="4">
        <v>1.75</v>
      </c>
      <c r="BK126" s="4">
        <v>1.875</v>
      </c>
      <c r="BL126" s="4">
        <v>1.75</v>
      </c>
      <c r="BM126" s="4">
        <v>1.75</v>
      </c>
      <c r="BN126" s="4">
        <v>1.875</v>
      </c>
      <c r="BO126" s="4">
        <v>1.875</v>
      </c>
      <c r="BP126" s="4">
        <v>1.75</v>
      </c>
      <c r="BQ126" s="4">
        <v>1.75</v>
      </c>
      <c r="BR126" s="4">
        <v>1.75</v>
      </c>
      <c r="BS126" s="4">
        <v>3.125</v>
      </c>
      <c r="BT126" s="9">
        <v>1.9249999999999998</v>
      </c>
      <c r="BU126" s="4">
        <v>1.5</v>
      </c>
      <c r="BV126" s="4">
        <v>1.75</v>
      </c>
      <c r="BW126" s="4">
        <v>1.5</v>
      </c>
      <c r="BX126" s="4">
        <v>1.5</v>
      </c>
      <c r="BY126" s="4">
        <v>1.75</v>
      </c>
      <c r="BZ126" s="4">
        <v>1.75</v>
      </c>
      <c r="CA126" s="4">
        <v>1.5</v>
      </c>
      <c r="CB126" s="4">
        <v>1.5</v>
      </c>
      <c r="CC126" s="4">
        <v>1.5</v>
      </c>
      <c r="CD126" s="4">
        <v>3</v>
      </c>
      <c r="CE126" s="9">
        <v>1.7249999999999999</v>
      </c>
      <c r="CF126" s="4">
        <v>1.5</v>
      </c>
      <c r="CG126" s="4">
        <v>1.75</v>
      </c>
      <c r="CH126" s="4">
        <v>1.5</v>
      </c>
      <c r="CI126" s="4">
        <v>1.5</v>
      </c>
      <c r="CJ126" s="4">
        <v>1.75</v>
      </c>
      <c r="CK126" s="4">
        <v>1.75</v>
      </c>
      <c r="CL126" s="4">
        <v>1.5</v>
      </c>
      <c r="CM126" s="4">
        <v>1.5</v>
      </c>
      <c r="CN126" s="4">
        <v>1.5</v>
      </c>
      <c r="CO126" s="4">
        <v>3</v>
      </c>
      <c r="CP126" s="9">
        <v>1.7249999999999999</v>
      </c>
    </row>
    <row r="127" spans="1:94" x14ac:dyDescent="0.2">
      <c r="G127" s="4">
        <v>2.9696969696969697</v>
      </c>
      <c r="H127" s="4">
        <v>2.0909090909090908</v>
      </c>
      <c r="I127" s="4">
        <v>3</v>
      </c>
      <c r="J127" s="4">
        <v>2.0909090909090908</v>
      </c>
      <c r="K127" s="4">
        <v>3</v>
      </c>
      <c r="L127" s="4">
        <v>2.0909090909090908</v>
      </c>
      <c r="M127" s="4">
        <v>3</v>
      </c>
      <c r="N127" s="4">
        <v>2.393939393939394</v>
      </c>
      <c r="O127" s="4">
        <v>2.393939393939394</v>
      </c>
      <c r="P127" s="4">
        <v>2.8484848484848486</v>
      </c>
      <c r="Q127" s="9">
        <v>2.4434343434343435</v>
      </c>
      <c r="R127" s="4">
        <v>2.7575757575757578</v>
      </c>
      <c r="S127" s="4">
        <v>2.2121212121212119</v>
      </c>
      <c r="T127" s="4">
        <v>2.7575757575757578</v>
      </c>
      <c r="U127" s="4">
        <v>2.2121212121212119</v>
      </c>
      <c r="V127" s="4">
        <v>2.7575757575757578</v>
      </c>
      <c r="W127" s="4">
        <v>2.2121212121212119</v>
      </c>
      <c r="X127" s="4">
        <v>2.7575757575757578</v>
      </c>
      <c r="Y127" s="4">
        <v>2.393939393939394</v>
      </c>
      <c r="Z127" s="4">
        <v>2.393939393939394</v>
      </c>
      <c r="AA127" s="4">
        <v>2.7272727272727271</v>
      </c>
      <c r="AB127" s="9">
        <v>2.4272727272727277</v>
      </c>
      <c r="AC127" s="4">
        <v>3.1515151515151514</v>
      </c>
      <c r="AD127" s="4">
        <v>2.0606060606060606</v>
      </c>
      <c r="AE127" s="4">
        <v>3.1515151515151514</v>
      </c>
      <c r="AF127" s="4">
        <v>2.0606060606060606</v>
      </c>
      <c r="AG127" s="4">
        <v>3.1515151515151514</v>
      </c>
      <c r="AH127" s="4">
        <v>2.0606060606060606</v>
      </c>
      <c r="AI127" s="4">
        <v>3.1515151515151514</v>
      </c>
      <c r="AJ127" s="4">
        <v>2.4242424242424243</v>
      </c>
      <c r="AK127" s="4">
        <v>2.4242424242424243</v>
      </c>
      <c r="AL127" s="4">
        <v>2.9393939393939394</v>
      </c>
      <c r="AM127" s="9">
        <v>2.4757575757575765</v>
      </c>
      <c r="AN127" s="4">
        <v>2.6969696969696968</v>
      </c>
      <c r="AO127" s="4">
        <v>2.2727272727272729</v>
      </c>
      <c r="AP127" s="4">
        <v>2.6969696969696968</v>
      </c>
      <c r="AQ127" s="4">
        <v>2.1515151515151514</v>
      </c>
      <c r="AR127" s="4">
        <v>2.8181818181818183</v>
      </c>
      <c r="AS127" s="4">
        <v>2.2727272727272729</v>
      </c>
      <c r="AT127" s="4">
        <v>2.6969696969696968</v>
      </c>
      <c r="AU127" s="4">
        <v>2.3333333333333335</v>
      </c>
      <c r="AV127" s="4">
        <v>2.3333333333333335</v>
      </c>
      <c r="AW127" s="4">
        <v>3.0606060606060606</v>
      </c>
      <c r="AX127" s="9">
        <v>2.4424242424242424</v>
      </c>
      <c r="AY127" s="4">
        <v>2.3636363636363638</v>
      </c>
      <c r="AZ127" s="4">
        <v>2.0909090909090908</v>
      </c>
      <c r="BA127" s="4">
        <v>2.3636363636363638</v>
      </c>
      <c r="BB127" s="4">
        <v>2</v>
      </c>
      <c r="BC127" s="4">
        <v>2.4545454545454546</v>
      </c>
      <c r="BD127" s="4">
        <v>2.0909090909090908</v>
      </c>
      <c r="BE127" s="4">
        <v>2.3636363636363638</v>
      </c>
      <c r="BF127" s="4">
        <v>2.1212121212121211</v>
      </c>
      <c r="BG127" s="4">
        <v>2.1212121212121211</v>
      </c>
      <c r="BH127" s="4">
        <v>2.8484848484848486</v>
      </c>
      <c r="BI127" s="9">
        <v>2.2494949494949497</v>
      </c>
      <c r="BJ127" s="4">
        <v>2.6363636363636362</v>
      </c>
      <c r="BK127" s="4">
        <v>2.1515151515151514</v>
      </c>
      <c r="BL127" s="4">
        <v>2.6363636363636362</v>
      </c>
      <c r="BM127" s="4">
        <v>2.0909090909090908</v>
      </c>
      <c r="BN127" s="4">
        <v>2.6969696969696968</v>
      </c>
      <c r="BO127" s="4">
        <v>2.1515151515151514</v>
      </c>
      <c r="BP127" s="4">
        <v>2.6363636363636362</v>
      </c>
      <c r="BQ127" s="4">
        <v>2.2727272727272729</v>
      </c>
      <c r="BR127" s="4">
        <v>2.2727272727272729</v>
      </c>
      <c r="BS127" s="4">
        <v>2.8181818181818183</v>
      </c>
      <c r="BT127" s="9">
        <v>2.3808080808080812</v>
      </c>
      <c r="BU127" s="4">
        <v>2.4545454545454546</v>
      </c>
      <c r="BV127" s="4">
        <v>2.1818181818181817</v>
      </c>
      <c r="BW127" s="4">
        <v>2.4545454545454546</v>
      </c>
      <c r="BX127" s="4">
        <v>2.0909090909090908</v>
      </c>
      <c r="BY127" s="4">
        <v>2.5454545454545454</v>
      </c>
      <c r="BZ127" s="4">
        <v>2.1818181818181817</v>
      </c>
      <c r="CA127" s="4">
        <v>2.4545454545454546</v>
      </c>
      <c r="CB127" s="4">
        <v>2.2121212121212119</v>
      </c>
      <c r="CC127" s="4">
        <v>2.2121212121212119</v>
      </c>
      <c r="CD127" s="4">
        <v>2.9393939393939394</v>
      </c>
      <c r="CE127" s="9">
        <v>2.3262626262626265</v>
      </c>
      <c r="CF127" s="4">
        <v>2.4545454545454546</v>
      </c>
      <c r="CG127" s="4">
        <v>2.1818181818181817</v>
      </c>
      <c r="CH127" s="4">
        <v>2.4545454545454546</v>
      </c>
      <c r="CI127" s="4">
        <v>2.0909090909090908</v>
      </c>
      <c r="CJ127" s="4">
        <v>2.5454545454545454</v>
      </c>
      <c r="CK127" s="4">
        <v>2.1818181818181817</v>
      </c>
      <c r="CL127" s="4">
        <v>2.4545454545454546</v>
      </c>
      <c r="CM127" s="4">
        <v>2.2121212121212119</v>
      </c>
      <c r="CN127" s="4">
        <v>2.2121212121212119</v>
      </c>
      <c r="CO127" s="4">
        <v>2.9393939393939394</v>
      </c>
      <c r="CP127" s="9">
        <v>2.3262626262626265</v>
      </c>
    </row>
    <row r="128" spans="1:94" x14ac:dyDescent="0.2">
      <c r="G128" s="4">
        <v>1.625</v>
      </c>
      <c r="H128" s="4">
        <v>1.625</v>
      </c>
      <c r="I128" s="4">
        <v>1.625</v>
      </c>
      <c r="J128" s="4">
        <v>1.625</v>
      </c>
      <c r="K128" s="4">
        <v>1.625</v>
      </c>
      <c r="L128" s="4">
        <v>1.625</v>
      </c>
      <c r="M128" s="4">
        <v>1.625</v>
      </c>
      <c r="N128" s="4">
        <v>1.625</v>
      </c>
      <c r="O128" s="4">
        <v>1.625</v>
      </c>
      <c r="P128" s="4">
        <v>3.5</v>
      </c>
      <c r="Q128" s="9">
        <v>1.8125</v>
      </c>
      <c r="R128" s="4">
        <v>1.5</v>
      </c>
      <c r="S128" s="4">
        <v>1.5</v>
      </c>
      <c r="T128" s="4">
        <v>1.5</v>
      </c>
      <c r="U128" s="4">
        <v>1.5</v>
      </c>
      <c r="V128" s="4">
        <v>1.5</v>
      </c>
      <c r="W128" s="4">
        <v>1.5</v>
      </c>
      <c r="X128" s="4">
        <v>1.5</v>
      </c>
      <c r="Y128" s="4">
        <v>1.5</v>
      </c>
      <c r="Z128" s="4">
        <v>1.5</v>
      </c>
      <c r="AA128" s="4">
        <v>2.375</v>
      </c>
      <c r="AB128" s="9">
        <v>1.5875000000000001</v>
      </c>
      <c r="AC128" s="4">
        <v>1.75</v>
      </c>
      <c r="AD128" s="4">
        <v>1.75</v>
      </c>
      <c r="AE128" s="4">
        <v>1.75</v>
      </c>
      <c r="AF128" s="4">
        <v>1.75</v>
      </c>
      <c r="AG128" s="4">
        <v>1.75</v>
      </c>
      <c r="AH128" s="4">
        <v>1.75</v>
      </c>
      <c r="AI128" s="4">
        <v>1.75</v>
      </c>
      <c r="AJ128" s="4">
        <v>1.75</v>
      </c>
      <c r="AK128" s="4">
        <v>1.75</v>
      </c>
      <c r="AL128" s="4">
        <v>2.875</v>
      </c>
      <c r="AM128" s="9">
        <v>1.8624999999999998</v>
      </c>
      <c r="AN128" s="4">
        <v>1.375</v>
      </c>
      <c r="AO128" s="4">
        <v>1.875</v>
      </c>
      <c r="AP128" s="4">
        <v>1.375</v>
      </c>
      <c r="AQ128" s="4">
        <v>1.375</v>
      </c>
      <c r="AR128" s="4">
        <v>1.875</v>
      </c>
      <c r="AS128" s="4">
        <v>1.875</v>
      </c>
      <c r="AT128" s="4">
        <v>1.375</v>
      </c>
      <c r="AU128" s="4">
        <v>1.375</v>
      </c>
      <c r="AV128" s="4">
        <v>1.375</v>
      </c>
      <c r="AW128" s="4">
        <v>3.125</v>
      </c>
      <c r="AX128" s="9">
        <v>1.7000000000000002</v>
      </c>
      <c r="AY128" s="4">
        <v>1</v>
      </c>
      <c r="AZ128" s="4">
        <v>1.375</v>
      </c>
      <c r="BA128" s="4">
        <v>1</v>
      </c>
      <c r="BB128" s="4">
        <v>1</v>
      </c>
      <c r="BC128" s="4">
        <v>1.375</v>
      </c>
      <c r="BD128" s="4">
        <v>1.375</v>
      </c>
      <c r="BE128" s="4">
        <v>1</v>
      </c>
      <c r="BF128" s="4">
        <v>1</v>
      </c>
      <c r="BG128" s="4">
        <v>1</v>
      </c>
      <c r="BH128" s="4">
        <v>2.75</v>
      </c>
      <c r="BI128" s="9">
        <v>1.2874999999999999</v>
      </c>
      <c r="BJ128" s="4">
        <v>1.625</v>
      </c>
      <c r="BK128" s="4">
        <v>1.875</v>
      </c>
      <c r="BL128" s="4">
        <v>1.625</v>
      </c>
      <c r="BM128" s="4">
        <v>1.625</v>
      </c>
      <c r="BN128" s="4">
        <v>1.875</v>
      </c>
      <c r="BO128" s="4">
        <v>1.875</v>
      </c>
      <c r="BP128" s="4">
        <v>1.625</v>
      </c>
      <c r="BQ128" s="4">
        <v>1.625</v>
      </c>
      <c r="BR128" s="4">
        <v>1.625</v>
      </c>
      <c r="BS128" s="4">
        <v>2.625</v>
      </c>
      <c r="BT128" s="9">
        <v>1.8</v>
      </c>
      <c r="BU128" s="4">
        <v>1.25</v>
      </c>
      <c r="BV128" s="4">
        <v>1.625</v>
      </c>
      <c r="BW128" s="4">
        <v>1.25</v>
      </c>
      <c r="BX128" s="4">
        <v>1.25</v>
      </c>
      <c r="BY128" s="4">
        <v>1.625</v>
      </c>
      <c r="BZ128" s="4">
        <v>1.625</v>
      </c>
      <c r="CA128" s="4">
        <v>1.25</v>
      </c>
      <c r="CB128" s="4">
        <v>1.25</v>
      </c>
      <c r="CC128" s="4">
        <v>1.25</v>
      </c>
      <c r="CD128" s="4">
        <v>2.875</v>
      </c>
      <c r="CE128" s="9">
        <v>1.5249999999999999</v>
      </c>
      <c r="CF128" s="4">
        <v>1.25</v>
      </c>
      <c r="CG128" s="4">
        <v>1.625</v>
      </c>
      <c r="CH128" s="4">
        <v>1.25</v>
      </c>
      <c r="CI128" s="4">
        <v>1.25</v>
      </c>
      <c r="CJ128" s="4">
        <v>1.625</v>
      </c>
      <c r="CK128" s="4">
        <v>1.625</v>
      </c>
      <c r="CL128" s="4">
        <v>1.25</v>
      </c>
      <c r="CM128" s="4">
        <v>1.25</v>
      </c>
      <c r="CN128" s="4">
        <v>1.25</v>
      </c>
      <c r="CO128" s="4">
        <v>2.875</v>
      </c>
      <c r="CP128" s="9">
        <v>1.5249999999999999</v>
      </c>
    </row>
    <row r="129" spans="7:94" x14ac:dyDescent="0.2">
      <c r="G129" s="4">
        <v>2.4</v>
      </c>
      <c r="H129" s="4">
        <v>1.7</v>
      </c>
      <c r="I129" s="4">
        <v>2.42</v>
      </c>
      <c r="J129" s="4">
        <v>1.7</v>
      </c>
      <c r="K129" s="4">
        <v>2.42</v>
      </c>
      <c r="L129" s="4">
        <v>1.7</v>
      </c>
      <c r="M129" s="4">
        <v>2.42</v>
      </c>
      <c r="N129" s="4">
        <v>1.94</v>
      </c>
      <c r="O129" s="4">
        <v>1.94</v>
      </c>
      <c r="P129" s="4">
        <v>2.62</v>
      </c>
      <c r="Q129" s="9">
        <v>2.0246666666666666</v>
      </c>
      <c r="R129" s="4">
        <v>2.4</v>
      </c>
      <c r="S129" s="4">
        <v>1.82</v>
      </c>
      <c r="T129" s="4">
        <v>2.4</v>
      </c>
      <c r="U129" s="4">
        <v>1.8</v>
      </c>
      <c r="V129" s="4">
        <v>2.42</v>
      </c>
      <c r="W129" s="4">
        <v>1.82</v>
      </c>
      <c r="X129" s="4">
        <v>2.4</v>
      </c>
      <c r="Y129" s="4">
        <v>2</v>
      </c>
      <c r="Z129" s="4">
        <v>2</v>
      </c>
      <c r="AA129" s="4">
        <v>2.56</v>
      </c>
      <c r="AB129" s="9">
        <v>2.0806666666666671</v>
      </c>
      <c r="AC129" s="4">
        <v>2.64</v>
      </c>
      <c r="AD129" s="4">
        <v>1.8</v>
      </c>
      <c r="AE129" s="4">
        <v>2.66</v>
      </c>
      <c r="AF129" s="4">
        <v>1.82</v>
      </c>
      <c r="AG129" s="4">
        <v>2.66</v>
      </c>
      <c r="AH129" s="4">
        <v>1.82</v>
      </c>
      <c r="AI129" s="4">
        <v>2.66</v>
      </c>
      <c r="AJ129" s="4">
        <v>2.1</v>
      </c>
      <c r="AK129" s="4">
        <v>2.1</v>
      </c>
      <c r="AL129" s="4">
        <v>2.48</v>
      </c>
      <c r="AM129" s="9">
        <v>2.1433333333333335</v>
      </c>
      <c r="AN129" s="4">
        <v>2.48</v>
      </c>
      <c r="AO129" s="4">
        <v>1.98</v>
      </c>
      <c r="AP129" s="4">
        <v>2.48</v>
      </c>
      <c r="AQ129" s="4">
        <v>1.76</v>
      </c>
      <c r="AR129" s="4">
        <v>2.7</v>
      </c>
      <c r="AS129" s="4">
        <v>1.98</v>
      </c>
      <c r="AT129" s="4">
        <v>2.48</v>
      </c>
      <c r="AU129" s="4">
        <v>2</v>
      </c>
      <c r="AV129" s="4">
        <v>2</v>
      </c>
      <c r="AW129" s="4">
        <v>2.92</v>
      </c>
      <c r="AX129" s="9">
        <v>2.1860000000000004</v>
      </c>
      <c r="AY129" s="4">
        <v>1.98</v>
      </c>
      <c r="AZ129" s="4">
        <v>1.96</v>
      </c>
      <c r="BA129" s="4">
        <v>1.98</v>
      </c>
      <c r="BB129" s="4">
        <v>1.86</v>
      </c>
      <c r="BC129" s="4">
        <v>2.08</v>
      </c>
      <c r="BD129" s="4">
        <v>1.96</v>
      </c>
      <c r="BE129" s="4">
        <v>1.98</v>
      </c>
      <c r="BF129" s="4">
        <v>1.9</v>
      </c>
      <c r="BG129" s="4">
        <v>1.9</v>
      </c>
      <c r="BH129" s="4">
        <v>2.78</v>
      </c>
      <c r="BI129" s="9">
        <v>2.0273333333333339</v>
      </c>
      <c r="BJ129" s="4">
        <v>2.12</v>
      </c>
      <c r="BK129" s="4">
        <v>2.08</v>
      </c>
      <c r="BL129" s="4">
        <v>2.12</v>
      </c>
      <c r="BM129" s="4">
        <v>2</v>
      </c>
      <c r="BN129" s="4">
        <v>2.2000000000000002</v>
      </c>
      <c r="BO129" s="4">
        <v>2.08</v>
      </c>
      <c r="BP129" s="4">
        <v>2.12</v>
      </c>
      <c r="BQ129" s="4">
        <v>2.04</v>
      </c>
      <c r="BR129" s="4">
        <v>2.04</v>
      </c>
      <c r="BS129" s="4">
        <v>2.92</v>
      </c>
      <c r="BT129" s="9">
        <v>2.1520000000000001</v>
      </c>
      <c r="BU129" s="4">
        <v>1.76</v>
      </c>
      <c r="BV129" s="4">
        <v>1.88</v>
      </c>
      <c r="BW129" s="4">
        <v>1.76</v>
      </c>
      <c r="BX129" s="4">
        <v>1.76</v>
      </c>
      <c r="BY129" s="4">
        <v>1.88</v>
      </c>
      <c r="BZ129" s="4">
        <v>1.88</v>
      </c>
      <c r="CA129" s="4">
        <v>1.76</v>
      </c>
      <c r="CB129" s="4">
        <v>1.76</v>
      </c>
      <c r="CC129" s="4">
        <v>1.76</v>
      </c>
      <c r="CD129" s="4">
        <v>2.86</v>
      </c>
      <c r="CE129" s="9">
        <v>1.9060000000000001</v>
      </c>
      <c r="CF129" s="4">
        <v>1.76</v>
      </c>
      <c r="CG129" s="4">
        <v>1.88</v>
      </c>
      <c r="CH129" s="4">
        <v>1.76</v>
      </c>
      <c r="CI129" s="4">
        <v>1.76</v>
      </c>
      <c r="CJ129" s="4">
        <v>1.88</v>
      </c>
      <c r="CK129" s="4">
        <v>1.88</v>
      </c>
      <c r="CL129" s="4">
        <v>1.76</v>
      </c>
      <c r="CM129" s="4">
        <v>1.76</v>
      </c>
      <c r="CN129" s="4">
        <v>1.76</v>
      </c>
      <c r="CO129" s="4">
        <v>2.86</v>
      </c>
      <c r="CP129" s="9">
        <v>1.9060000000000001</v>
      </c>
    </row>
    <row r="130" spans="7:94" x14ac:dyDescent="0.2">
      <c r="G130" s="4">
        <v>1.45</v>
      </c>
      <c r="H130" s="4">
        <v>1.45</v>
      </c>
      <c r="I130" s="4">
        <v>1.45</v>
      </c>
      <c r="J130" s="4">
        <v>1.45</v>
      </c>
      <c r="K130" s="4">
        <v>1.45</v>
      </c>
      <c r="L130" s="4">
        <v>1.45</v>
      </c>
      <c r="M130" s="4">
        <v>1.45</v>
      </c>
      <c r="N130" s="4">
        <v>1.45</v>
      </c>
      <c r="O130" s="4">
        <v>1.45</v>
      </c>
      <c r="P130" s="4">
        <v>2.7</v>
      </c>
      <c r="Q130" s="9">
        <v>1.5750000000000002</v>
      </c>
      <c r="R130" s="4">
        <v>1.4</v>
      </c>
      <c r="S130" s="4">
        <v>1.45</v>
      </c>
      <c r="T130" s="4">
        <v>1.4</v>
      </c>
      <c r="U130" s="4">
        <v>1.4</v>
      </c>
      <c r="V130" s="4">
        <v>1.45</v>
      </c>
      <c r="W130" s="4">
        <v>1.45</v>
      </c>
      <c r="X130" s="4">
        <v>1.4</v>
      </c>
      <c r="Y130" s="4">
        <v>1.4</v>
      </c>
      <c r="Z130" s="4">
        <v>1.4</v>
      </c>
      <c r="AA130" s="4">
        <v>2.5</v>
      </c>
      <c r="AB130" s="9">
        <v>1.5250000000000001</v>
      </c>
      <c r="AC130" s="4">
        <v>1.45</v>
      </c>
      <c r="AD130" s="4">
        <v>1.45</v>
      </c>
      <c r="AE130" s="4">
        <v>1.5</v>
      </c>
      <c r="AF130" s="4">
        <v>1.5</v>
      </c>
      <c r="AG130" s="4">
        <v>1.5</v>
      </c>
      <c r="AH130" s="4">
        <v>1.5</v>
      </c>
      <c r="AI130" s="4">
        <v>1.5</v>
      </c>
      <c r="AJ130" s="4">
        <v>1.5</v>
      </c>
      <c r="AK130" s="4">
        <v>1.5</v>
      </c>
      <c r="AL130" s="4">
        <v>2.2999999999999998</v>
      </c>
      <c r="AM130" s="9">
        <v>1.57</v>
      </c>
      <c r="AN130" s="4">
        <v>1.45</v>
      </c>
      <c r="AO130" s="4">
        <v>2</v>
      </c>
      <c r="AP130" s="4">
        <v>1.45</v>
      </c>
      <c r="AQ130" s="4">
        <v>1.45</v>
      </c>
      <c r="AR130" s="4">
        <v>2</v>
      </c>
      <c r="AS130" s="4">
        <v>2</v>
      </c>
      <c r="AT130" s="4">
        <v>1.45</v>
      </c>
      <c r="AU130" s="4">
        <v>1.45</v>
      </c>
      <c r="AV130" s="4">
        <v>1.45</v>
      </c>
      <c r="AW130" s="4">
        <v>3.05</v>
      </c>
      <c r="AX130" s="9">
        <v>1.7749999999999999</v>
      </c>
      <c r="AY130" s="4">
        <v>1.4</v>
      </c>
      <c r="AZ130" s="4">
        <v>1.65</v>
      </c>
      <c r="BA130" s="4">
        <v>1.4</v>
      </c>
      <c r="BB130" s="4">
        <v>1.4</v>
      </c>
      <c r="BC130" s="4">
        <v>1.65</v>
      </c>
      <c r="BD130" s="4">
        <v>1.65</v>
      </c>
      <c r="BE130" s="4">
        <v>1.4</v>
      </c>
      <c r="BF130" s="4">
        <v>1.4</v>
      </c>
      <c r="BG130" s="4">
        <v>1.4</v>
      </c>
      <c r="BH130" s="4">
        <v>3</v>
      </c>
      <c r="BI130" s="9">
        <v>1.6350000000000002</v>
      </c>
      <c r="BJ130" s="4">
        <v>1.85</v>
      </c>
      <c r="BK130" s="4">
        <v>2.0499999999999998</v>
      </c>
      <c r="BL130" s="4">
        <v>1.85</v>
      </c>
      <c r="BM130" s="4">
        <v>1.85</v>
      </c>
      <c r="BN130" s="4">
        <v>2.0499999999999998</v>
      </c>
      <c r="BO130" s="4">
        <v>2.0499999999999998</v>
      </c>
      <c r="BP130" s="4">
        <v>1.85</v>
      </c>
      <c r="BQ130" s="4">
        <v>1.85</v>
      </c>
      <c r="BR130" s="4">
        <v>1.85</v>
      </c>
      <c r="BS130" s="4">
        <v>2.95</v>
      </c>
      <c r="BT130" s="9">
        <v>2.0200000000000005</v>
      </c>
      <c r="BU130" s="4">
        <v>1.35</v>
      </c>
      <c r="BV130" s="4">
        <v>1.65</v>
      </c>
      <c r="BW130" s="4">
        <v>1.35</v>
      </c>
      <c r="BX130" s="4">
        <v>1.35</v>
      </c>
      <c r="BY130" s="4">
        <v>1.65</v>
      </c>
      <c r="BZ130" s="4">
        <v>1.65</v>
      </c>
      <c r="CA130" s="4">
        <v>1.35</v>
      </c>
      <c r="CB130" s="4">
        <v>1.35</v>
      </c>
      <c r="CC130" s="4">
        <v>1.35</v>
      </c>
      <c r="CD130" s="4">
        <v>2.9</v>
      </c>
      <c r="CE130" s="9">
        <v>1.595</v>
      </c>
      <c r="CF130" s="4">
        <v>1.35</v>
      </c>
      <c r="CG130" s="4">
        <v>1.65</v>
      </c>
      <c r="CH130" s="4">
        <v>1.35</v>
      </c>
      <c r="CI130" s="4">
        <v>1.35</v>
      </c>
      <c r="CJ130" s="4">
        <v>1.65</v>
      </c>
      <c r="CK130" s="4">
        <v>1.65</v>
      </c>
      <c r="CL130" s="4">
        <v>1.35</v>
      </c>
      <c r="CM130" s="4">
        <v>1.35</v>
      </c>
      <c r="CN130" s="4">
        <v>1.35</v>
      </c>
      <c r="CO130" s="4">
        <v>2.9</v>
      </c>
      <c r="CP130" s="9">
        <v>1.595</v>
      </c>
    </row>
    <row r="131" spans="7:94" x14ac:dyDescent="0.2">
      <c r="G131" s="4">
        <v>2.94</v>
      </c>
      <c r="H131" s="4">
        <v>2.34</v>
      </c>
      <c r="I131" s="4">
        <v>2.94</v>
      </c>
      <c r="J131" s="4">
        <v>2.34</v>
      </c>
      <c r="K131" s="4">
        <v>2.94</v>
      </c>
      <c r="L131" s="4">
        <v>2.34</v>
      </c>
      <c r="M131" s="4">
        <v>2.94</v>
      </c>
      <c r="N131" s="4">
        <v>2.54</v>
      </c>
      <c r="O131" s="4">
        <v>2.54</v>
      </c>
      <c r="P131" s="4">
        <v>2.9</v>
      </c>
      <c r="Q131" s="9">
        <v>2.6039999999999996</v>
      </c>
      <c r="R131" s="4">
        <v>3.5</v>
      </c>
      <c r="S131" s="4">
        <v>2.54</v>
      </c>
      <c r="T131" s="4">
        <v>3.5</v>
      </c>
      <c r="U131" s="4">
        <v>2.54</v>
      </c>
      <c r="V131" s="4">
        <v>3.5</v>
      </c>
      <c r="W131" s="4">
        <v>2.54</v>
      </c>
      <c r="X131" s="4">
        <v>3.5</v>
      </c>
      <c r="Y131" s="4">
        <v>2.86</v>
      </c>
      <c r="Z131" s="4">
        <v>2.86</v>
      </c>
      <c r="AA131" s="4">
        <v>2.86</v>
      </c>
      <c r="AB131" s="9">
        <v>2.8880000000000008</v>
      </c>
      <c r="AC131" s="4">
        <v>3.26</v>
      </c>
      <c r="AD131" s="4">
        <v>2.42</v>
      </c>
      <c r="AE131" s="4">
        <v>3.26</v>
      </c>
      <c r="AF131" s="4">
        <v>2.42</v>
      </c>
      <c r="AG131" s="4">
        <v>3.26</v>
      </c>
      <c r="AH131" s="4">
        <v>2.42</v>
      </c>
      <c r="AI131" s="4">
        <v>3.26</v>
      </c>
      <c r="AJ131" s="4">
        <v>2.7</v>
      </c>
      <c r="AK131" s="4">
        <v>2.7</v>
      </c>
      <c r="AL131" s="4">
        <v>2.86</v>
      </c>
      <c r="AM131" s="9">
        <v>2.7346666666666666</v>
      </c>
      <c r="AN131" s="4">
        <v>3.62</v>
      </c>
      <c r="AO131" s="4">
        <v>2.46</v>
      </c>
      <c r="AP131" s="4">
        <v>3.62</v>
      </c>
      <c r="AQ131" s="4">
        <v>2.42</v>
      </c>
      <c r="AR131" s="4">
        <v>3.66</v>
      </c>
      <c r="AS131" s="4">
        <v>2.46</v>
      </c>
      <c r="AT131" s="4">
        <v>3.62</v>
      </c>
      <c r="AU131" s="4">
        <v>2.82</v>
      </c>
      <c r="AV131" s="4">
        <v>2.82</v>
      </c>
      <c r="AW131" s="4">
        <v>2.9</v>
      </c>
      <c r="AX131" s="9">
        <v>2.8866666666666667</v>
      </c>
      <c r="AY131" s="4">
        <v>3.56</v>
      </c>
      <c r="AZ131" s="4">
        <v>2.4</v>
      </c>
      <c r="BA131" s="4">
        <v>3.56</v>
      </c>
      <c r="BB131" s="4">
        <v>2.36</v>
      </c>
      <c r="BC131" s="4">
        <v>3.6</v>
      </c>
      <c r="BD131" s="4">
        <v>2.4</v>
      </c>
      <c r="BE131" s="4">
        <v>3.56</v>
      </c>
      <c r="BF131" s="4">
        <v>2.76</v>
      </c>
      <c r="BG131" s="4">
        <v>2.76</v>
      </c>
      <c r="BH131" s="4">
        <v>2.94</v>
      </c>
      <c r="BI131" s="9">
        <v>2.8226666666666658</v>
      </c>
      <c r="BJ131" s="4">
        <v>3.48</v>
      </c>
      <c r="BK131" s="4">
        <v>2.2999999999999998</v>
      </c>
      <c r="BL131" s="4">
        <v>3.48</v>
      </c>
      <c r="BM131" s="4">
        <v>2.2799999999999998</v>
      </c>
      <c r="BN131" s="4">
        <v>3.5</v>
      </c>
      <c r="BO131" s="4">
        <v>2.2999999999999998</v>
      </c>
      <c r="BP131" s="4">
        <v>3.48</v>
      </c>
      <c r="BQ131" s="4">
        <v>2.68</v>
      </c>
      <c r="BR131" s="4">
        <v>2.68</v>
      </c>
      <c r="BS131" s="4">
        <v>2.94</v>
      </c>
      <c r="BT131" s="9">
        <v>2.7633333333333332</v>
      </c>
      <c r="BU131" s="4">
        <v>3.54</v>
      </c>
      <c r="BV131" s="4">
        <v>2.5</v>
      </c>
      <c r="BW131" s="4">
        <v>3.54</v>
      </c>
      <c r="BX131" s="4">
        <v>2.46</v>
      </c>
      <c r="BY131" s="4">
        <v>3.58</v>
      </c>
      <c r="BZ131" s="4">
        <v>2.5</v>
      </c>
      <c r="CA131" s="4">
        <v>3.54</v>
      </c>
      <c r="CB131" s="4">
        <v>2.82</v>
      </c>
      <c r="CC131" s="4">
        <v>2.82</v>
      </c>
      <c r="CD131" s="4">
        <v>2.96</v>
      </c>
      <c r="CE131" s="9">
        <v>2.864666666666666</v>
      </c>
      <c r="CF131" s="4">
        <v>3.54</v>
      </c>
      <c r="CG131" s="4">
        <v>2.5</v>
      </c>
      <c r="CH131" s="4">
        <v>3.54</v>
      </c>
      <c r="CI131" s="4">
        <v>2.46</v>
      </c>
      <c r="CJ131" s="4">
        <v>3.58</v>
      </c>
      <c r="CK131" s="4">
        <v>2.5</v>
      </c>
      <c r="CL131" s="4">
        <v>3.54</v>
      </c>
      <c r="CM131" s="4">
        <v>2.82</v>
      </c>
      <c r="CN131" s="4">
        <v>2.82</v>
      </c>
      <c r="CO131" s="4">
        <v>2.96</v>
      </c>
      <c r="CP131" s="9">
        <v>2.864666666666666</v>
      </c>
    </row>
    <row r="132" spans="7:94" x14ac:dyDescent="0.2">
      <c r="G132" s="4">
        <v>1.8</v>
      </c>
      <c r="H132" s="4">
        <v>1.8</v>
      </c>
      <c r="I132" s="4">
        <v>1.8</v>
      </c>
      <c r="J132" s="4">
        <v>1.8</v>
      </c>
      <c r="K132" s="4">
        <v>1.8</v>
      </c>
      <c r="L132" s="4">
        <v>1.8</v>
      </c>
      <c r="M132" s="4">
        <v>1.8</v>
      </c>
      <c r="N132" s="4">
        <v>1.8</v>
      </c>
      <c r="O132" s="4">
        <v>1.8</v>
      </c>
      <c r="P132" s="4">
        <v>3.2</v>
      </c>
      <c r="Q132" s="9">
        <v>1.94</v>
      </c>
      <c r="R132" s="4">
        <v>2</v>
      </c>
      <c r="S132" s="4">
        <v>2</v>
      </c>
      <c r="T132" s="4">
        <v>2</v>
      </c>
      <c r="U132" s="4">
        <v>2</v>
      </c>
      <c r="V132" s="4">
        <v>2</v>
      </c>
      <c r="W132" s="4">
        <v>2</v>
      </c>
      <c r="X132" s="4">
        <v>2</v>
      </c>
      <c r="Y132" s="4">
        <v>2</v>
      </c>
      <c r="Z132" s="4">
        <v>2</v>
      </c>
      <c r="AA132" s="4">
        <v>2</v>
      </c>
      <c r="AB132" s="9">
        <v>1.9999999999999996</v>
      </c>
      <c r="AC132" s="4">
        <v>1.2</v>
      </c>
      <c r="AD132" s="4">
        <v>1.2</v>
      </c>
      <c r="AE132" s="4">
        <v>1.2</v>
      </c>
      <c r="AF132" s="4">
        <v>1.2</v>
      </c>
      <c r="AG132" s="4">
        <v>1.2</v>
      </c>
      <c r="AH132" s="4">
        <v>1.2</v>
      </c>
      <c r="AI132" s="4">
        <v>1.2</v>
      </c>
      <c r="AJ132" s="4">
        <v>1.2</v>
      </c>
      <c r="AK132" s="4">
        <v>1.2</v>
      </c>
      <c r="AL132" s="4">
        <v>2</v>
      </c>
      <c r="AM132" s="9">
        <v>1.28</v>
      </c>
      <c r="AN132" s="4">
        <v>1.6</v>
      </c>
      <c r="AO132" s="4">
        <v>2</v>
      </c>
      <c r="AP132" s="4">
        <v>1.6</v>
      </c>
      <c r="AQ132" s="4">
        <v>1.6</v>
      </c>
      <c r="AR132" s="4">
        <v>2</v>
      </c>
      <c r="AS132" s="4">
        <v>2</v>
      </c>
      <c r="AT132" s="4">
        <v>1.6</v>
      </c>
      <c r="AU132" s="4">
        <v>1.6</v>
      </c>
      <c r="AV132" s="4">
        <v>1.6</v>
      </c>
      <c r="AW132" s="4">
        <v>2.4</v>
      </c>
      <c r="AX132" s="9">
        <v>1.8</v>
      </c>
      <c r="AY132" s="4">
        <v>1.2</v>
      </c>
      <c r="AZ132" s="4">
        <v>1.6</v>
      </c>
      <c r="BA132" s="4">
        <v>1.2</v>
      </c>
      <c r="BB132" s="4">
        <v>1.2</v>
      </c>
      <c r="BC132" s="4">
        <v>1.6</v>
      </c>
      <c r="BD132" s="4">
        <v>1.6</v>
      </c>
      <c r="BE132" s="4">
        <v>1.2</v>
      </c>
      <c r="BF132" s="4">
        <v>1.2</v>
      </c>
      <c r="BG132" s="4">
        <v>1.2</v>
      </c>
      <c r="BH132" s="4">
        <v>2.8</v>
      </c>
      <c r="BI132" s="9">
        <v>1.48</v>
      </c>
      <c r="BJ132" s="4">
        <v>1.4</v>
      </c>
      <c r="BK132" s="4">
        <v>1.6</v>
      </c>
      <c r="BL132" s="4">
        <v>1.4</v>
      </c>
      <c r="BM132" s="4">
        <v>1.4</v>
      </c>
      <c r="BN132" s="4">
        <v>1.6</v>
      </c>
      <c r="BO132" s="4">
        <v>1.6</v>
      </c>
      <c r="BP132" s="4">
        <v>1.4</v>
      </c>
      <c r="BQ132" s="4">
        <v>1.4</v>
      </c>
      <c r="BR132" s="4">
        <v>1.4</v>
      </c>
      <c r="BS132" s="4">
        <v>2.8</v>
      </c>
      <c r="BT132" s="9">
        <v>1.6</v>
      </c>
      <c r="BU132" s="4">
        <v>1</v>
      </c>
      <c r="BV132" s="4">
        <v>1.4</v>
      </c>
      <c r="BW132" s="4">
        <v>1</v>
      </c>
      <c r="BX132" s="4">
        <v>1</v>
      </c>
      <c r="BY132" s="4">
        <v>1.4</v>
      </c>
      <c r="BZ132" s="4">
        <v>1.4</v>
      </c>
      <c r="CA132" s="4">
        <v>1</v>
      </c>
      <c r="CB132" s="4">
        <v>1</v>
      </c>
      <c r="CC132" s="4">
        <v>1</v>
      </c>
      <c r="CD132" s="4">
        <v>3</v>
      </c>
      <c r="CE132" s="9">
        <v>1.3199999999999998</v>
      </c>
      <c r="CF132" s="4">
        <v>1</v>
      </c>
      <c r="CG132" s="4">
        <v>1.4</v>
      </c>
      <c r="CH132" s="4">
        <v>1</v>
      </c>
      <c r="CI132" s="4">
        <v>1</v>
      </c>
      <c r="CJ132" s="4">
        <v>1.4</v>
      </c>
      <c r="CK132" s="4">
        <v>1.4</v>
      </c>
      <c r="CL132" s="4">
        <v>1</v>
      </c>
      <c r="CM132" s="4">
        <v>1</v>
      </c>
      <c r="CN132" s="4">
        <v>1</v>
      </c>
      <c r="CO132" s="4">
        <v>3</v>
      </c>
      <c r="CP132" s="9">
        <v>1.3199999999999998</v>
      </c>
    </row>
    <row r="133" spans="7:94" x14ac:dyDescent="0.2">
      <c r="G133" s="4">
        <v>2</v>
      </c>
      <c r="H133" s="4">
        <v>2</v>
      </c>
      <c r="I133" s="4">
        <v>2</v>
      </c>
      <c r="J133" s="4">
        <v>2</v>
      </c>
      <c r="K133" s="4">
        <v>2</v>
      </c>
      <c r="L133" s="4">
        <v>2</v>
      </c>
      <c r="M133" s="4">
        <v>2</v>
      </c>
      <c r="N133" s="4">
        <v>2</v>
      </c>
      <c r="O133" s="4">
        <v>2</v>
      </c>
      <c r="P133" s="4">
        <v>2.4848484848484849</v>
      </c>
      <c r="Q133" s="9">
        <v>2.0484848484848484</v>
      </c>
      <c r="R133" s="4">
        <v>2.5757575757575757</v>
      </c>
      <c r="S133" s="4">
        <v>2.5757575757575757</v>
      </c>
      <c r="T133" s="4">
        <v>2.5757575757575757</v>
      </c>
      <c r="U133" s="4">
        <v>2.5757575757575757</v>
      </c>
      <c r="V133" s="4">
        <v>2.5757575757575757</v>
      </c>
      <c r="W133" s="4">
        <v>2.5757575757575757</v>
      </c>
      <c r="X133" s="4">
        <v>2.5757575757575757</v>
      </c>
      <c r="Y133" s="4">
        <v>2.5757575757575757</v>
      </c>
      <c r="Z133" s="4">
        <v>2.5757575757575757</v>
      </c>
      <c r="AA133" s="4">
        <v>2.5454545454545454</v>
      </c>
      <c r="AB133" s="9">
        <v>2.5727272727272723</v>
      </c>
      <c r="AC133" s="4">
        <v>2.4848484848484849</v>
      </c>
      <c r="AD133" s="4">
        <v>2.4848484848484849</v>
      </c>
      <c r="AE133" s="4">
        <v>2.5151515151515151</v>
      </c>
      <c r="AF133" s="4">
        <v>2.5151515151515151</v>
      </c>
      <c r="AG133" s="4">
        <v>2.5151515151515151</v>
      </c>
      <c r="AH133" s="4">
        <v>2.5151515151515151</v>
      </c>
      <c r="AI133" s="4">
        <v>2.5151515151515151</v>
      </c>
      <c r="AJ133" s="4">
        <v>2.5151515151515151</v>
      </c>
      <c r="AK133" s="4">
        <v>2.5151515151515151</v>
      </c>
      <c r="AL133" s="4">
        <v>2.3030303030303032</v>
      </c>
      <c r="AM133" s="9">
        <v>2.4878787878787878</v>
      </c>
      <c r="AN133" s="4">
        <v>2.6969696969696968</v>
      </c>
      <c r="AO133" s="4">
        <v>2.8181818181818183</v>
      </c>
      <c r="AP133" s="4">
        <v>2.6969696969696968</v>
      </c>
      <c r="AQ133" s="4">
        <v>2.6969696969696968</v>
      </c>
      <c r="AR133" s="4">
        <v>2.8181818181818183</v>
      </c>
      <c r="AS133" s="4">
        <v>2.8181818181818183</v>
      </c>
      <c r="AT133" s="4">
        <v>2.6969696969696968</v>
      </c>
      <c r="AU133" s="4">
        <v>2.6969696969696968</v>
      </c>
      <c r="AV133" s="4">
        <v>2.6969696969696968</v>
      </c>
      <c r="AW133" s="4">
        <v>2.6363636363636362</v>
      </c>
      <c r="AX133" s="9">
        <v>2.7272727272727262</v>
      </c>
      <c r="AY133" s="4">
        <v>2.6363636363636362</v>
      </c>
      <c r="AZ133" s="4">
        <v>1.393939393939394</v>
      </c>
      <c r="BA133" s="4">
        <v>2.6363636363636362</v>
      </c>
      <c r="BB133" s="4">
        <v>1.3636363636363635</v>
      </c>
      <c r="BC133" s="4">
        <v>2.6666666666666665</v>
      </c>
      <c r="BD133" s="4">
        <v>1.393939393939394</v>
      </c>
      <c r="BE133" s="4">
        <v>2.6363636363636362</v>
      </c>
      <c r="BF133" s="4">
        <v>1.7878787878787878</v>
      </c>
      <c r="BG133" s="4">
        <v>1.7878787878787878</v>
      </c>
      <c r="BH133" s="4">
        <v>2.7575757575757578</v>
      </c>
      <c r="BI133" s="9">
        <v>1.9151515151515157</v>
      </c>
      <c r="BJ133" s="4">
        <v>2.5151515151515151</v>
      </c>
      <c r="BK133" s="4">
        <v>1.4242424242424243</v>
      </c>
      <c r="BL133" s="4">
        <v>2.5151515151515151</v>
      </c>
      <c r="BM133" s="4">
        <v>1.4242424242424243</v>
      </c>
      <c r="BN133" s="4">
        <v>2.5151515151515151</v>
      </c>
      <c r="BO133" s="4">
        <v>1.4242424242424243</v>
      </c>
      <c r="BP133" s="4">
        <v>2.5151515151515151</v>
      </c>
      <c r="BQ133" s="4">
        <v>1.7878787878787878</v>
      </c>
      <c r="BR133" s="4">
        <v>1.7878787878787878</v>
      </c>
      <c r="BS133" s="4">
        <v>2.8787878787878789</v>
      </c>
      <c r="BT133" s="9">
        <v>1.9252525252525257</v>
      </c>
      <c r="BU133" s="4">
        <v>2.5151515151515151</v>
      </c>
      <c r="BV133" s="4">
        <v>1.4242424242424243</v>
      </c>
      <c r="BW133" s="4">
        <v>2.5151515151515151</v>
      </c>
      <c r="BX133" s="4">
        <v>1.4242424242424243</v>
      </c>
      <c r="BY133" s="4">
        <v>2.5151515151515151</v>
      </c>
      <c r="BZ133" s="4">
        <v>1.4242424242424243</v>
      </c>
      <c r="CA133" s="4">
        <v>2.5151515151515151</v>
      </c>
      <c r="CB133" s="4">
        <v>1.7878787878787878</v>
      </c>
      <c r="CC133" s="4">
        <v>1.7878787878787878</v>
      </c>
      <c r="CD133" s="4">
        <v>2.7575757575757578</v>
      </c>
      <c r="CE133" s="9">
        <v>1.8989898989898997</v>
      </c>
      <c r="CF133" s="4">
        <v>2.5151515151515151</v>
      </c>
      <c r="CG133" s="4">
        <v>1.4242424242424243</v>
      </c>
      <c r="CH133" s="4">
        <v>2.5151515151515151</v>
      </c>
      <c r="CI133" s="4">
        <v>1.4242424242424243</v>
      </c>
      <c r="CJ133" s="4">
        <v>2.5151515151515151</v>
      </c>
      <c r="CK133" s="4">
        <v>1.4242424242424243</v>
      </c>
      <c r="CL133" s="4">
        <v>2.5151515151515151</v>
      </c>
      <c r="CM133" s="4">
        <v>1.7878787878787878</v>
      </c>
      <c r="CN133" s="4">
        <v>1.7878787878787878</v>
      </c>
      <c r="CO133" s="4">
        <v>2.7575757575757578</v>
      </c>
      <c r="CP133" s="9">
        <v>1.8989898989898997</v>
      </c>
    </row>
    <row r="134" spans="7:94" x14ac:dyDescent="0.2">
      <c r="G134" s="4">
        <v>1.6666666666666667</v>
      </c>
      <c r="H134" s="4">
        <v>1.6666666666666667</v>
      </c>
      <c r="I134" s="4">
        <v>1.6666666666666667</v>
      </c>
      <c r="J134" s="4">
        <v>1.6666666666666667</v>
      </c>
      <c r="K134" s="4">
        <v>1.6666666666666667</v>
      </c>
      <c r="L134" s="4">
        <v>1.6666666666666667</v>
      </c>
      <c r="M134" s="4">
        <v>1.6666666666666667</v>
      </c>
      <c r="N134" s="4">
        <v>1.6666666666666667</v>
      </c>
      <c r="O134" s="4">
        <v>1.6666666666666667</v>
      </c>
      <c r="P134" s="4">
        <v>2.4444444444444446</v>
      </c>
      <c r="Q134" s="9">
        <v>1.7444444444444445</v>
      </c>
      <c r="R134" s="4">
        <v>1.8888888888888888</v>
      </c>
      <c r="S134" s="4">
        <v>1.8888888888888888</v>
      </c>
      <c r="T134" s="4">
        <v>1.8888888888888888</v>
      </c>
      <c r="U134" s="4">
        <v>1.8888888888888888</v>
      </c>
      <c r="V134" s="4">
        <v>1.8888888888888888</v>
      </c>
      <c r="W134" s="4">
        <v>1.8888888888888888</v>
      </c>
      <c r="X134" s="4">
        <v>1.8888888888888888</v>
      </c>
      <c r="Y134" s="4">
        <v>1.8888888888888888</v>
      </c>
      <c r="Z134" s="4">
        <v>1.8888888888888888</v>
      </c>
      <c r="AA134" s="4">
        <v>2.4444444444444446</v>
      </c>
      <c r="AB134" s="9">
        <v>1.9444444444444444</v>
      </c>
      <c r="AC134" s="4">
        <v>1.3333333333333333</v>
      </c>
      <c r="AD134" s="4">
        <v>1.3333333333333333</v>
      </c>
      <c r="AE134" s="4">
        <v>1.4444444444444444</v>
      </c>
      <c r="AF134" s="4">
        <v>1.4444444444444444</v>
      </c>
      <c r="AG134" s="4">
        <v>1.4444444444444444</v>
      </c>
      <c r="AH134" s="4">
        <v>1.4444444444444444</v>
      </c>
      <c r="AI134" s="4">
        <v>1.4444444444444444</v>
      </c>
      <c r="AJ134" s="4">
        <v>1.4444444444444444</v>
      </c>
      <c r="AK134" s="4">
        <v>1.4444444444444444</v>
      </c>
      <c r="AL134" s="4">
        <v>1.8888888888888888</v>
      </c>
      <c r="AM134" s="9">
        <v>1.4666666666666663</v>
      </c>
      <c r="AN134" s="4">
        <v>1.6666666666666667</v>
      </c>
      <c r="AO134" s="4">
        <v>2.1111111111111112</v>
      </c>
      <c r="AP134" s="4">
        <v>1.6666666666666667</v>
      </c>
      <c r="AQ134" s="4">
        <v>1.6666666666666667</v>
      </c>
      <c r="AR134" s="4">
        <v>2.1111111111111112</v>
      </c>
      <c r="AS134" s="4">
        <v>2.1111111111111112</v>
      </c>
      <c r="AT134" s="4">
        <v>1.6666666666666667</v>
      </c>
      <c r="AU134" s="4">
        <v>1.6666666666666667</v>
      </c>
      <c r="AV134" s="4">
        <v>1.6666666666666667</v>
      </c>
      <c r="AW134" s="4">
        <v>2.5555555555555554</v>
      </c>
      <c r="AX134" s="9">
        <v>1.8888888888888888</v>
      </c>
      <c r="AY134" s="4">
        <v>1.3333333333333333</v>
      </c>
      <c r="AZ134" s="4">
        <v>1.4444444444444444</v>
      </c>
      <c r="BA134" s="4">
        <v>1.3333333333333333</v>
      </c>
      <c r="BB134" s="4">
        <v>1.3333333333333333</v>
      </c>
      <c r="BC134" s="4">
        <v>1.4444444444444444</v>
      </c>
      <c r="BD134" s="4">
        <v>1.4444444444444444</v>
      </c>
      <c r="BE134" s="4">
        <v>1.3333333333333333</v>
      </c>
      <c r="BF134" s="4">
        <v>1.3333333333333333</v>
      </c>
      <c r="BG134" s="4">
        <v>1.3333333333333333</v>
      </c>
      <c r="BH134" s="4">
        <v>3.2222222222222223</v>
      </c>
      <c r="BI134" s="9">
        <v>1.5555555555555554</v>
      </c>
      <c r="BJ134" s="4">
        <v>1.2222222222222223</v>
      </c>
      <c r="BK134" s="4">
        <v>1.2222222222222223</v>
      </c>
      <c r="BL134" s="4">
        <v>1.2222222222222223</v>
      </c>
      <c r="BM134" s="4">
        <v>1.2222222222222223</v>
      </c>
      <c r="BN134" s="4">
        <v>1.2222222222222223</v>
      </c>
      <c r="BO134" s="4">
        <v>1.2222222222222223</v>
      </c>
      <c r="BP134" s="4">
        <v>1.2222222222222223</v>
      </c>
      <c r="BQ134" s="4">
        <v>1.2222222222222223</v>
      </c>
      <c r="BR134" s="4">
        <v>1.2222222222222223</v>
      </c>
      <c r="BS134" s="4">
        <v>2.7777777777777777</v>
      </c>
      <c r="BT134" s="9">
        <v>1.3777777777777773</v>
      </c>
      <c r="BU134" s="4">
        <v>1.1111111111111112</v>
      </c>
      <c r="BV134" s="4">
        <v>1.1111111111111112</v>
      </c>
      <c r="BW134" s="4">
        <v>1.1111111111111112</v>
      </c>
      <c r="BX134" s="4">
        <v>1.1111111111111112</v>
      </c>
      <c r="BY134" s="4">
        <v>1.1111111111111112</v>
      </c>
      <c r="BZ134" s="4">
        <v>1.1111111111111112</v>
      </c>
      <c r="CA134" s="4">
        <v>1.1111111111111112</v>
      </c>
      <c r="CB134" s="4">
        <v>1.1111111111111112</v>
      </c>
      <c r="CC134" s="4">
        <v>1.1111111111111112</v>
      </c>
      <c r="CD134" s="4">
        <v>2.7777777777777777</v>
      </c>
      <c r="CE134" s="9">
        <v>1.2777777777777777</v>
      </c>
      <c r="CF134" s="4">
        <v>1.1111111111111112</v>
      </c>
      <c r="CG134" s="4">
        <v>1.1111111111111112</v>
      </c>
      <c r="CH134" s="4">
        <v>1.1111111111111112</v>
      </c>
      <c r="CI134" s="4">
        <v>1.1111111111111112</v>
      </c>
      <c r="CJ134" s="4">
        <v>1.1111111111111112</v>
      </c>
      <c r="CK134" s="4">
        <v>1.1111111111111112</v>
      </c>
      <c r="CL134" s="4">
        <v>1.1111111111111112</v>
      </c>
      <c r="CM134" s="4">
        <v>1.1111111111111112</v>
      </c>
      <c r="CN134" s="4">
        <v>1.1111111111111112</v>
      </c>
      <c r="CO134" s="4">
        <v>2.7777777777777777</v>
      </c>
      <c r="CP134" s="9">
        <v>1.2777777777777777</v>
      </c>
    </row>
    <row r="135" spans="7:94" x14ac:dyDescent="0.2">
      <c r="G135" s="4">
        <v>3.0294117647058822</v>
      </c>
      <c r="H135" s="4">
        <v>1.9705882352941178</v>
      </c>
      <c r="I135" s="4">
        <v>3.0294117647058822</v>
      </c>
      <c r="J135" s="4">
        <v>1.9705882352941178</v>
      </c>
      <c r="K135" s="4">
        <v>3.0294117647058822</v>
      </c>
      <c r="L135" s="4">
        <v>1.9705882352941178</v>
      </c>
      <c r="M135" s="4">
        <v>3.0294117647058822</v>
      </c>
      <c r="N135" s="4">
        <v>2.3235294117647061</v>
      </c>
      <c r="O135" s="4">
        <v>2.3235294117647061</v>
      </c>
      <c r="P135" s="4">
        <v>2.9411764705882355</v>
      </c>
      <c r="Q135" s="9">
        <v>2.4470588235294124</v>
      </c>
      <c r="R135" s="4">
        <v>3.5</v>
      </c>
      <c r="S135" s="4">
        <v>1.7647058823529411</v>
      </c>
      <c r="T135" s="4">
        <v>3.5</v>
      </c>
      <c r="U135" s="4">
        <v>1.7352941176470589</v>
      </c>
      <c r="V135" s="4">
        <v>3.5294117647058822</v>
      </c>
      <c r="W135" s="4">
        <v>1.7647058823529411</v>
      </c>
      <c r="X135" s="4">
        <v>3.5</v>
      </c>
      <c r="Y135" s="4">
        <v>2.3235294117647061</v>
      </c>
      <c r="Z135" s="4">
        <v>2.3235294117647061</v>
      </c>
      <c r="AA135" s="4">
        <v>2.8529411764705883</v>
      </c>
      <c r="AB135" s="9">
        <v>2.4539215686274511</v>
      </c>
      <c r="AC135" s="4">
        <v>3.2058823529411766</v>
      </c>
      <c r="AD135" s="4">
        <v>1.7941176470588236</v>
      </c>
      <c r="AE135" s="4">
        <v>3.2058823529411766</v>
      </c>
      <c r="AF135" s="4">
        <v>1.7941176470588236</v>
      </c>
      <c r="AG135" s="4">
        <v>3.2058823529411766</v>
      </c>
      <c r="AH135" s="4">
        <v>1.7941176470588236</v>
      </c>
      <c r="AI135" s="4">
        <v>3.2058823529411766</v>
      </c>
      <c r="AJ135" s="4">
        <v>2.2647058823529411</v>
      </c>
      <c r="AK135" s="4">
        <v>2.2647058823529411</v>
      </c>
      <c r="AL135" s="4">
        <v>2.7647058823529411</v>
      </c>
      <c r="AM135" s="9">
        <v>2.3558823529411761</v>
      </c>
      <c r="AN135" s="4">
        <v>3.7352941176470589</v>
      </c>
      <c r="AO135" s="4">
        <v>1.588235294117647</v>
      </c>
      <c r="AP135" s="4">
        <v>3.7352941176470589</v>
      </c>
      <c r="AQ135" s="4">
        <v>1.4411764705882353</v>
      </c>
      <c r="AR135" s="4">
        <v>3.8823529411764706</v>
      </c>
      <c r="AS135" s="4">
        <v>1.588235294117647</v>
      </c>
      <c r="AT135" s="4">
        <v>3.7352941176470589</v>
      </c>
      <c r="AU135" s="4">
        <v>2.2058823529411766</v>
      </c>
      <c r="AV135" s="4">
        <v>2.2058823529411766</v>
      </c>
      <c r="AW135" s="4">
        <v>3.0294117647058822</v>
      </c>
      <c r="AX135" s="9">
        <v>2.4421568627450978</v>
      </c>
      <c r="AY135" s="4">
        <v>3.2941176470588234</v>
      </c>
      <c r="AZ135" s="4">
        <v>3.0294117647058822</v>
      </c>
      <c r="BA135" s="4">
        <v>3.2941176470588234</v>
      </c>
      <c r="BB135" s="4">
        <v>2.9411764705882355</v>
      </c>
      <c r="BC135" s="4">
        <v>3.3823529411764706</v>
      </c>
      <c r="BD135" s="4">
        <v>3.0294117647058822</v>
      </c>
      <c r="BE135" s="4">
        <v>3.2941176470588234</v>
      </c>
      <c r="BF135" s="4">
        <v>3.0588235294117645</v>
      </c>
      <c r="BG135" s="4">
        <v>3.0588235294117645</v>
      </c>
      <c r="BH135" s="4">
        <v>2.9705882352941178</v>
      </c>
      <c r="BI135" s="9">
        <v>3.0901960784313727</v>
      </c>
      <c r="BJ135" s="4">
        <v>3.2352941176470589</v>
      </c>
      <c r="BK135" s="4">
        <v>2.9705882352941178</v>
      </c>
      <c r="BL135" s="4">
        <v>3.2352941176470589</v>
      </c>
      <c r="BM135" s="4">
        <v>2.8823529411764706</v>
      </c>
      <c r="BN135" s="4">
        <v>3.3235294117647061</v>
      </c>
      <c r="BO135" s="4">
        <v>2.9705882352941178</v>
      </c>
      <c r="BP135" s="4">
        <v>3.2352941176470589</v>
      </c>
      <c r="BQ135" s="4">
        <v>3</v>
      </c>
      <c r="BR135" s="4">
        <v>3</v>
      </c>
      <c r="BS135" s="4">
        <v>3.0882352941176472</v>
      </c>
      <c r="BT135" s="9">
        <v>3.0490196078431371</v>
      </c>
      <c r="BU135" s="4">
        <v>2.9705882352941178</v>
      </c>
      <c r="BV135" s="4">
        <v>2.9411764705882355</v>
      </c>
      <c r="BW135" s="4">
        <v>2.9705882352941178</v>
      </c>
      <c r="BX135" s="4">
        <v>2.7941176470588234</v>
      </c>
      <c r="BY135" s="4">
        <v>3.1176470588235294</v>
      </c>
      <c r="BZ135" s="4">
        <v>2.9411764705882355</v>
      </c>
      <c r="CA135" s="4">
        <v>2.9705882352941178</v>
      </c>
      <c r="CB135" s="4">
        <v>2.8529411764705883</v>
      </c>
      <c r="CC135" s="4">
        <v>2.8529411764705883</v>
      </c>
      <c r="CD135" s="4">
        <v>3.0294117647058822</v>
      </c>
      <c r="CE135" s="9">
        <v>2.914705882352941</v>
      </c>
      <c r="CF135" s="4">
        <v>2.9705882352941178</v>
      </c>
      <c r="CG135" s="4">
        <v>2.9411764705882355</v>
      </c>
      <c r="CH135" s="4">
        <v>2.9705882352941178</v>
      </c>
      <c r="CI135" s="4">
        <v>2.7941176470588234</v>
      </c>
      <c r="CJ135" s="4">
        <v>3.1176470588235294</v>
      </c>
      <c r="CK135" s="4">
        <v>2.9411764705882355</v>
      </c>
      <c r="CL135" s="4">
        <v>2.9705882352941178</v>
      </c>
      <c r="CM135" s="4">
        <v>2.8529411764705883</v>
      </c>
      <c r="CN135" s="4">
        <v>2.8529411764705883</v>
      </c>
      <c r="CO135" s="4">
        <v>3.0294117647058822</v>
      </c>
      <c r="CP135" s="9">
        <v>2.914705882352941</v>
      </c>
    </row>
    <row r="136" spans="7:94" x14ac:dyDescent="0.2">
      <c r="G136" s="4">
        <v>1.25</v>
      </c>
      <c r="H136" s="4">
        <v>1.25</v>
      </c>
      <c r="I136" s="4">
        <v>1.25</v>
      </c>
      <c r="J136" s="4">
        <v>1.25</v>
      </c>
      <c r="K136" s="4">
        <v>1.25</v>
      </c>
      <c r="L136" s="4">
        <v>1.25</v>
      </c>
      <c r="M136" s="4">
        <v>1.25</v>
      </c>
      <c r="N136" s="4">
        <v>1.25</v>
      </c>
      <c r="O136" s="4">
        <v>1.25</v>
      </c>
      <c r="P136" s="4">
        <v>2.5</v>
      </c>
      <c r="Q136" s="9">
        <v>1.3749999999999998</v>
      </c>
      <c r="R136" s="4">
        <v>1.125</v>
      </c>
      <c r="S136" s="4">
        <v>1.25</v>
      </c>
      <c r="T136" s="4">
        <v>1.125</v>
      </c>
      <c r="U136" s="4">
        <v>1.125</v>
      </c>
      <c r="V136" s="4">
        <v>1.25</v>
      </c>
      <c r="W136" s="4">
        <v>1.25</v>
      </c>
      <c r="X136" s="4">
        <v>1.125</v>
      </c>
      <c r="Y136" s="4">
        <v>1.125</v>
      </c>
      <c r="Z136" s="4">
        <v>1.125</v>
      </c>
      <c r="AA136" s="4">
        <v>2.375</v>
      </c>
      <c r="AB136" s="9">
        <v>1.2875000000000001</v>
      </c>
      <c r="AC136" s="4">
        <v>1.125</v>
      </c>
      <c r="AD136" s="4">
        <v>1.125</v>
      </c>
      <c r="AE136" s="4">
        <v>1.125</v>
      </c>
      <c r="AF136" s="4">
        <v>1.125</v>
      </c>
      <c r="AG136" s="4">
        <v>1.125</v>
      </c>
      <c r="AH136" s="4">
        <v>1.125</v>
      </c>
      <c r="AI136" s="4">
        <v>1.125</v>
      </c>
      <c r="AJ136" s="4">
        <v>1.125</v>
      </c>
      <c r="AK136" s="4">
        <v>1.125</v>
      </c>
      <c r="AL136" s="4">
        <v>2</v>
      </c>
      <c r="AM136" s="9">
        <v>1.2124999999999999</v>
      </c>
      <c r="AN136" s="4">
        <v>1.375</v>
      </c>
      <c r="AO136" s="4">
        <v>2</v>
      </c>
      <c r="AP136" s="4">
        <v>1.375</v>
      </c>
      <c r="AQ136" s="4">
        <v>1.375</v>
      </c>
      <c r="AR136" s="4">
        <v>2</v>
      </c>
      <c r="AS136" s="4">
        <v>2</v>
      </c>
      <c r="AT136" s="4">
        <v>1.375</v>
      </c>
      <c r="AU136" s="4">
        <v>1.375</v>
      </c>
      <c r="AV136" s="4">
        <v>1.375</v>
      </c>
      <c r="AW136" s="4">
        <v>3.125</v>
      </c>
      <c r="AX136" s="9">
        <v>1.7374999999999998</v>
      </c>
      <c r="AY136" s="4">
        <v>1.75</v>
      </c>
      <c r="AZ136" s="4">
        <v>2.125</v>
      </c>
      <c r="BA136" s="4">
        <v>1.75</v>
      </c>
      <c r="BB136" s="4">
        <v>1.75</v>
      </c>
      <c r="BC136" s="4">
        <v>2.125</v>
      </c>
      <c r="BD136" s="4">
        <v>2.125</v>
      </c>
      <c r="BE136" s="4">
        <v>1.75</v>
      </c>
      <c r="BF136" s="4">
        <v>1.75</v>
      </c>
      <c r="BG136" s="4">
        <v>1.75</v>
      </c>
      <c r="BH136" s="4">
        <v>2.875</v>
      </c>
      <c r="BI136" s="9">
        <v>1.9749999999999999</v>
      </c>
      <c r="BJ136" s="4">
        <v>2.5</v>
      </c>
      <c r="BK136" s="4">
        <v>2.875</v>
      </c>
      <c r="BL136" s="4">
        <v>2.5</v>
      </c>
      <c r="BM136" s="4">
        <v>2.5</v>
      </c>
      <c r="BN136" s="4">
        <v>2.875</v>
      </c>
      <c r="BO136" s="4">
        <v>2.875</v>
      </c>
      <c r="BP136" s="4">
        <v>2.5</v>
      </c>
      <c r="BQ136" s="4">
        <v>2.5</v>
      </c>
      <c r="BR136" s="4">
        <v>2.5</v>
      </c>
      <c r="BS136" s="4">
        <v>3.375</v>
      </c>
      <c r="BT136" s="9">
        <v>2.7</v>
      </c>
      <c r="BU136" s="4">
        <v>1.5</v>
      </c>
      <c r="BV136" s="4">
        <v>2.125</v>
      </c>
      <c r="BW136" s="4">
        <v>1.5</v>
      </c>
      <c r="BX136" s="4">
        <v>1.5</v>
      </c>
      <c r="BY136" s="4">
        <v>2.125</v>
      </c>
      <c r="BZ136" s="4">
        <v>2.125</v>
      </c>
      <c r="CA136" s="4">
        <v>1.5</v>
      </c>
      <c r="CB136" s="4">
        <v>1.5</v>
      </c>
      <c r="CC136" s="4">
        <v>1.5</v>
      </c>
      <c r="CD136" s="4">
        <v>3.125</v>
      </c>
      <c r="CE136" s="9">
        <v>1.8499999999999999</v>
      </c>
      <c r="CF136" s="4">
        <v>1.5</v>
      </c>
      <c r="CG136" s="4">
        <v>2.125</v>
      </c>
      <c r="CH136" s="4">
        <v>1.5</v>
      </c>
      <c r="CI136" s="4">
        <v>1.5</v>
      </c>
      <c r="CJ136" s="4">
        <v>2.125</v>
      </c>
      <c r="CK136" s="4">
        <v>2.125</v>
      </c>
      <c r="CL136" s="4">
        <v>1.5</v>
      </c>
      <c r="CM136" s="4">
        <v>1.5</v>
      </c>
      <c r="CN136" s="4">
        <v>1.5</v>
      </c>
      <c r="CO136" s="4">
        <v>3.125</v>
      </c>
      <c r="CP136" s="9">
        <v>1.8499999999999999</v>
      </c>
    </row>
  </sheetData>
  <autoFilter ref="A1:CP101">
    <filterColumn colId="4">
      <filters>
        <filter val="1"/>
        <filter val="2"/>
      </filters>
    </filterColumn>
    <filterColumn colId="5">
      <filters>
        <filter val="10"/>
        <filter val="20"/>
      </filters>
    </filterColumn>
  </autoFilter>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88"/>
  <sheetViews>
    <sheetView workbookViewId="0">
      <selection activeCell="C13" sqref="C13:F13"/>
    </sheetView>
  </sheetViews>
  <sheetFormatPr defaultRowHeight="14.25" x14ac:dyDescent="0.2"/>
  <sheetData>
    <row r="1" spans="1:15" x14ac:dyDescent="0.2">
      <c r="A1" s="4">
        <v>1.52</v>
      </c>
      <c r="B1" s="4">
        <v>2.7941176470588234</v>
      </c>
      <c r="C1" s="4">
        <v>1.6666666666666667</v>
      </c>
      <c r="D1" s="4">
        <v>2.2424242424242422</v>
      </c>
      <c r="E1" s="4">
        <v>1.25</v>
      </c>
      <c r="F1" s="4">
        <v>2.9696969696969697</v>
      </c>
      <c r="G1" s="4">
        <v>1.625</v>
      </c>
      <c r="H1" s="4">
        <v>2.4</v>
      </c>
      <c r="I1" s="4">
        <v>1.45</v>
      </c>
      <c r="J1" s="4">
        <v>2.94</v>
      </c>
      <c r="K1" s="4">
        <v>1.8</v>
      </c>
      <c r="L1" s="4">
        <v>2</v>
      </c>
      <c r="M1" s="4">
        <v>1.6666666666666667</v>
      </c>
      <c r="N1" s="4">
        <v>3.0294117647058822</v>
      </c>
      <c r="O1" s="4">
        <v>1.25</v>
      </c>
    </row>
    <row r="2" spans="1:15" x14ac:dyDescent="0.2">
      <c r="A2" s="4">
        <v>1.52</v>
      </c>
      <c r="B2" s="4">
        <v>1.7352941176470589</v>
      </c>
      <c r="C2" s="4">
        <v>1.6666666666666667</v>
      </c>
      <c r="D2" s="4">
        <v>2.2424242424242422</v>
      </c>
      <c r="E2" s="4">
        <v>1.25</v>
      </c>
      <c r="F2" s="4">
        <v>2.0909090909090908</v>
      </c>
      <c r="G2" s="4">
        <v>1.625</v>
      </c>
      <c r="H2" s="4">
        <v>1.7</v>
      </c>
      <c r="I2" s="4">
        <v>1.45</v>
      </c>
      <c r="J2" s="4">
        <v>2.34</v>
      </c>
      <c r="K2" s="4">
        <v>1.8</v>
      </c>
      <c r="L2" s="4">
        <v>2</v>
      </c>
      <c r="M2" s="4">
        <v>1.6666666666666667</v>
      </c>
      <c r="N2" s="4">
        <v>1.9705882352941178</v>
      </c>
      <c r="O2" s="4">
        <v>1.25</v>
      </c>
    </row>
    <row r="3" spans="1:15" x14ac:dyDescent="0.2">
      <c r="A3" s="4">
        <v>1.52</v>
      </c>
      <c r="B3" s="4">
        <v>2.7941176470588234</v>
      </c>
      <c r="C3" s="4">
        <v>1.6666666666666667</v>
      </c>
      <c r="D3" s="4">
        <v>2.2424242424242422</v>
      </c>
      <c r="E3" s="4">
        <v>1.25</v>
      </c>
      <c r="F3" s="4">
        <v>3</v>
      </c>
      <c r="G3" s="4">
        <v>1.625</v>
      </c>
      <c r="H3" s="4">
        <v>2.42</v>
      </c>
      <c r="I3" s="4">
        <v>1.45</v>
      </c>
      <c r="J3" s="4">
        <v>2.94</v>
      </c>
      <c r="K3" s="4">
        <v>1.8</v>
      </c>
      <c r="L3" s="4">
        <v>2</v>
      </c>
      <c r="M3" s="4">
        <v>1.6666666666666667</v>
      </c>
      <c r="N3" s="4">
        <v>3.0294117647058822</v>
      </c>
      <c r="O3" s="4">
        <v>1.25</v>
      </c>
    </row>
    <row r="4" spans="1:15" x14ac:dyDescent="0.2">
      <c r="A4" s="4">
        <v>1.52</v>
      </c>
      <c r="B4" s="4">
        <v>1.7352941176470589</v>
      </c>
      <c r="C4" s="4">
        <v>1.6666666666666667</v>
      </c>
      <c r="D4" s="4">
        <v>2.2424242424242422</v>
      </c>
      <c r="E4" s="4">
        <v>1.25</v>
      </c>
      <c r="F4" s="4">
        <v>2.0909090909090908</v>
      </c>
      <c r="G4" s="4">
        <v>1.625</v>
      </c>
      <c r="H4" s="4">
        <v>1.7</v>
      </c>
      <c r="I4" s="4">
        <v>1.45</v>
      </c>
      <c r="J4" s="4">
        <v>2.34</v>
      </c>
      <c r="K4" s="4">
        <v>1.8</v>
      </c>
      <c r="L4" s="4">
        <v>2</v>
      </c>
      <c r="M4" s="4">
        <v>1.6666666666666667</v>
      </c>
      <c r="N4" s="4">
        <v>1.9705882352941178</v>
      </c>
      <c r="O4" s="4">
        <v>1.25</v>
      </c>
    </row>
    <row r="5" spans="1:15" x14ac:dyDescent="0.2">
      <c r="A5" s="4">
        <v>1.52</v>
      </c>
      <c r="B5" s="4">
        <v>2.7941176470588234</v>
      </c>
      <c r="C5" s="4">
        <v>1.6666666666666667</v>
      </c>
      <c r="D5" s="4">
        <v>2.2424242424242422</v>
      </c>
      <c r="E5" s="4">
        <v>1.25</v>
      </c>
      <c r="F5" s="4">
        <v>3</v>
      </c>
      <c r="G5" s="4">
        <v>1.625</v>
      </c>
      <c r="H5" s="4">
        <v>2.42</v>
      </c>
      <c r="I5" s="4">
        <v>1.45</v>
      </c>
      <c r="J5" s="4">
        <v>2.94</v>
      </c>
      <c r="K5" s="4">
        <v>1.8</v>
      </c>
      <c r="L5" s="4">
        <v>2</v>
      </c>
      <c r="M5" s="4">
        <v>1.6666666666666667</v>
      </c>
      <c r="N5" s="4">
        <v>3.0294117647058822</v>
      </c>
      <c r="O5" s="4">
        <v>1.25</v>
      </c>
    </row>
    <row r="6" spans="1:15" x14ac:dyDescent="0.2">
      <c r="A6" s="4">
        <v>1.52</v>
      </c>
      <c r="B6" s="4">
        <v>1.7352941176470589</v>
      </c>
      <c r="C6" s="4">
        <v>1.6666666666666667</v>
      </c>
      <c r="D6" s="4">
        <v>2.2424242424242422</v>
      </c>
      <c r="E6" s="4">
        <v>1.25</v>
      </c>
      <c r="F6" s="4">
        <v>2.0909090909090908</v>
      </c>
      <c r="G6" s="4">
        <v>1.625</v>
      </c>
      <c r="H6" s="4">
        <v>1.7</v>
      </c>
      <c r="I6" s="4">
        <v>1.45</v>
      </c>
      <c r="J6" s="4">
        <v>2.34</v>
      </c>
      <c r="K6" s="4">
        <v>1.8</v>
      </c>
      <c r="L6" s="4">
        <v>2</v>
      </c>
      <c r="M6" s="4">
        <v>1.6666666666666667</v>
      </c>
      <c r="N6" s="4">
        <v>1.9705882352941178</v>
      </c>
      <c r="O6" s="4">
        <v>1.25</v>
      </c>
    </row>
    <row r="7" spans="1:15" x14ac:dyDescent="0.2">
      <c r="A7" s="4">
        <v>1.52</v>
      </c>
      <c r="B7" s="4">
        <v>2.7941176470588234</v>
      </c>
      <c r="C7" s="4">
        <v>1.6666666666666667</v>
      </c>
      <c r="D7" s="4">
        <v>2.2424242424242422</v>
      </c>
      <c r="E7" s="4">
        <v>1.25</v>
      </c>
      <c r="F7" s="4">
        <v>3</v>
      </c>
      <c r="G7" s="4">
        <v>1.625</v>
      </c>
      <c r="H7" s="4">
        <v>2.42</v>
      </c>
      <c r="I7" s="4">
        <v>1.45</v>
      </c>
      <c r="J7" s="4">
        <v>2.94</v>
      </c>
      <c r="K7" s="4">
        <v>1.8</v>
      </c>
      <c r="L7" s="4">
        <v>2</v>
      </c>
      <c r="M7" s="4">
        <v>1.6666666666666667</v>
      </c>
      <c r="N7" s="4">
        <v>3.0294117647058822</v>
      </c>
      <c r="O7" s="4">
        <v>1.25</v>
      </c>
    </row>
    <row r="8" spans="1:15" x14ac:dyDescent="0.2">
      <c r="A8" s="4">
        <v>1.52</v>
      </c>
      <c r="B8" s="4">
        <v>2.0882352941176472</v>
      </c>
      <c r="C8" s="4">
        <v>1.6666666666666667</v>
      </c>
      <c r="D8" s="4">
        <v>2.2424242424242422</v>
      </c>
      <c r="E8" s="4">
        <v>1.25</v>
      </c>
      <c r="F8" s="4">
        <v>2.393939393939394</v>
      </c>
      <c r="G8" s="4">
        <v>1.625</v>
      </c>
      <c r="H8" s="4">
        <v>1.94</v>
      </c>
      <c r="I8" s="4">
        <v>1.45</v>
      </c>
      <c r="J8" s="4">
        <v>2.54</v>
      </c>
      <c r="K8" s="4">
        <v>1.8</v>
      </c>
      <c r="L8" s="4">
        <v>2</v>
      </c>
      <c r="M8" s="4">
        <v>1.6666666666666667</v>
      </c>
      <c r="N8" s="4">
        <v>2.3235294117647061</v>
      </c>
      <c r="O8" s="4">
        <v>1.25</v>
      </c>
    </row>
    <row r="9" spans="1:15" x14ac:dyDescent="0.2">
      <c r="A9" s="4">
        <v>1.52</v>
      </c>
      <c r="B9" s="4">
        <v>2.0882352941176472</v>
      </c>
      <c r="C9" s="4">
        <v>1.6666666666666667</v>
      </c>
      <c r="D9" s="4">
        <v>2.2424242424242422</v>
      </c>
      <c r="E9" s="4">
        <v>1.25</v>
      </c>
      <c r="F9" s="4">
        <v>2.393939393939394</v>
      </c>
      <c r="G9" s="4">
        <v>1.625</v>
      </c>
      <c r="H9" s="4">
        <v>1.94</v>
      </c>
      <c r="I9" s="4">
        <v>1.45</v>
      </c>
      <c r="J9" s="4">
        <v>2.54</v>
      </c>
      <c r="K9" s="4">
        <v>1.8</v>
      </c>
      <c r="L9" s="4">
        <v>2</v>
      </c>
      <c r="M9" s="4">
        <v>1.6666666666666667</v>
      </c>
      <c r="N9" s="4">
        <v>2.3235294117647061</v>
      </c>
      <c r="O9" s="4">
        <v>1.25</v>
      </c>
    </row>
    <row r="10" spans="1:15" x14ac:dyDescent="0.2">
      <c r="A10" s="4">
        <v>2.8</v>
      </c>
      <c r="B10" s="4">
        <v>2.7647058823529411</v>
      </c>
      <c r="C10" s="4">
        <v>2.2222222222222223</v>
      </c>
      <c r="D10" s="4">
        <v>2.6666666666666665</v>
      </c>
      <c r="E10" s="4">
        <v>2.75</v>
      </c>
      <c r="F10" s="4">
        <v>2.8484848484848486</v>
      </c>
      <c r="G10" s="4">
        <v>3.5</v>
      </c>
      <c r="H10" s="4">
        <v>2.62</v>
      </c>
      <c r="I10" s="4">
        <v>2.7</v>
      </c>
      <c r="J10" s="4">
        <v>2.9</v>
      </c>
      <c r="K10" s="4">
        <v>3.2</v>
      </c>
      <c r="L10" s="4">
        <v>2.4848484848484849</v>
      </c>
      <c r="M10" s="4">
        <v>2.4444444444444446</v>
      </c>
      <c r="N10" s="4">
        <v>2.9411764705882355</v>
      </c>
      <c r="O10" s="4">
        <v>2.5</v>
      </c>
    </row>
    <row r="11" spans="1:15" x14ac:dyDescent="0.2">
      <c r="A11" s="9">
        <v>1.6480000000000001</v>
      </c>
      <c r="B11" s="9">
        <v>2.2176470588235291</v>
      </c>
      <c r="C11" s="9">
        <v>1.7222222222222223</v>
      </c>
      <c r="D11" s="9">
        <v>2.2848484848484847</v>
      </c>
      <c r="E11" s="9">
        <v>1.3999999999999997</v>
      </c>
      <c r="F11" s="9">
        <v>2.4434343434343435</v>
      </c>
      <c r="G11" s="9">
        <v>1.8125</v>
      </c>
      <c r="H11" s="9">
        <v>2.0246666666666666</v>
      </c>
      <c r="I11" s="9">
        <v>1.5750000000000002</v>
      </c>
      <c r="J11" s="9">
        <v>2.6039999999999996</v>
      </c>
      <c r="K11" s="9">
        <v>1.94</v>
      </c>
      <c r="L11" s="9">
        <v>2.0484848484848484</v>
      </c>
      <c r="M11" s="9">
        <v>1.7444444444444445</v>
      </c>
      <c r="N11" s="9">
        <v>2.4470588235294124</v>
      </c>
      <c r="O11" s="9">
        <v>1.3749999999999998</v>
      </c>
    </row>
    <row r="12" spans="1:15" x14ac:dyDescent="0.2">
      <c r="A12" s="4">
        <v>1.52</v>
      </c>
      <c r="B12" s="4">
        <v>2.9705882352941178</v>
      </c>
      <c r="C12" s="4">
        <v>1.4444444444444444</v>
      </c>
      <c r="D12" s="4">
        <v>3.1212121212121211</v>
      </c>
      <c r="E12" s="4">
        <v>1.625</v>
      </c>
      <c r="F12" s="4">
        <v>2.7575757575757578</v>
      </c>
      <c r="G12" s="4">
        <v>1.5</v>
      </c>
      <c r="H12" s="4">
        <v>2.4</v>
      </c>
      <c r="I12" s="4">
        <v>1.4</v>
      </c>
      <c r="J12" s="4">
        <v>3.5</v>
      </c>
      <c r="K12" s="4">
        <v>2</v>
      </c>
      <c r="L12" s="4">
        <v>2.5757575757575757</v>
      </c>
      <c r="M12" s="4">
        <v>1.8888888888888888</v>
      </c>
      <c r="N12" s="4">
        <v>3.5</v>
      </c>
      <c r="O12" s="4">
        <v>1.125</v>
      </c>
    </row>
    <row r="13" spans="1:15" x14ac:dyDescent="0.2">
      <c r="A13" s="4">
        <v>1.56</v>
      </c>
      <c r="B13" s="4">
        <v>2.0882352941176472</v>
      </c>
      <c r="C13" s="4">
        <v>1.4444444444444444</v>
      </c>
      <c r="D13" s="4">
        <v>2.2424242424242422</v>
      </c>
      <c r="E13" s="4">
        <v>1.75</v>
      </c>
      <c r="F13" s="4">
        <v>2.2121212121212119</v>
      </c>
      <c r="G13" s="4">
        <v>1.5</v>
      </c>
      <c r="H13" s="4">
        <v>1.82</v>
      </c>
      <c r="I13" s="4">
        <v>1.45</v>
      </c>
      <c r="J13" s="4">
        <v>2.54</v>
      </c>
      <c r="K13" s="4">
        <v>2</v>
      </c>
      <c r="L13" s="4">
        <v>2.5757575757575757</v>
      </c>
      <c r="M13" s="4">
        <v>1.8888888888888888</v>
      </c>
      <c r="N13" s="4">
        <v>1.7647058823529411</v>
      </c>
      <c r="O13" s="4">
        <v>1.25</v>
      </c>
    </row>
    <row r="14" spans="1:15" x14ac:dyDescent="0.2">
      <c r="A14" s="4">
        <v>1.52</v>
      </c>
      <c r="B14" s="4">
        <v>2.9705882352941178</v>
      </c>
      <c r="C14" s="4">
        <v>1.4444444444444444</v>
      </c>
      <c r="D14" s="4">
        <v>3.1212121212121211</v>
      </c>
      <c r="E14" s="4">
        <v>1.625</v>
      </c>
      <c r="F14" s="4">
        <v>2.7575757575757578</v>
      </c>
      <c r="G14" s="4">
        <v>1.5</v>
      </c>
      <c r="H14" s="4">
        <v>2.4</v>
      </c>
      <c r="I14" s="4">
        <v>1.4</v>
      </c>
      <c r="J14" s="4">
        <v>3.5</v>
      </c>
      <c r="K14" s="4">
        <v>2</v>
      </c>
      <c r="L14" s="4">
        <v>2.5757575757575757</v>
      </c>
      <c r="M14" s="4">
        <v>1.8888888888888888</v>
      </c>
      <c r="N14" s="4">
        <v>3.5</v>
      </c>
      <c r="O14" s="4">
        <v>1.125</v>
      </c>
    </row>
    <row r="15" spans="1:15" x14ac:dyDescent="0.2">
      <c r="A15" s="4">
        <v>1.52</v>
      </c>
      <c r="B15" s="4">
        <v>2.0882352941176472</v>
      </c>
      <c r="C15" s="4">
        <v>1.4444444444444444</v>
      </c>
      <c r="D15" s="4">
        <v>2.2121212121212119</v>
      </c>
      <c r="E15" s="4">
        <v>1.625</v>
      </c>
      <c r="F15" s="4">
        <v>2.2121212121212119</v>
      </c>
      <c r="G15" s="4">
        <v>1.5</v>
      </c>
      <c r="H15" s="4">
        <v>1.8</v>
      </c>
      <c r="I15" s="4">
        <v>1.4</v>
      </c>
      <c r="J15" s="4">
        <v>2.54</v>
      </c>
      <c r="K15" s="4">
        <v>2</v>
      </c>
      <c r="L15" s="4">
        <v>2.5757575757575757</v>
      </c>
      <c r="M15" s="4">
        <v>1.8888888888888888</v>
      </c>
      <c r="N15" s="4">
        <v>1.7352941176470589</v>
      </c>
      <c r="O15" s="4">
        <v>1.125</v>
      </c>
    </row>
    <row r="16" spans="1:15" x14ac:dyDescent="0.2">
      <c r="A16" s="4">
        <v>1.56</v>
      </c>
      <c r="B16" s="4">
        <v>2.9705882352941178</v>
      </c>
      <c r="C16" s="4">
        <v>1.4444444444444444</v>
      </c>
      <c r="D16" s="4">
        <v>3.1515151515151514</v>
      </c>
      <c r="E16" s="4">
        <v>1.75</v>
      </c>
      <c r="F16" s="4">
        <v>2.7575757575757578</v>
      </c>
      <c r="G16" s="4">
        <v>1.5</v>
      </c>
      <c r="H16" s="4">
        <v>2.42</v>
      </c>
      <c r="I16" s="4">
        <v>1.45</v>
      </c>
      <c r="J16" s="4">
        <v>3.5</v>
      </c>
      <c r="K16" s="4">
        <v>2</v>
      </c>
      <c r="L16" s="4">
        <v>2.5757575757575757</v>
      </c>
      <c r="M16" s="4">
        <v>1.8888888888888888</v>
      </c>
      <c r="N16" s="4">
        <v>3.5294117647058822</v>
      </c>
      <c r="O16" s="4">
        <v>1.25</v>
      </c>
    </row>
    <row r="17" spans="1:15" x14ac:dyDescent="0.2">
      <c r="A17" s="4">
        <v>1.56</v>
      </c>
      <c r="B17" s="4">
        <v>2.0882352941176472</v>
      </c>
      <c r="C17" s="4">
        <v>1.4444444444444444</v>
      </c>
      <c r="D17" s="4">
        <v>2.2424242424242422</v>
      </c>
      <c r="E17" s="4">
        <v>1.75</v>
      </c>
      <c r="F17" s="4">
        <v>2.2121212121212119</v>
      </c>
      <c r="G17" s="4">
        <v>1.5</v>
      </c>
      <c r="H17" s="4">
        <v>1.82</v>
      </c>
      <c r="I17" s="4">
        <v>1.45</v>
      </c>
      <c r="J17" s="4">
        <v>2.54</v>
      </c>
      <c r="K17" s="4">
        <v>2</v>
      </c>
      <c r="L17" s="4">
        <v>2.5757575757575757</v>
      </c>
      <c r="M17" s="4">
        <v>1.8888888888888888</v>
      </c>
      <c r="N17" s="4">
        <v>1.7647058823529411</v>
      </c>
      <c r="O17" s="4">
        <v>1.25</v>
      </c>
    </row>
    <row r="18" spans="1:15" x14ac:dyDescent="0.2">
      <c r="A18" s="4">
        <v>1.52</v>
      </c>
      <c r="B18" s="4">
        <v>2.9705882352941178</v>
      </c>
      <c r="C18" s="4">
        <v>1.4444444444444444</v>
      </c>
      <c r="D18" s="4">
        <v>3.1212121212121211</v>
      </c>
      <c r="E18" s="4">
        <v>1.625</v>
      </c>
      <c r="F18" s="4">
        <v>2.7575757575757578</v>
      </c>
      <c r="G18" s="4">
        <v>1.5</v>
      </c>
      <c r="H18" s="4">
        <v>2.4</v>
      </c>
      <c r="I18" s="4">
        <v>1.4</v>
      </c>
      <c r="J18" s="4">
        <v>3.5</v>
      </c>
      <c r="K18" s="4">
        <v>2</v>
      </c>
      <c r="L18" s="4">
        <v>2.5757575757575757</v>
      </c>
      <c r="M18" s="4">
        <v>1.8888888888888888</v>
      </c>
      <c r="N18" s="4">
        <v>3.5</v>
      </c>
      <c r="O18" s="4">
        <v>1.125</v>
      </c>
    </row>
    <row r="19" spans="1:15" x14ac:dyDescent="0.2">
      <c r="A19" s="4">
        <v>1.52</v>
      </c>
      <c r="B19" s="4">
        <v>2.3823529411764706</v>
      </c>
      <c r="C19" s="4">
        <v>1.4444444444444444</v>
      </c>
      <c r="D19" s="4">
        <v>2.5151515151515151</v>
      </c>
      <c r="E19" s="4">
        <v>1.625</v>
      </c>
      <c r="F19" s="4">
        <v>2.393939393939394</v>
      </c>
      <c r="G19" s="4">
        <v>1.5</v>
      </c>
      <c r="H19" s="4">
        <v>2</v>
      </c>
      <c r="I19" s="4">
        <v>1.4</v>
      </c>
      <c r="J19" s="4">
        <v>2.86</v>
      </c>
      <c r="K19" s="4">
        <v>2</v>
      </c>
      <c r="L19" s="4">
        <v>2.5757575757575757</v>
      </c>
      <c r="M19" s="4">
        <v>1.8888888888888888</v>
      </c>
      <c r="N19" s="4">
        <v>2.3235294117647061</v>
      </c>
      <c r="O19" s="4">
        <v>1.125</v>
      </c>
    </row>
    <row r="20" spans="1:15" x14ac:dyDescent="0.2">
      <c r="A20" s="4">
        <v>1.52</v>
      </c>
      <c r="B20" s="4">
        <v>2.3823529411764706</v>
      </c>
      <c r="C20" s="4">
        <v>1.4444444444444444</v>
      </c>
      <c r="D20" s="4">
        <v>2.5151515151515151</v>
      </c>
      <c r="E20" s="4">
        <v>1.625</v>
      </c>
      <c r="F20" s="4">
        <v>2.393939393939394</v>
      </c>
      <c r="G20" s="4">
        <v>1.5</v>
      </c>
      <c r="H20" s="4">
        <v>2</v>
      </c>
      <c r="I20" s="4">
        <v>1.4</v>
      </c>
      <c r="J20" s="4">
        <v>2.86</v>
      </c>
      <c r="K20" s="4">
        <v>2</v>
      </c>
      <c r="L20" s="4">
        <v>2.5757575757575757</v>
      </c>
      <c r="M20" s="4">
        <v>1.8888888888888888</v>
      </c>
      <c r="N20" s="4">
        <v>2.3235294117647061</v>
      </c>
      <c r="O20" s="4">
        <v>1.125</v>
      </c>
    </row>
    <row r="21" spans="1:15" x14ac:dyDescent="0.2">
      <c r="A21" s="4">
        <v>2.4</v>
      </c>
      <c r="B21" s="4">
        <v>2.3529411764705883</v>
      </c>
      <c r="C21" s="4">
        <v>2</v>
      </c>
      <c r="D21" s="4">
        <v>3.0606060606060606</v>
      </c>
      <c r="E21" s="4">
        <v>2.875</v>
      </c>
      <c r="F21" s="4">
        <v>2.7272727272727271</v>
      </c>
      <c r="G21" s="4">
        <v>2.375</v>
      </c>
      <c r="H21" s="4">
        <v>2.56</v>
      </c>
      <c r="I21" s="4">
        <v>2.5</v>
      </c>
      <c r="J21" s="4">
        <v>2.86</v>
      </c>
      <c r="K21" s="4">
        <v>2</v>
      </c>
      <c r="L21" s="4">
        <v>2.5454545454545454</v>
      </c>
      <c r="M21" s="4">
        <v>2.4444444444444446</v>
      </c>
      <c r="N21" s="4">
        <v>2.8529411764705883</v>
      </c>
      <c r="O21" s="4">
        <v>2.375</v>
      </c>
    </row>
    <row r="22" spans="1:15" x14ac:dyDescent="0.2">
      <c r="A22" s="9">
        <v>1.62</v>
      </c>
      <c r="B22" s="9">
        <v>2.4205882352941175</v>
      </c>
      <c r="C22" s="9">
        <v>1.5</v>
      </c>
      <c r="D22" s="9">
        <v>2.6070707070707075</v>
      </c>
      <c r="E22" s="9">
        <v>1.7875000000000001</v>
      </c>
      <c r="F22" s="9">
        <v>2.4272727272727277</v>
      </c>
      <c r="G22" s="9">
        <v>1.5875000000000001</v>
      </c>
      <c r="H22" s="9">
        <v>2.0806666666666671</v>
      </c>
      <c r="I22" s="9">
        <v>1.5250000000000001</v>
      </c>
      <c r="J22" s="9">
        <v>2.8880000000000008</v>
      </c>
      <c r="K22" s="9">
        <v>1.9999999999999996</v>
      </c>
      <c r="L22" s="9">
        <v>2.5727272727272723</v>
      </c>
      <c r="M22" s="9">
        <v>1.9444444444444444</v>
      </c>
      <c r="N22" s="9">
        <v>2.4539215686274511</v>
      </c>
      <c r="O22" s="9">
        <v>1.2875000000000001</v>
      </c>
    </row>
    <row r="23" spans="1:15" x14ac:dyDescent="0.2">
      <c r="A23" s="4">
        <v>1.4</v>
      </c>
      <c r="B23" s="4">
        <v>2.6470588235294117</v>
      </c>
      <c r="C23" s="4">
        <v>1.3333333333333333</v>
      </c>
      <c r="D23" s="4">
        <v>3.0606060606060606</v>
      </c>
      <c r="E23" s="4">
        <v>1.125</v>
      </c>
      <c r="F23" s="4">
        <v>3.1515151515151514</v>
      </c>
      <c r="G23" s="4">
        <v>1.75</v>
      </c>
      <c r="H23" s="4">
        <v>2.64</v>
      </c>
      <c r="I23" s="4">
        <v>1.45</v>
      </c>
      <c r="J23" s="4">
        <v>3.26</v>
      </c>
      <c r="K23" s="4">
        <v>1.2</v>
      </c>
      <c r="L23" s="4">
        <v>2.4848484848484849</v>
      </c>
      <c r="M23" s="4">
        <v>1.3333333333333333</v>
      </c>
      <c r="N23" s="4">
        <v>3.2058823529411766</v>
      </c>
      <c r="O23" s="4">
        <v>1.125</v>
      </c>
    </row>
    <row r="24" spans="1:15" x14ac:dyDescent="0.2">
      <c r="A24" s="4">
        <v>1.4</v>
      </c>
      <c r="B24" s="4">
        <v>2.1176470588235294</v>
      </c>
      <c r="C24" s="4">
        <v>1.3333333333333333</v>
      </c>
      <c r="D24" s="4">
        <v>2.1515151515151514</v>
      </c>
      <c r="E24" s="4">
        <v>1.125</v>
      </c>
      <c r="F24" s="4">
        <v>2.0606060606060606</v>
      </c>
      <c r="G24" s="4">
        <v>1.75</v>
      </c>
      <c r="H24" s="4">
        <v>1.8</v>
      </c>
      <c r="I24" s="4">
        <v>1.45</v>
      </c>
      <c r="J24" s="4">
        <v>2.42</v>
      </c>
      <c r="K24" s="4">
        <v>1.2</v>
      </c>
      <c r="L24" s="4">
        <v>2.4848484848484849</v>
      </c>
      <c r="M24" s="4">
        <v>1.3333333333333333</v>
      </c>
      <c r="N24" s="4">
        <v>1.7941176470588236</v>
      </c>
      <c r="O24" s="4">
        <v>1.125</v>
      </c>
    </row>
    <row r="25" spans="1:15" x14ac:dyDescent="0.2">
      <c r="A25" s="4">
        <v>1.44</v>
      </c>
      <c r="B25" s="4">
        <v>2.6470588235294117</v>
      </c>
      <c r="C25" s="4">
        <v>1.3333333333333333</v>
      </c>
      <c r="D25" s="4">
        <v>3.0909090909090908</v>
      </c>
      <c r="E25" s="4">
        <v>1.25</v>
      </c>
      <c r="F25" s="4">
        <v>3.1515151515151514</v>
      </c>
      <c r="G25" s="4">
        <v>1.75</v>
      </c>
      <c r="H25" s="4">
        <v>2.66</v>
      </c>
      <c r="I25" s="4">
        <v>1.5</v>
      </c>
      <c r="J25" s="4">
        <v>3.26</v>
      </c>
      <c r="K25" s="4">
        <v>1.2</v>
      </c>
      <c r="L25" s="4">
        <v>2.5151515151515151</v>
      </c>
      <c r="M25" s="4">
        <v>1.4444444444444444</v>
      </c>
      <c r="N25" s="4">
        <v>3.2058823529411766</v>
      </c>
      <c r="O25" s="4">
        <v>1.125</v>
      </c>
    </row>
    <row r="26" spans="1:15" x14ac:dyDescent="0.2">
      <c r="A26" s="4">
        <v>1.44</v>
      </c>
      <c r="B26" s="4">
        <v>2.1176470588235294</v>
      </c>
      <c r="C26" s="4">
        <v>1.3333333333333333</v>
      </c>
      <c r="D26" s="4">
        <v>2.1818181818181817</v>
      </c>
      <c r="E26" s="4">
        <v>1.25</v>
      </c>
      <c r="F26" s="4">
        <v>2.0606060606060606</v>
      </c>
      <c r="G26" s="4">
        <v>1.75</v>
      </c>
      <c r="H26" s="4">
        <v>1.82</v>
      </c>
      <c r="I26" s="4">
        <v>1.5</v>
      </c>
      <c r="J26" s="4">
        <v>2.42</v>
      </c>
      <c r="K26" s="4">
        <v>1.2</v>
      </c>
      <c r="L26" s="4">
        <v>2.5151515151515151</v>
      </c>
      <c r="M26" s="4">
        <v>1.4444444444444444</v>
      </c>
      <c r="N26" s="4">
        <v>1.7941176470588236</v>
      </c>
      <c r="O26" s="4">
        <v>1.125</v>
      </c>
    </row>
    <row r="27" spans="1:15" x14ac:dyDescent="0.2">
      <c r="A27" s="4">
        <v>1.44</v>
      </c>
      <c r="B27" s="4">
        <v>2.6470588235294117</v>
      </c>
      <c r="C27" s="4">
        <v>1.3333333333333333</v>
      </c>
      <c r="D27" s="4">
        <v>3.0909090909090908</v>
      </c>
      <c r="E27" s="4">
        <v>1.25</v>
      </c>
      <c r="F27" s="4">
        <v>3.1515151515151514</v>
      </c>
      <c r="G27" s="4">
        <v>1.75</v>
      </c>
      <c r="H27" s="4">
        <v>2.66</v>
      </c>
      <c r="I27" s="4">
        <v>1.5</v>
      </c>
      <c r="J27" s="4">
        <v>3.26</v>
      </c>
      <c r="K27" s="4">
        <v>1.2</v>
      </c>
      <c r="L27" s="4">
        <v>2.5151515151515151</v>
      </c>
      <c r="M27" s="4">
        <v>1.4444444444444444</v>
      </c>
      <c r="N27" s="4">
        <v>3.2058823529411766</v>
      </c>
      <c r="O27" s="4">
        <v>1.125</v>
      </c>
    </row>
    <row r="28" spans="1:15" x14ac:dyDescent="0.2">
      <c r="A28" s="4">
        <v>1.44</v>
      </c>
      <c r="B28" s="4">
        <v>2.1176470588235294</v>
      </c>
      <c r="C28" s="4">
        <v>1.3333333333333333</v>
      </c>
      <c r="D28" s="4">
        <v>2.1818181818181817</v>
      </c>
      <c r="E28" s="4">
        <v>1.25</v>
      </c>
      <c r="F28" s="4">
        <v>2.0606060606060606</v>
      </c>
      <c r="G28" s="4">
        <v>1.75</v>
      </c>
      <c r="H28" s="4">
        <v>1.82</v>
      </c>
      <c r="I28" s="4">
        <v>1.5</v>
      </c>
      <c r="J28" s="4">
        <v>2.42</v>
      </c>
      <c r="K28" s="4">
        <v>1.2</v>
      </c>
      <c r="L28" s="4">
        <v>2.5151515151515151</v>
      </c>
      <c r="M28" s="4">
        <v>1.4444444444444444</v>
      </c>
      <c r="N28" s="4">
        <v>1.7941176470588236</v>
      </c>
      <c r="O28" s="4">
        <v>1.125</v>
      </c>
    </row>
    <row r="29" spans="1:15" x14ac:dyDescent="0.2">
      <c r="A29" s="4">
        <v>1.44</v>
      </c>
      <c r="B29" s="4">
        <v>2.6470588235294117</v>
      </c>
      <c r="C29" s="4">
        <v>1.3333333333333333</v>
      </c>
      <c r="D29" s="4">
        <v>3.0909090909090908</v>
      </c>
      <c r="E29" s="4">
        <v>1.25</v>
      </c>
      <c r="F29" s="4">
        <v>3.1515151515151514</v>
      </c>
      <c r="G29" s="4">
        <v>1.75</v>
      </c>
      <c r="H29" s="4">
        <v>2.66</v>
      </c>
      <c r="I29" s="4">
        <v>1.5</v>
      </c>
      <c r="J29" s="4">
        <v>3.26</v>
      </c>
      <c r="K29" s="4">
        <v>1.2</v>
      </c>
      <c r="L29" s="4">
        <v>2.5151515151515151</v>
      </c>
      <c r="M29" s="4">
        <v>1.4444444444444444</v>
      </c>
      <c r="N29" s="4">
        <v>3.2058823529411766</v>
      </c>
      <c r="O29" s="4">
        <v>1.125</v>
      </c>
    </row>
    <row r="30" spans="1:15" x14ac:dyDescent="0.2">
      <c r="A30" s="4">
        <v>1.44</v>
      </c>
      <c r="B30" s="4">
        <v>2.2941176470588234</v>
      </c>
      <c r="C30" s="4">
        <v>1.3333333333333333</v>
      </c>
      <c r="D30" s="4">
        <v>2.4848484848484849</v>
      </c>
      <c r="E30" s="4">
        <v>1.25</v>
      </c>
      <c r="F30" s="4">
        <v>2.4242424242424243</v>
      </c>
      <c r="G30" s="4">
        <v>1.75</v>
      </c>
      <c r="H30" s="4">
        <v>2.1</v>
      </c>
      <c r="I30" s="4">
        <v>1.5</v>
      </c>
      <c r="J30" s="4">
        <v>2.7</v>
      </c>
      <c r="K30" s="4">
        <v>1.2</v>
      </c>
      <c r="L30" s="4">
        <v>2.5151515151515151</v>
      </c>
      <c r="M30" s="4">
        <v>1.4444444444444444</v>
      </c>
      <c r="N30" s="4">
        <v>2.2647058823529411</v>
      </c>
      <c r="O30" s="4">
        <v>1.125</v>
      </c>
    </row>
    <row r="31" spans="1:15" x14ac:dyDescent="0.2">
      <c r="A31" s="4">
        <v>1.44</v>
      </c>
      <c r="B31" s="4">
        <v>2.2941176470588234</v>
      </c>
      <c r="C31" s="4">
        <v>1.3333333333333333</v>
      </c>
      <c r="D31" s="4">
        <v>2.4848484848484849</v>
      </c>
      <c r="E31" s="4">
        <v>1.25</v>
      </c>
      <c r="F31" s="4">
        <v>2.4242424242424243</v>
      </c>
      <c r="G31" s="4">
        <v>1.75</v>
      </c>
      <c r="H31" s="4">
        <v>2.1</v>
      </c>
      <c r="I31" s="4">
        <v>1.5</v>
      </c>
      <c r="J31" s="4">
        <v>2.7</v>
      </c>
      <c r="K31" s="4">
        <v>1.2</v>
      </c>
      <c r="L31" s="4">
        <v>2.5151515151515151</v>
      </c>
      <c r="M31" s="4">
        <v>1.4444444444444444</v>
      </c>
      <c r="N31" s="4">
        <v>2.2647058823529411</v>
      </c>
      <c r="O31" s="4">
        <v>1.125</v>
      </c>
    </row>
    <row r="32" spans="1:15" x14ac:dyDescent="0.2">
      <c r="A32" s="4">
        <v>2.2400000000000002</v>
      </c>
      <c r="B32" s="4">
        <v>2.3235294117647061</v>
      </c>
      <c r="C32" s="4">
        <v>1.8888888888888888</v>
      </c>
      <c r="D32" s="4">
        <v>2.7575757575757578</v>
      </c>
      <c r="E32" s="4">
        <v>2</v>
      </c>
      <c r="F32" s="4">
        <v>2.9393939393939394</v>
      </c>
      <c r="G32" s="4">
        <v>2.875</v>
      </c>
      <c r="H32" s="4">
        <v>2.48</v>
      </c>
      <c r="I32" s="4">
        <v>2.2999999999999998</v>
      </c>
      <c r="J32" s="4">
        <v>2.86</v>
      </c>
      <c r="K32" s="4">
        <v>2</v>
      </c>
      <c r="L32" s="4">
        <v>2.3030303030303032</v>
      </c>
      <c r="M32" s="4">
        <v>1.8888888888888888</v>
      </c>
      <c r="N32" s="4">
        <v>2.7647058823529411</v>
      </c>
      <c r="O32" s="4">
        <v>2</v>
      </c>
    </row>
    <row r="33" spans="1:15" x14ac:dyDescent="0.2">
      <c r="A33" s="9">
        <v>1.5120000000000002</v>
      </c>
      <c r="B33" s="9">
        <v>2.31078431372549</v>
      </c>
      <c r="C33" s="9">
        <v>1.3888888888888886</v>
      </c>
      <c r="D33" s="9">
        <v>2.5343434343434339</v>
      </c>
      <c r="E33" s="9">
        <v>1.2999999999999998</v>
      </c>
      <c r="F33" s="9">
        <v>2.4757575757575765</v>
      </c>
      <c r="G33" s="9">
        <v>1.8624999999999998</v>
      </c>
      <c r="H33" s="9">
        <v>2.1433333333333335</v>
      </c>
      <c r="I33" s="9">
        <v>1.57</v>
      </c>
      <c r="J33" s="9">
        <v>2.7346666666666666</v>
      </c>
      <c r="K33" s="9">
        <v>1.28</v>
      </c>
      <c r="L33" s="9">
        <v>2.4878787878787878</v>
      </c>
      <c r="M33" s="9">
        <v>1.4666666666666663</v>
      </c>
      <c r="N33" s="9">
        <v>2.3558823529411761</v>
      </c>
      <c r="O33" s="9">
        <v>1.2124999999999999</v>
      </c>
    </row>
    <row r="34" spans="1:15" x14ac:dyDescent="0.2">
      <c r="A34" s="4">
        <v>1.48</v>
      </c>
      <c r="B34" s="4">
        <v>3.0294117647058822</v>
      </c>
      <c r="C34" s="4">
        <v>1.4444444444444444</v>
      </c>
      <c r="D34" s="4">
        <v>3.4242424242424243</v>
      </c>
      <c r="E34" s="4">
        <v>1.625</v>
      </c>
      <c r="F34" s="4">
        <v>2.6969696969696968</v>
      </c>
      <c r="G34" s="4">
        <v>1.375</v>
      </c>
      <c r="H34" s="4">
        <v>2.48</v>
      </c>
      <c r="I34" s="4">
        <v>1.45</v>
      </c>
      <c r="J34" s="4">
        <v>3.62</v>
      </c>
      <c r="K34" s="4">
        <v>1.6</v>
      </c>
      <c r="L34" s="4">
        <v>2.6969696969696968</v>
      </c>
      <c r="M34" s="4">
        <v>1.6666666666666667</v>
      </c>
      <c r="N34" s="4">
        <v>3.7352941176470589</v>
      </c>
      <c r="O34" s="4">
        <v>1.375</v>
      </c>
    </row>
    <row r="35" spans="1:15" x14ac:dyDescent="0.2">
      <c r="A35" s="4">
        <v>2</v>
      </c>
      <c r="B35" s="4">
        <v>2.2941176470588234</v>
      </c>
      <c r="C35" s="4">
        <v>2</v>
      </c>
      <c r="D35" s="4">
        <v>2.0909090909090908</v>
      </c>
      <c r="E35" s="4">
        <v>2.125</v>
      </c>
      <c r="F35" s="4">
        <v>2.2727272727272729</v>
      </c>
      <c r="G35" s="4">
        <v>1.875</v>
      </c>
      <c r="H35" s="4">
        <v>1.98</v>
      </c>
      <c r="I35" s="4">
        <v>2</v>
      </c>
      <c r="J35" s="4">
        <v>2.46</v>
      </c>
      <c r="K35" s="4">
        <v>2</v>
      </c>
      <c r="L35" s="4">
        <v>2.8181818181818183</v>
      </c>
      <c r="M35" s="4">
        <v>2.1111111111111112</v>
      </c>
      <c r="N35" s="4">
        <v>1.588235294117647</v>
      </c>
      <c r="O35" s="4">
        <v>2</v>
      </c>
    </row>
    <row r="36" spans="1:15" x14ac:dyDescent="0.2">
      <c r="A36" s="4">
        <v>1.48</v>
      </c>
      <c r="B36" s="4">
        <v>3.0294117647058822</v>
      </c>
      <c r="C36" s="4">
        <v>1.4444444444444444</v>
      </c>
      <c r="D36" s="4">
        <v>3.4242424242424243</v>
      </c>
      <c r="E36" s="4">
        <v>1.625</v>
      </c>
      <c r="F36" s="4">
        <v>2.6969696969696968</v>
      </c>
      <c r="G36" s="4">
        <v>1.375</v>
      </c>
      <c r="H36" s="4">
        <v>2.48</v>
      </c>
      <c r="I36" s="4">
        <v>1.45</v>
      </c>
      <c r="J36" s="4">
        <v>3.62</v>
      </c>
      <c r="K36" s="4">
        <v>1.6</v>
      </c>
      <c r="L36" s="4">
        <v>2.6969696969696968</v>
      </c>
      <c r="M36" s="4">
        <v>1.6666666666666667</v>
      </c>
      <c r="N36" s="4">
        <v>3.7352941176470589</v>
      </c>
      <c r="O36" s="4">
        <v>1.375</v>
      </c>
    </row>
    <row r="37" spans="1:15" x14ac:dyDescent="0.2">
      <c r="A37" s="4">
        <v>1.48</v>
      </c>
      <c r="B37" s="4">
        <v>2.1470588235294117</v>
      </c>
      <c r="C37" s="4">
        <v>1.4444444444444444</v>
      </c>
      <c r="D37" s="4">
        <v>1.9696969696969697</v>
      </c>
      <c r="E37" s="4">
        <v>1.625</v>
      </c>
      <c r="F37" s="4">
        <v>2.1515151515151514</v>
      </c>
      <c r="G37" s="4">
        <v>1.375</v>
      </c>
      <c r="H37" s="4">
        <v>1.76</v>
      </c>
      <c r="I37" s="4">
        <v>1.45</v>
      </c>
      <c r="J37" s="4">
        <v>2.42</v>
      </c>
      <c r="K37" s="4">
        <v>1.6</v>
      </c>
      <c r="L37" s="4">
        <v>2.6969696969696968</v>
      </c>
      <c r="M37" s="4">
        <v>1.6666666666666667</v>
      </c>
      <c r="N37" s="4">
        <v>1.4411764705882353</v>
      </c>
      <c r="O37" s="4">
        <v>1.375</v>
      </c>
    </row>
    <row r="38" spans="1:15" x14ac:dyDescent="0.2">
      <c r="A38" s="4">
        <v>2</v>
      </c>
      <c r="B38" s="4">
        <v>3.1764705882352939</v>
      </c>
      <c r="C38" s="4">
        <v>2</v>
      </c>
      <c r="D38" s="4">
        <v>3.5454545454545454</v>
      </c>
      <c r="E38" s="4">
        <v>2.125</v>
      </c>
      <c r="F38" s="4">
        <v>2.8181818181818183</v>
      </c>
      <c r="G38" s="4">
        <v>1.875</v>
      </c>
      <c r="H38" s="4">
        <v>2.7</v>
      </c>
      <c r="I38" s="4">
        <v>2</v>
      </c>
      <c r="J38" s="4">
        <v>3.66</v>
      </c>
      <c r="K38" s="4">
        <v>2</v>
      </c>
      <c r="L38" s="4">
        <v>2.8181818181818183</v>
      </c>
      <c r="M38" s="4">
        <v>2.1111111111111112</v>
      </c>
      <c r="N38" s="4">
        <v>3.8823529411764706</v>
      </c>
      <c r="O38" s="4">
        <v>2</v>
      </c>
    </row>
    <row r="39" spans="1:15" x14ac:dyDescent="0.2">
      <c r="A39" s="4">
        <v>2</v>
      </c>
      <c r="B39" s="4">
        <v>2.2941176470588234</v>
      </c>
      <c r="C39" s="4">
        <v>2</v>
      </c>
      <c r="D39" s="4">
        <v>2.0909090909090908</v>
      </c>
      <c r="E39" s="4">
        <v>2.125</v>
      </c>
      <c r="F39" s="4">
        <v>2.2727272727272729</v>
      </c>
      <c r="G39" s="4">
        <v>1.875</v>
      </c>
      <c r="H39" s="4">
        <v>1.98</v>
      </c>
      <c r="I39" s="4">
        <v>2</v>
      </c>
      <c r="J39" s="4">
        <v>2.46</v>
      </c>
      <c r="K39" s="4">
        <v>2</v>
      </c>
      <c r="L39" s="4">
        <v>2.8181818181818183</v>
      </c>
      <c r="M39" s="4">
        <v>2.1111111111111112</v>
      </c>
      <c r="N39" s="4">
        <v>1.588235294117647</v>
      </c>
      <c r="O39" s="4">
        <v>2</v>
      </c>
    </row>
    <row r="40" spans="1:15" x14ac:dyDescent="0.2">
      <c r="A40" s="4">
        <v>1.48</v>
      </c>
      <c r="B40" s="4">
        <v>3.0294117647058822</v>
      </c>
      <c r="C40" s="4">
        <v>1.4444444444444444</v>
      </c>
      <c r="D40" s="4">
        <v>3.4242424242424243</v>
      </c>
      <c r="E40" s="4">
        <v>1.625</v>
      </c>
      <c r="F40" s="4">
        <v>2.6969696969696968</v>
      </c>
      <c r="G40" s="4">
        <v>1.375</v>
      </c>
      <c r="H40" s="4">
        <v>2.48</v>
      </c>
      <c r="I40" s="4">
        <v>1.45</v>
      </c>
      <c r="J40" s="4">
        <v>3.62</v>
      </c>
      <c r="K40" s="4">
        <v>1.6</v>
      </c>
      <c r="L40" s="4">
        <v>2.6969696969696968</v>
      </c>
      <c r="M40" s="4">
        <v>1.6666666666666667</v>
      </c>
      <c r="N40" s="4">
        <v>3.7352941176470589</v>
      </c>
      <c r="O40" s="4">
        <v>1.375</v>
      </c>
    </row>
    <row r="41" spans="1:15" x14ac:dyDescent="0.2">
      <c r="A41" s="4">
        <v>1.48</v>
      </c>
      <c r="B41" s="4">
        <v>2.4411764705882355</v>
      </c>
      <c r="C41" s="4">
        <v>1.4444444444444444</v>
      </c>
      <c r="D41" s="4">
        <v>2.4545454545454546</v>
      </c>
      <c r="E41" s="4">
        <v>1.625</v>
      </c>
      <c r="F41" s="4">
        <v>2.3333333333333335</v>
      </c>
      <c r="G41" s="4">
        <v>1.375</v>
      </c>
      <c r="H41" s="4">
        <v>2</v>
      </c>
      <c r="I41" s="4">
        <v>1.45</v>
      </c>
      <c r="J41" s="4">
        <v>2.82</v>
      </c>
      <c r="K41" s="4">
        <v>1.6</v>
      </c>
      <c r="L41" s="4">
        <v>2.6969696969696968</v>
      </c>
      <c r="M41" s="4">
        <v>1.6666666666666667</v>
      </c>
      <c r="N41" s="4">
        <v>2.2058823529411766</v>
      </c>
      <c r="O41" s="4">
        <v>1.375</v>
      </c>
    </row>
    <row r="42" spans="1:15" x14ac:dyDescent="0.2">
      <c r="A42" s="4">
        <v>1.48</v>
      </c>
      <c r="B42" s="4">
        <v>2.4411764705882355</v>
      </c>
      <c r="C42" s="4">
        <v>1.4444444444444444</v>
      </c>
      <c r="D42" s="4">
        <v>2.4545454545454546</v>
      </c>
      <c r="E42" s="4">
        <v>1.625</v>
      </c>
      <c r="F42" s="4">
        <v>2.3333333333333335</v>
      </c>
      <c r="G42" s="4">
        <v>1.375</v>
      </c>
      <c r="H42" s="4">
        <v>2</v>
      </c>
      <c r="I42" s="4">
        <v>1.45</v>
      </c>
      <c r="J42" s="4">
        <v>2.82</v>
      </c>
      <c r="K42" s="4">
        <v>1.6</v>
      </c>
      <c r="L42" s="4">
        <v>2.6969696969696968</v>
      </c>
      <c r="M42" s="4">
        <v>1.6666666666666667</v>
      </c>
      <c r="N42" s="4">
        <v>2.2058823529411766</v>
      </c>
      <c r="O42" s="4">
        <v>1.375</v>
      </c>
    </row>
    <row r="43" spans="1:15" x14ac:dyDescent="0.2">
      <c r="A43" s="4">
        <v>2.92</v>
      </c>
      <c r="B43" s="4">
        <v>2.5588235294117645</v>
      </c>
      <c r="C43" s="4">
        <v>2.5555555555555554</v>
      </c>
      <c r="D43" s="4">
        <v>3.1212121212121211</v>
      </c>
      <c r="E43" s="4">
        <v>3.125</v>
      </c>
      <c r="F43" s="4">
        <v>3.0606060606060606</v>
      </c>
      <c r="G43" s="4">
        <v>3.125</v>
      </c>
      <c r="H43" s="4">
        <v>2.92</v>
      </c>
      <c r="I43" s="4">
        <v>3.05</v>
      </c>
      <c r="J43" s="4">
        <v>2.9</v>
      </c>
      <c r="K43" s="4">
        <v>2.4</v>
      </c>
      <c r="L43" s="4">
        <v>2.6363636363636362</v>
      </c>
      <c r="M43" s="4">
        <v>2.5555555555555554</v>
      </c>
      <c r="N43" s="4">
        <v>3.0294117647058822</v>
      </c>
      <c r="O43" s="4">
        <v>3.125</v>
      </c>
    </row>
    <row r="44" spans="1:15" x14ac:dyDescent="0.2">
      <c r="A44" s="9">
        <v>1.78</v>
      </c>
      <c r="B44" s="9">
        <v>2.5382352941176465</v>
      </c>
      <c r="C44" s="9">
        <v>1.7222222222222223</v>
      </c>
      <c r="D44" s="9">
        <v>2.6282828282828277</v>
      </c>
      <c r="E44" s="9">
        <v>1.9250000000000003</v>
      </c>
      <c r="F44" s="9">
        <v>2.4424242424242424</v>
      </c>
      <c r="G44" s="9">
        <v>1.7000000000000002</v>
      </c>
      <c r="H44" s="9">
        <v>2.1860000000000004</v>
      </c>
      <c r="I44" s="9">
        <v>1.7749999999999999</v>
      </c>
      <c r="J44" s="9">
        <v>2.8866666666666667</v>
      </c>
      <c r="K44" s="9">
        <v>1.8</v>
      </c>
      <c r="L44" s="9">
        <v>2.7272727272727262</v>
      </c>
      <c r="M44" s="9">
        <v>1.8888888888888888</v>
      </c>
      <c r="N44" s="9">
        <v>2.4421568627450978</v>
      </c>
      <c r="O44" s="9">
        <v>1.7374999999999998</v>
      </c>
    </row>
    <row r="45" spans="1:15" x14ac:dyDescent="0.2">
      <c r="A45" s="4">
        <v>1.36</v>
      </c>
      <c r="B45" s="4">
        <v>3.0882352941176472</v>
      </c>
      <c r="C45" s="4">
        <v>1.4444444444444444</v>
      </c>
      <c r="D45" s="4">
        <v>2.8484848484848486</v>
      </c>
      <c r="E45" s="4">
        <v>1.625</v>
      </c>
      <c r="F45" s="4">
        <v>2.3636363636363638</v>
      </c>
      <c r="G45" s="4">
        <v>1</v>
      </c>
      <c r="H45" s="4">
        <v>1.98</v>
      </c>
      <c r="I45" s="4">
        <v>1.4</v>
      </c>
      <c r="J45" s="4">
        <v>3.56</v>
      </c>
      <c r="K45" s="4">
        <v>1.2</v>
      </c>
      <c r="L45" s="4">
        <v>2.6363636363636362</v>
      </c>
      <c r="M45" s="4">
        <v>1.3333333333333333</v>
      </c>
      <c r="N45" s="4">
        <v>3.2941176470588234</v>
      </c>
      <c r="O45" s="4">
        <v>1.75</v>
      </c>
    </row>
    <row r="46" spans="1:15" x14ac:dyDescent="0.2">
      <c r="A46" s="4">
        <v>1.64</v>
      </c>
      <c r="B46" s="4">
        <v>2.4411764705882355</v>
      </c>
      <c r="C46" s="4">
        <v>1.6666666666666667</v>
      </c>
      <c r="D46" s="4">
        <v>2</v>
      </c>
      <c r="E46" s="4">
        <v>1.875</v>
      </c>
      <c r="F46" s="4">
        <v>2.0909090909090908</v>
      </c>
      <c r="G46" s="4">
        <v>1.375</v>
      </c>
      <c r="H46" s="4">
        <v>1.96</v>
      </c>
      <c r="I46" s="4">
        <v>1.65</v>
      </c>
      <c r="J46" s="4">
        <v>2.4</v>
      </c>
      <c r="K46" s="4">
        <v>1.6</v>
      </c>
      <c r="L46" s="4">
        <v>1.393939393939394</v>
      </c>
      <c r="M46" s="4">
        <v>1.4444444444444444</v>
      </c>
      <c r="N46" s="4">
        <v>3.0294117647058822</v>
      </c>
      <c r="O46" s="4">
        <v>2.125</v>
      </c>
    </row>
    <row r="47" spans="1:15" x14ac:dyDescent="0.2">
      <c r="A47" s="4">
        <v>1.36</v>
      </c>
      <c r="B47" s="4">
        <v>3.0882352941176472</v>
      </c>
      <c r="C47" s="4">
        <v>1.4444444444444444</v>
      </c>
      <c r="D47" s="4">
        <v>2.8484848484848486</v>
      </c>
      <c r="E47" s="4">
        <v>1.625</v>
      </c>
      <c r="F47" s="4">
        <v>2.3636363636363638</v>
      </c>
      <c r="G47" s="4">
        <v>1</v>
      </c>
      <c r="H47" s="4">
        <v>1.98</v>
      </c>
      <c r="I47" s="4">
        <v>1.4</v>
      </c>
      <c r="J47" s="4">
        <v>3.56</v>
      </c>
      <c r="K47" s="4">
        <v>1.2</v>
      </c>
      <c r="L47" s="4">
        <v>2.6363636363636362</v>
      </c>
      <c r="M47" s="4">
        <v>1.3333333333333333</v>
      </c>
      <c r="N47" s="4">
        <v>3.2941176470588234</v>
      </c>
      <c r="O47" s="4">
        <v>1.75</v>
      </c>
    </row>
    <row r="48" spans="1:15" x14ac:dyDescent="0.2">
      <c r="A48" s="4">
        <v>1.36</v>
      </c>
      <c r="B48" s="4">
        <v>2.3823529411764706</v>
      </c>
      <c r="C48" s="4">
        <v>1.4444444444444444</v>
      </c>
      <c r="D48" s="4">
        <v>1.9393939393939394</v>
      </c>
      <c r="E48" s="4">
        <v>1.625</v>
      </c>
      <c r="F48" s="4">
        <v>2</v>
      </c>
      <c r="G48" s="4">
        <v>1</v>
      </c>
      <c r="H48" s="4">
        <v>1.86</v>
      </c>
      <c r="I48" s="4">
        <v>1.4</v>
      </c>
      <c r="J48" s="4">
        <v>2.36</v>
      </c>
      <c r="K48" s="4">
        <v>1.2</v>
      </c>
      <c r="L48" s="4">
        <v>1.3636363636363635</v>
      </c>
      <c r="M48" s="4">
        <v>1.3333333333333333</v>
      </c>
      <c r="N48" s="4">
        <v>2.9411764705882355</v>
      </c>
      <c r="O48" s="4">
        <v>1.75</v>
      </c>
    </row>
    <row r="49" spans="1:15" x14ac:dyDescent="0.2">
      <c r="A49" s="4">
        <v>1.64</v>
      </c>
      <c r="B49" s="4">
        <v>3.1470588235294117</v>
      </c>
      <c r="C49" s="4">
        <v>1.6666666666666667</v>
      </c>
      <c r="D49" s="4">
        <v>2.9090909090909092</v>
      </c>
      <c r="E49" s="4">
        <v>1.875</v>
      </c>
      <c r="F49" s="4">
        <v>2.4545454545454546</v>
      </c>
      <c r="G49" s="4">
        <v>1.375</v>
      </c>
      <c r="H49" s="4">
        <v>2.08</v>
      </c>
      <c r="I49" s="4">
        <v>1.65</v>
      </c>
      <c r="J49" s="4">
        <v>3.6</v>
      </c>
      <c r="K49" s="4">
        <v>1.6</v>
      </c>
      <c r="L49" s="4">
        <v>2.6666666666666665</v>
      </c>
      <c r="M49" s="4">
        <v>1.4444444444444444</v>
      </c>
      <c r="N49" s="4">
        <v>3.3823529411764706</v>
      </c>
      <c r="O49" s="4">
        <v>2.125</v>
      </c>
    </row>
    <row r="50" spans="1:15" x14ac:dyDescent="0.2">
      <c r="A50" s="4">
        <v>1.64</v>
      </c>
      <c r="B50" s="4">
        <v>2.4411764705882355</v>
      </c>
      <c r="C50" s="4">
        <v>1.6666666666666667</v>
      </c>
      <c r="D50" s="4">
        <v>2</v>
      </c>
      <c r="E50" s="4">
        <v>1.875</v>
      </c>
      <c r="F50" s="4">
        <v>2.0909090909090908</v>
      </c>
      <c r="G50" s="4">
        <v>1.375</v>
      </c>
      <c r="H50" s="4">
        <v>1.96</v>
      </c>
      <c r="I50" s="4">
        <v>1.65</v>
      </c>
      <c r="J50" s="4">
        <v>2.4</v>
      </c>
      <c r="K50" s="4">
        <v>1.6</v>
      </c>
      <c r="L50" s="4">
        <v>1.393939393939394</v>
      </c>
      <c r="M50" s="4">
        <v>1.4444444444444444</v>
      </c>
      <c r="N50" s="4">
        <v>3.0294117647058822</v>
      </c>
      <c r="O50" s="4">
        <v>2.125</v>
      </c>
    </row>
    <row r="51" spans="1:15" x14ac:dyDescent="0.2">
      <c r="A51" s="4">
        <v>1.36</v>
      </c>
      <c r="B51" s="4">
        <v>3.0882352941176472</v>
      </c>
      <c r="C51" s="4">
        <v>1.4444444444444444</v>
      </c>
      <c r="D51" s="4">
        <v>2.8484848484848486</v>
      </c>
      <c r="E51" s="4">
        <v>1.625</v>
      </c>
      <c r="F51" s="4">
        <v>2.3636363636363638</v>
      </c>
      <c r="G51" s="4">
        <v>1</v>
      </c>
      <c r="H51" s="4">
        <v>1.98</v>
      </c>
      <c r="I51" s="4">
        <v>1.4</v>
      </c>
      <c r="J51" s="4">
        <v>3.56</v>
      </c>
      <c r="K51" s="4">
        <v>1.2</v>
      </c>
      <c r="L51" s="4">
        <v>2.6363636363636362</v>
      </c>
      <c r="M51" s="4">
        <v>1.3333333333333333</v>
      </c>
      <c r="N51" s="4">
        <v>3.2941176470588234</v>
      </c>
      <c r="O51" s="4">
        <v>1.75</v>
      </c>
    </row>
    <row r="52" spans="1:15" x14ac:dyDescent="0.2">
      <c r="A52" s="4">
        <v>1.36</v>
      </c>
      <c r="B52" s="4">
        <v>2.6176470588235294</v>
      </c>
      <c r="C52" s="4">
        <v>1.4444444444444444</v>
      </c>
      <c r="D52" s="4">
        <v>2.2424242424242422</v>
      </c>
      <c r="E52" s="4">
        <v>1.625</v>
      </c>
      <c r="F52" s="4">
        <v>2.1212121212121211</v>
      </c>
      <c r="G52" s="4">
        <v>1</v>
      </c>
      <c r="H52" s="4">
        <v>1.9</v>
      </c>
      <c r="I52" s="4">
        <v>1.4</v>
      </c>
      <c r="J52" s="4">
        <v>2.76</v>
      </c>
      <c r="K52" s="4">
        <v>1.2</v>
      </c>
      <c r="L52" s="4">
        <v>1.7878787878787878</v>
      </c>
      <c r="M52" s="4">
        <v>1.3333333333333333</v>
      </c>
      <c r="N52" s="4">
        <v>3.0588235294117645</v>
      </c>
      <c r="O52" s="4">
        <v>1.75</v>
      </c>
    </row>
    <row r="53" spans="1:15" x14ac:dyDescent="0.2">
      <c r="A53" s="4">
        <v>1.36</v>
      </c>
      <c r="B53" s="4">
        <v>2.6176470588235294</v>
      </c>
      <c r="C53" s="4">
        <v>1.4444444444444444</v>
      </c>
      <c r="D53" s="4">
        <v>2.2424242424242422</v>
      </c>
      <c r="E53" s="4">
        <v>1.625</v>
      </c>
      <c r="F53" s="4">
        <v>2.1212121212121211</v>
      </c>
      <c r="G53" s="4">
        <v>1</v>
      </c>
      <c r="H53" s="4">
        <v>1.9</v>
      </c>
      <c r="I53" s="4">
        <v>1.4</v>
      </c>
      <c r="J53" s="4">
        <v>2.76</v>
      </c>
      <c r="K53" s="4">
        <v>1.2</v>
      </c>
      <c r="L53" s="4">
        <v>1.7878787878787878</v>
      </c>
      <c r="M53" s="4">
        <v>1.3333333333333333</v>
      </c>
      <c r="N53" s="4">
        <v>3.0588235294117645</v>
      </c>
      <c r="O53" s="4">
        <v>1.75</v>
      </c>
    </row>
    <row r="54" spans="1:15" x14ac:dyDescent="0.2">
      <c r="A54" s="4">
        <v>2.96</v>
      </c>
      <c r="B54" s="4">
        <v>2.6764705882352939</v>
      </c>
      <c r="C54" s="4">
        <v>3</v>
      </c>
      <c r="D54" s="4">
        <v>3.0606060606060606</v>
      </c>
      <c r="E54" s="4">
        <v>3.125</v>
      </c>
      <c r="F54" s="4">
        <v>2.8484848484848486</v>
      </c>
      <c r="G54" s="4">
        <v>2.75</v>
      </c>
      <c r="H54" s="4">
        <v>2.78</v>
      </c>
      <c r="I54" s="4">
        <v>3</v>
      </c>
      <c r="J54" s="4">
        <v>2.94</v>
      </c>
      <c r="K54" s="4">
        <v>2.8</v>
      </c>
      <c r="L54" s="4">
        <v>2.7575757575757578</v>
      </c>
      <c r="M54" s="4">
        <v>3.2222222222222223</v>
      </c>
      <c r="N54" s="4">
        <v>2.9705882352941178</v>
      </c>
      <c r="O54" s="4">
        <v>2.875</v>
      </c>
    </row>
    <row r="55" spans="1:15" x14ac:dyDescent="0.2">
      <c r="A55" s="9">
        <v>1.6040000000000005</v>
      </c>
      <c r="B55" s="9">
        <v>2.6343137254901965</v>
      </c>
      <c r="C55" s="9">
        <v>1.6666666666666665</v>
      </c>
      <c r="D55" s="9">
        <v>2.3848484848484852</v>
      </c>
      <c r="E55" s="9">
        <v>1.8499999999999999</v>
      </c>
      <c r="F55" s="9">
        <v>2.2494949494949497</v>
      </c>
      <c r="G55" s="9">
        <v>1.2874999999999999</v>
      </c>
      <c r="H55" s="9">
        <v>2.0273333333333339</v>
      </c>
      <c r="I55" s="9">
        <v>1.6350000000000002</v>
      </c>
      <c r="J55" s="9">
        <v>2.8226666666666658</v>
      </c>
      <c r="K55" s="9">
        <v>1.48</v>
      </c>
      <c r="L55" s="9">
        <v>1.9151515151515157</v>
      </c>
      <c r="M55" s="9">
        <v>1.5555555555555554</v>
      </c>
      <c r="N55" s="9">
        <v>3.0901960784313727</v>
      </c>
      <c r="O55" s="9">
        <v>1.9749999999999999</v>
      </c>
    </row>
    <row r="56" spans="1:15" x14ac:dyDescent="0.2">
      <c r="A56" s="4">
        <v>1.76</v>
      </c>
      <c r="B56" s="4">
        <v>2.8235294117647061</v>
      </c>
      <c r="C56" s="4">
        <v>1.8888888888888888</v>
      </c>
      <c r="D56" s="4">
        <v>2.9393939393939394</v>
      </c>
      <c r="E56" s="4">
        <v>1.75</v>
      </c>
      <c r="F56" s="4">
        <v>2.6363636363636362</v>
      </c>
      <c r="G56" s="4">
        <v>1.625</v>
      </c>
      <c r="H56" s="4">
        <v>2.12</v>
      </c>
      <c r="I56" s="4">
        <v>1.85</v>
      </c>
      <c r="J56" s="4">
        <v>3.48</v>
      </c>
      <c r="K56" s="4">
        <v>1.4</v>
      </c>
      <c r="L56" s="4">
        <v>2.5151515151515151</v>
      </c>
      <c r="M56" s="4">
        <v>1.2222222222222223</v>
      </c>
      <c r="N56" s="4">
        <v>3.2352941176470589</v>
      </c>
      <c r="O56" s="4">
        <v>2.5</v>
      </c>
    </row>
    <row r="57" spans="1:15" x14ac:dyDescent="0.2">
      <c r="A57" s="4">
        <v>1.96</v>
      </c>
      <c r="B57" s="4">
        <v>2.3529411764705883</v>
      </c>
      <c r="C57" s="4">
        <v>2.1111111111111112</v>
      </c>
      <c r="D57" s="4">
        <v>2.0606060606060606</v>
      </c>
      <c r="E57" s="4">
        <v>1.875</v>
      </c>
      <c r="F57" s="4">
        <v>2.1515151515151514</v>
      </c>
      <c r="G57" s="4">
        <v>1.875</v>
      </c>
      <c r="H57" s="4">
        <v>2.08</v>
      </c>
      <c r="I57" s="4">
        <v>2.0499999999999998</v>
      </c>
      <c r="J57" s="4">
        <v>2.2999999999999998</v>
      </c>
      <c r="K57" s="4">
        <v>1.6</v>
      </c>
      <c r="L57" s="4">
        <v>1.4242424242424243</v>
      </c>
      <c r="M57" s="4">
        <v>1.2222222222222223</v>
      </c>
      <c r="N57" s="4">
        <v>2.9705882352941178</v>
      </c>
      <c r="O57" s="4">
        <v>2.875</v>
      </c>
    </row>
    <row r="58" spans="1:15" x14ac:dyDescent="0.2">
      <c r="A58" s="4">
        <v>1.76</v>
      </c>
      <c r="B58" s="4">
        <v>2.8235294117647061</v>
      </c>
      <c r="C58" s="4">
        <v>1.8888888888888888</v>
      </c>
      <c r="D58" s="4">
        <v>2.9393939393939394</v>
      </c>
      <c r="E58" s="4">
        <v>1.75</v>
      </c>
      <c r="F58" s="4">
        <v>2.6363636363636362</v>
      </c>
      <c r="G58" s="4">
        <v>1.625</v>
      </c>
      <c r="H58" s="4">
        <v>2.12</v>
      </c>
      <c r="I58" s="4">
        <v>1.85</v>
      </c>
      <c r="J58" s="4">
        <v>3.48</v>
      </c>
      <c r="K58" s="4">
        <v>1.4</v>
      </c>
      <c r="L58" s="4">
        <v>2.5151515151515151</v>
      </c>
      <c r="M58" s="4">
        <v>1.2222222222222223</v>
      </c>
      <c r="N58" s="4">
        <v>3.2352941176470589</v>
      </c>
      <c r="O58" s="4">
        <v>2.5</v>
      </c>
    </row>
    <row r="59" spans="1:15" x14ac:dyDescent="0.2">
      <c r="A59" s="4">
        <v>1.76</v>
      </c>
      <c r="B59" s="4">
        <v>2.2941176470588234</v>
      </c>
      <c r="C59" s="4">
        <v>1.8888888888888888</v>
      </c>
      <c r="D59" s="4">
        <v>2.0303030303030303</v>
      </c>
      <c r="E59" s="4">
        <v>1.75</v>
      </c>
      <c r="F59" s="4">
        <v>2.0909090909090908</v>
      </c>
      <c r="G59" s="4">
        <v>1.625</v>
      </c>
      <c r="H59" s="4">
        <v>2</v>
      </c>
      <c r="I59" s="4">
        <v>1.85</v>
      </c>
      <c r="J59" s="4">
        <v>2.2799999999999998</v>
      </c>
      <c r="K59" s="4">
        <v>1.4</v>
      </c>
      <c r="L59" s="4">
        <v>1.4242424242424243</v>
      </c>
      <c r="M59" s="4">
        <v>1.2222222222222223</v>
      </c>
      <c r="N59" s="4">
        <v>2.8823529411764706</v>
      </c>
      <c r="O59" s="4">
        <v>2.5</v>
      </c>
    </row>
    <row r="60" spans="1:15" x14ac:dyDescent="0.2">
      <c r="A60" s="4">
        <v>1.96</v>
      </c>
      <c r="B60" s="4">
        <v>2.8823529411764706</v>
      </c>
      <c r="C60" s="4">
        <v>2.1111111111111112</v>
      </c>
      <c r="D60" s="4">
        <v>2.9696969696969697</v>
      </c>
      <c r="E60" s="4">
        <v>1.875</v>
      </c>
      <c r="F60" s="4">
        <v>2.6969696969696968</v>
      </c>
      <c r="G60" s="4">
        <v>1.875</v>
      </c>
      <c r="H60" s="4">
        <v>2.2000000000000002</v>
      </c>
      <c r="I60" s="4">
        <v>2.0499999999999998</v>
      </c>
      <c r="J60" s="4">
        <v>3.5</v>
      </c>
      <c r="K60" s="4">
        <v>1.6</v>
      </c>
      <c r="L60" s="4">
        <v>2.5151515151515151</v>
      </c>
      <c r="M60" s="4">
        <v>1.2222222222222223</v>
      </c>
      <c r="N60" s="4">
        <v>3.3235294117647061</v>
      </c>
      <c r="O60" s="4">
        <v>2.875</v>
      </c>
    </row>
    <row r="61" spans="1:15" x14ac:dyDescent="0.2">
      <c r="A61" s="4">
        <v>1.96</v>
      </c>
      <c r="B61" s="4">
        <v>2.3529411764705883</v>
      </c>
      <c r="C61" s="4">
        <v>2.1111111111111112</v>
      </c>
      <c r="D61" s="4">
        <v>2.0606060606060606</v>
      </c>
      <c r="E61" s="4">
        <v>1.875</v>
      </c>
      <c r="F61" s="4">
        <v>2.1515151515151514</v>
      </c>
      <c r="G61" s="4">
        <v>1.875</v>
      </c>
      <c r="H61" s="4">
        <v>2.08</v>
      </c>
      <c r="I61" s="4">
        <v>2.0499999999999998</v>
      </c>
      <c r="J61" s="4">
        <v>2.2999999999999998</v>
      </c>
      <c r="K61" s="4">
        <v>1.6</v>
      </c>
      <c r="L61" s="4">
        <v>1.4242424242424243</v>
      </c>
      <c r="M61" s="4">
        <v>1.2222222222222223</v>
      </c>
      <c r="N61" s="4">
        <v>2.9705882352941178</v>
      </c>
      <c r="O61" s="4">
        <v>2.875</v>
      </c>
    </row>
    <row r="62" spans="1:15" x14ac:dyDescent="0.2">
      <c r="A62" s="4">
        <v>1.76</v>
      </c>
      <c r="B62" s="4">
        <v>2.8235294117647061</v>
      </c>
      <c r="C62" s="4">
        <v>1.8888888888888888</v>
      </c>
      <c r="D62" s="4">
        <v>2.9393939393939394</v>
      </c>
      <c r="E62" s="4">
        <v>1.75</v>
      </c>
      <c r="F62" s="4">
        <v>2.6363636363636362</v>
      </c>
      <c r="G62" s="4">
        <v>1.625</v>
      </c>
      <c r="H62" s="4">
        <v>2.12</v>
      </c>
      <c r="I62" s="4">
        <v>1.85</v>
      </c>
      <c r="J62" s="4">
        <v>3.48</v>
      </c>
      <c r="K62" s="4">
        <v>1.4</v>
      </c>
      <c r="L62" s="4">
        <v>2.5151515151515151</v>
      </c>
      <c r="M62" s="4">
        <v>1.2222222222222223</v>
      </c>
      <c r="N62" s="4">
        <v>3.2352941176470589</v>
      </c>
      <c r="O62" s="4">
        <v>2.5</v>
      </c>
    </row>
    <row r="63" spans="1:15" x14ac:dyDescent="0.2">
      <c r="A63" s="4">
        <v>1.76</v>
      </c>
      <c r="B63" s="4">
        <v>2.4705882352941178</v>
      </c>
      <c r="C63" s="4">
        <v>1.8888888888888888</v>
      </c>
      <c r="D63" s="4">
        <v>2.3333333333333335</v>
      </c>
      <c r="E63" s="4">
        <v>1.75</v>
      </c>
      <c r="F63" s="4">
        <v>2.2727272727272729</v>
      </c>
      <c r="G63" s="4">
        <v>1.625</v>
      </c>
      <c r="H63" s="4">
        <v>2.04</v>
      </c>
      <c r="I63" s="4">
        <v>1.85</v>
      </c>
      <c r="J63" s="4">
        <v>2.68</v>
      </c>
      <c r="K63" s="4">
        <v>1.4</v>
      </c>
      <c r="L63" s="4">
        <v>1.7878787878787878</v>
      </c>
      <c r="M63" s="4">
        <v>1.2222222222222223</v>
      </c>
      <c r="N63" s="4">
        <v>3</v>
      </c>
      <c r="O63" s="4">
        <v>2.5</v>
      </c>
    </row>
    <row r="64" spans="1:15" x14ac:dyDescent="0.2">
      <c r="A64" s="4">
        <v>1.76</v>
      </c>
      <c r="B64" s="4">
        <v>2.4705882352941178</v>
      </c>
      <c r="C64" s="4">
        <v>1.8888888888888888</v>
      </c>
      <c r="D64" s="4">
        <v>2.3333333333333335</v>
      </c>
      <c r="E64" s="4">
        <v>1.75</v>
      </c>
      <c r="F64" s="4">
        <v>2.2727272727272729</v>
      </c>
      <c r="G64" s="4">
        <v>1.625</v>
      </c>
      <c r="H64" s="4">
        <v>2.04</v>
      </c>
      <c r="I64" s="4">
        <v>1.85</v>
      </c>
      <c r="J64" s="4">
        <v>2.68</v>
      </c>
      <c r="K64" s="4">
        <v>1.4</v>
      </c>
      <c r="L64" s="4">
        <v>1.7878787878787878</v>
      </c>
      <c r="M64" s="4">
        <v>1.2222222222222223</v>
      </c>
      <c r="N64" s="4">
        <v>3</v>
      </c>
      <c r="O64" s="4">
        <v>2.5</v>
      </c>
    </row>
    <row r="65" spans="1:15" x14ac:dyDescent="0.2">
      <c r="A65" s="4">
        <v>2.92</v>
      </c>
      <c r="B65" s="4">
        <v>2.7941176470588234</v>
      </c>
      <c r="C65" s="4">
        <v>3</v>
      </c>
      <c r="D65" s="4">
        <v>3.1818181818181817</v>
      </c>
      <c r="E65" s="4">
        <v>3.125</v>
      </c>
      <c r="F65" s="4">
        <v>2.8181818181818183</v>
      </c>
      <c r="G65" s="4">
        <v>2.625</v>
      </c>
      <c r="H65" s="4">
        <v>2.92</v>
      </c>
      <c r="I65" s="4">
        <v>2.95</v>
      </c>
      <c r="J65" s="4">
        <v>2.94</v>
      </c>
      <c r="K65" s="4">
        <v>2.8</v>
      </c>
      <c r="L65" s="4">
        <v>2.8787878787878789</v>
      </c>
      <c r="M65" s="4">
        <v>2.7777777777777777</v>
      </c>
      <c r="N65" s="4">
        <v>3.0882352941176472</v>
      </c>
      <c r="O65" s="4">
        <v>3.375</v>
      </c>
    </row>
    <row r="66" spans="1:15" x14ac:dyDescent="0.2">
      <c r="A66" s="9">
        <v>1.9360000000000006</v>
      </c>
      <c r="B66" s="9">
        <v>2.5205882352941171</v>
      </c>
      <c r="C66" s="9">
        <v>2.0666666666666664</v>
      </c>
      <c r="D66" s="9">
        <v>2.4696969696969693</v>
      </c>
      <c r="E66" s="9">
        <v>1.9249999999999998</v>
      </c>
      <c r="F66" s="9">
        <v>2.3808080808080812</v>
      </c>
      <c r="G66" s="9">
        <v>1.8</v>
      </c>
      <c r="H66" s="9">
        <v>2.1520000000000001</v>
      </c>
      <c r="I66" s="9">
        <v>2.0200000000000005</v>
      </c>
      <c r="J66" s="9">
        <v>2.7633333333333332</v>
      </c>
      <c r="K66" s="9">
        <v>1.6</v>
      </c>
      <c r="L66" s="9">
        <v>1.9252525252525257</v>
      </c>
      <c r="M66" s="9">
        <v>1.3777777777777773</v>
      </c>
      <c r="N66" s="9">
        <v>3.0490196078431371</v>
      </c>
      <c r="O66" s="9">
        <v>2.7</v>
      </c>
    </row>
    <row r="67" spans="1:15" x14ac:dyDescent="0.2">
      <c r="A67" s="4">
        <v>1.28</v>
      </c>
      <c r="B67" s="4">
        <v>2.7941176470588234</v>
      </c>
      <c r="C67" s="4">
        <v>1.1111111111111112</v>
      </c>
      <c r="D67" s="4">
        <v>2.6969696969696968</v>
      </c>
      <c r="E67" s="4">
        <v>1.5</v>
      </c>
      <c r="F67" s="4">
        <v>2.4545454545454546</v>
      </c>
      <c r="G67" s="4">
        <v>1.25</v>
      </c>
      <c r="H67" s="4">
        <v>1.76</v>
      </c>
      <c r="I67" s="4">
        <v>1.35</v>
      </c>
      <c r="J67" s="4">
        <v>3.54</v>
      </c>
      <c r="K67" s="4">
        <v>1</v>
      </c>
      <c r="L67" s="4">
        <v>2.5151515151515151</v>
      </c>
      <c r="M67" s="4">
        <v>1.1111111111111112</v>
      </c>
      <c r="N67" s="4">
        <v>2.9705882352941178</v>
      </c>
      <c r="O67" s="4">
        <v>1.5</v>
      </c>
    </row>
    <row r="68" spans="1:15" x14ac:dyDescent="0.2">
      <c r="A68" s="4">
        <v>1.6</v>
      </c>
      <c r="B68" s="4">
        <v>2.3529411764705883</v>
      </c>
      <c r="C68" s="4">
        <v>1.4444444444444444</v>
      </c>
      <c r="D68" s="4">
        <v>2.0303030303030303</v>
      </c>
      <c r="E68" s="4">
        <v>1.75</v>
      </c>
      <c r="F68" s="4">
        <v>2.1818181818181817</v>
      </c>
      <c r="G68" s="4">
        <v>1.625</v>
      </c>
      <c r="H68" s="4">
        <v>1.88</v>
      </c>
      <c r="I68" s="4">
        <v>1.65</v>
      </c>
      <c r="J68" s="4">
        <v>2.5</v>
      </c>
      <c r="K68" s="4">
        <v>1.4</v>
      </c>
      <c r="L68" s="4">
        <v>1.4242424242424243</v>
      </c>
      <c r="M68" s="4">
        <v>1.1111111111111112</v>
      </c>
      <c r="N68" s="4">
        <v>2.9411764705882355</v>
      </c>
      <c r="O68" s="4">
        <v>2.125</v>
      </c>
    </row>
    <row r="69" spans="1:15" x14ac:dyDescent="0.2">
      <c r="A69" s="4">
        <v>1.28</v>
      </c>
      <c r="B69" s="4">
        <v>2.7941176470588234</v>
      </c>
      <c r="C69" s="4">
        <v>1.1111111111111112</v>
      </c>
      <c r="D69" s="4">
        <v>2.6969696969696968</v>
      </c>
      <c r="E69" s="4">
        <v>1.5</v>
      </c>
      <c r="F69" s="4">
        <v>2.4545454545454546</v>
      </c>
      <c r="G69" s="4">
        <v>1.25</v>
      </c>
      <c r="H69" s="4">
        <v>1.76</v>
      </c>
      <c r="I69" s="4">
        <v>1.35</v>
      </c>
      <c r="J69" s="4">
        <v>3.54</v>
      </c>
      <c r="K69" s="4">
        <v>1</v>
      </c>
      <c r="L69" s="4">
        <v>2.5151515151515151</v>
      </c>
      <c r="M69" s="4">
        <v>1.1111111111111112</v>
      </c>
      <c r="N69" s="4">
        <v>2.9705882352941178</v>
      </c>
      <c r="O69" s="4">
        <v>1.5</v>
      </c>
    </row>
    <row r="70" spans="1:15" x14ac:dyDescent="0.2">
      <c r="A70" s="4">
        <v>1.28</v>
      </c>
      <c r="B70" s="4">
        <v>2.2647058823529411</v>
      </c>
      <c r="C70" s="4">
        <v>1.1111111111111112</v>
      </c>
      <c r="D70" s="4">
        <v>1.9696969696969697</v>
      </c>
      <c r="E70" s="4">
        <v>1.5</v>
      </c>
      <c r="F70" s="4">
        <v>2.0909090909090908</v>
      </c>
      <c r="G70" s="4">
        <v>1.25</v>
      </c>
      <c r="H70" s="4">
        <v>1.76</v>
      </c>
      <c r="I70" s="4">
        <v>1.35</v>
      </c>
      <c r="J70" s="4">
        <v>2.46</v>
      </c>
      <c r="K70" s="4">
        <v>1</v>
      </c>
      <c r="L70" s="4">
        <v>1.4242424242424243</v>
      </c>
      <c r="M70" s="4">
        <v>1.1111111111111112</v>
      </c>
      <c r="N70" s="4">
        <v>2.7941176470588234</v>
      </c>
      <c r="O70" s="4">
        <v>1.5</v>
      </c>
    </row>
    <row r="71" spans="1:15" x14ac:dyDescent="0.2">
      <c r="A71" s="4">
        <v>1.6</v>
      </c>
      <c r="B71" s="4">
        <v>2.8823529411764706</v>
      </c>
      <c r="C71" s="4">
        <v>1.4444444444444444</v>
      </c>
      <c r="D71" s="4">
        <v>2.7575757575757578</v>
      </c>
      <c r="E71" s="4">
        <v>1.75</v>
      </c>
      <c r="F71" s="4">
        <v>2.5454545454545454</v>
      </c>
      <c r="G71" s="4">
        <v>1.625</v>
      </c>
      <c r="H71" s="4">
        <v>1.88</v>
      </c>
      <c r="I71" s="4">
        <v>1.65</v>
      </c>
      <c r="J71" s="4">
        <v>3.58</v>
      </c>
      <c r="K71" s="4">
        <v>1.4</v>
      </c>
      <c r="L71" s="4">
        <v>2.5151515151515151</v>
      </c>
      <c r="M71" s="4">
        <v>1.1111111111111112</v>
      </c>
      <c r="N71" s="4">
        <v>3.1176470588235294</v>
      </c>
      <c r="O71" s="4">
        <v>2.125</v>
      </c>
    </row>
    <row r="72" spans="1:15" x14ac:dyDescent="0.2">
      <c r="A72" s="4">
        <v>1.6</v>
      </c>
      <c r="B72" s="4">
        <v>2.3529411764705883</v>
      </c>
      <c r="C72" s="4">
        <v>1.4444444444444444</v>
      </c>
      <c r="D72" s="4">
        <v>2.0303030303030303</v>
      </c>
      <c r="E72" s="4">
        <v>1.75</v>
      </c>
      <c r="F72" s="4">
        <v>2.1818181818181817</v>
      </c>
      <c r="G72" s="4">
        <v>1.625</v>
      </c>
      <c r="H72" s="4">
        <v>1.88</v>
      </c>
      <c r="I72" s="4">
        <v>1.65</v>
      </c>
      <c r="J72" s="4">
        <v>2.5</v>
      </c>
      <c r="K72" s="4">
        <v>1.4</v>
      </c>
      <c r="L72" s="4">
        <v>1.4242424242424243</v>
      </c>
      <c r="M72" s="4">
        <v>1.1111111111111112</v>
      </c>
      <c r="N72" s="4">
        <v>2.9411764705882355</v>
      </c>
      <c r="O72" s="4">
        <v>2.125</v>
      </c>
    </row>
    <row r="73" spans="1:15" x14ac:dyDescent="0.2">
      <c r="A73" s="4">
        <v>1.28</v>
      </c>
      <c r="B73" s="4">
        <v>2.7941176470588234</v>
      </c>
      <c r="C73" s="4">
        <v>1.1111111111111112</v>
      </c>
      <c r="D73" s="4">
        <v>2.6969696969696968</v>
      </c>
      <c r="E73" s="4">
        <v>1.5</v>
      </c>
      <c r="F73" s="4">
        <v>2.4545454545454546</v>
      </c>
      <c r="G73" s="4">
        <v>1.25</v>
      </c>
      <c r="H73" s="4">
        <v>1.76</v>
      </c>
      <c r="I73" s="4">
        <v>1.35</v>
      </c>
      <c r="J73" s="4">
        <v>3.54</v>
      </c>
      <c r="K73" s="4">
        <v>1</v>
      </c>
      <c r="L73" s="4">
        <v>2.5151515151515151</v>
      </c>
      <c r="M73" s="4">
        <v>1.1111111111111112</v>
      </c>
      <c r="N73" s="4">
        <v>2.9705882352941178</v>
      </c>
      <c r="O73" s="4">
        <v>1.5</v>
      </c>
    </row>
    <row r="74" spans="1:15" x14ac:dyDescent="0.2">
      <c r="A74" s="4">
        <v>1.28</v>
      </c>
      <c r="B74" s="4">
        <v>2.4411764705882355</v>
      </c>
      <c r="C74" s="4">
        <v>1.1111111111111112</v>
      </c>
      <c r="D74" s="4">
        <v>2.2121212121212119</v>
      </c>
      <c r="E74" s="4">
        <v>1.5</v>
      </c>
      <c r="F74" s="4">
        <v>2.2121212121212119</v>
      </c>
      <c r="G74" s="4">
        <v>1.25</v>
      </c>
      <c r="H74" s="4">
        <v>1.76</v>
      </c>
      <c r="I74" s="4">
        <v>1.35</v>
      </c>
      <c r="J74" s="4">
        <v>2.82</v>
      </c>
      <c r="K74" s="4">
        <v>1</v>
      </c>
      <c r="L74" s="4">
        <v>1.7878787878787878</v>
      </c>
      <c r="M74" s="4">
        <v>1.1111111111111112</v>
      </c>
      <c r="N74" s="4">
        <v>2.8529411764705883</v>
      </c>
      <c r="O74" s="4">
        <v>1.5</v>
      </c>
    </row>
    <row r="75" spans="1:15" x14ac:dyDescent="0.2">
      <c r="A75" s="4">
        <v>1.28</v>
      </c>
      <c r="B75" s="4">
        <v>2.4411764705882355</v>
      </c>
      <c r="C75" s="4">
        <v>1.1111111111111112</v>
      </c>
      <c r="D75" s="4">
        <v>2.2121212121212119</v>
      </c>
      <c r="E75" s="4">
        <v>1.5</v>
      </c>
      <c r="F75" s="4">
        <v>2.2121212121212119</v>
      </c>
      <c r="G75" s="4">
        <v>1.25</v>
      </c>
      <c r="H75" s="4">
        <v>1.76</v>
      </c>
      <c r="I75" s="4">
        <v>1.35</v>
      </c>
      <c r="J75" s="4">
        <v>2.82</v>
      </c>
      <c r="K75" s="4">
        <v>1</v>
      </c>
      <c r="L75" s="4">
        <v>1.7878787878787878</v>
      </c>
      <c r="M75" s="4">
        <v>1.1111111111111112</v>
      </c>
      <c r="N75" s="4">
        <v>2.8529411764705883</v>
      </c>
      <c r="O75" s="4">
        <v>1.5</v>
      </c>
    </row>
    <row r="76" spans="1:15" x14ac:dyDescent="0.2">
      <c r="A76" s="4">
        <v>2.92</v>
      </c>
      <c r="B76" s="4">
        <v>2.7058823529411766</v>
      </c>
      <c r="C76" s="4">
        <v>2.8888888888888888</v>
      </c>
      <c r="D76" s="4">
        <v>3.0909090909090908</v>
      </c>
      <c r="E76" s="4">
        <v>3</v>
      </c>
      <c r="F76" s="4">
        <v>2.9393939393939394</v>
      </c>
      <c r="G76" s="4">
        <v>2.875</v>
      </c>
      <c r="H76" s="4">
        <v>2.86</v>
      </c>
      <c r="I76" s="4">
        <v>2.9</v>
      </c>
      <c r="J76" s="4">
        <v>2.96</v>
      </c>
      <c r="K76" s="4">
        <v>3</v>
      </c>
      <c r="L76" s="4">
        <v>2.7575757575757578</v>
      </c>
      <c r="M76" s="4">
        <v>2.7777777777777777</v>
      </c>
      <c r="N76" s="4">
        <v>3.0294117647058822</v>
      </c>
      <c r="O76" s="4">
        <v>3.125</v>
      </c>
    </row>
    <row r="77" spans="1:15" x14ac:dyDescent="0.2">
      <c r="A77" s="9">
        <v>1.54</v>
      </c>
      <c r="B77" s="9">
        <v>2.4803921568627452</v>
      </c>
      <c r="C77" s="9">
        <v>1.3888888888888886</v>
      </c>
      <c r="D77" s="9">
        <v>2.3464646464646464</v>
      </c>
      <c r="E77" s="9">
        <v>1.7249999999999999</v>
      </c>
      <c r="F77" s="9">
        <v>2.3262626262626265</v>
      </c>
      <c r="G77" s="9">
        <v>1.5249999999999999</v>
      </c>
      <c r="H77" s="9">
        <v>1.9060000000000001</v>
      </c>
      <c r="I77" s="9">
        <v>1.595</v>
      </c>
      <c r="J77" s="9">
        <v>2.864666666666666</v>
      </c>
      <c r="K77" s="9">
        <v>1.3199999999999998</v>
      </c>
      <c r="L77" s="9">
        <v>1.8989898989898997</v>
      </c>
      <c r="M77" s="9">
        <v>1.2777777777777777</v>
      </c>
      <c r="N77" s="9">
        <v>2.914705882352941</v>
      </c>
      <c r="O77" s="9">
        <v>1.8499999999999999</v>
      </c>
    </row>
    <row r="78" spans="1:15" x14ac:dyDescent="0.2">
      <c r="A78" s="4">
        <v>1.28</v>
      </c>
      <c r="B78" s="4">
        <v>2.7941176470588234</v>
      </c>
      <c r="C78" s="4">
        <v>1.1111111111111112</v>
      </c>
      <c r="D78" s="4">
        <v>2.6969696969696968</v>
      </c>
      <c r="E78" s="4">
        <v>1.5</v>
      </c>
      <c r="F78" s="4">
        <v>2.4545454545454546</v>
      </c>
      <c r="G78" s="4">
        <v>1.25</v>
      </c>
      <c r="H78" s="4">
        <v>1.76</v>
      </c>
      <c r="I78" s="4">
        <v>1.35</v>
      </c>
      <c r="J78" s="4">
        <v>3.54</v>
      </c>
      <c r="K78" s="4">
        <v>1</v>
      </c>
      <c r="L78" s="4">
        <v>2.5151515151515151</v>
      </c>
      <c r="M78" s="4">
        <v>1.1111111111111112</v>
      </c>
      <c r="N78" s="4">
        <v>2.9705882352941178</v>
      </c>
      <c r="O78" s="4">
        <v>1.5</v>
      </c>
    </row>
    <row r="79" spans="1:15" x14ac:dyDescent="0.2">
      <c r="A79" s="4">
        <v>1.6</v>
      </c>
      <c r="B79" s="4">
        <v>2.3529411764705883</v>
      </c>
      <c r="C79" s="4">
        <v>1.4444444444444444</v>
      </c>
      <c r="D79" s="4">
        <v>2.0303030303030303</v>
      </c>
      <c r="E79" s="4">
        <v>1.75</v>
      </c>
      <c r="F79" s="4">
        <v>2.1818181818181817</v>
      </c>
      <c r="G79" s="4">
        <v>1.625</v>
      </c>
      <c r="H79" s="4">
        <v>1.88</v>
      </c>
      <c r="I79" s="4">
        <v>1.65</v>
      </c>
      <c r="J79" s="4">
        <v>2.5</v>
      </c>
      <c r="K79" s="4">
        <v>1.4</v>
      </c>
      <c r="L79" s="4">
        <v>1.4242424242424243</v>
      </c>
      <c r="M79" s="4">
        <v>1.1111111111111112</v>
      </c>
      <c r="N79" s="4">
        <v>2.9411764705882355</v>
      </c>
      <c r="O79" s="4">
        <v>2.125</v>
      </c>
    </row>
    <row r="80" spans="1:15" x14ac:dyDescent="0.2">
      <c r="A80" s="4">
        <v>1.28</v>
      </c>
      <c r="B80" s="4">
        <v>2.7941176470588234</v>
      </c>
      <c r="C80" s="4">
        <v>1.1111111111111112</v>
      </c>
      <c r="D80" s="4">
        <v>2.6969696969696968</v>
      </c>
      <c r="E80" s="4">
        <v>1.5</v>
      </c>
      <c r="F80" s="4">
        <v>2.4545454545454546</v>
      </c>
      <c r="G80" s="4">
        <v>1.25</v>
      </c>
      <c r="H80" s="4">
        <v>1.76</v>
      </c>
      <c r="I80" s="4">
        <v>1.35</v>
      </c>
      <c r="J80" s="4">
        <v>3.54</v>
      </c>
      <c r="K80" s="4">
        <v>1</v>
      </c>
      <c r="L80" s="4">
        <v>2.5151515151515151</v>
      </c>
      <c r="M80" s="4">
        <v>1.1111111111111112</v>
      </c>
      <c r="N80" s="4">
        <v>2.9705882352941178</v>
      </c>
      <c r="O80" s="4">
        <v>1.5</v>
      </c>
    </row>
    <row r="81" spans="1:15" x14ac:dyDescent="0.2">
      <c r="A81" s="4">
        <v>1.28</v>
      </c>
      <c r="B81" s="4">
        <v>2.2647058823529411</v>
      </c>
      <c r="C81" s="4">
        <v>1.1111111111111112</v>
      </c>
      <c r="D81" s="4">
        <v>1.9696969696969697</v>
      </c>
      <c r="E81" s="4">
        <v>1.5</v>
      </c>
      <c r="F81" s="4">
        <v>2.0909090909090908</v>
      </c>
      <c r="G81" s="4">
        <v>1.25</v>
      </c>
      <c r="H81" s="4">
        <v>1.76</v>
      </c>
      <c r="I81" s="4">
        <v>1.35</v>
      </c>
      <c r="J81" s="4">
        <v>2.46</v>
      </c>
      <c r="K81" s="4">
        <v>1</v>
      </c>
      <c r="L81" s="4">
        <v>1.4242424242424243</v>
      </c>
      <c r="M81" s="4">
        <v>1.1111111111111112</v>
      </c>
      <c r="N81" s="4">
        <v>2.7941176470588234</v>
      </c>
      <c r="O81" s="4">
        <v>1.5</v>
      </c>
    </row>
    <row r="82" spans="1:15" x14ac:dyDescent="0.2">
      <c r="A82" s="4">
        <v>1.6</v>
      </c>
      <c r="B82" s="4">
        <v>2.8823529411764706</v>
      </c>
      <c r="C82" s="4">
        <v>1.4444444444444444</v>
      </c>
      <c r="D82" s="4">
        <v>2.7575757575757578</v>
      </c>
      <c r="E82" s="4">
        <v>1.75</v>
      </c>
      <c r="F82" s="4">
        <v>2.5454545454545454</v>
      </c>
      <c r="G82" s="4">
        <v>1.625</v>
      </c>
      <c r="H82" s="4">
        <v>1.88</v>
      </c>
      <c r="I82" s="4">
        <v>1.65</v>
      </c>
      <c r="J82" s="4">
        <v>3.58</v>
      </c>
      <c r="K82" s="4">
        <v>1.4</v>
      </c>
      <c r="L82" s="4">
        <v>2.5151515151515151</v>
      </c>
      <c r="M82" s="4">
        <v>1.1111111111111112</v>
      </c>
      <c r="N82" s="4">
        <v>3.1176470588235294</v>
      </c>
      <c r="O82" s="4">
        <v>2.125</v>
      </c>
    </row>
    <row r="83" spans="1:15" x14ac:dyDescent="0.2">
      <c r="A83" s="4">
        <v>1.6</v>
      </c>
      <c r="B83" s="4">
        <v>2.3529411764705883</v>
      </c>
      <c r="C83" s="4">
        <v>1.4444444444444444</v>
      </c>
      <c r="D83" s="4">
        <v>2.0303030303030303</v>
      </c>
      <c r="E83" s="4">
        <v>1.75</v>
      </c>
      <c r="F83" s="4">
        <v>2.1818181818181817</v>
      </c>
      <c r="G83" s="4">
        <v>1.625</v>
      </c>
      <c r="H83" s="4">
        <v>1.88</v>
      </c>
      <c r="I83" s="4">
        <v>1.65</v>
      </c>
      <c r="J83" s="4">
        <v>2.5</v>
      </c>
      <c r="K83" s="4">
        <v>1.4</v>
      </c>
      <c r="L83" s="4">
        <v>1.4242424242424243</v>
      </c>
      <c r="M83" s="4">
        <v>1.1111111111111112</v>
      </c>
      <c r="N83" s="4">
        <v>2.9411764705882355</v>
      </c>
      <c r="O83" s="4">
        <v>2.125</v>
      </c>
    </row>
    <row r="84" spans="1:15" x14ac:dyDescent="0.2">
      <c r="A84" s="4">
        <v>1.28</v>
      </c>
      <c r="B84" s="4">
        <v>2.7941176470588234</v>
      </c>
      <c r="C84" s="4">
        <v>1.1111111111111112</v>
      </c>
      <c r="D84" s="4">
        <v>2.6969696969696968</v>
      </c>
      <c r="E84" s="4">
        <v>1.5</v>
      </c>
      <c r="F84" s="4">
        <v>2.4545454545454546</v>
      </c>
      <c r="G84" s="4">
        <v>1.25</v>
      </c>
      <c r="H84" s="4">
        <v>1.76</v>
      </c>
      <c r="I84" s="4">
        <v>1.35</v>
      </c>
      <c r="J84" s="4">
        <v>3.54</v>
      </c>
      <c r="K84" s="4">
        <v>1</v>
      </c>
      <c r="L84" s="4">
        <v>2.5151515151515151</v>
      </c>
      <c r="M84" s="4">
        <v>1.1111111111111112</v>
      </c>
      <c r="N84" s="4">
        <v>2.9705882352941178</v>
      </c>
      <c r="O84" s="4">
        <v>1.5</v>
      </c>
    </row>
    <row r="85" spans="1:15" x14ac:dyDescent="0.2">
      <c r="A85" s="4">
        <v>1.28</v>
      </c>
      <c r="B85" s="4">
        <v>2.4411764705882355</v>
      </c>
      <c r="C85" s="4">
        <v>1.1111111111111112</v>
      </c>
      <c r="D85" s="4">
        <v>2.2121212121212119</v>
      </c>
      <c r="E85" s="4">
        <v>1.5</v>
      </c>
      <c r="F85" s="4">
        <v>2.2121212121212119</v>
      </c>
      <c r="G85" s="4">
        <v>1.25</v>
      </c>
      <c r="H85" s="4">
        <v>1.76</v>
      </c>
      <c r="I85" s="4">
        <v>1.35</v>
      </c>
      <c r="J85" s="4">
        <v>2.82</v>
      </c>
      <c r="K85" s="4">
        <v>1</v>
      </c>
      <c r="L85" s="4">
        <v>1.7878787878787878</v>
      </c>
      <c r="M85" s="4">
        <v>1.1111111111111112</v>
      </c>
      <c r="N85" s="4">
        <v>2.8529411764705883</v>
      </c>
      <c r="O85" s="4">
        <v>1.5</v>
      </c>
    </row>
    <row r="86" spans="1:15" x14ac:dyDescent="0.2">
      <c r="A86" s="4">
        <v>1.28</v>
      </c>
      <c r="B86" s="4">
        <v>2.4411764705882355</v>
      </c>
      <c r="C86" s="4">
        <v>1.1111111111111112</v>
      </c>
      <c r="D86" s="4">
        <v>2.2121212121212119</v>
      </c>
      <c r="E86" s="4">
        <v>1.5</v>
      </c>
      <c r="F86" s="4">
        <v>2.2121212121212119</v>
      </c>
      <c r="G86" s="4">
        <v>1.25</v>
      </c>
      <c r="H86" s="4">
        <v>1.76</v>
      </c>
      <c r="I86" s="4">
        <v>1.35</v>
      </c>
      <c r="J86" s="4">
        <v>2.82</v>
      </c>
      <c r="K86" s="4">
        <v>1</v>
      </c>
      <c r="L86" s="4">
        <v>1.7878787878787878</v>
      </c>
      <c r="M86" s="4">
        <v>1.1111111111111112</v>
      </c>
      <c r="N86" s="4">
        <v>2.8529411764705883</v>
      </c>
      <c r="O86" s="4">
        <v>1.5</v>
      </c>
    </row>
    <row r="87" spans="1:15" x14ac:dyDescent="0.2">
      <c r="A87" s="4">
        <v>2.92</v>
      </c>
      <c r="B87" s="4">
        <v>2.7058823529411766</v>
      </c>
      <c r="C87" s="4">
        <v>2.8888888888888888</v>
      </c>
      <c r="D87" s="4">
        <v>3.0909090909090908</v>
      </c>
      <c r="E87" s="4">
        <v>3</v>
      </c>
      <c r="F87" s="4">
        <v>2.9393939393939394</v>
      </c>
      <c r="G87" s="4">
        <v>2.875</v>
      </c>
      <c r="H87" s="4">
        <v>2.86</v>
      </c>
      <c r="I87" s="4">
        <v>2.9</v>
      </c>
      <c r="J87" s="4">
        <v>2.96</v>
      </c>
      <c r="K87" s="4">
        <v>3</v>
      </c>
      <c r="L87" s="4">
        <v>2.7575757575757578</v>
      </c>
      <c r="M87" s="4">
        <v>2.7777777777777777</v>
      </c>
      <c r="N87" s="4">
        <v>3.0294117647058822</v>
      </c>
      <c r="O87" s="4">
        <v>3.125</v>
      </c>
    </row>
    <row r="88" spans="1:15" x14ac:dyDescent="0.2">
      <c r="A88" s="9">
        <v>1.54</v>
      </c>
      <c r="B88" s="9">
        <v>2.4803921568627452</v>
      </c>
      <c r="C88" s="9">
        <v>1.3888888888888886</v>
      </c>
      <c r="D88" s="9">
        <v>2.3464646464646464</v>
      </c>
      <c r="E88" s="9">
        <v>1.7249999999999999</v>
      </c>
      <c r="F88" s="9">
        <v>2.3262626262626265</v>
      </c>
      <c r="G88" s="9">
        <v>1.5249999999999999</v>
      </c>
      <c r="H88" s="9">
        <v>1.9060000000000001</v>
      </c>
      <c r="I88" s="9">
        <v>1.595</v>
      </c>
      <c r="J88" s="9">
        <v>2.864666666666666</v>
      </c>
      <c r="K88" s="9">
        <v>1.3199999999999998</v>
      </c>
      <c r="L88" s="9">
        <v>1.8989898989898997</v>
      </c>
      <c r="M88" s="9">
        <v>1.2777777777777777</v>
      </c>
      <c r="N88" s="9">
        <v>2.914705882352941</v>
      </c>
      <c r="O88" s="9">
        <v>1.8499999999999999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自社診断ツール(他社比較用)</vt:lpstr>
      <vt:lpstr>(記入例)自社診断ツール(他社比較用)</vt:lpstr>
      <vt:lpstr>自社診断ツール(社内比較用)</vt:lpstr>
      <vt:lpstr>(記入例)自社診断ツール(社内比較用)</vt:lpstr>
      <vt:lpstr>(非表示)説明用データ</vt:lpstr>
      <vt:lpstr>(非表示)インデックス用_各社・全データ</vt:lpstr>
      <vt:lpstr>(非表示)インデックス用_部署間比較</vt:lpstr>
      <vt:lpstr>(非表示) 調査結果マスターデータ</vt:lpstr>
      <vt:lpstr>Sheet6</vt:lpstr>
      <vt:lpstr>'(記入例)自社診断ツール(社内比較用)'!Print_Area</vt:lpstr>
      <vt:lpstr>'(記入例)自社診断ツール(他社比較用)'!Print_Area</vt:lpstr>
      <vt:lpstr>'自社診断ツール(社内比較用)'!Print_Area</vt:lpstr>
      <vt:lpstr>'自社診断ツール(他社比較用)'!Print_Area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Tsujimura Tomoo</dc:creator>
  <cp:lastModifiedBy>Tsujimura Tomoo</cp:lastModifiedBy>
  <cp:lastPrinted>2019-02-12T03:10:48Z</cp:lastPrinted>
  <dcterms:created xsi:type="dcterms:W3CDTF">2015-11-18T11:08:58Z</dcterms:created>
  <dcterms:modified xsi:type="dcterms:W3CDTF">2019-03-11T00:58:37Z</dcterms:modified>
</cp:coreProperties>
</file>