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科学院\"/>
    </mc:Choice>
  </mc:AlternateContent>
  <bookViews>
    <workbookView xWindow="-23148" yWindow="-1296" windowWidth="23256" windowHeight="12576"/>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7" i="11" l="1"/>
  <c r="AY399" i="11"/>
  <c r="AY337" i="11"/>
  <c r="AY338" i="11"/>
  <c r="AY340" i="11"/>
  <c r="AY333" i="11"/>
  <c r="AY325" i="11"/>
  <c r="AY322" i="11"/>
  <c r="AY326" i="11"/>
  <c r="AY330" i="11"/>
  <c r="AY336" i="11"/>
  <c r="AY341" i="11"/>
  <c r="AY69" i="11"/>
  <c r="AY329" i="11"/>
  <c r="AY323" i="11"/>
  <c r="AY327" i="11"/>
  <c r="AY331" i="11"/>
  <c r="AY324" i="11"/>
  <c r="AY328" i="11"/>
  <c r="AY66" i="11"/>
  <c r="AY75" i="11"/>
  <c r="AY73" i="11"/>
  <c r="AY77" i="11"/>
  <c r="AY74" i="11"/>
  <c r="AY72" i="11"/>
  <c r="AY335" i="11"/>
  <c r="AY214" i="11"/>
  <c r="AY210" i="11"/>
  <c r="AY208" i="11"/>
  <c r="AY211" i="11" s="1"/>
  <c r="AY202" i="11"/>
  <c r="AY200" i="11"/>
  <c r="AY207" i="11" s="1"/>
  <c r="AY195" i="11"/>
  <c r="AY196" i="11" s="1"/>
  <c r="AY190" i="11"/>
  <c r="AY192" i="11" s="1"/>
  <c r="AY180" i="11"/>
  <c r="AY187" i="11" s="1"/>
  <c r="AY179" i="11"/>
  <c r="AY173" i="11"/>
  <c r="AY176" i="11" s="1"/>
  <c r="AY171" i="11"/>
  <c r="AY170" i="11"/>
  <c r="AY172" i="11" s="1"/>
  <c r="AY167" i="11"/>
  <c r="AY169" i="11" s="1"/>
  <c r="AY136" i="11"/>
  <c r="AY138" i="11" s="1"/>
  <c r="AY133" i="11"/>
  <c r="AY134" i="11" s="1"/>
  <c r="AY132" i="11"/>
  <c r="AY139" i="11"/>
  <c r="AY144" i="11" s="1"/>
  <c r="AY166" i="11"/>
  <c r="AY161" i="11"/>
  <c r="AY162" i="11" s="1"/>
  <c r="AY156" i="11"/>
  <c r="AY158" i="11" s="1"/>
  <c r="AY153" i="11"/>
  <c r="AY152" i="11"/>
  <c r="AY146" i="11"/>
  <c r="AY150" i="11" s="1"/>
  <c r="AY130" i="11"/>
  <c r="AY127" i="11"/>
  <c r="AY128" i="11" s="1"/>
  <c r="AY122" i="11"/>
  <c r="AY124" i="11" s="1"/>
  <c r="AY121" i="11"/>
  <c r="AY119" i="11"/>
  <c r="AY118" i="11"/>
  <c r="AY115" i="11"/>
  <c r="AY114" i="11"/>
  <c r="AY113" i="11"/>
  <c r="AY112" i="11"/>
  <c r="AY120" i="11" s="1"/>
  <c r="AY100" i="11"/>
  <c r="AY99" i="11"/>
  <c r="AY101" i="11" s="1"/>
  <c r="AY98" i="11"/>
  <c r="AY102" i="11"/>
  <c r="AY104" i="11" s="1"/>
  <c r="AY155" i="11" l="1"/>
  <c r="AY206" i="11"/>
  <c r="AY117" i="11"/>
  <c r="AY151" i="11"/>
  <c r="AY142" i="11"/>
  <c r="AY175" i="11"/>
  <c r="AY125" i="11"/>
  <c r="AY129" i="11"/>
  <c r="AY164" i="11"/>
  <c r="AY141" i="11"/>
  <c r="AY145" i="11"/>
  <c r="AY135" i="11"/>
  <c r="AY177" i="11"/>
  <c r="AY204" i="11"/>
  <c r="AY212" i="11"/>
  <c r="AY174" i="11"/>
  <c r="AY178" i="11"/>
  <c r="AY193" i="11"/>
  <c r="AY201" i="11"/>
  <c r="AY205" i="11"/>
  <c r="AY209" i="11"/>
  <c r="AY213" i="11"/>
  <c r="AY126" i="11"/>
  <c r="AY123" i="11"/>
  <c r="AY131" i="11"/>
  <c r="AY143" i="11"/>
  <c r="AY137"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1" i="11"/>
  <c r="AY78" i="11"/>
  <c r="AY87" i="11" s="1"/>
  <c r="AY44" i="11"/>
  <c r="AY52" i="11" s="1"/>
  <c r="AY89" i="11" l="1"/>
  <c r="AY90" i="11"/>
  <c r="AY63" i="11"/>
  <c r="AY80" i="11"/>
  <c r="AY84" i="11"/>
  <c r="AY92" i="11"/>
  <c r="AY96" i="11"/>
  <c r="AY55" i="11"/>
  <c r="AY85" i="11"/>
  <c r="AY97"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<sst xmlns="http://schemas.openxmlformats.org/spreadsheetml/2006/main" count="2095" uniqueCount="775">
  <si>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</si>
  <si>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</si>
  <si>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</si>
  <si>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</si>
  <si>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</si>
  <si>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</si>
  <si>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</si>
  <si>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</si>
  <si>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</si>
  <si>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</si>
  <si>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</si>
  <si>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</si>
  <si>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</si>
  <si>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</si>
  <si>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</si>
  <si>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</si>
  <si>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</si>
  <si>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</si>
  <si>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</si>
  <si>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</si>
  <si>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</si>
  <si>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</si>
  <si>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</si>
  <si>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</si>
  <si>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</si>
  <si>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</si>
  <si>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</si>
  <si>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</si>
  <si>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</si>
  <si>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</si>
  <si>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</si>
  <si>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</si>
  <si>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</si>
  <si>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</si>
  <si>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</si>
  <si>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</si>
  <si>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</si>
  <si>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</si>
  <si>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</si>
  <si>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</si>
  <si>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</si>
  <si>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</si>
  <si>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</si>
  <si>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</si>
  <si>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</si>
  <si>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</si>
  <si>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</si>
  <si>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</si>
  <si>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</si>
  <si>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</si>
  <si>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</si>
  <si>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</si>
  <si>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</si>
  <si>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</si>
  <si>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</si>
  <si>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</si>
  <si>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</si>
  <si>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</si>
  <si>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</si>
  <si>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</si>
  <si>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</si>
  <si>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</si>
  <si>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</si>
  <si>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</si>
  <si>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</si>
  <si>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</si>
  <si>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</si>
  <si>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</si>
  <si>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</si>
  <si>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</si>
  <si>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</si>
  <si>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</si>
  <si>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</si>
  <si>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</si>
  <si>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</si>
  <si>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</si>
  <si>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</si>
  <si>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</si>
  <si>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</si>
  <si>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</si>
  <si>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</si>
  <si>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</si>
  <si>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</si>
  <si>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</si>
  <si>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</si>
  <si>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</si>
  <si>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</si>
  <si>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</si>
  <si>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</si>
  <si>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</si>
  <si>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</si>
  <si>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</si>
  <si>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</si>
  <si>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</si>
  <si>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</si>
  <si>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</si>
  <si>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</si>
  <si>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</si>
  <si>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</si>
  <si>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</si>
  <si>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</si>
  <si>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</si>
  <si>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</si>
  <si>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</si>
  <si>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</si>
  <si>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</si>
  <si>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</si>
  <si>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</si>
  <si>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</si>
  <si>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</si>
  <si>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</si>
  <si>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</si>
  <si>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</si>
  <si>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</si>
  <si>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</si>
  <si>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</si>
  <si>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</si>
  <si>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</si>
  <si>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</si>
  <si>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</si>
  <si>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</si>
  <si>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</si>
  <si>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</si>
  <si>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</si>
  <si>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</si>
  <si>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</si>
  <si>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</si>
  <si>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</si>
  <si>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</si>
  <si>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</si>
  <si>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</si>
  <si>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</si>
  <si>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</si>
  <si>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</si>
  <si>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</si>
  <si>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</si>
  <si>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</si>
  <si>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</si>
  <si>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</si>
  <si>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</si>
  <si>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</si>
  <si>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</si>
  <si>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</si>
  <si>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</si>
  <si>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</si>
  <si>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</si>
  <si>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</si>
  <si>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</si>
  <si>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</si>
  <si>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</si>
  <si>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</si>
  <si>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</si>
  <si>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</si>
  <si>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</si>
  <si>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</si>
  <si>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</si>
  <si>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</si>
  <si>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</si>
  <si>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</si>
  <si>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</si>
  <si>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</si>
  <si>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</si>
  <si>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</si>
  <si>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</si>
  <si>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</si>
  <si>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</si>
  <si>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</si>
  <si>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</si>
  <si>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</si>
  <si>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</si>
  <si>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</si>
  <si>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</si>
  <si>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</si>
  <si>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</si>
  <si>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</si>
  <si>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</si>
  <si>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</si>
  <si>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</si>
  <si>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</si>
  <si>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</si>
  <si>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</si>
  <si>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</si>
  <si>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</si>
  <si>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</si>
  <si>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</si>
  <si>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</si>
  <si>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</si>
  <si>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</si>
  <si>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</si>
  <si>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</si>
  <si>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</si>
  <si>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</si>
  <si>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</si>
  <si>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</si>
  <si>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</si>
  <si>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</si>
  <si>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</si>
  <si>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</si>
  <si>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</si>
  <si>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</si>
  <si>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</si>
  <si>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</si>
  <si>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</si>
  <si>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</si>
  <si>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</si>
  <si>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</si>
  <si>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</si>
  <si>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</si>
  <si>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</si>
  <si>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</si>
  <si>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</si>
  <si>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</si>
  <si>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</si>
  <si>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</si>
  <si>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</si>
  <si>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</si>
  <si>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</si>
  <si>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</si>
  <si>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</si>
  <si>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</si>
  <si>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</si>
  <si>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</si>
  <si>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</si>
  <si>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</si>
  <si>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</si>
  <si>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</si>
  <si>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</si>
  <si>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</si>
  <si>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</si>
  <si>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</si>
  <si>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</si>
  <si>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</si>
  <si>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</si>
  <si>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</si>
  <si>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</si>
  <si>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</si>
  <si>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</si>
  <si>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</si>
  <si>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</si>
  <si>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</si>
  <si>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</si>
  <si>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</si>
  <si>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</si>
  <si>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</si>
  <si>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</si>
  <si>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</si>
  <si>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</si>
  <si>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</si>
  <si>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</si>
  <si>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</si>
  <si>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</si>
  <si>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</si>
  <si>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</si>
  <si>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</si>
  <si>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</si>
  <si>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</si>
  <si>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</si>
  <si>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</si>
  <si>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</si>
  <si>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</si>
  <si>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</si>
  <si>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</si>
  <si>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</si>
  <si>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</si>
  <si>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</si>
  <si>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</si>
  <si>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</si>
  <si>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</si>
  <si>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</si>
  <si>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</si>
  <si>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</si>
  <si>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</si>
  <si>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</si>
  <si>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</si>
  <si>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</si>
  <si>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</si>
  <si>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</si>
  <si>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</si>
  <si>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</si>
  <si>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</si>
  <si>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</si>
  <si>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</si>
  <si>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</si>
  <si>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</si>
  <si>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</si>
  <si>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</si>
  <si>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</si>
  <si>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</si>
  <si>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</si>
  <si>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</si>
  <si>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</si>
  <si>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</si>
  <si>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</si>
  <si>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</si>
  <si>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</si>
  <si>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</si>
  <si>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</si>
  <si>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</si>
  <si>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</si>
  <si>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</si>
  <si>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</si>
  <si>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</si>
  <si>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</si>
  <si>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</si>
  <si>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</si>
  <si>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</si>
  <si>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</si>
  <si>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</si>
  <si>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</si>
  <si>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</si>
  <si>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</si>
  <si>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</si>
  <si>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</si>
  <si>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</si>
  <si>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</si>
  <si>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</si>
  <si>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</si>
  <si>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</si>
  <si>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</si>
  <si>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</si>
  <si>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</si>
  <si>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</si>
  <si>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</si>
  <si>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</si>
  <si>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</si>
  <si>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</si>
  <si>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</si>
  <si>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</si>
  <si>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</si>
  <si>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</si>
  <si>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</si>
  <si>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</si>
  <si>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</si>
  <si>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</si>
  <si>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</si>
  <si>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</si>
  <si>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</si>
  <si>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</si>
  <si>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</si>
  <si>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</si>
  <si>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</si>
  <si>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</si>
  <si>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</si>
  <si>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</si>
  <si>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</si>
  <si>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</si>
  <si>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</si>
  <si>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</si>
  <si>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</si>
  <si>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</si>
  <si>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</si>
  <si>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</si>
  <si>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</si>
  <si>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</si>
  <si>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</si>
  <si>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</si>
  <si>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</si>
  <si>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</si>
  <si>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</si>
  <si>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</si>
  <si>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</si>
  <si>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</si>
  <si>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</si>
  <si>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</si>
  <si>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</si>
  <si>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</si>
  <si>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</si>
  <si>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</si>
  <si>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</si>
  <si>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</si>
  <si>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</si>
  <si>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</si>
  <si>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</si>
  <si>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</si>
  <si>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</si>
  <si>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</si>
  <si>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</si>
  <si>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</si>
  <si>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</si>
  <si>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</si>
  <si>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</si>
  <si>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</si>
  <si>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</si>
  <si>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</si>
  <si>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</si>
  <si>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</si>
  <si>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</si>
  <si>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</si>
  <si>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</si>
  <si>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</si>
  <si>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</si>
  <si>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</si>
  <si>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</si>
  <si>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</si>
  <si>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</si>
  <si>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</si>
  <si>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</si>
  <si>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</si>
  <si>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</si>
  <si>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</si>
  <si>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</si>
  <si>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</si>
  <si>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</si>
  <si>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</si>
  <si>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</si>
  <si>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</si>
  <si>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</si>
  <si>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</si>
  <si>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</si>
  <si>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</si>
  <si>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</si>
  <si>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</si>
  <si>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</si>
  <si>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</si>
  <si>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</si>
  <si>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</si>
  <si>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</si>
  <si>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</si>
  <si>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</si>
  <si>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</si>
  <si>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</si>
  <si>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</si>
  <si>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</si>
  <si>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</si>
  <si>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</si>
  <si>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</si>
  <si>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</si>
  <si>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</si>
  <si>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</si>
  <si>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</si>
  <si>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</si>
  <si>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</si>
  <si>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</si>
  <si>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</si>
  <si>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</si>
  <si>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</si>
  <si>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</si>
  <si>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</si>
  <si>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</si>
  <si>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</si>
  <si>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</si>
  <si>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</si>
  <si>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</si>
  <si>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</si>
  <si>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</si>
  <si>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</si>
  <si>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</si>
  <si>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</si>
  <si>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</si>
  <si>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</si>
  <si>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</si>
  <si>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</si>
  <si>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</si>
  <si>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</si>
  <si>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</si>
  <si>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</si>
  <si>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</si>
  <si>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</si>
  <si>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</si>
  <si>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</si>
  <si>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</si>
  <si>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</si>
  <si>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</si>
  <si>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</si>
  <si>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</si>
  <si>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</si>
  <si>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</si>
  <si>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</si>
  <si>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</si>
  <si>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</si>
  <si>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</si>
  <si>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</si>
  <si>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</si>
  <si>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</si>
  <si>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</si>
  <si>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</si>
  <si>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</si>
  <si>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</si>
  <si>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</si>
  <si>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</si>
  <si>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</si>
  <si>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</si>
  <si>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</si>
  <si>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</si>
  <si>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</si>
  <si>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</si>
  <si>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</si>
  <si>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</si>
  <si>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</si>
  <si>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</si>
  <si>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</si>
  <si>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</si>
  <si>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</si>
  <si>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</si>
  <si>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</si>
  <si>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</si>
  <si>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</si>
  <si>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</si>
  <si>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</si>
  <si>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</si>
  <si>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</si>
  <si>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</si>
  <si>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</si>
  <si>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</si>
  <si>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</si>
  <si>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</si>
  <si>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</si>
  <si>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</si>
  <si>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</si>
  <si>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</si>
  <si>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</si>
  <si>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</si>
  <si>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</si>
  <si>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</si>
  <si>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</si>
  <si>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</si>
  <si>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</si>
  <si>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</si>
  <si>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</si>
  <si>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</si>
  <si>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</si>
  <si>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</si>
  <si>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</si>
  <si>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</si>
  <si>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</si>
  <si>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</si>
  <si>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</si>
  <si>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</si>
  <si>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</si>
  <si>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</si>
  <si>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</si>
  <si>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</si>
  <si>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</si>
  <si>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</si>
  <si>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</si>
  <si>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</si>
  <si>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</si>
  <si>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</si>
  <si>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</si>
  <si>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</si>
  <si>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</si>
  <si>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</si>
  <si>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</si>
  <si>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</si>
  <si>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</si>
  <si>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</si>
  <si>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</si>
  <si>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</si>
  <si>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</si>
  <si>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</si>
  <si>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</si>
  <si>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</si>
  <si>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</si>
  <si>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</si>
  <si>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</si>
  <si>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</si>
  <si>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</si>
  <si>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</si>
  <si>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</si>
  <si>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</si>
  <si>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</si>
  <si>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</si>
  <si>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</si>
  <si>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</si>
  <si>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</si>
  <si>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</si>
  <si>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</si>
  <si>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</si>
  <si>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</si>
  <si>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</si>
  <si>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</si>
  <si>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</si>
  <si>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</si>
  <si>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</si>
  <si>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</si>
  <si>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</si>
  <si>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</si>
  <si>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</si>
  <si>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</si>
  <si>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</si>
  <si>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</si>
  <si>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</si>
  <si>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</si>
  <si>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</si>
  <si>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</si>
  <si>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</si>
  <si>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</si>
  <si>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</si>
  <si>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</si>
  <si>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</si>
  <si>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</si>
  <si>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</si>
  <si>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</si>
  <si>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</si>
  <si>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</si>
  <si>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</si>
  <si>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</si>
  <si>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</si>
  <si>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</si>
  <si>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</si>
  <si>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</si>
  <si>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</si>
  <si>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</si>
  <si>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</si>
  <si>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</si>
  <si>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</si>
  <si>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</si>
  <si>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</si>
  <si>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</si>
  <si>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</si>
  <si>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</si>
  <si>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</si>
  <si>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</si>
  <si>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</si>
  <si>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</si>
  <si>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</si>
  <si>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</si>
  <si>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</si>
  <si>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</si>
  <si>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</si>
  <si>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</si>
  <si>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</si>
  <si>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</si>
  <si>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</si>
  <si>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</si>
  <si>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</si>
  <si>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</si>
  <si>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</si>
  <si>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</si>
  <si>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</si>
  <si>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</si>
  <si>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</si>
  <si>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</si>
  <si>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</si>
  <si>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</si>
  <si>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</si>
  <si>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</si>
  <si>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</si>
  <si>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</si>
  <si>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</si>
  <si>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</si>
  <si>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</si>
  <si>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</si>
  <si>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</si>
  <si>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</si>
  <si>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</si>
  <si>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</si>
  <si>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</si>
  <si>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</si>
  <si>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</si>
  <si>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</si>
  <si>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</si>
  <si>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</si>
  <si>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</si>
  <si>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</si>
  <si>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</si>
  <si>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</si>
  <si>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</si>
  <si>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</si>
  <si>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</si>
  <si>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</si>
  <si>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</si>
  <si>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</si>
  <si>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</si>
  <si>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</si>
  <si>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</si>
  <si>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</si>
  <si>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</si>
  <si>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</si>
  <si>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</si>
  <si>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</si>
  <si>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</si>
  <si>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</si>
  <si>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</si>
  <si>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</si>
  <si>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</si>
  <si>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</si>
  <si>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</si>
  <si>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</si>
  <si>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</si>
  <si>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</si>
  <si>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</si>
  <si>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</si>
  <si>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</si>
  <si>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</si>
  <si>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</si>
  <si>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</si>
  <si>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</si>
  <si>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</si>
  <si>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</si>
  <si>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</si>
  <si>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</si>
  <si>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</si>
  <si>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国立保健医療科学院施設整備費</t>
  </si>
  <si>
    <t>国立保健医療科学院</t>
  </si>
  <si>
    <t>平成29年度</t>
  </si>
  <si>
    <t>終了予定なし</t>
  </si>
  <si>
    <t>総務部会計課</t>
  </si>
  <si>
    <t>-</t>
  </si>
  <si>
    <t>国立保健医療科学院の老朽化が顕著な設備を計画的に更新することにより、研修・研究事業を安全・安心な環境で実施することを目的とする。</t>
  </si>
  <si>
    <t>施設整備費</t>
  </si>
  <si>
    <t>工事件数</t>
  </si>
  <si>
    <t>実施工事件数</t>
  </si>
  <si>
    <t>件</t>
  </si>
  <si>
    <t>営繕計画書</t>
  </si>
  <si>
    <t>Ｘ執行額／Ｙ実施工事件数　　　　　　　　　　　　　　　　　</t>
    <phoneticPr fontId="5"/>
  </si>
  <si>
    <t>百万円</t>
  </si>
  <si>
    <t>　　X/Y</t>
    <phoneticPr fontId="5"/>
  </si>
  <si>
    <t>135百万円/2件</t>
  </si>
  <si>
    <t>／　</t>
    <phoneticPr fontId="5"/>
  </si>
  <si>
    <t>新29-0057</t>
  </si>
  <si>
    <t>924</t>
  </si>
  <si>
    <t>○</t>
  </si>
  <si>
    <t>石田　博嗣</t>
    <rPh sb="0" eb="2">
      <t>イシダ</t>
    </rPh>
    <rPh sb="3" eb="5">
      <t>ヒロツグ</t>
    </rPh>
    <phoneticPr fontId="5"/>
  </si>
  <si>
    <t>厚労</t>
  </si>
  <si>
    <t>実施工事件数</t>
    <phoneticPr fontId="5"/>
  </si>
  <si>
    <t>実施予定件数</t>
    <rPh sb="2" eb="4">
      <t>ヨテイ</t>
    </rPh>
    <phoneticPr fontId="5"/>
  </si>
  <si>
    <t>-</t>
    <phoneticPr fontId="5"/>
  </si>
  <si>
    <t xml:space="preserve">国立保健医療科学院において、老朽化が顕著な設備を計画的に更新するもの。
</t>
    <phoneticPr fontId="5"/>
  </si>
  <si>
    <t>国立保健医療科学院において、老朽化が顕著な設備を計画的に更新する。</t>
    <phoneticPr fontId="5"/>
  </si>
  <si>
    <t>クリスタルエンジニアリング株式会社</t>
  </si>
  <si>
    <t>クリスタルエンジニアリング株式会社</t>
    <phoneticPr fontId="5"/>
  </si>
  <si>
    <t>業務用エアコン等更新工事</t>
    <phoneticPr fontId="5"/>
  </si>
  <si>
    <t>天井空調機撤去工事</t>
    <phoneticPr fontId="5"/>
  </si>
  <si>
    <t>株式会社小島電業社</t>
    <phoneticPr fontId="5"/>
  </si>
  <si>
    <t>電気設備改修工事</t>
    <phoneticPr fontId="5"/>
  </si>
  <si>
    <t xml:space="preserve">ホーチキ株式会社 </t>
    <phoneticPr fontId="5"/>
  </si>
  <si>
    <t>入退室管理設備更新</t>
    <phoneticPr fontId="5"/>
  </si>
  <si>
    <t>株式会社ミライト・テクノロジーズ</t>
    <phoneticPr fontId="5"/>
  </si>
  <si>
    <t>講堂照明器具更新</t>
    <phoneticPr fontId="5"/>
  </si>
  <si>
    <t xml:space="preserve">株式会社ウドノ医機 </t>
    <phoneticPr fontId="5"/>
  </si>
  <si>
    <t>ボイラ更新</t>
    <phoneticPr fontId="5"/>
  </si>
  <si>
    <t>深野建設株式会社</t>
  </si>
  <si>
    <t>深野建設株式会社</t>
    <phoneticPr fontId="5"/>
  </si>
  <si>
    <t>通路改修工事</t>
    <phoneticPr fontId="5"/>
  </si>
  <si>
    <t>駐車場区画線工事</t>
    <phoneticPr fontId="5"/>
  </si>
  <si>
    <t>陥没補修工事</t>
    <phoneticPr fontId="5"/>
  </si>
  <si>
    <t>株式会社フォーサイト</t>
  </si>
  <si>
    <t>株式会社フォーサイト</t>
    <phoneticPr fontId="5"/>
  </si>
  <si>
    <t>トイレ便器交換工事</t>
    <phoneticPr fontId="5"/>
  </si>
  <si>
    <t>改装工事</t>
    <phoneticPr fontId="5"/>
  </si>
  <si>
    <t>講義室カーテン交換作業</t>
    <phoneticPr fontId="5"/>
  </si>
  <si>
    <t>広友サービス株式会社</t>
    <phoneticPr fontId="5"/>
  </si>
  <si>
    <t>住友電設株式会社</t>
    <phoneticPr fontId="5"/>
  </si>
  <si>
    <t>コンセント改修工事</t>
    <phoneticPr fontId="5"/>
  </si>
  <si>
    <t>株式会社フジマック</t>
    <phoneticPr fontId="5"/>
  </si>
  <si>
    <t>食堂ガステーブル等修理作業</t>
    <phoneticPr fontId="5"/>
  </si>
  <si>
    <t>-</t>
    <phoneticPr fontId="5"/>
  </si>
  <si>
    <t>139百万円/3件</t>
    <phoneticPr fontId="5"/>
  </si>
  <si>
    <t>138百万円/3件</t>
    <rPh sb="3" eb="4">
      <t>ヒャク</t>
    </rPh>
    <rPh sb="4" eb="5">
      <t>マン</t>
    </rPh>
    <phoneticPr fontId="5"/>
  </si>
  <si>
    <t>73百万円/2件</t>
    <phoneticPr fontId="5"/>
  </si>
  <si>
    <t>有</t>
  </si>
  <si>
    <t>無</t>
  </si>
  <si>
    <t>‐</t>
  </si>
  <si>
    <t>国立保健医療科学院における研修及び研究を行うために必要な設備の更新事業であり、国費を投入する必要がある。</t>
    <phoneticPr fontId="5"/>
  </si>
  <si>
    <t>国立保健医療科学院の設備の更新事業にかかる経費のため、国が実施すべき事業である。</t>
    <phoneticPr fontId="5"/>
  </si>
  <si>
    <t>国立保健医療科学院における研修・研究事業を安全・安心な環境で実施するために必要かつ適切な事業であり、優先度は高い。</t>
    <phoneticPr fontId="5"/>
  </si>
  <si>
    <t>一般競争入札を実施して競争性の確保に努めた。
なお、一者応札となった案件に関しては、次回の調達の際に、応札条件の見直し等、競争性が確保されるよう検討する。</t>
    <phoneticPr fontId="5"/>
  </si>
  <si>
    <t>施工した工事に係る全ての調達について、一般競争入札を実施し、コストの削減に努めている。</t>
    <phoneticPr fontId="5"/>
  </si>
  <si>
    <t>工事の施工に必要な経費（工事費、設計費、現場監理費）に限定して支出している。</t>
    <phoneticPr fontId="5"/>
  </si>
  <si>
    <t>更新をした設備を活用し、研究を実施するとともに、年間の研修スケジュールに則して研修を開催している。</t>
    <phoneticPr fontId="5"/>
  </si>
  <si>
    <t>適切に予算を執行し、事業の目標が達成できており、このまま継続して事業を実施する。
なお、実施計画の作成に遅れが生じないよう、工事の施工に影響がある研究・研修の関係者と工事スケジュール等の情報を早期に共有するなど、工事の遅延解消に努める。</t>
    <phoneticPr fontId="5"/>
  </si>
  <si>
    <t>A.クリスタルエンジニアリング株式会社</t>
    <phoneticPr fontId="5"/>
  </si>
  <si>
    <t>工事費</t>
    <rPh sb="0" eb="3">
      <t>コウジヒ</t>
    </rPh>
    <phoneticPr fontId="5"/>
  </si>
  <si>
    <t>雑役務費</t>
    <rPh sb="0" eb="4">
      <t>ザツエキムヒ</t>
    </rPh>
    <phoneticPr fontId="5"/>
  </si>
  <si>
    <t>業務用エアコン等更新工事</t>
    <phoneticPr fontId="5"/>
  </si>
  <si>
    <t>天井空調機撤去工事</t>
    <phoneticPr fontId="5"/>
  </si>
  <si>
    <t>調達の際に競争性を保つことなどにより、効率的な予算の執行に努めている。</t>
    <phoneticPr fontId="5"/>
  </si>
  <si>
    <t>予算の執行にあたっては、競争性を保つことなどにより、効率的な予算の執行に努めている。</t>
    <phoneticPr fontId="5"/>
  </si>
  <si>
    <t>当初見込みどおり活動しているため、見合ったものである。</t>
    <phoneticPr fontId="5"/>
  </si>
  <si>
    <t>成果実績は成果目標を上回っているため、見合ったものである。</t>
    <phoneticPr fontId="5"/>
  </si>
  <si>
    <t>-</t>
    <phoneticPr fontId="5"/>
  </si>
  <si>
    <t>点検対象外</t>
    <rPh sb="0" eb="5">
      <t>テンケンタイショウガイ</t>
    </rPh>
    <phoneticPr fontId="5"/>
  </si>
  <si>
    <t>引き続き、必要な予算額を確保し、適正な執行に努めること。</t>
    <phoneticPr fontId="5"/>
  </si>
  <si>
    <t>工事内容の変更12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</si>
</sst>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190499</xdr:colOff>
      <xdr:row>269</xdr:row>
      <xdr:rowOff>217715</xdr:rowOff>
    </xdr:from>
    <xdr:to>
      <xdr:col>35</xdr:col>
      <xdr:colOff>37956</xdr:colOff>
      <xdr:row>272</xdr:row>
      <xdr:rowOff>271148</xdr:rowOff>
    </xdr:to>
    <xdr:sp macro="" textlink="">
      <xdr:nvSpPr>
        <xdr:cNvPr id="2" name="正方形/長方形 1">
          <a:extLst>
            <a:ext uri="{FF2B5EF4-FFF2-40B4-BE49-F238E27FC236}">
              <a16:creationId xmlns:a16="http://schemas.microsoft.com/office/drawing/2014/main" id="{190722EE-B14E-4F4A-92BD-C10A7757997F}"/>
            </a:ext>
          </a:extLst>
        </xdr:cNvPr>
        <xdr:cNvSpPr/>
      </xdr:nvSpPr>
      <xdr:spPr>
        <a:xfrm>
          <a:off x="4068535" y="38140822"/>
          <a:ext cx="3113171" cy="11147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国立保健医療科学院</a:t>
          </a:r>
          <a:endParaRPr kumimoji="1" lang="en-US" altLang="ja-JP" sz="1400"/>
        </a:p>
        <a:p>
          <a:pPr algn="ctr"/>
          <a:endParaRPr kumimoji="1" lang="en-US" altLang="ja-JP" sz="1400"/>
        </a:p>
        <a:p>
          <a:pPr algn="ctr"/>
          <a:r>
            <a:rPr kumimoji="1" lang="en-US" altLang="ja-JP" sz="1400"/>
            <a:t>138</a:t>
          </a:r>
          <a:r>
            <a:rPr kumimoji="1" lang="ja-JP" altLang="en-US" sz="1400"/>
            <a:t>百万円</a:t>
          </a:r>
          <a:endParaRPr kumimoji="1" lang="en-US" altLang="ja-JP" sz="1100"/>
        </a:p>
      </xdr:txBody>
    </xdr:sp>
    <xdr:clientData/>
  </xdr:twoCellAnchor>
  <xdr:twoCellAnchor>
    <xdr:from>
      <xdr:col>20</xdr:col>
      <xdr:colOff>122464</xdr:colOff>
      <xdr:row>273</xdr:row>
      <xdr:rowOff>81643</xdr:rowOff>
    </xdr:from>
    <xdr:to>
      <xdr:col>34</xdr:col>
      <xdr:colOff>110328</xdr:colOff>
      <xdr:row>274</xdr:row>
      <xdr:rowOff>175986</xdr:rowOff>
    </xdr:to>
    <xdr:sp macro="" textlink="">
      <xdr:nvSpPr>
        <xdr:cNvPr id="3" name="大かっこ 2">
          <a:extLst>
            <a:ext uri="{FF2B5EF4-FFF2-40B4-BE49-F238E27FC236}">
              <a16:creationId xmlns:a16="http://schemas.microsoft.com/office/drawing/2014/main" id="{E909A91D-A2E1-4CAA-884D-2928A7AF6971}"/>
            </a:ext>
          </a:extLst>
        </xdr:cNvPr>
        <xdr:cNvSpPr/>
      </xdr:nvSpPr>
      <xdr:spPr>
        <a:xfrm>
          <a:off x="4204607" y="39419893"/>
          <a:ext cx="2845364" cy="4481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国立保健医療科学院施設整備費</a:t>
          </a:r>
        </a:p>
      </xdr:txBody>
    </xdr:sp>
    <xdr:clientData/>
  </xdr:twoCellAnchor>
  <xdr:twoCellAnchor>
    <xdr:from>
      <xdr:col>27</xdr:col>
      <xdr:colOff>68035</xdr:colOff>
      <xdr:row>275</xdr:row>
      <xdr:rowOff>0</xdr:rowOff>
    </xdr:from>
    <xdr:to>
      <xdr:col>27</xdr:col>
      <xdr:colOff>68035</xdr:colOff>
      <xdr:row>278</xdr:row>
      <xdr:rowOff>217714</xdr:rowOff>
    </xdr:to>
    <xdr:cxnSp macro="">
      <xdr:nvCxnSpPr>
        <xdr:cNvPr id="6" name="直線矢印コネクタ 5">
          <a:extLst>
            <a:ext uri="{FF2B5EF4-FFF2-40B4-BE49-F238E27FC236}">
              <a16:creationId xmlns:a16="http://schemas.microsoft.com/office/drawing/2014/main" id="{1F757E54-69F2-AD8E-D09F-865CE173097F}"/>
            </a:ext>
          </a:extLst>
        </xdr:cNvPr>
        <xdr:cNvCxnSpPr/>
      </xdr:nvCxnSpPr>
      <xdr:spPr>
        <a:xfrm>
          <a:off x="5578928" y="40045821"/>
          <a:ext cx="0" cy="127907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122465</xdr:colOff>
      <xdr:row>280</xdr:row>
      <xdr:rowOff>68036</xdr:rowOff>
    </xdr:from>
    <xdr:to>
      <xdr:col>32</xdr:col>
      <xdr:colOff>18350</xdr:colOff>
      <xdr:row>283</xdr:row>
      <xdr:rowOff>342200</xdr:rowOff>
    </xdr:to>
    <xdr:sp macro="" textlink="">
      <xdr:nvSpPr>
        <xdr:cNvPr id="9" name="正方形/長方形 8">
          <a:extLst>
            <a:ext uri="{FF2B5EF4-FFF2-40B4-BE49-F238E27FC236}">
              <a16:creationId xmlns:a16="http://schemas.microsoft.com/office/drawing/2014/main" id="{192A9509-65CD-46CF-9597-593CAF57CA74}"/>
            </a:ext>
          </a:extLst>
        </xdr:cNvPr>
        <xdr:cNvSpPr/>
      </xdr:nvSpPr>
      <xdr:spPr>
        <a:xfrm>
          <a:off x="4612822" y="41882786"/>
          <a:ext cx="1936957" cy="133552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a:t>
          </a:r>
          <a:r>
            <a:rPr kumimoji="1" lang="ja-JP" altLang="en-US" sz="1400"/>
            <a:t>民間会社</a:t>
          </a:r>
          <a:r>
            <a:rPr kumimoji="1" lang="en-US" altLang="ja-JP" sz="1400"/>
            <a:t>10</a:t>
          </a:r>
          <a:r>
            <a:rPr kumimoji="1" lang="ja-JP" altLang="en-US" sz="1400"/>
            <a:t>社</a:t>
          </a:r>
          <a:endParaRPr kumimoji="1" lang="en-US" altLang="ja-JP" sz="1400"/>
        </a:p>
        <a:p>
          <a:pPr algn="ctr"/>
          <a:endParaRPr kumimoji="1" lang="en-US" altLang="ja-JP" sz="1400"/>
        </a:p>
        <a:p>
          <a:pPr algn="ctr"/>
          <a:r>
            <a:rPr kumimoji="1" lang="en-US" altLang="ja-JP" sz="1400"/>
            <a:t>138</a:t>
          </a:r>
          <a:r>
            <a:rPr kumimoji="1" lang="ja-JP" altLang="en-US" sz="1400"/>
            <a:t>百万円</a:t>
          </a:r>
          <a:endParaRPr kumimoji="1" lang="en-US" altLang="ja-JP" sz="1400"/>
        </a:p>
      </xdr:txBody>
    </xdr:sp>
    <xdr:clientData/>
  </xdr:twoCellAnchor>
  <xdr:twoCellAnchor>
    <xdr:from>
      <xdr:col>23</xdr:col>
      <xdr:colOff>81642</xdr:colOff>
      <xdr:row>284</xdr:row>
      <xdr:rowOff>95250</xdr:rowOff>
    </xdr:from>
    <xdr:to>
      <xdr:col>31</xdr:col>
      <xdr:colOff>42306</xdr:colOff>
      <xdr:row>285</xdr:row>
      <xdr:rowOff>345254</xdr:rowOff>
    </xdr:to>
    <xdr:sp macro="" textlink="">
      <xdr:nvSpPr>
        <xdr:cNvPr id="10" name="大かっこ 9">
          <a:extLst>
            <a:ext uri="{FF2B5EF4-FFF2-40B4-BE49-F238E27FC236}">
              <a16:creationId xmlns:a16="http://schemas.microsoft.com/office/drawing/2014/main" id="{5CFFA220-1F9E-4584-8920-F4B767BF99EF}"/>
            </a:ext>
          </a:extLst>
        </xdr:cNvPr>
        <xdr:cNvSpPr/>
      </xdr:nvSpPr>
      <xdr:spPr>
        <a:xfrm>
          <a:off x="4776106" y="43325143"/>
          <a:ext cx="1593521" cy="603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工事費等</a:t>
          </a:r>
        </a:p>
      </xdr:txBody>
    </xdr:sp>
    <xdr:clientData/>
  </xdr:twoCellAnchor>
  <xdr:twoCellAnchor>
    <xdr:from>
      <xdr:col>21</xdr:col>
      <xdr:colOff>95250</xdr:colOff>
      <xdr:row>279</xdr:row>
      <xdr:rowOff>27214</xdr:rowOff>
    </xdr:from>
    <xdr:to>
      <xdr:col>33</xdr:col>
      <xdr:colOff>145758</xdr:colOff>
      <xdr:row>279</xdr:row>
      <xdr:rowOff>272143</xdr:rowOff>
    </xdr:to>
    <xdr:sp macro="" textlink="">
      <xdr:nvSpPr>
        <xdr:cNvPr id="11" name="Text Box 8">
          <a:extLst>
            <a:ext uri="{FF2B5EF4-FFF2-40B4-BE49-F238E27FC236}">
              <a16:creationId xmlns:a16="http://schemas.microsoft.com/office/drawing/2014/main" id="{4586ACF5-6A90-4B3A-AEA6-F54972ECE65C}"/>
            </a:ext>
          </a:extLst>
        </xdr:cNvPr>
        <xdr:cNvSpPr txBox="1">
          <a:spLocks noChangeArrowheads="1"/>
        </xdr:cNvSpPr>
      </xdr:nvSpPr>
      <xdr:spPr bwMode="auto">
        <a:xfrm>
          <a:off x="4381500" y="39392678"/>
          <a:ext cx="2499794" cy="244929"/>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70" zoomScaleNormal="75" zoomScaleSheetLayoutView="70" zoomScalePageLayoutView="85" workbookViewId="0">
      <selection activeCell="L268" sqref="L268:N26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714</v>
      </c>
      <c r="AK2" s="850"/>
      <c r="AL2" s="850"/>
      <c r="AM2" s="850"/>
      <c r="AN2" s="90" t="s">
        <v>368</v>
      </c>
      <c r="AO2" s="850">
        <v>21</v>
      </c>
      <c r="AP2" s="850"/>
      <c r="AQ2" s="850"/>
      <c r="AR2" s="91" t="s">
        <v>368</v>
      </c>
      <c r="AS2" s="851">
        <v>1056</v>
      </c>
      <c r="AT2" s="851"/>
      <c r="AU2" s="851"/>
      <c r="AV2" s="90" t="str">
        <f>IF(AW2="","","-")</f>
        <v/>
      </c>
      <c r="AW2" s="852"/>
      <c r="AX2" s="852"/>
    </row>
    <row r="3" spans="1:50" ht="21" customHeight="1" thickBot="1" x14ac:dyDescent="0.25">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713</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医療分野の研究開発関連、科学技術・イノベーション</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文教及び科学振興</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699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773" t="s">
        <v>28</v>
      </c>
      <c r="B10" s="774"/>
      <c r="C10" s="774"/>
      <c r="D10" s="774"/>
      <c r="E10" s="774"/>
      <c r="F10" s="774"/>
      <c r="G10" s="775" t="s">
        <v>718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直接実施</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v>71</v>
      </c>
      <c r="Q13" s="714"/>
      <c r="R13" s="714"/>
      <c r="S13" s="714"/>
      <c r="T13" s="714"/>
      <c r="U13" s="714"/>
      <c r="V13" s="715"/>
      <c r="W13" s="713">
        <v>126</v>
      </c>
      <c r="X13" s="714"/>
      <c r="Y13" s="714"/>
      <c r="Z13" s="714"/>
      <c r="AA13" s="714"/>
      <c r="AB13" s="714"/>
      <c r="AC13" s="715"/>
      <c r="AD13" s="713">
        <v>140</v>
      </c>
      <c r="AE13" s="714"/>
      <c r="AF13" s="714"/>
      <c r="AG13" s="714"/>
      <c r="AH13" s="714"/>
      <c r="AI13" s="714"/>
      <c r="AJ13" s="715"/>
      <c r="AK13" s="713">
        <v>73</v>
      </c>
      <c r="AL13" s="714"/>
      <c r="AM13" s="714"/>
      <c r="AN13" s="714"/>
      <c r="AO13" s="714"/>
      <c r="AP13" s="714"/>
      <c r="AQ13" s="715"/>
      <c r="AR13" s="750">
        <v>85</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698</v>
      </c>
      <c r="Q14" s="714"/>
      <c r="R14" s="714"/>
      <c r="S14" s="714"/>
      <c r="T14" s="714"/>
      <c r="U14" s="714"/>
      <c r="V14" s="715"/>
      <c r="W14" s="713" t="s">
        <v>698</v>
      </c>
      <c r="X14" s="714"/>
      <c r="Y14" s="714"/>
      <c r="Z14" s="714"/>
      <c r="AA14" s="714"/>
      <c r="AB14" s="714"/>
      <c r="AC14" s="715"/>
      <c r="AD14" s="713" t="s">
        <v>698</v>
      </c>
      <c r="AE14" s="714"/>
      <c r="AF14" s="714"/>
      <c r="AG14" s="714"/>
      <c r="AH14" s="714"/>
      <c r="AI14" s="714"/>
      <c r="AJ14" s="715"/>
      <c r="AK14" s="713" t="s">
        <v>747</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v>87</v>
      </c>
      <c r="Q15" s="714"/>
      <c r="R15" s="714"/>
      <c r="S15" s="714"/>
      <c r="T15" s="714"/>
      <c r="U15" s="714"/>
      <c r="V15" s="715"/>
      <c r="W15" s="713">
        <v>13</v>
      </c>
      <c r="X15" s="714"/>
      <c r="Y15" s="714"/>
      <c r="Z15" s="714"/>
      <c r="AA15" s="714"/>
      <c r="AB15" s="714"/>
      <c r="AC15" s="715"/>
      <c r="AD15" s="713" t="s">
        <v>698</v>
      </c>
      <c r="AE15" s="714"/>
      <c r="AF15" s="714"/>
      <c r="AG15" s="714"/>
      <c r="AH15" s="714"/>
      <c r="AI15" s="714"/>
      <c r="AJ15" s="715"/>
      <c r="AK15" s="713" t="s">
        <v>747</v>
      </c>
      <c r="AL15" s="714"/>
      <c r="AM15" s="714"/>
      <c r="AN15" s="714"/>
      <c r="AO15" s="714"/>
      <c r="AP15" s="714"/>
      <c r="AQ15" s="715"/>
      <c r="AR15" s="713" t="s">
        <v>771</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v>-13</v>
      </c>
      <c r="Q16" s="714"/>
      <c r="R16" s="714"/>
      <c r="S16" s="714"/>
      <c r="T16" s="714"/>
      <c r="U16" s="714"/>
      <c r="V16" s="715"/>
      <c r="W16" s="713" t="s">
        <v>698</v>
      </c>
      <c r="X16" s="714"/>
      <c r="Y16" s="714"/>
      <c r="Z16" s="714"/>
      <c r="AA16" s="714"/>
      <c r="AB16" s="714"/>
      <c r="AC16" s="715"/>
      <c r="AD16" s="713" t="s">
        <v>698</v>
      </c>
      <c r="AE16" s="714"/>
      <c r="AF16" s="714"/>
      <c r="AG16" s="714"/>
      <c r="AH16" s="714"/>
      <c r="AI16" s="714"/>
      <c r="AJ16" s="715"/>
      <c r="AK16" s="713" t="s">
        <v>747</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t="s">
        <v>698</v>
      </c>
      <c r="Q17" s="714"/>
      <c r="R17" s="714"/>
      <c r="S17" s="714"/>
      <c r="T17" s="714"/>
      <c r="U17" s="714"/>
      <c r="V17" s="715"/>
      <c r="W17" s="713" t="s">
        <v>698</v>
      </c>
      <c r="X17" s="714"/>
      <c r="Y17" s="714"/>
      <c r="Z17" s="714"/>
      <c r="AA17" s="714"/>
      <c r="AB17" s="714"/>
      <c r="AC17" s="715"/>
      <c r="AD17" s="713" t="s">
        <v>698</v>
      </c>
      <c r="AE17" s="714"/>
      <c r="AF17" s="714"/>
      <c r="AG17" s="714"/>
      <c r="AH17" s="714"/>
      <c r="AI17" s="714"/>
      <c r="AJ17" s="715"/>
      <c r="AK17" s="713" t="s">
        <v>747</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145</v>
      </c>
      <c r="Q18" s="794"/>
      <c r="R18" s="794"/>
      <c r="S18" s="794"/>
      <c r="T18" s="794"/>
      <c r="U18" s="794"/>
      <c r="V18" s="795"/>
      <c r="W18" s="793">
        <f>SUM(W13:AC17)</f>
        <v>139</v>
      </c>
      <c r="X18" s="794"/>
      <c r="Y18" s="794"/>
      <c r="Z18" s="794"/>
      <c r="AA18" s="794"/>
      <c r="AB18" s="794"/>
      <c r="AC18" s="795"/>
      <c r="AD18" s="793">
        <f>SUM(AD13:AJ17)</f>
        <v>140</v>
      </c>
      <c r="AE18" s="794"/>
      <c r="AF18" s="794"/>
      <c r="AG18" s="794"/>
      <c r="AH18" s="794"/>
      <c r="AI18" s="794"/>
      <c r="AJ18" s="795"/>
      <c r="AK18" s="793">
        <f>SUM(AK13:AQ17)</f>
        <v>73</v>
      </c>
      <c r="AL18" s="794"/>
      <c r="AM18" s="794"/>
      <c r="AN18" s="794"/>
      <c r="AO18" s="794"/>
      <c r="AP18" s="794"/>
      <c r="AQ18" s="795"/>
      <c r="AR18" s="793">
        <f>SUM(AR13:AX17)</f>
        <v>85</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v>122</v>
      </c>
      <c r="Q19" s="714"/>
      <c r="R19" s="714"/>
      <c r="S19" s="714"/>
      <c r="T19" s="714"/>
      <c r="U19" s="714"/>
      <c r="V19" s="715"/>
      <c r="W19" s="713">
        <v>139</v>
      </c>
      <c r="X19" s="714"/>
      <c r="Y19" s="714"/>
      <c r="Z19" s="714"/>
      <c r="AA19" s="714"/>
      <c r="AB19" s="714"/>
      <c r="AC19" s="715"/>
      <c r="AD19" s="713">
        <v>138</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f>IF(P18=0, "-", SUM(P19)/P18)</f>
        <v>0.8413793103448276</v>
      </c>
      <c r="Q20" s="761"/>
      <c r="R20" s="761"/>
      <c r="S20" s="761"/>
      <c r="T20" s="761"/>
      <c r="U20" s="761"/>
      <c r="V20" s="761"/>
      <c r="W20" s="761">
        <f>IF(W18=0, "-", SUM(W19)/W18)</f>
        <v>1</v>
      </c>
      <c r="X20" s="761"/>
      <c r="Y20" s="761"/>
      <c r="Z20" s="761"/>
      <c r="AA20" s="761"/>
      <c r="AB20" s="761"/>
      <c r="AC20" s="761"/>
      <c r="AD20" s="761">
        <f>IF(AD18=0, "-", SUM(AD19)/AD18)</f>
        <v>0.98571428571428577</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1.7183098591549295</v>
      </c>
      <c r="Q21" s="761"/>
      <c r="R21" s="761"/>
      <c r="S21" s="761"/>
      <c r="T21" s="761"/>
      <c r="U21" s="761"/>
      <c r="V21" s="761"/>
      <c r="W21" s="761">
        <f>IF(W19=0, "-", SUM(W19)/SUM(W13,W14))</f>
        <v>1.1031746031746033</v>
      </c>
      <c r="X21" s="761"/>
      <c r="Y21" s="761"/>
      <c r="Z21" s="761"/>
      <c r="AA21" s="761"/>
      <c r="AB21" s="761"/>
      <c r="AC21" s="761"/>
      <c r="AD21" s="761">
        <f>IF(AD19=0, "-", SUM(AD19)/SUM(AD13,AD14))</f>
        <v>0.98571428571428577</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2"/>
      <c r="B23" s="723"/>
      <c r="C23" s="723"/>
      <c r="D23" s="723"/>
      <c r="E23" s="723"/>
      <c r="F23" s="724"/>
      <c r="G23" s="747" t="s">
        <v>700</v>
      </c>
      <c r="H23" s="748"/>
      <c r="I23" s="748"/>
      <c r="J23" s="748"/>
      <c r="K23" s="748"/>
      <c r="L23" s="748"/>
      <c r="M23" s="748"/>
      <c r="N23" s="748"/>
      <c r="O23" s="749"/>
      <c r="P23" s="750">
        <v>73</v>
      </c>
      <c r="Q23" s="751"/>
      <c r="R23" s="751"/>
      <c r="S23" s="751"/>
      <c r="T23" s="751"/>
      <c r="U23" s="751"/>
      <c r="V23" s="752"/>
      <c r="W23" s="750">
        <v>85</v>
      </c>
      <c r="X23" s="751"/>
      <c r="Y23" s="751"/>
      <c r="Z23" s="751"/>
      <c r="AA23" s="751"/>
      <c r="AB23" s="751"/>
      <c r="AC23" s="752"/>
      <c r="AD23" s="753" t="s">
        <v>774</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2">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73</v>
      </c>
      <c r="Q29" s="736"/>
      <c r="R29" s="736"/>
      <c r="S29" s="736"/>
      <c r="T29" s="736"/>
      <c r="U29" s="736"/>
      <c r="V29" s="737"/>
      <c r="W29" s="738">
        <f>AR13</f>
        <v>85</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1" t="s">
        <v>664</v>
      </c>
      <c r="B30" s="742"/>
      <c r="C30" s="742"/>
      <c r="D30" s="742"/>
      <c r="E30" s="742"/>
      <c r="F30" s="743"/>
      <c r="G30" s="744" t="s">
        <v>719</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2">
      <c r="A32" s="663"/>
      <c r="B32" s="168"/>
      <c r="C32" s="168"/>
      <c r="D32" s="168"/>
      <c r="E32" s="168"/>
      <c r="F32" s="169"/>
      <c r="G32" s="745" t="s">
        <v>716</v>
      </c>
      <c r="H32" s="650"/>
      <c r="I32" s="650"/>
      <c r="J32" s="650"/>
      <c r="K32" s="650"/>
      <c r="L32" s="650"/>
      <c r="M32" s="650"/>
      <c r="N32" s="650"/>
      <c r="O32" s="650"/>
      <c r="P32" s="400" t="s">
        <v>715</v>
      </c>
      <c r="Q32" s="654"/>
      <c r="R32" s="654"/>
      <c r="S32" s="654"/>
      <c r="T32" s="654"/>
      <c r="U32" s="654"/>
      <c r="V32" s="654"/>
      <c r="W32" s="654"/>
      <c r="X32" s="655"/>
      <c r="Y32" s="659" t="s">
        <v>52</v>
      </c>
      <c r="Z32" s="660"/>
      <c r="AA32" s="661"/>
      <c r="AB32" s="662" t="s">
        <v>703</v>
      </c>
      <c r="AC32" s="662"/>
      <c r="AD32" s="662"/>
      <c r="AE32" s="631">
        <v>2</v>
      </c>
      <c r="AF32" s="631"/>
      <c r="AG32" s="631"/>
      <c r="AH32" s="631"/>
      <c r="AI32" s="631">
        <v>3</v>
      </c>
      <c r="AJ32" s="631"/>
      <c r="AK32" s="631"/>
      <c r="AL32" s="631"/>
      <c r="AM32" s="631">
        <v>3</v>
      </c>
      <c r="AN32" s="631"/>
      <c r="AO32" s="631"/>
      <c r="AP32" s="631"/>
      <c r="AQ32" s="677" t="s">
        <v>717</v>
      </c>
      <c r="AR32" s="631"/>
      <c r="AS32" s="631"/>
      <c r="AT32" s="631"/>
      <c r="AU32" s="108" t="s">
        <v>717</v>
      </c>
      <c r="AV32" s="633"/>
      <c r="AW32" s="633"/>
      <c r="AX32" s="634"/>
    </row>
    <row r="33" spans="1:51" ht="23.25"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703</v>
      </c>
      <c r="AC33" s="662"/>
      <c r="AD33" s="662"/>
      <c r="AE33" s="631">
        <v>2</v>
      </c>
      <c r="AF33" s="631"/>
      <c r="AG33" s="631"/>
      <c r="AH33" s="631"/>
      <c r="AI33" s="631">
        <v>3</v>
      </c>
      <c r="AJ33" s="631"/>
      <c r="AK33" s="631"/>
      <c r="AL33" s="631"/>
      <c r="AM33" s="631">
        <v>3</v>
      </c>
      <c r="AN33" s="631"/>
      <c r="AO33" s="631"/>
      <c r="AP33" s="631"/>
      <c r="AQ33" s="631">
        <v>2</v>
      </c>
      <c r="AR33" s="631"/>
      <c r="AS33" s="631"/>
      <c r="AT33" s="631"/>
      <c r="AU33" s="632">
        <v>2</v>
      </c>
      <c r="AV33" s="633"/>
      <c r="AW33" s="633"/>
      <c r="AX33" s="634"/>
    </row>
    <row r="34" spans="1:51" ht="23.25" customHeight="1" x14ac:dyDescent="0.2">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2">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666</v>
      </c>
      <c r="Z35" s="672"/>
      <c r="AA35" s="673"/>
      <c r="AB35" s="674" t="s">
        <v>706</v>
      </c>
      <c r="AC35" s="675"/>
      <c r="AD35" s="676"/>
      <c r="AE35" s="677">
        <v>68</v>
      </c>
      <c r="AF35" s="677"/>
      <c r="AG35" s="677"/>
      <c r="AH35" s="677"/>
      <c r="AI35" s="677">
        <v>46</v>
      </c>
      <c r="AJ35" s="677"/>
      <c r="AK35" s="677"/>
      <c r="AL35" s="677"/>
      <c r="AM35" s="677">
        <v>46</v>
      </c>
      <c r="AN35" s="677"/>
      <c r="AO35" s="677"/>
      <c r="AP35" s="677"/>
      <c r="AQ35" s="108">
        <v>37</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707</v>
      </c>
      <c r="AC36" s="628"/>
      <c r="AD36" s="629"/>
      <c r="AE36" s="630" t="s">
        <v>708</v>
      </c>
      <c r="AF36" s="630"/>
      <c r="AG36" s="630"/>
      <c r="AH36" s="630"/>
      <c r="AI36" s="630" t="s">
        <v>748</v>
      </c>
      <c r="AJ36" s="630"/>
      <c r="AK36" s="630"/>
      <c r="AL36" s="630"/>
      <c r="AM36" s="630" t="s">
        <v>749</v>
      </c>
      <c r="AN36" s="630"/>
      <c r="AO36" s="630"/>
      <c r="AP36" s="630"/>
      <c r="AQ36" s="630" t="s">
        <v>750</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698</v>
      </c>
      <c r="AR38" s="523"/>
      <c r="AS38" s="142" t="s">
        <v>224</v>
      </c>
      <c r="AT38" s="143"/>
      <c r="AU38" s="141">
        <v>4</v>
      </c>
      <c r="AV38" s="141"/>
      <c r="AW38" s="123" t="s">
        <v>170</v>
      </c>
      <c r="AX38" s="144"/>
    </row>
    <row r="39" spans="1:51" ht="23.25" customHeight="1" x14ac:dyDescent="0.2">
      <c r="A39" s="689"/>
      <c r="B39" s="687"/>
      <c r="C39" s="687"/>
      <c r="D39" s="687"/>
      <c r="E39" s="687"/>
      <c r="F39" s="688"/>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2</v>
      </c>
      <c r="AF39" s="102"/>
      <c r="AG39" s="102"/>
      <c r="AH39" s="102"/>
      <c r="AI39" s="108">
        <v>3</v>
      </c>
      <c r="AJ39" s="102"/>
      <c r="AK39" s="102"/>
      <c r="AL39" s="102"/>
      <c r="AM39" s="108">
        <v>3</v>
      </c>
      <c r="AN39" s="102"/>
      <c r="AO39" s="102"/>
      <c r="AP39" s="102"/>
      <c r="AQ39" s="109" t="s">
        <v>698</v>
      </c>
      <c r="AR39" s="110"/>
      <c r="AS39" s="110"/>
      <c r="AT39" s="111"/>
      <c r="AU39" s="102" t="s">
        <v>698</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2</v>
      </c>
      <c r="AF40" s="102"/>
      <c r="AG40" s="102"/>
      <c r="AH40" s="102"/>
      <c r="AI40" s="108">
        <v>3</v>
      </c>
      <c r="AJ40" s="102"/>
      <c r="AK40" s="102"/>
      <c r="AL40" s="102"/>
      <c r="AM40" s="108">
        <v>3</v>
      </c>
      <c r="AN40" s="102"/>
      <c r="AO40" s="102"/>
      <c r="AP40" s="102"/>
      <c r="AQ40" s="109" t="s">
        <v>698</v>
      </c>
      <c r="AR40" s="110"/>
      <c r="AS40" s="110"/>
      <c r="AT40" s="111"/>
      <c r="AU40" s="102">
        <v>2</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698</v>
      </c>
      <c r="AR41" s="110"/>
      <c r="AS41" s="110"/>
      <c r="AT41" s="111"/>
      <c r="AU41" s="102" t="s">
        <v>698</v>
      </c>
      <c r="AV41" s="102"/>
      <c r="AW41" s="102"/>
      <c r="AX41" s="103"/>
    </row>
    <row r="42" spans="1:51" ht="23.25" customHeight="1" x14ac:dyDescent="0.2">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709</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2">
      <c r="A215" s="421" t="s">
        <v>367</v>
      </c>
      <c r="B215" s="422"/>
      <c r="C215" s="425" t="s">
        <v>227</v>
      </c>
      <c r="D215" s="422"/>
      <c r="E215" s="427" t="s">
        <v>243</v>
      </c>
      <c r="F215" s="428"/>
      <c r="G215" s="429" t="s">
        <v>747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747</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747</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747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684</v>
      </c>
      <c r="D218" s="507"/>
      <c r="E218" s="164" t="s">
        <v>363</v>
      </c>
      <c r="F218" s="166"/>
      <c r="G218" s="487" t="s">
        <v>230</v>
      </c>
      <c r="H218" s="488"/>
      <c r="I218" s="488"/>
      <c r="J218" s="508" t="s">
        <v>747</v>
      </c>
      <c r="K218" s="509"/>
      <c r="L218" s="509"/>
      <c r="M218" s="509"/>
      <c r="N218" s="509"/>
      <c r="O218" s="509"/>
      <c r="P218" s="509"/>
      <c r="Q218" s="509"/>
      <c r="R218" s="509"/>
      <c r="S218" s="509"/>
      <c r="T218" s="510"/>
      <c r="U218" s="485" t="s">
        <v>747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747</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747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34.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712</v>
      </c>
      <c r="AE223" s="467"/>
      <c r="AF223" s="467"/>
      <c r="AG223" s="468" t="s">
        <v>754</v>
      </c>
      <c r="AH223" s="469"/>
      <c r="AI223" s="469"/>
      <c r="AJ223" s="469"/>
      <c r="AK223" s="469"/>
      <c r="AL223" s="469"/>
      <c r="AM223" s="469"/>
      <c r="AN223" s="469"/>
      <c r="AO223" s="469"/>
      <c r="AP223" s="469"/>
      <c r="AQ223" s="469"/>
      <c r="AR223" s="469"/>
      <c r="AS223" s="469"/>
      <c r="AT223" s="469"/>
      <c r="AU223" s="469"/>
      <c r="AV223" s="469"/>
      <c r="AW223" s="469"/>
      <c r="AX223" s="470"/>
    </row>
    <row r="224" spans="1:51" ht="34.5"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712</v>
      </c>
      <c r="AE224" s="380"/>
      <c r="AF224" s="380"/>
      <c r="AG224" s="374" t="s">
        <v>755</v>
      </c>
      <c r="AH224" s="375"/>
      <c r="AI224" s="375"/>
      <c r="AJ224" s="375"/>
      <c r="AK224" s="375"/>
      <c r="AL224" s="375"/>
      <c r="AM224" s="375"/>
      <c r="AN224" s="375"/>
      <c r="AO224" s="375"/>
      <c r="AP224" s="375"/>
      <c r="AQ224" s="375"/>
      <c r="AR224" s="375"/>
      <c r="AS224" s="375"/>
      <c r="AT224" s="375"/>
      <c r="AU224" s="375"/>
      <c r="AV224" s="375"/>
      <c r="AW224" s="375"/>
      <c r="AX224" s="376"/>
    </row>
    <row r="225" spans="1:50" ht="4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712</v>
      </c>
      <c r="AE225" s="417"/>
      <c r="AF225" s="417"/>
      <c r="AG225" s="402" t="s">
        <v>756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757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751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752</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753</v>
      </c>
      <c r="AE229" s="364"/>
      <c r="AF229" s="364"/>
      <c r="AG229" s="366" t="s">
        <v>747</v>
      </c>
      <c r="AH229" s="367"/>
      <c r="AI229" s="367"/>
      <c r="AJ229" s="367"/>
      <c r="AK229" s="367"/>
      <c r="AL229" s="367"/>
      <c r="AM229" s="367"/>
      <c r="AN229" s="367"/>
      <c r="AO229" s="367"/>
      <c r="AP229" s="367"/>
      <c r="AQ229" s="367"/>
      <c r="AR229" s="367"/>
      <c r="AS229" s="367"/>
      <c r="AT229" s="367"/>
      <c r="AU229" s="367"/>
      <c r="AV229" s="367"/>
      <c r="AW229" s="367"/>
      <c r="AX229" s="368"/>
    </row>
    <row r="230" spans="1:50" ht="34.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712</v>
      </c>
      <c r="AE230" s="380"/>
      <c r="AF230" s="380"/>
      <c r="AG230" s="374" t="s">
        <v>758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753</v>
      </c>
      <c r="AE231" s="380"/>
      <c r="AF231" s="380"/>
      <c r="AG231" s="374" t="s">
        <v>747</v>
      </c>
      <c r="AH231" s="375"/>
      <c r="AI231" s="375"/>
      <c r="AJ231" s="375"/>
      <c r="AK231" s="375"/>
      <c r="AL231" s="375"/>
      <c r="AM231" s="375"/>
      <c r="AN231" s="375"/>
      <c r="AO231" s="375"/>
      <c r="AP231" s="375"/>
      <c r="AQ231" s="375"/>
      <c r="AR231" s="375"/>
      <c r="AS231" s="375"/>
      <c r="AT231" s="375"/>
      <c r="AU231" s="375"/>
      <c r="AV231" s="375"/>
      <c r="AW231" s="375"/>
      <c r="AX231" s="376"/>
    </row>
    <row r="232" spans="1:50" ht="31.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712</v>
      </c>
      <c r="AE232" s="380"/>
      <c r="AF232" s="380"/>
      <c r="AG232" s="374" t="s">
        <v>759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753</v>
      </c>
      <c r="AE233" s="417"/>
      <c r="AF233" s="417"/>
      <c r="AG233" s="418" t="s">
        <v>747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753</v>
      </c>
      <c r="AE234" s="380"/>
      <c r="AF234" s="449"/>
      <c r="AG234" s="374" t="s">
        <v>747</v>
      </c>
      <c r="AH234" s="375"/>
      <c r="AI234" s="375"/>
      <c r="AJ234" s="375"/>
      <c r="AK234" s="375"/>
      <c r="AL234" s="375"/>
      <c r="AM234" s="375"/>
      <c r="AN234" s="375"/>
      <c r="AO234" s="375"/>
      <c r="AP234" s="375"/>
      <c r="AQ234" s="375"/>
      <c r="AR234" s="375"/>
      <c r="AS234" s="375"/>
      <c r="AT234" s="375"/>
      <c r="AU234" s="375"/>
      <c r="AV234" s="375"/>
      <c r="AW234" s="375"/>
      <c r="AX234" s="376"/>
    </row>
    <row r="235" spans="1:50" ht="35.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712</v>
      </c>
      <c r="AE235" s="410"/>
      <c r="AF235" s="411"/>
      <c r="AG235" s="412" t="s">
        <v>767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712</v>
      </c>
      <c r="AE236" s="364"/>
      <c r="AF236" s="365"/>
      <c r="AG236" s="366" t="s">
        <v>770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753</v>
      </c>
      <c r="AE237" s="373"/>
      <c r="AF237" s="373"/>
      <c r="AG237" s="374" t="s">
        <v>747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712</v>
      </c>
      <c r="AE238" s="380"/>
      <c r="AF238" s="380"/>
      <c r="AG238" s="374" t="s">
        <v>769</v>
      </c>
      <c r="AH238" s="375"/>
      <c r="AI238" s="375"/>
      <c r="AJ238" s="375"/>
      <c r="AK238" s="375"/>
      <c r="AL238" s="375"/>
      <c r="AM238" s="375"/>
      <c r="AN238" s="375"/>
      <c r="AO238" s="375"/>
      <c r="AP238" s="375"/>
      <c r="AQ238" s="375"/>
      <c r="AR238" s="375"/>
      <c r="AS238" s="375"/>
      <c r="AT238" s="375"/>
      <c r="AU238" s="375"/>
      <c r="AV238" s="375"/>
      <c r="AW238" s="375"/>
      <c r="AX238" s="376"/>
    </row>
    <row r="239" spans="1:50" ht="35.25"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712</v>
      </c>
      <c r="AE239" s="380"/>
      <c r="AF239" s="380"/>
      <c r="AG239" s="404" t="s">
        <v>760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753</v>
      </c>
      <c r="AE240" s="398"/>
      <c r="AF240" s="399"/>
      <c r="AG240" s="400" t="s">
        <v>747</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c r="D242" s="888"/>
      <c r="E242" s="383"/>
      <c r="F242" s="383"/>
      <c r="G242" s="383"/>
      <c r="H242" s="384"/>
      <c r="I242" s="384"/>
      <c r="J242" s="889"/>
      <c r="K242" s="889"/>
      <c r="L242" s="889"/>
      <c r="M242" s="384"/>
      <c r="N242" s="890"/>
      <c r="O242" s="891" t="s">
        <v>747</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5"/>
      <c r="C247" s="313" t="s">
        <v>50</v>
      </c>
      <c r="D247" s="733"/>
      <c r="E247" s="733"/>
      <c r="F247" s="734"/>
      <c r="G247" s="918" t="s">
        <v>768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761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772</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133</v>
      </c>
      <c r="B252" s="339"/>
      <c r="C252" s="339"/>
      <c r="D252" s="339"/>
      <c r="E252" s="340"/>
      <c r="F252" s="914" t="s">
        <v>773</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133</v>
      </c>
      <c r="B254" s="339"/>
      <c r="C254" s="339"/>
      <c r="D254" s="339"/>
      <c r="E254" s="340"/>
      <c r="F254" s="341" t="s">
        <v>771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771</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t="s">
        <v>698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t="s">
        <v>698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t="s">
        <v>698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t="s">
        <v>698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t="s">
        <v>698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t="s">
        <v>698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t="s">
        <v>710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t="s">
        <v>711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t="s">
        <v>692</v>
      </c>
      <c r="F266" s="101"/>
      <c r="G266" s="101"/>
      <c r="H266" s="92" t="str">
        <f>IF(E266="","","-")</f>
        <v>-</v>
      </c>
      <c r="I266" s="101"/>
      <c r="J266" s="101"/>
      <c r="K266" s="92" t="str">
        <f>IF(I266="","","-")</f>
        <v/>
      </c>
      <c r="L266" s="116">
        <v>936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959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714</v>
      </c>
      <c r="H268" s="101"/>
      <c r="I268" s="101"/>
      <c r="J268" s="100">
        <v>20</v>
      </c>
      <c r="K268" s="100"/>
      <c r="L268" s="116">
        <v>1049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6.75" customHeight="1" x14ac:dyDescent="0.2">
      <c r="A308" s="328" t="s">
        <v>350</v>
      </c>
      <c r="B308" s="329"/>
      <c r="C308" s="329"/>
      <c r="D308" s="329"/>
      <c r="E308" s="329"/>
      <c r="F308" s="330"/>
      <c r="G308" s="309" t="s">
        <v>762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763</v>
      </c>
      <c r="H310" s="300"/>
      <c r="I310" s="300"/>
      <c r="J310" s="300"/>
      <c r="K310" s="301"/>
      <c r="L310" s="302" t="s">
        <v>765</v>
      </c>
      <c r="M310" s="303"/>
      <c r="N310" s="303"/>
      <c r="O310" s="303"/>
      <c r="P310" s="303"/>
      <c r="Q310" s="303"/>
      <c r="R310" s="303"/>
      <c r="S310" s="303"/>
      <c r="T310" s="303"/>
      <c r="U310" s="303"/>
      <c r="V310" s="303"/>
      <c r="W310" s="303"/>
      <c r="X310" s="304"/>
      <c r="Y310" s="305">
        <v>67</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2">
      <c r="A311" s="331"/>
      <c r="B311" s="332"/>
      <c r="C311" s="332"/>
      <c r="D311" s="332"/>
      <c r="E311" s="332"/>
      <c r="F311" s="333"/>
      <c r="G311" s="289" t="s">
        <v>764</v>
      </c>
      <c r="H311" s="290"/>
      <c r="I311" s="290"/>
      <c r="J311" s="290"/>
      <c r="K311" s="291"/>
      <c r="L311" s="292" t="s">
        <v>766</v>
      </c>
      <c r="M311" s="293"/>
      <c r="N311" s="293"/>
      <c r="O311" s="293"/>
      <c r="P311" s="293"/>
      <c r="Q311" s="293"/>
      <c r="R311" s="293"/>
      <c r="S311" s="293"/>
      <c r="T311" s="293"/>
      <c r="U311" s="293"/>
      <c r="V311" s="293"/>
      <c r="W311" s="293"/>
      <c r="X311" s="294"/>
      <c r="Y311" s="295">
        <v>0.3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67.3</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7" t="s">
        <v>721</v>
      </c>
      <c r="D366" s="266"/>
      <c r="E366" s="266"/>
      <c r="F366" s="266"/>
      <c r="G366" s="266"/>
      <c r="H366" s="266"/>
      <c r="I366" s="266"/>
      <c r="J366" s="248">
        <v>7020001045275</v>
      </c>
      <c r="K366" s="249"/>
      <c r="L366" s="249"/>
      <c r="M366" s="249"/>
      <c r="N366" s="249"/>
      <c r="O366" s="249"/>
      <c r="P366" s="260" t="s">
        <v>722</v>
      </c>
      <c r="Q366" s="250"/>
      <c r="R366" s="250"/>
      <c r="S366" s="250"/>
      <c r="T366" s="250"/>
      <c r="U366" s="250"/>
      <c r="V366" s="250"/>
      <c r="W366" s="250"/>
      <c r="X366" s="250"/>
      <c r="Y366" s="251">
        <v>67</v>
      </c>
      <c r="Z366" s="252"/>
      <c r="AA366" s="252"/>
      <c r="AB366" s="253"/>
      <c r="AC366" s="237" t="s">
        <v>336</v>
      </c>
      <c r="AD366" s="238"/>
      <c r="AE366" s="238"/>
      <c r="AF366" s="238"/>
      <c r="AG366" s="238"/>
      <c r="AH366" s="268">
        <v>1</v>
      </c>
      <c r="AI366" s="269"/>
      <c r="AJ366" s="269"/>
      <c r="AK366" s="269"/>
      <c r="AL366" s="241">
        <v>96.3</v>
      </c>
      <c r="AM366" s="242"/>
      <c r="AN366" s="242"/>
      <c r="AO366" s="243"/>
      <c r="AP366" s="244" t="s">
        <v>717</v>
      </c>
      <c r="AQ366" s="244"/>
      <c r="AR366" s="244"/>
      <c r="AS366" s="244"/>
      <c r="AT366" s="244"/>
      <c r="AU366" s="244"/>
      <c r="AV366" s="244"/>
      <c r="AW366" s="244"/>
      <c r="AX366" s="244"/>
    </row>
    <row r="367" spans="1:51" ht="30" customHeight="1" x14ac:dyDescent="0.2">
      <c r="A367" s="245">
        <v>2</v>
      </c>
      <c r="B367" s="245">
        <v>1</v>
      </c>
      <c r="C367" s="267" t="s">
        <v>720</v>
      </c>
      <c r="D367" s="266"/>
      <c r="E367" s="266"/>
      <c r="F367" s="266"/>
      <c r="G367" s="266"/>
      <c r="H367" s="266"/>
      <c r="I367" s="266"/>
      <c r="J367" s="248">
        <v>7020001045275</v>
      </c>
      <c r="K367" s="249"/>
      <c r="L367" s="249"/>
      <c r="M367" s="249"/>
      <c r="N367" s="249"/>
      <c r="O367" s="249"/>
      <c r="P367" s="260" t="s">
        <v>723</v>
      </c>
      <c r="Q367" s="250"/>
      <c r="R367" s="250"/>
      <c r="S367" s="250"/>
      <c r="T367" s="250"/>
      <c r="U367" s="250"/>
      <c r="V367" s="250"/>
      <c r="W367" s="250"/>
      <c r="X367" s="250"/>
      <c r="Y367" s="251">
        <v>0.3</v>
      </c>
      <c r="Z367" s="252"/>
      <c r="AA367" s="252"/>
      <c r="AB367" s="253"/>
      <c r="AC367" s="237" t="s">
        <v>342</v>
      </c>
      <c r="AD367" s="238"/>
      <c r="AE367" s="238"/>
      <c r="AF367" s="238"/>
      <c r="AG367" s="238"/>
      <c r="AH367" s="268" t="s">
        <v>717</v>
      </c>
      <c r="AI367" s="269"/>
      <c r="AJ367" s="269"/>
      <c r="AK367" s="269"/>
      <c r="AL367" s="241">
        <v>100</v>
      </c>
      <c r="AM367" s="242"/>
      <c r="AN367" s="242"/>
      <c r="AO367" s="243"/>
      <c r="AP367" s="244" t="s">
        <v>717</v>
      </c>
      <c r="AQ367" s="244"/>
      <c r="AR367" s="244"/>
      <c r="AS367" s="244"/>
      <c r="AT367" s="244"/>
      <c r="AU367" s="244"/>
      <c r="AV367" s="244"/>
      <c r="AW367" s="244"/>
      <c r="AX367" s="244"/>
      <c r="AY367">
        <f>COUNTA($C$367)</f>
        <v>1</v>
      </c>
    </row>
    <row r="368" spans="1:51" ht="30" customHeight="1" x14ac:dyDescent="0.2">
      <c r="A368" s="245">
        <v>3</v>
      </c>
      <c r="B368" s="245">
        <v>1</v>
      </c>
      <c r="C368" s="267" t="s">
        <v>724</v>
      </c>
      <c r="D368" s="266"/>
      <c r="E368" s="266"/>
      <c r="F368" s="266"/>
      <c r="G368" s="266"/>
      <c r="H368" s="266"/>
      <c r="I368" s="266"/>
      <c r="J368" s="248">
        <v>7012701001343</v>
      </c>
      <c r="K368" s="249"/>
      <c r="L368" s="249"/>
      <c r="M368" s="249"/>
      <c r="N368" s="249"/>
      <c r="O368" s="249"/>
      <c r="P368" s="260" t="s">
        <v>725</v>
      </c>
      <c r="Q368" s="250"/>
      <c r="R368" s="250"/>
      <c r="S368" s="250"/>
      <c r="T368" s="250"/>
      <c r="U368" s="250"/>
      <c r="V368" s="250"/>
      <c r="W368" s="250"/>
      <c r="X368" s="250"/>
      <c r="Y368" s="251">
        <v>33</v>
      </c>
      <c r="Z368" s="252"/>
      <c r="AA368" s="252"/>
      <c r="AB368" s="253"/>
      <c r="AC368" s="237" t="s">
        <v>336</v>
      </c>
      <c r="AD368" s="238"/>
      <c r="AE368" s="238"/>
      <c r="AF368" s="238"/>
      <c r="AG368" s="238"/>
      <c r="AH368" s="239">
        <v>1</v>
      </c>
      <c r="AI368" s="240"/>
      <c r="AJ368" s="240"/>
      <c r="AK368" s="240"/>
      <c r="AL368" s="241">
        <v>90.1</v>
      </c>
      <c r="AM368" s="242"/>
      <c r="AN368" s="242"/>
      <c r="AO368" s="243"/>
      <c r="AP368" s="244" t="s">
        <v>717</v>
      </c>
      <c r="AQ368" s="244"/>
      <c r="AR368" s="244"/>
      <c r="AS368" s="244"/>
      <c r="AT368" s="244"/>
      <c r="AU368" s="244"/>
      <c r="AV368" s="244"/>
      <c r="AW368" s="244"/>
      <c r="AX368" s="244"/>
      <c r="AY368">
        <f>COUNTA($C$368)</f>
        <v>1</v>
      </c>
    </row>
    <row r="369" spans="1:51" ht="30" customHeight="1" x14ac:dyDescent="0.2">
      <c r="A369" s="245">
        <v>4</v>
      </c>
      <c r="B369" s="245">
        <v>1</v>
      </c>
      <c r="C369" s="267" t="s">
        <v>726</v>
      </c>
      <c r="D369" s="266"/>
      <c r="E369" s="266"/>
      <c r="F369" s="266"/>
      <c r="G369" s="266"/>
      <c r="H369" s="266"/>
      <c r="I369" s="266"/>
      <c r="J369" s="248">
        <v>3010701008973</v>
      </c>
      <c r="K369" s="249"/>
      <c r="L369" s="249"/>
      <c r="M369" s="249"/>
      <c r="N369" s="249"/>
      <c r="O369" s="249"/>
      <c r="P369" s="260" t="s">
        <v>727</v>
      </c>
      <c r="Q369" s="250"/>
      <c r="R369" s="250"/>
      <c r="S369" s="250"/>
      <c r="T369" s="250"/>
      <c r="U369" s="250"/>
      <c r="V369" s="250"/>
      <c r="W369" s="250"/>
      <c r="X369" s="250"/>
      <c r="Y369" s="251">
        <v>23</v>
      </c>
      <c r="Z369" s="252"/>
      <c r="AA369" s="252"/>
      <c r="AB369" s="253"/>
      <c r="AC369" s="237" t="s">
        <v>336</v>
      </c>
      <c r="AD369" s="238"/>
      <c r="AE369" s="238"/>
      <c r="AF369" s="238"/>
      <c r="AG369" s="238"/>
      <c r="AH369" s="239">
        <v>1</v>
      </c>
      <c r="AI369" s="240"/>
      <c r="AJ369" s="240"/>
      <c r="AK369" s="240"/>
      <c r="AL369" s="241">
        <v>67.8</v>
      </c>
      <c r="AM369" s="242"/>
      <c r="AN369" s="242"/>
      <c r="AO369" s="243"/>
      <c r="AP369" s="244" t="s">
        <v>717</v>
      </c>
      <c r="AQ369" s="244"/>
      <c r="AR369" s="244"/>
      <c r="AS369" s="244"/>
      <c r="AT369" s="244"/>
      <c r="AU369" s="244"/>
      <c r="AV369" s="244"/>
      <c r="AW369" s="244"/>
      <c r="AX369" s="244"/>
      <c r="AY369">
        <f>COUNTA($C$369)</f>
        <v>1</v>
      </c>
    </row>
    <row r="370" spans="1:51" ht="30" customHeight="1" x14ac:dyDescent="0.2">
      <c r="A370" s="245">
        <v>5</v>
      </c>
      <c r="B370" s="245">
        <v>1</v>
      </c>
      <c r="C370" s="267" t="s">
        <v>728</v>
      </c>
      <c r="D370" s="266"/>
      <c r="E370" s="266"/>
      <c r="F370" s="266"/>
      <c r="G370" s="266"/>
      <c r="H370" s="266"/>
      <c r="I370" s="266"/>
      <c r="J370" s="248">
        <v>4120001048989</v>
      </c>
      <c r="K370" s="249"/>
      <c r="L370" s="249"/>
      <c r="M370" s="249"/>
      <c r="N370" s="249"/>
      <c r="O370" s="249"/>
      <c r="P370" s="260" t="s">
        <v>729</v>
      </c>
      <c r="Q370" s="250"/>
      <c r="R370" s="250"/>
      <c r="S370" s="250"/>
      <c r="T370" s="250"/>
      <c r="U370" s="250"/>
      <c r="V370" s="250"/>
      <c r="W370" s="250"/>
      <c r="X370" s="250"/>
      <c r="Y370" s="251">
        <v>8</v>
      </c>
      <c r="Z370" s="252"/>
      <c r="AA370" s="252"/>
      <c r="AB370" s="253"/>
      <c r="AC370" s="237" t="s">
        <v>336</v>
      </c>
      <c r="AD370" s="238"/>
      <c r="AE370" s="238"/>
      <c r="AF370" s="238"/>
      <c r="AG370" s="238"/>
      <c r="AH370" s="239">
        <v>3</v>
      </c>
      <c r="AI370" s="240"/>
      <c r="AJ370" s="240"/>
      <c r="AK370" s="240"/>
      <c r="AL370" s="241">
        <v>81.8</v>
      </c>
      <c r="AM370" s="242"/>
      <c r="AN370" s="242"/>
      <c r="AO370" s="243"/>
      <c r="AP370" s="244" t="s">
        <v>717</v>
      </c>
      <c r="AQ370" s="244"/>
      <c r="AR370" s="244"/>
      <c r="AS370" s="244"/>
      <c r="AT370" s="244"/>
      <c r="AU370" s="244"/>
      <c r="AV370" s="244"/>
      <c r="AW370" s="244"/>
      <c r="AX370" s="244"/>
      <c r="AY370">
        <f>COUNTA($C$370)</f>
        <v>1</v>
      </c>
    </row>
    <row r="371" spans="1:51" ht="30" customHeight="1" x14ac:dyDescent="0.2">
      <c r="A371" s="245">
        <v>6</v>
      </c>
      <c r="B371" s="245">
        <v>1</v>
      </c>
      <c r="C371" s="267" t="s">
        <v>730</v>
      </c>
      <c r="D371" s="266"/>
      <c r="E371" s="266"/>
      <c r="F371" s="266"/>
      <c r="G371" s="266"/>
      <c r="H371" s="266"/>
      <c r="I371" s="266"/>
      <c r="J371" s="248">
        <v>6010101000479</v>
      </c>
      <c r="K371" s="249"/>
      <c r="L371" s="249"/>
      <c r="M371" s="249"/>
      <c r="N371" s="249"/>
      <c r="O371" s="249"/>
      <c r="P371" s="260" t="s">
        <v>731</v>
      </c>
      <c r="Q371" s="250"/>
      <c r="R371" s="250"/>
      <c r="S371" s="250"/>
      <c r="T371" s="250"/>
      <c r="U371" s="250"/>
      <c r="V371" s="250"/>
      <c r="W371" s="250"/>
      <c r="X371" s="250"/>
      <c r="Y371" s="251">
        <v>3</v>
      </c>
      <c r="Z371" s="252"/>
      <c r="AA371" s="252"/>
      <c r="AB371" s="253"/>
      <c r="AC371" s="237" t="s">
        <v>336</v>
      </c>
      <c r="AD371" s="238"/>
      <c r="AE371" s="238"/>
      <c r="AF371" s="238"/>
      <c r="AG371" s="238"/>
      <c r="AH371" s="239">
        <v>1</v>
      </c>
      <c r="AI371" s="240"/>
      <c r="AJ371" s="240"/>
      <c r="AK371" s="240"/>
      <c r="AL371" s="241">
        <v>72.2</v>
      </c>
      <c r="AM371" s="242"/>
      <c r="AN371" s="242"/>
      <c r="AO371" s="243"/>
      <c r="AP371" s="244" t="s">
        <v>717</v>
      </c>
      <c r="AQ371" s="244"/>
      <c r="AR371" s="244"/>
      <c r="AS371" s="244"/>
      <c r="AT371" s="244"/>
      <c r="AU371" s="244"/>
      <c r="AV371" s="244"/>
      <c r="AW371" s="244"/>
      <c r="AX371" s="244"/>
      <c r="AY371">
        <f>COUNTA($C$371)</f>
        <v>1</v>
      </c>
    </row>
    <row r="372" spans="1:51" ht="30" customHeight="1" x14ac:dyDescent="0.2">
      <c r="A372" s="245">
        <v>7</v>
      </c>
      <c r="B372" s="245">
        <v>1</v>
      </c>
      <c r="C372" s="267" t="s">
        <v>733</v>
      </c>
      <c r="D372" s="266"/>
      <c r="E372" s="266"/>
      <c r="F372" s="266"/>
      <c r="G372" s="266"/>
      <c r="H372" s="266"/>
      <c r="I372" s="266"/>
      <c r="J372" s="248">
        <v>6030001046835</v>
      </c>
      <c r="K372" s="249"/>
      <c r="L372" s="249"/>
      <c r="M372" s="249"/>
      <c r="N372" s="249"/>
      <c r="O372" s="249"/>
      <c r="P372" s="260" t="s">
        <v>734</v>
      </c>
      <c r="Q372" s="250"/>
      <c r="R372" s="250"/>
      <c r="S372" s="250"/>
      <c r="T372" s="250"/>
      <c r="U372" s="250"/>
      <c r="V372" s="250"/>
      <c r="W372" s="250"/>
      <c r="X372" s="250"/>
      <c r="Y372" s="251">
        <v>0.8</v>
      </c>
      <c r="Z372" s="252"/>
      <c r="AA372" s="252"/>
      <c r="AB372" s="253"/>
      <c r="AC372" s="237" t="s">
        <v>342</v>
      </c>
      <c r="AD372" s="238"/>
      <c r="AE372" s="238"/>
      <c r="AF372" s="238"/>
      <c r="AG372" s="238"/>
      <c r="AH372" s="239" t="s">
        <v>717</v>
      </c>
      <c r="AI372" s="240"/>
      <c r="AJ372" s="240"/>
      <c r="AK372" s="240"/>
      <c r="AL372" s="241">
        <v>100</v>
      </c>
      <c r="AM372" s="242"/>
      <c r="AN372" s="242"/>
      <c r="AO372" s="243"/>
      <c r="AP372" s="244" t="s">
        <v>717</v>
      </c>
      <c r="AQ372" s="244"/>
      <c r="AR372" s="244"/>
      <c r="AS372" s="244"/>
      <c r="AT372" s="244"/>
      <c r="AU372" s="244"/>
      <c r="AV372" s="244"/>
      <c r="AW372" s="244"/>
      <c r="AX372" s="244"/>
      <c r="AY372">
        <f>COUNTA($C$372)</f>
        <v>1</v>
      </c>
    </row>
    <row r="373" spans="1:51" ht="30" customHeight="1" x14ac:dyDescent="0.2">
      <c r="A373" s="245">
        <v>8</v>
      </c>
      <c r="B373" s="245">
        <v>1</v>
      </c>
      <c r="C373" s="266" t="s">
        <v>732</v>
      </c>
      <c r="D373" s="266"/>
      <c r="E373" s="266"/>
      <c r="F373" s="266"/>
      <c r="G373" s="266"/>
      <c r="H373" s="266"/>
      <c r="I373" s="266"/>
      <c r="J373" s="248">
        <v>6030001046835</v>
      </c>
      <c r="K373" s="249"/>
      <c r="L373" s="249"/>
      <c r="M373" s="249"/>
      <c r="N373" s="249"/>
      <c r="O373" s="249"/>
      <c r="P373" s="260" t="s">
        <v>735</v>
      </c>
      <c r="Q373" s="250"/>
      <c r="R373" s="250"/>
      <c r="S373" s="250"/>
      <c r="T373" s="250"/>
      <c r="U373" s="250"/>
      <c r="V373" s="250"/>
      <c r="W373" s="250"/>
      <c r="X373" s="250"/>
      <c r="Y373" s="251">
        <v>0.5</v>
      </c>
      <c r="Z373" s="252"/>
      <c r="AA373" s="252"/>
      <c r="AB373" s="253"/>
      <c r="AC373" s="237" t="s">
        <v>342</v>
      </c>
      <c r="AD373" s="238"/>
      <c r="AE373" s="238"/>
      <c r="AF373" s="238"/>
      <c r="AG373" s="238"/>
      <c r="AH373" s="239" t="s">
        <v>717</v>
      </c>
      <c r="AI373" s="240"/>
      <c r="AJ373" s="240"/>
      <c r="AK373" s="240"/>
      <c r="AL373" s="241">
        <v>100</v>
      </c>
      <c r="AM373" s="242"/>
      <c r="AN373" s="242"/>
      <c r="AO373" s="243"/>
      <c r="AP373" s="244" t="s">
        <v>717</v>
      </c>
      <c r="AQ373" s="244"/>
      <c r="AR373" s="244"/>
      <c r="AS373" s="244"/>
      <c r="AT373" s="244"/>
      <c r="AU373" s="244"/>
      <c r="AV373" s="244"/>
      <c r="AW373" s="244"/>
      <c r="AX373" s="244"/>
      <c r="AY373">
        <f>COUNTA($C$373)</f>
        <v>1</v>
      </c>
    </row>
    <row r="374" spans="1:51" ht="30" customHeight="1" x14ac:dyDescent="0.2">
      <c r="A374" s="245">
        <v>9</v>
      </c>
      <c r="B374" s="245">
        <v>1</v>
      </c>
      <c r="C374" s="266" t="s">
        <v>732</v>
      </c>
      <c r="D374" s="266"/>
      <c r="E374" s="266"/>
      <c r="F374" s="266"/>
      <c r="G374" s="266"/>
      <c r="H374" s="266"/>
      <c r="I374" s="266"/>
      <c r="J374" s="248">
        <v>6030001046835</v>
      </c>
      <c r="K374" s="249"/>
      <c r="L374" s="249"/>
      <c r="M374" s="249"/>
      <c r="N374" s="249"/>
      <c r="O374" s="249"/>
      <c r="P374" s="260" t="s">
        <v>736</v>
      </c>
      <c r="Q374" s="250"/>
      <c r="R374" s="250"/>
      <c r="S374" s="250"/>
      <c r="T374" s="250"/>
      <c r="U374" s="250"/>
      <c r="V374" s="250"/>
      <c r="W374" s="250"/>
      <c r="X374" s="250"/>
      <c r="Y374" s="251">
        <v>0.5</v>
      </c>
      <c r="Z374" s="252"/>
      <c r="AA374" s="252"/>
      <c r="AB374" s="253"/>
      <c r="AC374" s="237" t="s">
        <v>342</v>
      </c>
      <c r="AD374" s="238"/>
      <c r="AE374" s="238"/>
      <c r="AF374" s="238"/>
      <c r="AG374" s="238"/>
      <c r="AH374" s="239" t="s">
        <v>717</v>
      </c>
      <c r="AI374" s="240"/>
      <c r="AJ374" s="240"/>
      <c r="AK374" s="240"/>
      <c r="AL374" s="241">
        <v>100</v>
      </c>
      <c r="AM374" s="242"/>
      <c r="AN374" s="242"/>
      <c r="AO374" s="243"/>
      <c r="AP374" s="244" t="s">
        <v>717</v>
      </c>
      <c r="AQ374" s="244"/>
      <c r="AR374" s="244"/>
      <c r="AS374" s="244"/>
      <c r="AT374" s="244"/>
      <c r="AU374" s="244"/>
      <c r="AV374" s="244"/>
      <c r="AW374" s="244"/>
      <c r="AX374" s="244"/>
      <c r="AY374">
        <f>COUNTA($C$374)</f>
        <v>1</v>
      </c>
    </row>
    <row r="375" spans="1:51" ht="30" customHeight="1" x14ac:dyDescent="0.2">
      <c r="A375" s="245">
        <v>10</v>
      </c>
      <c r="B375" s="245">
        <v>1</v>
      </c>
      <c r="C375" s="267" t="s">
        <v>738</v>
      </c>
      <c r="D375" s="266"/>
      <c r="E375" s="266"/>
      <c r="F375" s="266"/>
      <c r="G375" s="266"/>
      <c r="H375" s="266"/>
      <c r="I375" s="266"/>
      <c r="J375" s="248">
        <v>7011301006050</v>
      </c>
      <c r="K375" s="249"/>
      <c r="L375" s="249"/>
      <c r="M375" s="249"/>
      <c r="N375" s="249"/>
      <c r="O375" s="249"/>
      <c r="P375" s="260" t="s">
        <v>739</v>
      </c>
      <c r="Q375" s="250"/>
      <c r="R375" s="250"/>
      <c r="S375" s="250"/>
      <c r="T375" s="250"/>
      <c r="U375" s="250"/>
      <c r="V375" s="250"/>
      <c r="W375" s="250"/>
      <c r="X375" s="250"/>
      <c r="Y375" s="251">
        <v>1</v>
      </c>
      <c r="Z375" s="252"/>
      <c r="AA375" s="252"/>
      <c r="AB375" s="253"/>
      <c r="AC375" s="237" t="s">
        <v>342</v>
      </c>
      <c r="AD375" s="238"/>
      <c r="AE375" s="238"/>
      <c r="AF375" s="238"/>
      <c r="AG375" s="238"/>
      <c r="AH375" s="239" t="s">
        <v>717</v>
      </c>
      <c r="AI375" s="240"/>
      <c r="AJ375" s="240"/>
      <c r="AK375" s="240"/>
      <c r="AL375" s="241">
        <v>100</v>
      </c>
      <c r="AM375" s="242"/>
      <c r="AN375" s="242"/>
      <c r="AO375" s="243"/>
      <c r="AP375" s="244" t="s">
        <v>717</v>
      </c>
      <c r="AQ375" s="244"/>
      <c r="AR375" s="244"/>
      <c r="AS375" s="244"/>
      <c r="AT375" s="244"/>
      <c r="AU375" s="244"/>
      <c r="AV375" s="244"/>
      <c r="AW375" s="244"/>
      <c r="AX375" s="244"/>
      <c r="AY375">
        <f>COUNTA($C$375)</f>
        <v>1</v>
      </c>
    </row>
    <row r="376" spans="1:51" ht="30" customHeight="1" x14ac:dyDescent="0.2">
      <c r="A376" s="245">
        <v>11</v>
      </c>
      <c r="B376" s="245">
        <v>1</v>
      </c>
      <c r="C376" s="266" t="s">
        <v>737</v>
      </c>
      <c r="D376" s="266"/>
      <c r="E376" s="266"/>
      <c r="F376" s="266"/>
      <c r="G376" s="266"/>
      <c r="H376" s="266"/>
      <c r="I376" s="266"/>
      <c r="J376" s="248">
        <v>7011301006050</v>
      </c>
      <c r="K376" s="249"/>
      <c r="L376" s="249"/>
      <c r="M376" s="249"/>
      <c r="N376" s="249"/>
      <c r="O376" s="249"/>
      <c r="P376" s="260" t="s">
        <v>740</v>
      </c>
      <c r="Q376" s="250"/>
      <c r="R376" s="250"/>
      <c r="S376" s="250"/>
      <c r="T376" s="250"/>
      <c r="U376" s="250"/>
      <c r="V376" s="250"/>
      <c r="W376" s="250"/>
      <c r="X376" s="250"/>
      <c r="Y376" s="251">
        <v>0.5</v>
      </c>
      <c r="Z376" s="252"/>
      <c r="AA376" s="252"/>
      <c r="AB376" s="253"/>
      <c r="AC376" s="237" t="s">
        <v>342</v>
      </c>
      <c r="AD376" s="238"/>
      <c r="AE376" s="238"/>
      <c r="AF376" s="238"/>
      <c r="AG376" s="238"/>
      <c r="AH376" s="239" t="s">
        <v>717</v>
      </c>
      <c r="AI376" s="240"/>
      <c r="AJ376" s="240"/>
      <c r="AK376" s="240"/>
      <c r="AL376" s="241">
        <v>100</v>
      </c>
      <c r="AM376" s="242"/>
      <c r="AN376" s="242"/>
      <c r="AO376" s="243"/>
      <c r="AP376" s="244" t="s">
        <v>717</v>
      </c>
      <c r="AQ376" s="244"/>
      <c r="AR376" s="244"/>
      <c r="AS376" s="244"/>
      <c r="AT376" s="244"/>
      <c r="AU376" s="244"/>
      <c r="AV376" s="244"/>
      <c r="AW376" s="244"/>
      <c r="AX376" s="244"/>
      <c r="AY376">
        <f>COUNTA($C$376)</f>
        <v>1</v>
      </c>
    </row>
    <row r="377" spans="1:51" ht="30" customHeight="1" x14ac:dyDescent="0.2">
      <c r="A377" s="245">
        <v>12</v>
      </c>
      <c r="B377" s="245">
        <v>1</v>
      </c>
      <c r="C377" s="267" t="s">
        <v>742</v>
      </c>
      <c r="D377" s="266"/>
      <c r="E377" s="266"/>
      <c r="F377" s="266"/>
      <c r="G377" s="266"/>
      <c r="H377" s="266"/>
      <c r="I377" s="266"/>
      <c r="J377" s="248">
        <v>3010401009875</v>
      </c>
      <c r="K377" s="249"/>
      <c r="L377" s="249"/>
      <c r="M377" s="249"/>
      <c r="N377" s="249"/>
      <c r="O377" s="249"/>
      <c r="P377" s="260" t="s">
        <v>741</v>
      </c>
      <c r="Q377" s="250"/>
      <c r="R377" s="250"/>
      <c r="S377" s="250"/>
      <c r="T377" s="250"/>
      <c r="U377" s="250"/>
      <c r="V377" s="250"/>
      <c r="W377" s="250"/>
      <c r="X377" s="250"/>
      <c r="Y377" s="251">
        <v>0.7</v>
      </c>
      <c r="Z377" s="252"/>
      <c r="AA377" s="252"/>
      <c r="AB377" s="253"/>
      <c r="AC377" s="237" t="s">
        <v>342</v>
      </c>
      <c r="AD377" s="238"/>
      <c r="AE377" s="238"/>
      <c r="AF377" s="238"/>
      <c r="AG377" s="238"/>
      <c r="AH377" s="239" t="s">
        <v>717</v>
      </c>
      <c r="AI377" s="240"/>
      <c r="AJ377" s="240"/>
      <c r="AK377" s="240"/>
      <c r="AL377" s="241">
        <v>100</v>
      </c>
      <c r="AM377" s="242"/>
      <c r="AN377" s="242"/>
      <c r="AO377" s="243"/>
      <c r="AP377" s="244" t="s">
        <v>717</v>
      </c>
      <c r="AQ377" s="244"/>
      <c r="AR377" s="244"/>
      <c r="AS377" s="244"/>
      <c r="AT377" s="244"/>
      <c r="AU377" s="244"/>
      <c r="AV377" s="244"/>
      <c r="AW377" s="244"/>
      <c r="AX377" s="244"/>
      <c r="AY377">
        <f>COUNTA($C$377)</f>
        <v>1</v>
      </c>
    </row>
    <row r="378" spans="1:51" ht="30" customHeight="1" x14ac:dyDescent="0.2">
      <c r="A378" s="245">
        <v>13</v>
      </c>
      <c r="B378" s="245">
        <v>1</v>
      </c>
      <c r="C378" s="267" t="s">
        <v>743</v>
      </c>
      <c r="D378" s="266"/>
      <c r="E378" s="266"/>
      <c r="F378" s="266"/>
      <c r="G378" s="266"/>
      <c r="H378" s="266"/>
      <c r="I378" s="266"/>
      <c r="J378" s="248">
        <v>7120001044515</v>
      </c>
      <c r="K378" s="249"/>
      <c r="L378" s="249"/>
      <c r="M378" s="249"/>
      <c r="N378" s="249"/>
      <c r="O378" s="249"/>
      <c r="P378" s="260" t="s">
        <v>744</v>
      </c>
      <c r="Q378" s="250"/>
      <c r="R378" s="250"/>
      <c r="S378" s="250"/>
      <c r="T378" s="250"/>
      <c r="U378" s="250"/>
      <c r="V378" s="250"/>
      <c r="W378" s="250"/>
      <c r="X378" s="250"/>
      <c r="Y378" s="251">
        <v>0.5</v>
      </c>
      <c r="Z378" s="252"/>
      <c r="AA378" s="252"/>
      <c r="AB378" s="253"/>
      <c r="AC378" s="237" t="s">
        <v>342</v>
      </c>
      <c r="AD378" s="238"/>
      <c r="AE378" s="238"/>
      <c r="AF378" s="238"/>
      <c r="AG378" s="238"/>
      <c r="AH378" s="239" t="s">
        <v>717</v>
      </c>
      <c r="AI378" s="240"/>
      <c r="AJ378" s="240"/>
      <c r="AK378" s="240"/>
      <c r="AL378" s="241">
        <v>100</v>
      </c>
      <c r="AM378" s="242"/>
      <c r="AN378" s="242"/>
      <c r="AO378" s="243"/>
      <c r="AP378" s="244" t="s">
        <v>717</v>
      </c>
      <c r="AQ378" s="244"/>
      <c r="AR378" s="244"/>
      <c r="AS378" s="244"/>
      <c r="AT378" s="244"/>
      <c r="AU378" s="244"/>
      <c r="AV378" s="244"/>
      <c r="AW378" s="244"/>
      <c r="AX378" s="244"/>
      <c r="AY378">
        <f>COUNTA($C$378)</f>
        <v>1</v>
      </c>
    </row>
    <row r="379" spans="1:51" ht="30" customHeight="1" x14ac:dyDescent="0.2">
      <c r="A379" s="245">
        <v>14</v>
      </c>
      <c r="B379" s="245">
        <v>1</v>
      </c>
      <c r="C379" s="267" t="s">
        <v>745</v>
      </c>
      <c r="D379" s="266"/>
      <c r="E379" s="266"/>
      <c r="F379" s="266"/>
      <c r="G379" s="266"/>
      <c r="H379" s="266"/>
      <c r="I379" s="266"/>
      <c r="J379" s="248">
        <v>3010401026945</v>
      </c>
      <c r="K379" s="249"/>
      <c r="L379" s="249"/>
      <c r="M379" s="249"/>
      <c r="N379" s="249"/>
      <c r="O379" s="249"/>
      <c r="P379" s="260" t="s">
        <v>746</v>
      </c>
      <c r="Q379" s="250"/>
      <c r="R379" s="250"/>
      <c r="S379" s="250"/>
      <c r="T379" s="250"/>
      <c r="U379" s="250"/>
      <c r="V379" s="250"/>
      <c r="W379" s="250"/>
      <c r="X379" s="250"/>
      <c r="Y379" s="251">
        <v>0.2</v>
      </c>
      <c r="Z379" s="252"/>
      <c r="AA379" s="252"/>
      <c r="AB379" s="253"/>
      <c r="AC379" s="237" t="s">
        <v>342</v>
      </c>
      <c r="AD379" s="238"/>
      <c r="AE379" s="238"/>
      <c r="AF379" s="238"/>
      <c r="AG379" s="238"/>
      <c r="AH379" s="239" t="s">
        <v>717</v>
      </c>
      <c r="AI379" s="240"/>
      <c r="AJ379" s="240"/>
      <c r="AK379" s="240"/>
      <c r="AL379" s="241">
        <v>100</v>
      </c>
      <c r="AM379" s="242"/>
      <c r="AN379" s="242"/>
      <c r="AO379" s="243"/>
      <c r="AP379" s="244" t="s">
        <v>717</v>
      </c>
      <c r="AQ379" s="244"/>
      <c r="AR379" s="244"/>
      <c r="AS379" s="244"/>
      <c r="AT379" s="244"/>
      <c r="AU379" s="244"/>
      <c r="AV379" s="244"/>
      <c r="AW379" s="244"/>
      <c r="AX379" s="244"/>
      <c r="AY379">
        <f>COUNTA($C$379)</f>
        <v>1</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717</v>
      </c>
      <c r="F631" s="247"/>
      <c r="G631" s="247"/>
      <c r="H631" s="247"/>
      <c r="I631" s="247"/>
      <c r="J631" s="248" t="s">
        <v>717</v>
      </c>
      <c r="K631" s="249"/>
      <c r="L631" s="249"/>
      <c r="M631" s="249"/>
      <c r="N631" s="249"/>
      <c r="O631" s="249"/>
      <c r="P631" s="260" t="s">
        <v>717</v>
      </c>
      <c r="Q631" s="250"/>
      <c r="R631" s="250"/>
      <c r="S631" s="250"/>
      <c r="T631" s="250"/>
      <c r="U631" s="250"/>
      <c r="V631" s="250"/>
      <c r="W631" s="250"/>
      <c r="X631" s="250"/>
      <c r="Y631" s="251" t="s">
        <v>717</v>
      </c>
      <c r="Z631" s="252"/>
      <c r="AA631" s="252"/>
      <c r="AB631" s="253"/>
      <c r="AC631" s="237"/>
      <c r="AD631" s="238"/>
      <c r="AE631" s="238"/>
      <c r="AF631" s="238"/>
      <c r="AG631" s="238"/>
      <c r="AH631" s="239" t="s">
        <v>717</v>
      </c>
      <c r="AI631" s="240"/>
      <c r="AJ631" s="240"/>
      <c r="AK631" s="240"/>
      <c r="AL631" s="241" t="s">
        <v>717</v>
      </c>
      <c r="AM631" s="242"/>
      <c r="AN631" s="242"/>
      <c r="AO631" s="243"/>
      <c r="AP631" s="244" t="s">
        <v>717</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52" max="16383" man="1"/>
    <brk id="3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712</v>
      </c>
      <c r="C2" s="13" t="str">
        <f>IF(B2="","",A2)</f>
        <v>医療分野の研究開発関連</v>
      </c>
      <c r="D2" s="13" t="str">
        <f>IF(C2="","",IF(D1&lt;&gt;"",CONCATENATE(D1,"、",C2),C2))</f>
        <v>医療分野の研究開発関連</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t="s">
        <v>712</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712</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712</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2022-03-22T09:36:04Z</cp:lastPrinted>
  <dcterms:created xsi:type="dcterms:W3CDTF">2012-03-13T00:50:25Z</dcterms:created>
  <dcterms:modified xsi:type="dcterms:W3CDTF">2022-08-30T04:23:56Z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