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感染研\"/>
    </mc:Choice>
  </mc:AlternateContent>
  <bookViews>
    <workbookView xWindow="-108" yWindow="-108" windowWidth="23256" windowHeight="12576"/>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40" i="11" l="1"/>
  <c r="AY329" i="11"/>
  <c r="AY330" i="11"/>
  <c r="AY323" i="11"/>
  <c r="AY399" i="11"/>
  <c r="AY333" i="11"/>
  <c r="AY336" i="11"/>
  <c r="AY397" i="11"/>
  <c r="AY325" i="11"/>
  <c r="AY326" i="11"/>
  <c r="AY327" i="11"/>
  <c r="AY337" i="11"/>
  <c r="AY331" i="11"/>
  <c r="AY324" i="11"/>
  <c r="AY328" i="11"/>
  <c r="AY338" i="11"/>
  <c r="AY341" i="11"/>
  <c r="AY69" i="11"/>
  <c r="AY322" i="11"/>
  <c r="AY66" i="11"/>
  <c r="AY75" i="11"/>
  <c r="AY73" i="11"/>
  <c r="AY77" i="11"/>
  <c r="AY74" i="11"/>
  <c r="AY72" i="11"/>
  <c r="AY335" i="11"/>
  <c r="AY214" i="11"/>
  <c r="AY208" i="11"/>
  <c r="AY210" i="11" s="1"/>
  <c r="AY205" i="11"/>
  <c r="AY203" i="11"/>
  <c r="AY200" i="11"/>
  <c r="AY207" i="11" s="1"/>
  <c r="AY195" i="11"/>
  <c r="AY196" i="11" s="1"/>
  <c r="AY190" i="11"/>
  <c r="AY192" i="11" s="1"/>
  <c r="AY180" i="11"/>
  <c r="AY187" i="11" s="1"/>
  <c r="AY173" i="11"/>
  <c r="AY176" i="11" s="1"/>
  <c r="AY172" i="11"/>
  <c r="AY170" i="11"/>
  <c r="AY171" i="11" s="1"/>
  <c r="AY167" i="11"/>
  <c r="AY169" i="11" s="1"/>
  <c r="AY136" i="11"/>
  <c r="AY138" i="11" s="1"/>
  <c r="AY133" i="11"/>
  <c r="AY135" i="11" s="1"/>
  <c r="AY132" i="11"/>
  <c r="AY145" i="11"/>
  <c r="AY143" i="11"/>
  <c r="AY142" i="11"/>
  <c r="AY141" i="11"/>
  <c r="AY140" i="11"/>
  <c r="AY139" i="11"/>
  <c r="AY144" i="11" s="1"/>
  <c r="AY166" i="11"/>
  <c r="AY161" i="11"/>
  <c r="AY162" i="11" s="1"/>
  <c r="AY156" i="11"/>
  <c r="AY158" i="11" s="1"/>
  <c r="AY154" i="11"/>
  <c r="AY146" i="11"/>
  <c r="AY150" i="11" s="1"/>
  <c r="AY127" i="11"/>
  <c r="AY129" i="11" s="1"/>
  <c r="AY122" i="11"/>
  <c r="AY124" i="11" s="1"/>
  <c r="AY112" i="11"/>
  <c r="AY116" i="11" s="1"/>
  <c r="AY100" i="11"/>
  <c r="AY99" i="11"/>
  <c r="AY101" i="11" s="1"/>
  <c r="AY98" i="11"/>
  <c r="AY102" i="11"/>
  <c r="AY104" i="11" s="1"/>
  <c r="AY131" i="11" l="1"/>
  <c r="AY206" i="11"/>
  <c r="AY128" i="11"/>
  <c r="AY130" i="11"/>
  <c r="AY151" i="11"/>
  <c r="AY134" i="11"/>
  <c r="AY211" i="11"/>
  <c r="AY152" i="11"/>
  <c r="AY212" i="11"/>
  <c r="AY153" i="11"/>
  <c r="AY213" i="11"/>
  <c r="AY155" i="11"/>
  <c r="AY204" i="11"/>
  <c r="AY121" i="11"/>
  <c r="AY193" i="11"/>
  <c r="AY137" i="11"/>
  <c r="AY175" i="11"/>
  <c r="AY117" i="11"/>
  <c r="AY125" i="11"/>
  <c r="AY164" i="11"/>
  <c r="AY177" i="11"/>
  <c r="AY174" i="11"/>
  <c r="AY126" i="11"/>
  <c r="AY178" i="11"/>
  <c r="AY201" i="11"/>
  <c r="AY209" i="11"/>
  <c r="AY120" i="11"/>
  <c r="AY113" i="11"/>
  <c r="AY114" i="11"/>
  <c r="AY115" i="11"/>
  <c r="AY123" i="11"/>
  <c r="AY118" i="11"/>
  <c r="AY119" i="11"/>
  <c r="AY179" i="11"/>
  <c r="AY202" i="11"/>
  <c r="AY163"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2" i="11" s="1"/>
  <c r="AY78" i="11"/>
  <c r="AY86" i="11" s="1"/>
  <c r="AY44" i="11"/>
  <c r="AY52" i="11" s="1"/>
  <c r="AY81" i="11" l="1"/>
  <c r="AY79" i="11"/>
  <c r="AY94" i="11"/>
  <c r="AY87" i="11"/>
  <c r="AY80" i="11"/>
  <c r="AY96" i="11"/>
  <c r="AY89" i="11"/>
  <c r="AY90" i="11"/>
  <c r="AY83" i="11"/>
  <c r="AY91" i="11"/>
  <c r="AY49" i="11"/>
  <c r="AY85" i="11"/>
  <c r="AY97" i="11"/>
  <c r="AY82" i="11"/>
  <c r="AY84"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<sst xmlns="http://schemas.openxmlformats.org/spreadsheetml/2006/main" count="1435" uniqueCount="688">
  <si>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</si>
  <si>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</si>
  <si>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</si>
  <si>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</si>
  <si>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</si>
  <si>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</si>
  <si>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</si>
  <si>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</si>
  <si>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</si>
  <si>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</si>
  <si>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</si>
  <si>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</si>
  <si>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</si>
  <si>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</si>
  <si>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</si>
  <si>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</si>
  <si>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</si>
  <si>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</si>
  <si>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</si>
  <si>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</si>
  <si>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</si>
  <si>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</si>
  <si>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</si>
  <si>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</si>
  <si>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</si>
  <si>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</si>
  <si>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</si>
  <si>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</si>
  <si>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</si>
  <si>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</si>
  <si>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</si>
  <si>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</si>
  <si>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</si>
  <si>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</si>
  <si>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</si>
  <si>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</si>
  <si>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</si>
  <si>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</si>
  <si>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</si>
  <si>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</si>
  <si>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</si>
  <si>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</si>
  <si>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</si>
  <si>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</si>
  <si>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</si>
  <si>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</si>
  <si>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</si>
  <si>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</si>
  <si>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</si>
  <si>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</si>
  <si>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</si>
  <si>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</si>
  <si>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</si>
  <si>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</si>
  <si>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</si>
  <si>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</si>
  <si>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</si>
  <si>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</si>
  <si>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</si>
  <si>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</si>
  <si>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</si>
  <si>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</si>
  <si>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</si>
  <si>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</si>
  <si>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</si>
  <si>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</si>
  <si>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</si>
  <si>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</si>
  <si>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</si>
  <si>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</si>
  <si>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</si>
  <si>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</si>
  <si>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</si>
  <si>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</si>
  <si>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</si>
  <si>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</si>
  <si>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</si>
  <si>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</si>
  <si>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</si>
  <si>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</si>
  <si>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</si>
  <si>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</si>
  <si>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</si>
  <si>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</si>
  <si>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</si>
  <si>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</si>
  <si>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</si>
  <si>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</si>
  <si>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</si>
  <si>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</si>
  <si>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</si>
  <si>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</si>
  <si>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</si>
  <si>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</si>
  <si>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</si>
  <si>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</si>
  <si>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</si>
  <si>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</si>
  <si>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</si>
  <si>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</si>
  <si>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</si>
  <si>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</si>
  <si>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</si>
  <si>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</si>
  <si>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</si>
  <si>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</si>
  <si>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</si>
  <si>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</si>
  <si>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</si>
  <si>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</si>
  <si>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</si>
  <si>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</si>
  <si>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</si>
  <si>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</si>
  <si>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</si>
  <si>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</si>
  <si>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</si>
  <si>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</si>
  <si>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</si>
  <si>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</si>
  <si>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</si>
  <si>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</si>
  <si>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</si>
  <si>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</si>
  <si>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</si>
  <si>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</si>
  <si>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</si>
  <si>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</si>
  <si>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</si>
  <si>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</si>
  <si>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</si>
  <si>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</si>
  <si>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</si>
  <si>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</si>
  <si>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</si>
  <si>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</si>
  <si>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</si>
  <si>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</si>
  <si>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</si>
  <si>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</si>
  <si>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</si>
  <si>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</si>
  <si>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</si>
  <si>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</si>
  <si>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</si>
  <si>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</si>
  <si>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</si>
  <si>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</si>
  <si>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</si>
  <si>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</si>
  <si>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</si>
  <si>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</si>
  <si>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</si>
  <si>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</si>
  <si>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</si>
  <si>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</si>
  <si>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</si>
  <si>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</si>
  <si>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</si>
  <si>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</si>
  <si>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</si>
  <si>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</si>
  <si>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</si>
  <si>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</si>
  <si>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</si>
  <si>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</si>
  <si>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</si>
  <si>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</si>
  <si>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</si>
  <si>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</si>
  <si>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</si>
  <si>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</si>
  <si>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</si>
  <si>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</si>
  <si>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</si>
  <si>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</si>
  <si>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</si>
  <si>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</si>
  <si>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</si>
  <si>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</si>
  <si>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</si>
  <si>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</si>
  <si>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</si>
  <si>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</si>
  <si>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</si>
  <si>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</si>
  <si>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</si>
  <si>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</si>
  <si>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</si>
  <si>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</si>
  <si>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</si>
  <si>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</si>
  <si>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</si>
  <si>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</si>
  <si>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</si>
  <si>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</si>
  <si>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</si>
  <si>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</si>
  <si>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</si>
  <si>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</si>
  <si>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</si>
  <si>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</si>
  <si>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</si>
  <si>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</si>
  <si>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</si>
  <si>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</si>
  <si>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</si>
  <si>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</si>
  <si>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</si>
  <si>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</si>
  <si>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</si>
  <si>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</si>
  <si>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</si>
  <si>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</si>
  <si>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</si>
  <si>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</si>
  <si>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</si>
  <si>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</si>
  <si>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</si>
  <si>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</si>
  <si>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</si>
  <si>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</si>
  <si>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</si>
  <si>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</si>
  <si>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</si>
  <si>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</si>
  <si>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</si>
  <si>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</si>
  <si>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</si>
  <si>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</si>
  <si>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</si>
  <si>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</si>
  <si>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</si>
  <si>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</si>
  <si>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</si>
  <si>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</si>
  <si>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</si>
  <si>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</si>
  <si>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</si>
  <si>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</si>
  <si>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</si>
  <si>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</si>
  <si>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</si>
  <si>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</si>
  <si>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</si>
  <si>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</si>
  <si>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</si>
  <si>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</si>
  <si>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</si>
  <si>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</si>
  <si>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</si>
  <si>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</si>
  <si>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</si>
  <si>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</si>
  <si>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</si>
  <si>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</si>
  <si>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</si>
  <si>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</si>
  <si>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</si>
  <si>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</si>
  <si>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</si>
  <si>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</si>
  <si>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</si>
  <si>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</si>
  <si>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</si>
  <si>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</si>
  <si>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</si>
  <si>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</si>
  <si>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</si>
  <si>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</si>
  <si>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</si>
  <si>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</si>
  <si>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</si>
  <si>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</si>
  <si>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</si>
  <si>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</si>
  <si>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</si>
  <si>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</si>
  <si>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</si>
  <si>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</si>
  <si>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</si>
  <si>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</si>
  <si>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</si>
  <si>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</si>
  <si>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</si>
  <si>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</si>
  <si>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</si>
  <si>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</si>
  <si>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</si>
  <si>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</si>
  <si>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</si>
  <si>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</si>
  <si>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</si>
  <si>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</si>
  <si>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</si>
  <si>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</si>
  <si>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</si>
  <si>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</si>
  <si>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</si>
  <si>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</si>
  <si>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</si>
  <si>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</si>
  <si>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</si>
  <si>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</si>
  <si>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</si>
  <si>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</si>
  <si>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</si>
  <si>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</si>
  <si>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</si>
  <si>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</si>
  <si>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</si>
  <si>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</si>
  <si>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</si>
  <si>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</si>
  <si>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</si>
  <si>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</si>
  <si>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</si>
  <si>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</si>
  <si>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</si>
  <si>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</si>
  <si>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</si>
  <si>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</si>
  <si>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</si>
  <si>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</si>
  <si>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</si>
  <si>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</si>
  <si>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</si>
  <si>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</si>
  <si>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</si>
  <si>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</si>
  <si>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</si>
  <si>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</si>
  <si>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</si>
  <si>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</si>
  <si>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</si>
  <si>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</si>
  <si>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</si>
  <si>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</si>
  <si>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</si>
  <si>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</si>
  <si>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</si>
  <si>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</si>
  <si>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</si>
  <si>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</si>
  <si>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</si>
  <si>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</si>
  <si>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</si>
  <si>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</si>
  <si>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</si>
  <si>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</si>
  <si>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</si>
  <si>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</si>
  <si>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</si>
  <si>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</si>
  <si>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</si>
  <si>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</si>
  <si>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</si>
  <si>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</si>
  <si>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</si>
  <si>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</si>
  <si>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</si>
  <si>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</si>
  <si>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</si>
  <si>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</si>
  <si>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</si>
  <si>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</si>
  <si>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</si>
  <si>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</si>
  <si>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</si>
  <si>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</si>
  <si>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</si>
  <si>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</si>
  <si>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</si>
  <si>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</si>
  <si>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</si>
  <si>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</si>
  <si>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</si>
  <si>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</si>
  <si>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</si>
  <si>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</si>
  <si>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</si>
  <si>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</si>
  <si>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</si>
  <si>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</si>
  <si>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</si>
  <si>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</si>
  <si>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</si>
  <si>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</si>
  <si>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</si>
  <si>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</si>
  <si>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</si>
  <si>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</si>
  <si>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</si>
  <si>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</si>
  <si>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</si>
  <si>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</si>
  <si>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</si>
  <si>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</si>
  <si>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</si>
  <si>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</si>
  <si>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</si>
  <si>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</si>
  <si>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</si>
  <si>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</si>
  <si>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</si>
  <si>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</si>
  <si>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</si>
  <si>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</si>
  <si>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</si>
  <si>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</si>
  <si>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</si>
  <si>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</si>
  <si>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</si>
  <si>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</si>
  <si>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</si>
  <si>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</si>
  <si>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</si>
  <si>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</si>
  <si>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</si>
  <si>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</si>
  <si>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</si>
  <si>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</si>
  <si>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</si>
  <si>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</si>
  <si>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</si>
  <si>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</si>
  <si>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</si>
  <si>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</si>
  <si>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</si>
  <si>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</si>
  <si>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</si>
  <si>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</si>
  <si>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</si>
  <si>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</si>
  <si>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</si>
  <si>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</si>
  <si>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</si>
  <si>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</si>
  <si>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</si>
  <si>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</si>
  <si>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</si>
  <si>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</si>
  <si>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</si>
  <si>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</si>
  <si>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</si>
  <si>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</si>
  <si>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</si>
  <si>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</si>
  <si>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</si>
  <si>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</si>
  <si>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</si>
  <si>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</si>
  <si>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</si>
  <si>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</si>
  <si>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</si>
  <si>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</si>
  <si>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</si>
  <si>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</si>
  <si>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</si>
  <si>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</si>
  <si>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</si>
  <si>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</si>
  <si>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</si>
  <si>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</si>
  <si>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</si>
  <si>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</si>
  <si>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</si>
  <si>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</si>
  <si>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</si>
  <si>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</si>
  <si>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</si>
  <si>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</si>
  <si>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</si>
  <si>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</si>
  <si>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</si>
  <si>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</si>
  <si>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</si>
  <si>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</si>
  <si>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</si>
  <si>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</si>
  <si>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</si>
  <si>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</si>
  <si>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</si>
  <si>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</si>
  <si>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</si>
  <si>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</si>
  <si>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</si>
  <si>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</si>
  <si>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</si>
  <si>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</si>
  <si>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</si>
  <si>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</si>
  <si>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</si>
  <si>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</si>
  <si>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</si>
  <si>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</si>
  <si>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</si>
  <si>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</si>
  <si>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</si>
  <si>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</si>
  <si>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</si>
  <si>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</si>
  <si>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</si>
  <si>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</si>
  <si>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</si>
  <si>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</si>
  <si>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</si>
  <si>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</si>
  <si>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</si>
  <si>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</si>
  <si>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</si>
  <si>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</si>
  <si>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</si>
  <si>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</si>
  <si>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</si>
  <si>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</si>
  <si>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</si>
  <si>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</si>
  <si>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</si>
  <si>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</si>
  <si>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</si>
  <si>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</si>
  <si>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</si>
  <si>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</si>
  <si>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</si>
  <si>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</si>
  <si>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</si>
  <si>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</si>
  <si>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</si>
  <si>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</si>
  <si>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</si>
  <si>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</si>
  <si>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</si>
  <si>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</si>
  <si>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</si>
  <si>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</si>
  <si>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</si>
  <si>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</si>
  <si>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</si>
  <si>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</si>
  <si>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</si>
  <si>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</si>
  <si>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</si>
  <si>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</si>
  <si>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</si>
  <si>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</si>
  <si>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</si>
  <si>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</si>
  <si>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</si>
  <si>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</si>
  <si>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</si>
  <si>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</si>
  <si>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</si>
  <si>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</si>
  <si>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</si>
  <si>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</si>
  <si>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</si>
  <si>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</si>
  <si>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</si>
  <si>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</si>
  <si>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</si>
  <si>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</si>
  <si>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</si>
  <si>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</si>
  <si>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</si>
  <si>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</si>
  <si>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</si>
  <si>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</si>
  <si>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</si>
  <si>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</si>
  <si>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</si>
  <si>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</si>
  <si>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</si>
  <si>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</si>
  <si>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</si>
  <si>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</si>
  <si>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</si>
  <si>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</si>
  <si>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</si>
  <si>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</si>
  <si>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</si>
  <si>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</si>
  <si>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</si>
  <si>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</si>
  <si>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</si>
  <si>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</si>
  <si>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</si>
  <si>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</si>
  <si>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</si>
  <si>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</si>
  <si>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</si>
  <si>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</si>
  <si>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</si>
  <si>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</si>
  <si>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</si>
  <si>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</si>
  <si>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</si>
  <si>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</si>
  <si>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</si>
  <si>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</si>
  <si>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</si>
  <si>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</si>
  <si>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</si>
  <si>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</si>
  <si>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</si>
  <si>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</si>
  <si>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</si>
  <si>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</si>
  <si>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国立感染症研究所</t>
  </si>
  <si>
    <t>藤谷　正</t>
  </si>
  <si>
    <t>平成28年度</t>
  </si>
  <si>
    <t>終了予定なし</t>
  </si>
  <si>
    <t>総務部会計課</t>
  </si>
  <si>
    <t>-</t>
  </si>
  <si>
    <t>国立感染症研究所戸山庁舎、村山庁舎及びハンセン病研究センターの老朽化が顕著な設備を最新の設備に更新し、研究所の適正かつ効果的な運営を確保するもの。</t>
  </si>
  <si>
    <t>施設整備費</t>
  </si>
  <si>
    <t>施設施工庁費</t>
  </si>
  <si>
    <t>施設施工旅費</t>
  </si>
  <si>
    <t>工事の進捗件数</t>
  </si>
  <si>
    <t>工事完了件数</t>
  </si>
  <si>
    <t>件</t>
  </si>
  <si>
    <t>国立感染症研究所調</t>
  </si>
  <si>
    <t>Ｘ執行額／Ｙ工事完了件数</t>
    <phoneticPr fontId="5"/>
  </si>
  <si>
    <t>百万円</t>
  </si>
  <si>
    <t>X/Y</t>
    <phoneticPr fontId="5"/>
  </si>
  <si>
    <t>538百万円/10件</t>
  </si>
  <si>
    <t>252百万円/7件</t>
  </si>
  <si>
    <t>／　</t>
    <phoneticPr fontId="5"/>
  </si>
  <si>
    <t>新29-069</t>
  </si>
  <si>
    <t>891</t>
  </si>
  <si>
    <t>892</t>
  </si>
  <si>
    <t>○</t>
  </si>
  <si>
    <t>厚労</t>
  </si>
  <si>
    <t>有</t>
  </si>
  <si>
    <t>‐</t>
  </si>
  <si>
    <t>国立感染症研究所の設備及び施設周辺の安全対策や事故・災害対策の強化を図ることは国民や社会の要求に即しており国費の投入が必要。</t>
    <phoneticPr fontId="5"/>
  </si>
  <si>
    <t>国の施設機関であるため、国が主体となって実施する必要がある。</t>
    <phoneticPr fontId="5"/>
  </si>
  <si>
    <t>工事及び設計業務に係る契約の一部については不落随契となったが、一般競争入札の実施により、競争性を確保している。数年前から引き続き３庁舎による公告、類似契約者への声掛けを実施しているところであるが、一部の調達については、１者応札となった。引き続き、入札説明会に参加したが応札しなかった者等へのヒアリングを行う等、競争性の確保に係る取り組みを継続したい。</t>
    <phoneticPr fontId="5"/>
  </si>
  <si>
    <t>事業の適切な遂行に必要な使途に限定して執行している。</t>
    <phoneticPr fontId="5"/>
  </si>
  <si>
    <t>改修等を行った施設については、十分に有効活用している。</t>
    <phoneticPr fontId="5"/>
  </si>
  <si>
    <t>研究施設という特殊性から、研究計画の円滑な遂行と実験施設の停止を伴う工事を並行して行う必要があることから、工事の実施計画の策定に不測の日数を要することも想定されるため、今後とも十分な工期を確保できるよう適切に調達手続きを行ってまいりたい。</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</si>
  <si>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</si>
  <si>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</si>
  <si>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高野電気工業株式会社</t>
    <phoneticPr fontId="5"/>
  </si>
  <si>
    <t>株式会社システムハウスアールアンドシー</t>
    <phoneticPr fontId="5"/>
  </si>
  <si>
    <t>エム・エー・ジェー株式会社</t>
    <phoneticPr fontId="5"/>
  </si>
  <si>
    <t>ヤマト科学株式会社　東京西営業所</t>
    <phoneticPr fontId="5"/>
  </si>
  <si>
    <t>株式会社　鈴木工務店</t>
    <phoneticPr fontId="5"/>
  </si>
  <si>
    <t>株式会社ミライト　ソリューション事業本部社会インフラ営業本部第一営業部</t>
    <phoneticPr fontId="5"/>
  </si>
  <si>
    <t>プラナス株式会社</t>
    <phoneticPr fontId="5"/>
  </si>
  <si>
    <t>株式会社　東陽土質技研</t>
    <phoneticPr fontId="5"/>
  </si>
  <si>
    <t>株式会社田中俊行建築空間設計事務所</t>
    <phoneticPr fontId="5"/>
  </si>
  <si>
    <t>株式会社東建築設計事務所</t>
    <phoneticPr fontId="5"/>
  </si>
  <si>
    <t>株式会社アトリエアム</t>
    <phoneticPr fontId="5"/>
  </si>
  <si>
    <t>設計業務</t>
    <rPh sb="0" eb="4">
      <t>セッケイギョウム</t>
    </rPh>
    <phoneticPr fontId="5"/>
  </si>
  <si>
    <t>調査業務</t>
    <rPh sb="0" eb="4">
      <t>チョウサギョウム</t>
    </rPh>
    <phoneticPr fontId="5"/>
  </si>
  <si>
    <t>工事管理業務</t>
    <rPh sb="0" eb="6">
      <t>コウジカンリギョウム</t>
    </rPh>
    <phoneticPr fontId="5"/>
  </si>
  <si>
    <t>有限会社　規格サービス</t>
    <rPh sb="0" eb="4">
      <t>ユウゲンガイシャ</t>
    </rPh>
    <rPh sb="5" eb="7">
      <t>キカク</t>
    </rPh>
    <phoneticPr fontId="5"/>
  </si>
  <si>
    <t xml:space="preserve">A.高野電気工業株式会社 </t>
    <phoneticPr fontId="5"/>
  </si>
  <si>
    <t>施設整備費</t>
    <rPh sb="0" eb="5">
      <t>シセツセイビヒ</t>
    </rPh>
    <phoneticPr fontId="5"/>
  </si>
  <si>
    <t>工事業務</t>
    <rPh sb="0" eb="4">
      <t>コウジギョウム</t>
    </rPh>
    <phoneticPr fontId="5"/>
  </si>
  <si>
    <t>工事業務</t>
    <rPh sb="0" eb="2">
      <t>コウジ</t>
    </rPh>
    <rPh sb="2" eb="4">
      <t>ギョウム</t>
    </rPh>
    <phoneticPr fontId="5"/>
  </si>
  <si>
    <t>B.プラナス株式会社</t>
    <phoneticPr fontId="5"/>
  </si>
  <si>
    <t>施設施工庁費</t>
    <rPh sb="0" eb="2">
      <t>シセツ</t>
    </rPh>
    <rPh sb="2" eb="4">
      <t>セコウ</t>
    </rPh>
    <rPh sb="4" eb="6">
      <t>チョウヒ</t>
    </rPh>
    <phoneticPr fontId="5"/>
  </si>
  <si>
    <t>国立感染症研究所戸山庁舎、村山庁舎及びハンセン病研究センターにおいて、老朽化が顕著な設備を最新の設備に更新するもの。</t>
    <phoneticPr fontId="5"/>
  </si>
  <si>
    <t>国立感染症研究所戸山庁舎、村山庁舎及びハンセン病研究センターにおいて、老朽化が顕著な設備を最新の設備に更新する。</t>
    <phoneticPr fontId="5"/>
  </si>
  <si>
    <t>国立感染症研究所が施工した施設整備件数</t>
    <phoneticPr fontId="5"/>
  </si>
  <si>
    <t>国立感染症研究所戸山庁舎、村山庁舎及びハンセン病研究センターにおいて、施設整備を行う。</t>
    <rPh sb="35" eb="39">
      <t>シセツセイビ</t>
    </rPh>
    <rPh sb="40" eb="41">
      <t>オコナ</t>
    </rPh>
    <phoneticPr fontId="5"/>
  </si>
  <si>
    <t>国立感染症研究所施設整備経費</t>
    <phoneticPr fontId="5"/>
  </si>
  <si>
    <t>株式会社ミライト</t>
    <phoneticPr fontId="5"/>
  </si>
  <si>
    <t>施工旅費</t>
    <rPh sb="0" eb="4">
      <t>セコウリョヒ</t>
    </rPh>
    <phoneticPr fontId="5"/>
  </si>
  <si>
    <t>-</t>
    <phoneticPr fontId="5"/>
  </si>
  <si>
    <t>一般競争入札や少額の随意契約であっても複数社から見積書を徴収し、最も安価な業者を選定する等、コスト削減に努めているため、妥当である。</t>
    <rPh sb="60" eb="62">
      <t>ダトウ</t>
    </rPh>
    <phoneticPr fontId="5"/>
  </si>
  <si>
    <t>-</t>
    <phoneticPr fontId="5"/>
  </si>
  <si>
    <t>△</t>
  </si>
  <si>
    <t>引き続き、必要な予算額を確保し、適正な執行に努めること。</t>
    <phoneticPr fontId="5"/>
  </si>
  <si>
    <t>点検対象外</t>
    <rPh sb="0" eb="5">
      <t>テンケンタイショウガイ</t>
    </rPh>
    <phoneticPr fontId="5"/>
  </si>
  <si>
    <t>-</t>
    <phoneticPr fontId="5"/>
  </si>
  <si>
    <t>株式会社サコダ工業</t>
    <rPh sb="0" eb="4">
      <t>カブシキガイシャ</t>
    </rPh>
    <phoneticPr fontId="5"/>
  </si>
  <si>
    <t>株式会社システムプランニングコーポレーション</t>
    <rPh sb="0" eb="4">
      <t>カブシキガイシャ</t>
    </rPh>
    <phoneticPr fontId="5"/>
  </si>
  <si>
    <t xml:space="preserve">「重要政策推進枠」93
国庫債務歳出化額の増＋116
</t>
    <rPh sb="12" eb="16">
      <t>コッコサイム</t>
    </rPh>
    <rPh sb="16" eb="18">
      <t>サイシュツ</t>
    </rPh>
    <rPh sb="18" eb="19">
      <t>カ</t>
    </rPh>
    <rPh sb="19" eb="20">
      <t>ガク</t>
    </rPh>
    <rPh sb="21" eb="22">
      <t>ゾウ</t>
    </rPh>
    <phoneticPr fontId="5"/>
  </si>
  <si>
    <t>不用率11％は、一般競争入札（最低価格）による入札残額によるものである</t>
    <rPh sb="2" eb="3">
      <t>リツ</t>
    </rPh>
    <phoneticPr fontId="5"/>
  </si>
  <si>
    <t>令和３年度に予定した15件のうち５件は事業を完了した。残りの10件は、令和4年度に繰越を行い工事を完了させる予定である。</t>
    <phoneticPr fontId="5"/>
  </si>
  <si>
    <t>令和３年度に予定した15件のうち５件は事業を完了した。残りの10件は、令和4年度に繰越を行い工事を完了させる予定である。</t>
    <rPh sb="0" eb="2">
      <t>レイワ</t>
    </rPh>
    <rPh sb="3" eb="5">
      <t>ネンド</t>
    </rPh>
    <rPh sb="6" eb="8">
      <t>ヨテイ</t>
    </rPh>
    <rPh sb="12" eb="13">
      <t>ケン</t>
    </rPh>
    <rPh sb="17" eb="18">
      <t>ケン</t>
    </rPh>
    <rPh sb="19" eb="21">
      <t>ジギョウ</t>
    </rPh>
    <rPh sb="22" eb="24">
      <t>カンリョウ</t>
    </rPh>
    <rPh sb="27" eb="28">
      <t>ノコ</t>
    </rPh>
    <rPh sb="32" eb="33">
      <t>ケン</t>
    </rPh>
    <rPh sb="35" eb="37">
      <t>レイワ</t>
    </rPh>
    <rPh sb="38" eb="40">
      <t>ネンド</t>
    </rPh>
    <rPh sb="41" eb="43">
      <t>クリコシ</t>
    </rPh>
    <rPh sb="44" eb="45">
      <t>オコナ</t>
    </rPh>
    <rPh sb="46" eb="48">
      <t>コウジ</t>
    </rPh>
    <rPh sb="49" eb="51">
      <t>カンリョウ</t>
    </rPh>
    <rPh sb="54" eb="56">
      <t>ヨテイ</t>
    </rPh>
    <phoneticPr fontId="5"/>
  </si>
  <si>
    <t>236百万円/5件</t>
    <rPh sb="3" eb="6">
      <t>ヒャクマンエン</t>
    </rPh>
    <rPh sb="8" eb="9">
      <t>ケン</t>
    </rPh>
    <phoneticPr fontId="5"/>
  </si>
  <si>
    <t>162百万円/13件</t>
    <rPh sb="3" eb="6">
      <t>ヒャクマンエン</t>
    </rPh>
    <rPh sb="9" eb="10">
      <t>ケン</t>
    </rPh>
    <phoneticPr fontId="5"/>
  </si>
  <si>
    <t>令和３年度当初に予定していた15件のうち10件について、計画の変更から明許繰越（翌債含む）及び事故繰越を行うことになった。
また、令和3年度補正予算により予算措置を行った工事10件については、執行期間が少なく明許繰越を行っている。
引き続き令和４年度において工事を実施・完了させる予定である。</t>
    <rPh sb="5" eb="7">
      <t>トウショ</t>
    </rPh>
    <rPh sb="42" eb="43">
      <t>フク</t>
    </rPh>
    <rPh sb="116" eb="117">
      <t>ヒ</t>
    </rPh>
    <rPh sb="118" eb="119">
      <t>ツヅ</t>
    </rPh>
    <rPh sb="129" eb="131">
      <t>コウジ</t>
    </rPh>
    <rPh sb="132" eb="134">
      <t>ジッシ</t>
    </rPh>
    <rPh sb="135" eb="137">
      <t>カンリョウ</t>
    </rPh>
    <rPh sb="140" eb="142">
      <t>ヨテイ</t>
    </rPh>
    <phoneticPr fontId="5"/>
  </si>
  <si>
    <t>令和３年度に予定していた15件のうち10件について、計画の変更等から明許繰越(翌債含む)及び事故繰越を行うことになった。</t>
    <rPh sb="0" eb="2">
      <t>レイワ</t>
    </rPh>
    <rPh sb="3" eb="5">
      <t>ネンド</t>
    </rPh>
    <rPh sb="6" eb="8">
      <t>ヨテイ</t>
    </rPh>
    <rPh sb="14" eb="15">
      <t>ケン</t>
    </rPh>
    <rPh sb="20" eb="21">
      <t>ケン</t>
    </rPh>
    <rPh sb="26" eb="28">
      <t>ケイカク</t>
    </rPh>
    <rPh sb="29" eb="31">
      <t>ヘンコウ</t>
    </rPh>
    <rPh sb="31" eb="32">
      <t>トウ</t>
    </rPh>
    <rPh sb="34" eb="36">
      <t>メイキョ</t>
    </rPh>
    <rPh sb="36" eb="38">
      <t>クリコシ</t>
    </rPh>
    <rPh sb="39" eb="41">
      <t>ヨクサイ</t>
    </rPh>
    <rPh sb="41" eb="42">
      <t>フク</t>
    </rPh>
    <rPh sb="44" eb="45">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</si>
</sst>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39701</xdr:colOff>
      <xdr:row>269</xdr:row>
      <xdr:rowOff>77480</xdr:rowOff>
    </xdr:from>
    <xdr:to>
      <xdr:col>35</xdr:col>
      <xdr:colOff>98345</xdr:colOff>
      <xdr:row>272</xdr:row>
      <xdr:rowOff>180005</xdr:rowOff>
    </xdr:to>
    <xdr:sp macro="" textlink="">
      <xdr:nvSpPr>
        <xdr:cNvPr id="2" name="正方形/長方形 1">
          <a:extLst>
            <a:ext uri="{FF2B5EF4-FFF2-40B4-BE49-F238E27FC236}">
              <a16:creationId xmlns:a16="http://schemas.microsoft.com/office/drawing/2014/main" id="{4447B307-23E8-4EB1-844A-C6A9C4B8FAF8}"/>
            </a:ext>
          </a:extLst>
        </xdr:cNvPr>
        <xdr:cNvSpPr/>
      </xdr:nvSpPr>
      <xdr:spPr>
        <a:xfrm>
          <a:off x="3740844" y="37948880"/>
          <a:ext cx="2834501" cy="118021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235.9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国立感染症研究所施設整備経費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160725</xdr:colOff>
      <xdr:row>272</xdr:row>
      <xdr:rowOff>179935</xdr:rowOff>
    </xdr:from>
    <xdr:to>
      <xdr:col>27</xdr:col>
      <xdr:colOff>170227</xdr:colOff>
      <xdr:row>274</xdr:row>
      <xdr:rowOff>43379</xdr:rowOff>
    </xdr:to>
    <xdr:cxnSp macro="">
      <xdr:nvCxnSpPr>
        <xdr:cNvPr id="3" name="直線コネクタ 2">
          <a:extLst>
            <a:ext uri="{FF2B5EF4-FFF2-40B4-BE49-F238E27FC236}">
              <a16:creationId xmlns:a16="http://schemas.microsoft.com/office/drawing/2014/main" id="{1E5879E5-E8A1-49EB-B72C-2A0776494828}"/>
            </a:ext>
          </a:extLst>
        </xdr:cNvPr>
        <xdr:cNvCxnSpPr/>
      </xdr:nvCxnSpPr>
      <xdr:spPr>
        <a:xfrm>
          <a:off x="5157268" y="39129021"/>
          <a:ext cx="9502" cy="57101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37779</xdr:colOff>
      <xdr:row>275</xdr:row>
      <xdr:rowOff>329772</xdr:rowOff>
    </xdr:from>
    <xdr:to>
      <xdr:col>42</xdr:col>
      <xdr:colOff>97531</xdr:colOff>
      <xdr:row>275</xdr:row>
      <xdr:rowOff>329773</xdr:rowOff>
    </xdr:to>
    <xdr:cxnSp macro="">
      <xdr:nvCxnSpPr>
        <xdr:cNvPr id="5" name="直線コネクタ 4">
          <a:extLst>
            <a:ext uri="{FF2B5EF4-FFF2-40B4-BE49-F238E27FC236}">
              <a16:creationId xmlns:a16="http://schemas.microsoft.com/office/drawing/2014/main" id="{AC4E7744-30B3-48AA-B887-28FD94DF1C04}"/>
            </a:ext>
          </a:extLst>
        </xdr:cNvPr>
        <xdr:cNvCxnSpPr/>
      </xdr:nvCxnSpPr>
      <xdr:spPr>
        <a:xfrm flipH="1">
          <a:off x="2443522" y="40345658"/>
          <a:ext cx="5426409" cy="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46745</xdr:colOff>
      <xdr:row>275</xdr:row>
      <xdr:rowOff>320809</xdr:rowOff>
    </xdr:from>
    <xdr:to>
      <xdr:col>13</xdr:col>
      <xdr:colOff>46745</xdr:colOff>
      <xdr:row>277</xdr:row>
      <xdr:rowOff>289359</xdr:rowOff>
    </xdr:to>
    <xdr:cxnSp macro="">
      <xdr:nvCxnSpPr>
        <xdr:cNvPr id="6" name="直線コネクタ 5">
          <a:extLst>
            <a:ext uri="{FF2B5EF4-FFF2-40B4-BE49-F238E27FC236}">
              <a16:creationId xmlns:a16="http://schemas.microsoft.com/office/drawing/2014/main" id="{5DCE3E68-851D-4341-9122-588CA0DB3E07}"/>
            </a:ext>
          </a:extLst>
        </xdr:cNvPr>
        <xdr:cNvCxnSpPr/>
      </xdr:nvCxnSpPr>
      <xdr:spPr>
        <a:xfrm>
          <a:off x="2452488" y="40336695"/>
          <a:ext cx="0" cy="67612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160722</xdr:colOff>
      <xdr:row>274</xdr:row>
      <xdr:rowOff>24973</xdr:rowOff>
    </xdr:from>
    <xdr:to>
      <xdr:col>27</xdr:col>
      <xdr:colOff>174171</xdr:colOff>
      <xdr:row>277</xdr:row>
      <xdr:rowOff>152400</xdr:rowOff>
    </xdr:to>
    <xdr:cxnSp macro="">
      <xdr:nvCxnSpPr>
        <xdr:cNvPr id="7" name="直線コネクタ 6">
          <a:extLst>
            <a:ext uri="{FF2B5EF4-FFF2-40B4-BE49-F238E27FC236}">
              <a16:creationId xmlns:a16="http://schemas.microsoft.com/office/drawing/2014/main" id="{12966AD7-67D5-44C2-B927-2843B5751C03}"/>
            </a:ext>
          </a:extLst>
        </xdr:cNvPr>
        <xdr:cNvCxnSpPr/>
      </xdr:nvCxnSpPr>
      <xdr:spPr>
        <a:xfrm>
          <a:off x="5157265" y="39681630"/>
          <a:ext cx="13449" cy="119422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60833</xdr:colOff>
      <xdr:row>276</xdr:row>
      <xdr:rowOff>24972</xdr:rowOff>
    </xdr:from>
    <xdr:to>
      <xdr:col>42</xdr:col>
      <xdr:colOff>60833</xdr:colOff>
      <xdr:row>277</xdr:row>
      <xdr:rowOff>341865</xdr:rowOff>
    </xdr:to>
    <xdr:cxnSp macro="">
      <xdr:nvCxnSpPr>
        <xdr:cNvPr id="8" name="直線コネクタ 7">
          <a:extLst>
            <a:ext uri="{FF2B5EF4-FFF2-40B4-BE49-F238E27FC236}">
              <a16:creationId xmlns:a16="http://schemas.microsoft.com/office/drawing/2014/main" id="{7BE3AE87-8B13-4B06-B311-85B757FCE7F2}"/>
            </a:ext>
          </a:extLst>
        </xdr:cNvPr>
        <xdr:cNvCxnSpPr/>
      </xdr:nvCxnSpPr>
      <xdr:spPr>
        <a:xfrm>
          <a:off x="7833233" y="40389201"/>
          <a:ext cx="0" cy="67612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63393</xdr:colOff>
      <xdr:row>276</xdr:row>
      <xdr:rowOff>316965</xdr:rowOff>
    </xdr:from>
    <xdr:to>
      <xdr:col>19</xdr:col>
      <xdr:colOff>89660</xdr:colOff>
      <xdr:row>281</xdr:row>
      <xdr:rowOff>56227</xdr:rowOff>
    </xdr:to>
    <xdr:sp macro="" textlink="">
      <xdr:nvSpPr>
        <xdr:cNvPr id="9" name="正方形/長方形 8">
          <a:extLst>
            <a:ext uri="{FF2B5EF4-FFF2-40B4-BE49-F238E27FC236}">
              <a16:creationId xmlns:a16="http://schemas.microsoft.com/office/drawing/2014/main" id="{D2E08C8E-876A-4ABD-8A3A-6448231A80DF}"/>
            </a:ext>
          </a:extLst>
        </xdr:cNvPr>
        <xdr:cNvSpPr/>
      </xdr:nvSpPr>
      <xdr:spPr>
        <a:xfrm>
          <a:off x="1358793" y="40681194"/>
          <a:ext cx="2246953" cy="15354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高野電気工業株式会社 他</a:t>
          </a:r>
          <a:r>
            <a:rPr kumimoji="0" lang="en-US" altLang="ja-JP" sz="1100" b="0" i="0" u="none" strike="noStrike" kern="0" cap="none" spc="0" normalizeH="0" baseline="0" noProof="0">
              <a:ln>
                <a:noFill/>
              </a:ln>
              <a:solidFill>
                <a:prstClr val="black"/>
              </a:solidFill>
              <a:effectLst/>
              <a:uLnTx/>
              <a:uFillTx/>
              <a:latin typeface="+mn-lt"/>
              <a:ea typeface="+mn-ea"/>
              <a:cs typeface="+mn-cs"/>
            </a:rPr>
            <a:t>6</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150.4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工事業務等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86446</xdr:colOff>
      <xdr:row>276</xdr:row>
      <xdr:rowOff>302881</xdr:rowOff>
    </xdr:from>
    <xdr:to>
      <xdr:col>33</xdr:col>
      <xdr:colOff>109065</xdr:colOff>
      <xdr:row>281</xdr:row>
      <xdr:rowOff>18000</xdr:rowOff>
    </xdr:to>
    <xdr:sp macro="" textlink="">
      <xdr:nvSpPr>
        <xdr:cNvPr id="10" name="正方形/長方形 9">
          <a:extLst>
            <a:ext uri="{FF2B5EF4-FFF2-40B4-BE49-F238E27FC236}">
              <a16:creationId xmlns:a16="http://schemas.microsoft.com/office/drawing/2014/main" id="{10E2CCD0-B418-4063-AF2D-9E741ECBA205}"/>
            </a:ext>
          </a:extLst>
        </xdr:cNvPr>
        <xdr:cNvSpPr/>
      </xdr:nvSpPr>
      <xdr:spPr>
        <a:xfrm>
          <a:off x="3972646" y="40667110"/>
          <a:ext cx="2243305" cy="151126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プラナス株式会社他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6</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85.5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設計業務等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35</xdr:col>
      <xdr:colOff>144717</xdr:colOff>
      <xdr:row>276</xdr:row>
      <xdr:rowOff>272142</xdr:rowOff>
    </xdr:from>
    <xdr:to>
      <xdr:col>47</xdr:col>
      <xdr:colOff>165219</xdr:colOff>
      <xdr:row>281</xdr:row>
      <xdr:rowOff>6001</xdr:rowOff>
    </xdr:to>
    <xdr:sp macro="" textlink="">
      <xdr:nvSpPr>
        <xdr:cNvPr id="11" name="正方形/長方形 10">
          <a:extLst>
            <a:ext uri="{FF2B5EF4-FFF2-40B4-BE49-F238E27FC236}">
              <a16:creationId xmlns:a16="http://schemas.microsoft.com/office/drawing/2014/main" id="{205EC702-4C05-44DB-A879-E592421C822E}"/>
            </a:ext>
          </a:extLst>
        </xdr:cNvPr>
        <xdr:cNvSpPr/>
      </xdr:nvSpPr>
      <xdr:spPr>
        <a:xfrm>
          <a:off x="6621717" y="40636371"/>
          <a:ext cx="2241188" cy="153000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　ミライト</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0.03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施設施工旅費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xdr:col>
      <xdr:colOff>143434</xdr:colOff>
      <xdr:row>275</xdr:row>
      <xdr:rowOff>199784</xdr:rowOff>
    </xdr:from>
    <xdr:to>
      <xdr:col>18</xdr:col>
      <xdr:colOff>128735</xdr:colOff>
      <xdr:row>276</xdr:row>
      <xdr:rowOff>124451</xdr:rowOff>
    </xdr:to>
    <xdr:sp macro="" textlink="">
      <xdr:nvSpPr>
        <xdr:cNvPr id="12" name="テキスト ボックス 11">
          <a:extLst>
            <a:ext uri="{FF2B5EF4-FFF2-40B4-BE49-F238E27FC236}">
              <a16:creationId xmlns:a16="http://schemas.microsoft.com/office/drawing/2014/main" id="{9E4103C4-4019-48E1-AE37-F6D54B5040FA}"/>
            </a:ext>
          </a:extLst>
        </xdr:cNvPr>
        <xdr:cNvSpPr txBox="1"/>
      </xdr:nvSpPr>
      <xdr:spPr>
        <a:xfrm rot="10800000" flipV="1">
          <a:off x="1253777" y="40215670"/>
          <a:ext cx="2205987" cy="273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21</xdr:col>
      <xdr:colOff>134472</xdr:colOff>
      <xdr:row>275</xdr:row>
      <xdr:rowOff>215154</xdr:rowOff>
    </xdr:from>
    <xdr:to>
      <xdr:col>33</xdr:col>
      <xdr:colOff>60027</xdr:colOff>
      <xdr:row>276</xdr:row>
      <xdr:rowOff>150480</xdr:rowOff>
    </xdr:to>
    <xdr:sp macro="" textlink="">
      <xdr:nvSpPr>
        <xdr:cNvPr id="13" name="テキスト ボックス 12">
          <a:extLst>
            <a:ext uri="{FF2B5EF4-FFF2-40B4-BE49-F238E27FC236}">
              <a16:creationId xmlns:a16="http://schemas.microsoft.com/office/drawing/2014/main" id="{FE534223-B902-41BF-922A-4865101B83A2}"/>
            </a:ext>
          </a:extLst>
        </xdr:cNvPr>
        <xdr:cNvSpPr txBox="1"/>
      </xdr:nvSpPr>
      <xdr:spPr>
        <a:xfrm rot="10800000" flipV="1">
          <a:off x="4020672" y="40231040"/>
          <a:ext cx="2146241" cy="2836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38</xdr:col>
      <xdr:colOff>73638</xdr:colOff>
      <xdr:row>275</xdr:row>
      <xdr:rowOff>181854</xdr:rowOff>
    </xdr:from>
    <xdr:to>
      <xdr:col>46</xdr:col>
      <xdr:colOff>104591</xdr:colOff>
      <xdr:row>276</xdr:row>
      <xdr:rowOff>117180</xdr:rowOff>
    </xdr:to>
    <xdr:sp macro="" textlink="">
      <xdr:nvSpPr>
        <xdr:cNvPr id="14" name="テキスト ボックス 13">
          <a:extLst>
            <a:ext uri="{FF2B5EF4-FFF2-40B4-BE49-F238E27FC236}">
              <a16:creationId xmlns:a16="http://schemas.microsoft.com/office/drawing/2014/main" id="{FE3D2CA1-6FE5-41AD-B58C-4C94C91F1CDB}"/>
            </a:ext>
          </a:extLst>
        </xdr:cNvPr>
        <xdr:cNvSpPr txBox="1"/>
      </xdr:nvSpPr>
      <xdr:spPr>
        <a:xfrm rot="10800000" flipV="1">
          <a:off x="7105809" y="40197740"/>
          <a:ext cx="1511411" cy="2836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60" zoomScale="75" zoomScaleNormal="75" zoomScaleSheetLayoutView="75" zoomScalePageLayoutView="85" workbookViewId="0">
      <selection activeCell="L269" sqref="L26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284</v>
      </c>
      <c r="AJ2" s="835" t="s">
        <v>632</v>
      </c>
      <c r="AK2" s="835"/>
      <c r="AL2" s="835"/>
      <c r="AM2" s="835"/>
      <c r="AN2" s="75" t="s">
        <v>284</v>
      </c>
      <c r="AO2" s="835">
        <v>21</v>
      </c>
      <c r="AP2" s="835"/>
      <c r="AQ2" s="835"/>
      <c r="AR2" s="76" t="s">
        <v>284</v>
      </c>
      <c r="AS2" s="836">
        <v>1024</v>
      </c>
      <c r="AT2" s="836"/>
      <c r="AU2" s="836"/>
      <c r="AV2" s="75" t="str">
        <f>IF(AW2="","","-")</f>
        <v/>
      </c>
      <c r="AW2" s="837"/>
      <c r="AX2" s="837"/>
    </row>
    <row r="3" spans="1:50" ht="21" customHeight="1" thickBot="1" x14ac:dyDescent="0.25">
      <c r="A3" s="838" t="s">
        <v>597</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607</v>
      </c>
      <c r="AK3" s="840"/>
      <c r="AL3" s="840"/>
      <c r="AM3" s="840"/>
      <c r="AN3" s="840"/>
      <c r="AO3" s="840"/>
      <c r="AP3" s="840"/>
      <c r="AQ3" s="840"/>
      <c r="AR3" s="840"/>
      <c r="AS3" s="840"/>
      <c r="AT3" s="840"/>
      <c r="AU3" s="840"/>
      <c r="AV3" s="840"/>
      <c r="AW3" s="840"/>
      <c r="AX3" s="24" t="s">
        <v>60</v>
      </c>
    </row>
    <row r="4" spans="1:50" ht="24.75" customHeight="1" x14ac:dyDescent="0.2">
      <c r="A4" s="810" t="s">
        <v>23</v>
      </c>
      <c r="B4" s="811"/>
      <c r="C4" s="811"/>
      <c r="D4" s="811"/>
      <c r="E4" s="811"/>
      <c r="F4" s="811"/>
      <c r="G4" s="812" t="s">
        <v>668</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608</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2">
      <c r="A5" s="822" t="s">
        <v>62</v>
      </c>
      <c r="B5" s="823"/>
      <c r="C5" s="823"/>
      <c r="D5" s="823"/>
      <c r="E5" s="823"/>
      <c r="F5" s="824"/>
      <c r="G5" s="825" t="s">
        <v>610</v>
      </c>
      <c r="H5" s="826"/>
      <c r="I5" s="826"/>
      <c r="J5" s="826"/>
      <c r="K5" s="826"/>
      <c r="L5" s="826"/>
      <c r="M5" s="827" t="s">
        <v>61</v>
      </c>
      <c r="N5" s="828"/>
      <c r="O5" s="828"/>
      <c r="P5" s="828"/>
      <c r="Q5" s="828"/>
      <c r="R5" s="829"/>
      <c r="S5" s="830" t="s">
        <v>611</v>
      </c>
      <c r="T5" s="826"/>
      <c r="U5" s="826"/>
      <c r="V5" s="826"/>
      <c r="W5" s="826"/>
      <c r="X5" s="831"/>
      <c r="Y5" s="832" t="s">
        <v>3</v>
      </c>
      <c r="Z5" s="833"/>
      <c r="AA5" s="833"/>
      <c r="AB5" s="833"/>
      <c r="AC5" s="833"/>
      <c r="AD5" s="834"/>
      <c r="AE5" s="855" t="s">
        <v>612</v>
      </c>
      <c r="AF5" s="855"/>
      <c r="AG5" s="855"/>
      <c r="AH5" s="855"/>
      <c r="AI5" s="855"/>
      <c r="AJ5" s="855"/>
      <c r="AK5" s="855"/>
      <c r="AL5" s="855"/>
      <c r="AM5" s="855"/>
      <c r="AN5" s="855"/>
      <c r="AO5" s="855"/>
      <c r="AP5" s="856"/>
      <c r="AQ5" s="857" t="s">
        <v>609</v>
      </c>
      <c r="AR5" s="858"/>
      <c r="AS5" s="858"/>
      <c r="AT5" s="858"/>
      <c r="AU5" s="858"/>
      <c r="AV5" s="858"/>
      <c r="AW5" s="858"/>
      <c r="AX5" s="859"/>
    </row>
    <row r="6" spans="1:50" ht="39" customHeight="1" x14ac:dyDescent="0.2">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2">
      <c r="A7" s="841" t="s">
        <v>20</v>
      </c>
      <c r="B7" s="842"/>
      <c r="C7" s="842"/>
      <c r="D7" s="842"/>
      <c r="E7" s="842"/>
      <c r="F7" s="843"/>
      <c r="G7" s="865" t="s">
        <v>613</v>
      </c>
      <c r="H7" s="866"/>
      <c r="I7" s="866"/>
      <c r="J7" s="866"/>
      <c r="K7" s="866"/>
      <c r="L7" s="866"/>
      <c r="M7" s="866"/>
      <c r="N7" s="866"/>
      <c r="O7" s="866"/>
      <c r="P7" s="866"/>
      <c r="Q7" s="866"/>
      <c r="R7" s="866"/>
      <c r="S7" s="866"/>
      <c r="T7" s="866"/>
      <c r="U7" s="866"/>
      <c r="V7" s="866"/>
      <c r="W7" s="866"/>
      <c r="X7" s="867"/>
      <c r="Y7" s="868" t="s">
        <v>269</v>
      </c>
      <c r="Z7" s="687"/>
      <c r="AA7" s="687"/>
      <c r="AB7" s="687"/>
      <c r="AC7" s="687"/>
      <c r="AD7" s="869"/>
      <c r="AE7" s="797" t="s">
        <v>613</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2">
      <c r="A8" s="841" t="s">
        <v>185</v>
      </c>
      <c r="B8" s="842"/>
      <c r="C8" s="842"/>
      <c r="D8" s="842"/>
      <c r="E8" s="842"/>
      <c r="F8" s="843"/>
      <c r="G8" s="844" t="str">
        <f>入力規則等!A27</f>
        <v>医療分野の研究開発関連、科学技術・イノベーション</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文教及び科学振興</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2">
      <c r="A9" s="770" t="s">
        <v>21</v>
      </c>
      <c r="B9" s="771"/>
      <c r="C9" s="771"/>
      <c r="D9" s="771"/>
      <c r="E9" s="771"/>
      <c r="F9" s="771"/>
      <c r="G9" s="852" t="s">
        <v>614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2">
      <c r="A10" s="758" t="s">
        <v>27</v>
      </c>
      <c r="B10" s="759"/>
      <c r="C10" s="759"/>
      <c r="D10" s="759"/>
      <c r="E10" s="759"/>
      <c r="F10" s="759"/>
      <c r="G10" s="760" t="s">
        <v>664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758" t="s">
        <v>5</v>
      </c>
      <c r="B11" s="759"/>
      <c r="C11" s="759"/>
      <c r="D11" s="759"/>
      <c r="E11" s="759"/>
      <c r="F11" s="763"/>
      <c r="G11" s="764" t="str">
        <f>入力規則等!P10</f>
        <v>直接実施</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2">
      <c r="A12" s="767" t="s">
        <v>22</v>
      </c>
      <c r="B12" s="768"/>
      <c r="C12" s="768"/>
      <c r="D12" s="768"/>
      <c r="E12" s="768"/>
      <c r="F12" s="769"/>
      <c r="G12" s="773"/>
      <c r="H12" s="774"/>
      <c r="I12" s="774"/>
      <c r="J12" s="774"/>
      <c r="K12" s="774"/>
      <c r="L12" s="774"/>
      <c r="M12" s="774"/>
      <c r="N12" s="774"/>
      <c r="O12" s="774"/>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3"/>
    </row>
    <row r="13" spans="1:50" ht="21" customHeight="1" x14ac:dyDescent="0.2">
      <c r="A13" s="307"/>
      <c r="B13" s="308"/>
      <c r="C13" s="308"/>
      <c r="D13" s="308"/>
      <c r="E13" s="308"/>
      <c r="F13" s="309"/>
      <c r="G13" s="787" t="s">
        <v>6</v>
      </c>
      <c r="H13" s="788"/>
      <c r="I13" s="804" t="s">
        <v>7</v>
      </c>
      <c r="J13" s="805"/>
      <c r="K13" s="805"/>
      <c r="L13" s="805"/>
      <c r="M13" s="805"/>
      <c r="N13" s="805"/>
      <c r="O13" s="806"/>
      <c r="P13" s="698">
        <v>181</v>
      </c>
      <c r="Q13" s="699"/>
      <c r="R13" s="699"/>
      <c r="S13" s="699"/>
      <c r="T13" s="699"/>
      <c r="U13" s="699"/>
      <c r="V13" s="700"/>
      <c r="W13" s="698">
        <v>240</v>
      </c>
      <c r="X13" s="699"/>
      <c r="Y13" s="699"/>
      <c r="Z13" s="699"/>
      <c r="AA13" s="699"/>
      <c r="AB13" s="699"/>
      <c r="AC13" s="700"/>
      <c r="AD13" s="698">
        <v>278</v>
      </c>
      <c r="AE13" s="699"/>
      <c r="AF13" s="699"/>
      <c r="AG13" s="699"/>
      <c r="AH13" s="699"/>
      <c r="AI13" s="699"/>
      <c r="AJ13" s="700"/>
      <c r="AK13" s="698">
        <v>162</v>
      </c>
      <c r="AL13" s="699"/>
      <c r="AM13" s="699"/>
      <c r="AN13" s="699"/>
      <c r="AO13" s="699"/>
      <c r="AP13" s="699"/>
      <c r="AQ13" s="700"/>
      <c r="AR13" s="735">
        <v>371</v>
      </c>
      <c r="AS13" s="736"/>
      <c r="AT13" s="736"/>
      <c r="AU13" s="736"/>
      <c r="AV13" s="736"/>
      <c r="AW13" s="736"/>
      <c r="AX13" s="807"/>
    </row>
    <row r="14" spans="1:50" ht="21" customHeight="1" x14ac:dyDescent="0.2">
      <c r="A14" s="307"/>
      <c r="B14" s="308"/>
      <c r="C14" s="308"/>
      <c r="D14" s="308"/>
      <c r="E14" s="308"/>
      <c r="F14" s="309"/>
      <c r="G14" s="789"/>
      <c r="H14" s="790"/>
      <c r="I14" s="782" t="s">
        <v>8</v>
      </c>
      <c r="J14" s="783"/>
      <c r="K14" s="783"/>
      <c r="L14" s="783"/>
      <c r="M14" s="783"/>
      <c r="N14" s="783"/>
      <c r="O14" s="784"/>
      <c r="P14" s="698" t="s">
        <v>613</v>
      </c>
      <c r="Q14" s="699"/>
      <c r="R14" s="699"/>
      <c r="S14" s="699"/>
      <c r="T14" s="699"/>
      <c r="U14" s="699"/>
      <c r="V14" s="700"/>
      <c r="W14" s="698">
        <v>1342</v>
      </c>
      <c r="X14" s="699"/>
      <c r="Y14" s="699"/>
      <c r="Z14" s="699"/>
      <c r="AA14" s="699"/>
      <c r="AB14" s="699"/>
      <c r="AC14" s="700"/>
      <c r="AD14" s="698">
        <v>566</v>
      </c>
      <c r="AE14" s="699"/>
      <c r="AF14" s="699"/>
      <c r="AG14" s="699"/>
      <c r="AH14" s="699"/>
      <c r="AI14" s="699"/>
      <c r="AJ14" s="700"/>
      <c r="AK14" s="698" t="s">
        <v>671</v>
      </c>
      <c r="AL14" s="699"/>
      <c r="AM14" s="699"/>
      <c r="AN14" s="699"/>
      <c r="AO14" s="699"/>
      <c r="AP14" s="699"/>
      <c r="AQ14" s="700"/>
      <c r="AR14" s="793"/>
      <c r="AS14" s="793"/>
      <c r="AT14" s="793"/>
      <c r="AU14" s="793"/>
      <c r="AV14" s="793"/>
      <c r="AW14" s="793"/>
      <c r="AX14" s="794"/>
    </row>
    <row r="15" spans="1:50" ht="21" customHeight="1" x14ac:dyDescent="0.2">
      <c r="A15" s="307"/>
      <c r="B15" s="308"/>
      <c r="C15" s="308"/>
      <c r="D15" s="308"/>
      <c r="E15" s="308"/>
      <c r="F15" s="309"/>
      <c r="G15" s="789"/>
      <c r="H15" s="790"/>
      <c r="I15" s="782" t="s">
        <v>47</v>
      </c>
      <c r="J15" s="795"/>
      <c r="K15" s="795"/>
      <c r="L15" s="795"/>
      <c r="M15" s="795"/>
      <c r="N15" s="795"/>
      <c r="O15" s="796"/>
      <c r="P15" s="698">
        <v>486</v>
      </c>
      <c r="Q15" s="699"/>
      <c r="R15" s="699"/>
      <c r="S15" s="699"/>
      <c r="T15" s="699"/>
      <c r="U15" s="699"/>
      <c r="V15" s="700"/>
      <c r="W15" s="698">
        <v>54</v>
      </c>
      <c r="X15" s="699"/>
      <c r="Y15" s="699"/>
      <c r="Z15" s="699"/>
      <c r="AA15" s="699"/>
      <c r="AB15" s="699"/>
      <c r="AC15" s="700"/>
      <c r="AD15" s="698">
        <v>1342</v>
      </c>
      <c r="AE15" s="699"/>
      <c r="AF15" s="699"/>
      <c r="AG15" s="699"/>
      <c r="AH15" s="699"/>
      <c r="AI15" s="699"/>
      <c r="AJ15" s="700"/>
      <c r="AK15" s="698">
        <v>1768</v>
      </c>
      <c r="AL15" s="699"/>
      <c r="AM15" s="699"/>
      <c r="AN15" s="699"/>
      <c r="AO15" s="699"/>
      <c r="AP15" s="699"/>
      <c r="AQ15" s="700"/>
      <c r="AR15" s="698" t="s">
        <v>677</v>
      </c>
      <c r="AS15" s="699"/>
      <c r="AT15" s="699"/>
      <c r="AU15" s="699"/>
      <c r="AV15" s="699"/>
      <c r="AW15" s="699"/>
      <c r="AX15" s="808"/>
    </row>
    <row r="16" spans="1:50" ht="21" customHeight="1" x14ac:dyDescent="0.2">
      <c r="A16" s="307"/>
      <c r="B16" s="308"/>
      <c r="C16" s="308"/>
      <c r="D16" s="308"/>
      <c r="E16" s="308"/>
      <c r="F16" s="309"/>
      <c r="G16" s="789"/>
      <c r="H16" s="790"/>
      <c r="I16" s="782" t="s">
        <v>48</v>
      </c>
      <c r="J16" s="795"/>
      <c r="K16" s="795"/>
      <c r="L16" s="795"/>
      <c r="M16" s="795"/>
      <c r="N16" s="795"/>
      <c r="O16" s="796"/>
      <c r="P16" s="698">
        <v>-54</v>
      </c>
      <c r="Q16" s="699"/>
      <c r="R16" s="699"/>
      <c r="S16" s="699"/>
      <c r="T16" s="699"/>
      <c r="U16" s="699"/>
      <c r="V16" s="700"/>
      <c r="W16" s="698">
        <v>-1342</v>
      </c>
      <c r="X16" s="699"/>
      <c r="Y16" s="699"/>
      <c r="Z16" s="699"/>
      <c r="AA16" s="699"/>
      <c r="AB16" s="699"/>
      <c r="AC16" s="700"/>
      <c r="AD16" s="698">
        <v>-1768</v>
      </c>
      <c r="AE16" s="699"/>
      <c r="AF16" s="699"/>
      <c r="AG16" s="699"/>
      <c r="AH16" s="699"/>
      <c r="AI16" s="699"/>
      <c r="AJ16" s="700"/>
      <c r="AK16" s="698" t="s">
        <v>671</v>
      </c>
      <c r="AL16" s="699"/>
      <c r="AM16" s="699"/>
      <c r="AN16" s="699"/>
      <c r="AO16" s="699"/>
      <c r="AP16" s="699"/>
      <c r="AQ16" s="700"/>
      <c r="AR16" s="800"/>
      <c r="AS16" s="801"/>
      <c r="AT16" s="801"/>
      <c r="AU16" s="801"/>
      <c r="AV16" s="801"/>
      <c r="AW16" s="801"/>
      <c r="AX16" s="802"/>
    </row>
    <row r="17" spans="1:50" ht="24.75" customHeight="1" x14ac:dyDescent="0.2">
      <c r="A17" s="307"/>
      <c r="B17" s="308"/>
      <c r="C17" s="308"/>
      <c r="D17" s="308"/>
      <c r="E17" s="308"/>
      <c r="F17" s="309"/>
      <c r="G17" s="789"/>
      <c r="H17" s="790"/>
      <c r="I17" s="782" t="s">
        <v>46</v>
      </c>
      <c r="J17" s="783"/>
      <c r="K17" s="783"/>
      <c r="L17" s="783"/>
      <c r="M17" s="783"/>
      <c r="N17" s="783"/>
      <c r="O17" s="784"/>
      <c r="P17" s="698" t="s">
        <v>613</v>
      </c>
      <c r="Q17" s="699"/>
      <c r="R17" s="699"/>
      <c r="S17" s="699"/>
      <c r="T17" s="699"/>
      <c r="U17" s="699"/>
      <c r="V17" s="700"/>
      <c r="W17" s="698" t="s">
        <v>613</v>
      </c>
      <c r="X17" s="699"/>
      <c r="Y17" s="699"/>
      <c r="Z17" s="699"/>
      <c r="AA17" s="699"/>
      <c r="AB17" s="699"/>
      <c r="AC17" s="700"/>
      <c r="AD17" s="698" t="s">
        <v>613</v>
      </c>
      <c r="AE17" s="699"/>
      <c r="AF17" s="699"/>
      <c r="AG17" s="699"/>
      <c r="AH17" s="699"/>
      <c r="AI17" s="699"/>
      <c r="AJ17" s="700"/>
      <c r="AK17" s="698" t="s">
        <v>671</v>
      </c>
      <c r="AL17" s="699"/>
      <c r="AM17" s="699"/>
      <c r="AN17" s="699"/>
      <c r="AO17" s="699"/>
      <c r="AP17" s="699"/>
      <c r="AQ17" s="700"/>
      <c r="AR17" s="785"/>
      <c r="AS17" s="785"/>
      <c r="AT17" s="785"/>
      <c r="AU17" s="785"/>
      <c r="AV17" s="785"/>
      <c r="AW17" s="785"/>
      <c r="AX17" s="786"/>
    </row>
    <row r="18" spans="1:50" ht="24.75" customHeight="1" x14ac:dyDescent="0.2">
      <c r="A18" s="307"/>
      <c r="B18" s="308"/>
      <c r="C18" s="308"/>
      <c r="D18" s="308"/>
      <c r="E18" s="308"/>
      <c r="F18" s="309"/>
      <c r="G18" s="791"/>
      <c r="H18" s="792"/>
      <c r="I18" s="775" t="s">
        <v>18</v>
      </c>
      <c r="J18" s="776"/>
      <c r="K18" s="776"/>
      <c r="L18" s="776"/>
      <c r="M18" s="776"/>
      <c r="N18" s="776"/>
      <c r="O18" s="777"/>
      <c r="P18" s="778">
        <f>SUM(P13:V17)</f>
        <v>613</v>
      </c>
      <c r="Q18" s="779"/>
      <c r="R18" s="779"/>
      <c r="S18" s="779"/>
      <c r="T18" s="779"/>
      <c r="U18" s="779"/>
      <c r="V18" s="780"/>
      <c r="W18" s="778">
        <f>SUM(W13:AC17)</f>
        <v>294</v>
      </c>
      <c r="X18" s="779"/>
      <c r="Y18" s="779"/>
      <c r="Z18" s="779"/>
      <c r="AA18" s="779"/>
      <c r="AB18" s="779"/>
      <c r="AC18" s="780"/>
      <c r="AD18" s="778">
        <f>SUM(AD13:AJ17)</f>
        <v>418</v>
      </c>
      <c r="AE18" s="779"/>
      <c r="AF18" s="779"/>
      <c r="AG18" s="779"/>
      <c r="AH18" s="779"/>
      <c r="AI18" s="779"/>
      <c r="AJ18" s="780"/>
      <c r="AK18" s="778">
        <f>SUM(AK13:AQ17)</f>
        <v>1930</v>
      </c>
      <c r="AL18" s="779"/>
      <c r="AM18" s="779"/>
      <c r="AN18" s="779"/>
      <c r="AO18" s="779"/>
      <c r="AP18" s="779"/>
      <c r="AQ18" s="780"/>
      <c r="AR18" s="778">
        <f>SUM(AR13:AX17)</f>
        <v>371</v>
      </c>
      <c r="AS18" s="779"/>
      <c r="AT18" s="779"/>
      <c r="AU18" s="779"/>
      <c r="AV18" s="779"/>
      <c r="AW18" s="779"/>
      <c r="AX18" s="781"/>
    </row>
    <row r="19" spans="1:50" ht="24.75" customHeight="1" x14ac:dyDescent="0.2">
      <c r="A19" s="307"/>
      <c r="B19" s="308"/>
      <c r="C19" s="308"/>
      <c r="D19" s="308"/>
      <c r="E19" s="308"/>
      <c r="F19" s="309"/>
      <c r="G19" s="750" t="s">
        <v>9</v>
      </c>
      <c r="H19" s="751"/>
      <c r="I19" s="751"/>
      <c r="J19" s="751"/>
      <c r="K19" s="751"/>
      <c r="L19" s="751"/>
      <c r="M19" s="751"/>
      <c r="N19" s="751"/>
      <c r="O19" s="751"/>
      <c r="P19" s="698">
        <v>538</v>
      </c>
      <c r="Q19" s="699"/>
      <c r="R19" s="699"/>
      <c r="S19" s="699"/>
      <c r="T19" s="699"/>
      <c r="U19" s="699"/>
      <c r="V19" s="700"/>
      <c r="W19" s="698">
        <v>252</v>
      </c>
      <c r="X19" s="699"/>
      <c r="Y19" s="699"/>
      <c r="Z19" s="699"/>
      <c r="AA19" s="699"/>
      <c r="AB19" s="699"/>
      <c r="AC19" s="700"/>
      <c r="AD19" s="698">
        <v>236</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2">
      <c r="A20" s="307"/>
      <c r="B20" s="308"/>
      <c r="C20" s="308"/>
      <c r="D20" s="308"/>
      <c r="E20" s="308"/>
      <c r="F20" s="309"/>
      <c r="G20" s="750" t="s">
        <v>10</v>
      </c>
      <c r="H20" s="751"/>
      <c r="I20" s="751"/>
      <c r="J20" s="751"/>
      <c r="K20" s="751"/>
      <c r="L20" s="751"/>
      <c r="M20" s="751"/>
      <c r="N20" s="751"/>
      <c r="O20" s="751"/>
      <c r="P20" s="746">
        <f>IF(P18=0, "-", SUM(P19)/P18)</f>
        <v>0.87765089722675371</v>
      </c>
      <c r="Q20" s="746"/>
      <c r="R20" s="746"/>
      <c r="S20" s="746"/>
      <c r="T20" s="746"/>
      <c r="U20" s="746"/>
      <c r="V20" s="746"/>
      <c r="W20" s="746">
        <f>IF(W18=0, "-", SUM(W19)/W18)</f>
        <v>0.8571428571428571</v>
      </c>
      <c r="X20" s="746"/>
      <c r="Y20" s="746"/>
      <c r="Z20" s="746"/>
      <c r="AA20" s="746"/>
      <c r="AB20" s="746"/>
      <c r="AC20" s="746"/>
      <c r="AD20" s="746">
        <f>IF(AD18=0, "-", SUM(AD19)/AD18)</f>
        <v>0.56459330143540665</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2">
      <c r="A21" s="770"/>
      <c r="B21" s="771"/>
      <c r="C21" s="771"/>
      <c r="D21" s="771"/>
      <c r="E21" s="771"/>
      <c r="F21" s="772"/>
      <c r="G21" s="744" t="s">
        <v>239</v>
      </c>
      <c r="H21" s="745"/>
      <c r="I21" s="745"/>
      <c r="J21" s="745"/>
      <c r="K21" s="745"/>
      <c r="L21" s="745"/>
      <c r="M21" s="745"/>
      <c r="N21" s="745"/>
      <c r="O21" s="745"/>
      <c r="P21" s="746">
        <f>IF(P19=0, "-", SUM(P19)/SUM(P13,P14))</f>
        <v>2.972375690607735</v>
      </c>
      <c r="Q21" s="746"/>
      <c r="R21" s="746"/>
      <c r="S21" s="746"/>
      <c r="T21" s="746"/>
      <c r="U21" s="746"/>
      <c r="V21" s="746"/>
      <c r="W21" s="746">
        <f>IF(W19=0, "-", SUM(W19)/SUM(W13,W14))</f>
        <v>0.15929203539823009</v>
      </c>
      <c r="X21" s="746"/>
      <c r="Y21" s="746"/>
      <c r="Z21" s="746"/>
      <c r="AA21" s="746"/>
      <c r="AB21" s="746"/>
      <c r="AC21" s="746"/>
      <c r="AD21" s="746">
        <f>IF(AD19=0, "-", SUM(AD19)/SUM(AD13,AD14))</f>
        <v>0.27962085308056872</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2">
      <c r="A22" s="704" t="s">
        <v>592</v>
      </c>
      <c r="B22" s="705"/>
      <c r="C22" s="705"/>
      <c r="D22" s="705"/>
      <c r="E22" s="705"/>
      <c r="F22" s="706"/>
      <c r="G22" s="710" t="s">
        <v>229</v>
      </c>
      <c r="H22" s="550"/>
      <c r="I22" s="550"/>
      <c r="J22" s="550"/>
      <c r="K22" s="550"/>
      <c r="L22" s="550"/>
      <c r="M22" s="550"/>
      <c r="N22" s="550"/>
      <c r="O22" s="551"/>
      <c r="P22" s="711" t="s">
        <v>590</v>
      </c>
      <c r="Q22" s="550"/>
      <c r="R22" s="550"/>
      <c r="S22" s="550"/>
      <c r="T22" s="550"/>
      <c r="U22" s="550"/>
      <c r="V22" s="551"/>
      <c r="W22" s="711" t="s">
        <v>591</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2">
      <c r="A23" s="707"/>
      <c r="B23" s="708"/>
      <c r="C23" s="708"/>
      <c r="D23" s="708"/>
      <c r="E23" s="708"/>
      <c r="F23" s="709"/>
      <c r="G23" s="732" t="s">
        <v>615</v>
      </c>
      <c r="H23" s="733"/>
      <c r="I23" s="733"/>
      <c r="J23" s="733"/>
      <c r="K23" s="733"/>
      <c r="L23" s="733"/>
      <c r="M23" s="733"/>
      <c r="N23" s="733"/>
      <c r="O23" s="734"/>
      <c r="P23" s="735">
        <v>153</v>
      </c>
      <c r="Q23" s="736"/>
      <c r="R23" s="736"/>
      <c r="S23" s="736"/>
      <c r="T23" s="736"/>
      <c r="U23" s="736"/>
      <c r="V23" s="737"/>
      <c r="W23" s="735">
        <v>282</v>
      </c>
      <c r="X23" s="736"/>
      <c r="Y23" s="736"/>
      <c r="Z23" s="736"/>
      <c r="AA23" s="736"/>
      <c r="AB23" s="736"/>
      <c r="AC23" s="737"/>
      <c r="AD23" s="738" t="s">
        <v>680</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2">
      <c r="A24" s="707"/>
      <c r="B24" s="708"/>
      <c r="C24" s="708"/>
      <c r="D24" s="708"/>
      <c r="E24" s="708"/>
      <c r="F24" s="709"/>
      <c r="G24" s="701" t="s">
        <v>616</v>
      </c>
      <c r="H24" s="702"/>
      <c r="I24" s="702"/>
      <c r="J24" s="702"/>
      <c r="K24" s="702"/>
      <c r="L24" s="702"/>
      <c r="M24" s="702"/>
      <c r="N24" s="702"/>
      <c r="O24" s="703"/>
      <c r="P24" s="698">
        <v>9</v>
      </c>
      <c r="Q24" s="699"/>
      <c r="R24" s="699"/>
      <c r="S24" s="699"/>
      <c r="T24" s="699"/>
      <c r="U24" s="699"/>
      <c r="V24" s="700"/>
      <c r="W24" s="698">
        <v>89</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2">
      <c r="A25" s="707"/>
      <c r="B25" s="708"/>
      <c r="C25" s="708"/>
      <c r="D25" s="708"/>
      <c r="E25" s="708"/>
      <c r="F25" s="709"/>
      <c r="G25" s="701" t="s">
        <v>617</v>
      </c>
      <c r="H25" s="702"/>
      <c r="I25" s="702"/>
      <c r="J25" s="702"/>
      <c r="K25" s="702"/>
      <c r="L25" s="702"/>
      <c r="M25" s="702"/>
      <c r="N25" s="702"/>
      <c r="O25" s="703"/>
      <c r="P25" s="698">
        <v>0</v>
      </c>
      <c r="Q25" s="699"/>
      <c r="R25" s="699"/>
      <c r="S25" s="699"/>
      <c r="T25" s="699"/>
      <c r="U25" s="699"/>
      <c r="V25" s="700"/>
      <c r="W25" s="698">
        <v>0</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2">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2">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2">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5">
      <c r="A29" s="707"/>
      <c r="B29" s="708"/>
      <c r="C29" s="708"/>
      <c r="D29" s="708"/>
      <c r="E29" s="708"/>
      <c r="F29" s="709"/>
      <c r="G29" s="298" t="s">
        <v>18</v>
      </c>
      <c r="H29" s="718"/>
      <c r="I29" s="718"/>
      <c r="J29" s="718"/>
      <c r="K29" s="718"/>
      <c r="L29" s="718"/>
      <c r="M29" s="718"/>
      <c r="N29" s="718"/>
      <c r="O29" s="719"/>
      <c r="P29" s="720">
        <f>AK13</f>
        <v>162</v>
      </c>
      <c r="Q29" s="721"/>
      <c r="R29" s="721"/>
      <c r="S29" s="721"/>
      <c r="T29" s="721"/>
      <c r="U29" s="721"/>
      <c r="V29" s="722"/>
      <c r="W29" s="723">
        <f>AR13</f>
        <v>371</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2">
      <c r="A30" s="726" t="s">
        <v>579</v>
      </c>
      <c r="B30" s="727"/>
      <c r="C30" s="727"/>
      <c r="D30" s="727"/>
      <c r="E30" s="727"/>
      <c r="F30" s="728"/>
      <c r="G30" s="729" t="s">
        <v>665</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2">
      <c r="A31" s="648" t="s">
        <v>580</v>
      </c>
      <c r="B31" s="153"/>
      <c r="C31" s="153"/>
      <c r="D31" s="153"/>
      <c r="E31" s="153"/>
      <c r="F31" s="154"/>
      <c r="G31" s="689" t="s">
        <v>572</v>
      </c>
      <c r="H31" s="690"/>
      <c r="I31" s="690"/>
      <c r="J31" s="690"/>
      <c r="K31" s="690"/>
      <c r="L31" s="690"/>
      <c r="M31" s="690"/>
      <c r="N31" s="690"/>
      <c r="O31" s="690"/>
      <c r="P31" s="691" t="s">
        <v>571</v>
      </c>
      <c r="Q31" s="690"/>
      <c r="R31" s="690"/>
      <c r="S31" s="690"/>
      <c r="T31" s="690"/>
      <c r="U31" s="690"/>
      <c r="V31" s="690"/>
      <c r="W31" s="690"/>
      <c r="X31" s="692"/>
      <c r="Y31" s="693"/>
      <c r="Z31" s="694"/>
      <c r="AA31" s="695"/>
      <c r="AB31" s="626" t="s">
        <v>11</v>
      </c>
      <c r="AC31" s="626"/>
      <c r="AD31" s="626"/>
      <c r="AE31" s="116" t="s">
        <v>416</v>
      </c>
      <c r="AF31" s="696"/>
      <c r="AG31" s="696"/>
      <c r="AH31" s="697"/>
      <c r="AI31" s="116" t="s">
        <v>568</v>
      </c>
      <c r="AJ31" s="696"/>
      <c r="AK31" s="696"/>
      <c r="AL31" s="697"/>
      <c r="AM31" s="116" t="s">
        <v>384</v>
      </c>
      <c r="AN31" s="696"/>
      <c r="AO31" s="696"/>
      <c r="AP31" s="697"/>
      <c r="AQ31" s="623" t="s">
        <v>415</v>
      </c>
      <c r="AR31" s="624"/>
      <c r="AS31" s="624"/>
      <c r="AT31" s="625"/>
      <c r="AU31" s="623" t="s">
        <v>593</v>
      </c>
      <c r="AV31" s="624"/>
      <c r="AW31" s="624"/>
      <c r="AX31" s="633"/>
    </row>
    <row r="32" spans="1:50" ht="23.25" customHeight="1" x14ac:dyDescent="0.2">
      <c r="A32" s="648"/>
      <c r="B32" s="153"/>
      <c r="C32" s="153"/>
      <c r="D32" s="153"/>
      <c r="E32" s="153"/>
      <c r="F32" s="154"/>
      <c r="G32" s="730" t="s">
        <v>667</v>
      </c>
      <c r="H32" s="635"/>
      <c r="I32" s="635"/>
      <c r="J32" s="635"/>
      <c r="K32" s="635"/>
      <c r="L32" s="635"/>
      <c r="M32" s="635"/>
      <c r="N32" s="635"/>
      <c r="O32" s="635"/>
      <c r="P32" s="385" t="s">
        <v>666</v>
      </c>
      <c r="Q32" s="639"/>
      <c r="R32" s="639"/>
      <c r="S32" s="639"/>
      <c r="T32" s="639"/>
      <c r="U32" s="639"/>
      <c r="V32" s="639"/>
      <c r="W32" s="639"/>
      <c r="X32" s="640"/>
      <c r="Y32" s="644" t="s">
        <v>51</v>
      </c>
      <c r="Z32" s="645"/>
      <c r="AA32" s="646"/>
      <c r="AB32" s="647" t="s">
        <v>620</v>
      </c>
      <c r="AC32" s="647"/>
      <c r="AD32" s="647"/>
      <c r="AE32" s="616">
        <v>10</v>
      </c>
      <c r="AF32" s="616"/>
      <c r="AG32" s="616"/>
      <c r="AH32" s="616"/>
      <c r="AI32" s="616">
        <v>7</v>
      </c>
      <c r="AJ32" s="616"/>
      <c r="AK32" s="616"/>
      <c r="AL32" s="616"/>
      <c r="AM32" s="616">
        <v>7</v>
      </c>
      <c r="AN32" s="616"/>
      <c r="AO32" s="616"/>
      <c r="AP32" s="616"/>
      <c r="AQ32" s="662" t="s">
        <v>284</v>
      </c>
      <c r="AR32" s="616"/>
      <c r="AS32" s="616"/>
      <c r="AT32" s="616"/>
      <c r="AU32" s="93" t="s">
        <v>284</v>
      </c>
      <c r="AV32" s="618"/>
      <c r="AW32" s="618"/>
      <c r="AX32" s="619"/>
    </row>
    <row r="33" spans="1:51" ht="29.4" customHeight="1" x14ac:dyDescent="0.2">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620</v>
      </c>
      <c r="AC33" s="647"/>
      <c r="AD33" s="647"/>
      <c r="AE33" s="616">
        <v>14</v>
      </c>
      <c r="AF33" s="616"/>
      <c r="AG33" s="616"/>
      <c r="AH33" s="616"/>
      <c r="AI33" s="616">
        <v>10</v>
      </c>
      <c r="AJ33" s="616"/>
      <c r="AK33" s="616"/>
      <c r="AL33" s="616"/>
      <c r="AM33" s="616">
        <v>15</v>
      </c>
      <c r="AN33" s="616"/>
      <c r="AO33" s="616"/>
      <c r="AP33" s="616"/>
      <c r="AQ33" s="616">
        <v>13</v>
      </c>
      <c r="AR33" s="616"/>
      <c r="AS33" s="616"/>
      <c r="AT33" s="616"/>
      <c r="AU33" s="617">
        <v>3</v>
      </c>
      <c r="AV33" s="618"/>
      <c r="AW33" s="618"/>
      <c r="AX33" s="619"/>
    </row>
    <row r="34" spans="1:51" ht="23.25" customHeight="1" x14ac:dyDescent="0.2">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23.25" customHeight="1" x14ac:dyDescent="0.2">
      <c r="A35" s="683"/>
      <c r="B35" s="684"/>
      <c r="C35" s="684"/>
      <c r="D35" s="684"/>
      <c r="E35" s="684"/>
      <c r="F35" s="685"/>
      <c r="G35" s="652" t="s">
        <v>622</v>
      </c>
      <c r="H35" s="653"/>
      <c r="I35" s="653"/>
      <c r="J35" s="653"/>
      <c r="K35" s="653"/>
      <c r="L35" s="653"/>
      <c r="M35" s="653"/>
      <c r="N35" s="653"/>
      <c r="O35" s="653"/>
      <c r="P35" s="653"/>
      <c r="Q35" s="653"/>
      <c r="R35" s="653"/>
      <c r="S35" s="653"/>
      <c r="T35" s="653"/>
      <c r="U35" s="653"/>
      <c r="V35" s="653"/>
      <c r="W35" s="653"/>
      <c r="X35" s="653"/>
      <c r="Y35" s="656" t="s">
        <v>581</v>
      </c>
      <c r="Z35" s="657"/>
      <c r="AA35" s="658"/>
      <c r="AB35" s="659" t="s">
        <v>623</v>
      </c>
      <c r="AC35" s="660"/>
      <c r="AD35" s="661"/>
      <c r="AE35" s="662">
        <v>53.8</v>
      </c>
      <c r="AF35" s="662"/>
      <c r="AG35" s="662"/>
      <c r="AH35" s="662"/>
      <c r="AI35" s="662">
        <v>36</v>
      </c>
      <c r="AJ35" s="662"/>
      <c r="AK35" s="662"/>
      <c r="AL35" s="662"/>
      <c r="AM35" s="662">
        <v>47</v>
      </c>
      <c r="AN35" s="662"/>
      <c r="AO35" s="662"/>
      <c r="AP35" s="662"/>
      <c r="AQ35" s="93">
        <v>12.5</v>
      </c>
      <c r="AR35" s="87"/>
      <c r="AS35" s="87"/>
      <c r="AT35" s="87"/>
      <c r="AU35" s="87"/>
      <c r="AV35" s="87"/>
      <c r="AW35" s="87"/>
      <c r="AX35" s="88"/>
    </row>
    <row r="36" spans="1:51" ht="46.5" customHeight="1" x14ac:dyDescent="0.2">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9"/>
      <c r="AA36" s="650"/>
      <c r="AB36" s="612" t="s">
        <v>624</v>
      </c>
      <c r="AC36" s="613"/>
      <c r="AD36" s="614"/>
      <c r="AE36" s="615" t="s">
        <v>625</v>
      </c>
      <c r="AF36" s="615"/>
      <c r="AG36" s="615"/>
      <c r="AH36" s="615"/>
      <c r="AI36" s="615" t="s">
        <v>626</v>
      </c>
      <c r="AJ36" s="615"/>
      <c r="AK36" s="615"/>
      <c r="AL36" s="615"/>
      <c r="AM36" s="615" t="s">
        <v>684</v>
      </c>
      <c r="AN36" s="615"/>
      <c r="AO36" s="615"/>
      <c r="AP36" s="615"/>
      <c r="AQ36" s="615" t="s">
        <v>685</v>
      </c>
      <c r="AR36" s="615"/>
      <c r="AS36" s="615"/>
      <c r="AT36" s="615"/>
      <c r="AU36" s="615"/>
      <c r="AV36" s="615"/>
      <c r="AW36" s="615"/>
      <c r="AX36" s="651"/>
    </row>
    <row r="37" spans="1:51" ht="18.75" customHeight="1" x14ac:dyDescent="0.2">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18.75" customHeight="1" x14ac:dyDescent="0.2">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613</v>
      </c>
      <c r="AR38" s="508"/>
      <c r="AS38" s="127" t="s">
        <v>175</v>
      </c>
      <c r="AT38" s="128"/>
      <c r="AU38" s="126">
        <v>4</v>
      </c>
      <c r="AV38" s="126"/>
      <c r="AW38" s="108" t="s">
        <v>166</v>
      </c>
      <c r="AX38" s="129"/>
    </row>
    <row r="39" spans="1:51" ht="23.25" customHeight="1" x14ac:dyDescent="0.2">
      <c r="A39" s="674"/>
      <c r="B39" s="672"/>
      <c r="C39" s="672"/>
      <c r="D39" s="672"/>
      <c r="E39" s="672"/>
      <c r="F39" s="673"/>
      <c r="G39" s="178" t="s">
        <v>618</v>
      </c>
      <c r="H39" s="179"/>
      <c r="I39" s="179"/>
      <c r="J39" s="179"/>
      <c r="K39" s="179"/>
      <c r="L39" s="179"/>
      <c r="M39" s="179"/>
      <c r="N39" s="179"/>
      <c r="O39" s="180"/>
      <c r="P39" s="131" t="s">
        <v>619</v>
      </c>
      <c r="Q39" s="131"/>
      <c r="R39" s="131"/>
      <c r="S39" s="131"/>
      <c r="T39" s="131"/>
      <c r="U39" s="131"/>
      <c r="V39" s="131"/>
      <c r="W39" s="131"/>
      <c r="X39" s="132"/>
      <c r="Y39" s="219" t="s">
        <v>12</v>
      </c>
      <c r="Z39" s="220"/>
      <c r="AA39" s="221"/>
      <c r="AB39" s="148" t="s">
        <v>620</v>
      </c>
      <c r="AC39" s="148"/>
      <c r="AD39" s="148"/>
      <c r="AE39" s="93">
        <v>10</v>
      </c>
      <c r="AF39" s="87"/>
      <c r="AG39" s="87"/>
      <c r="AH39" s="87"/>
      <c r="AI39" s="93">
        <v>7</v>
      </c>
      <c r="AJ39" s="87"/>
      <c r="AK39" s="87"/>
      <c r="AL39" s="87"/>
      <c r="AM39" s="93">
        <v>5</v>
      </c>
      <c r="AN39" s="87"/>
      <c r="AO39" s="87"/>
      <c r="AP39" s="87"/>
      <c r="AQ39" s="94" t="s">
        <v>613</v>
      </c>
      <c r="AR39" s="95"/>
      <c r="AS39" s="95"/>
      <c r="AT39" s="96"/>
      <c r="AU39" s="87" t="s">
        <v>613</v>
      </c>
      <c r="AV39" s="87"/>
      <c r="AW39" s="87"/>
      <c r="AX39" s="88"/>
    </row>
    <row r="40" spans="1:51" ht="23.25" customHeight="1" x14ac:dyDescent="0.2">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620</v>
      </c>
      <c r="AC40" s="92"/>
      <c r="AD40" s="92"/>
      <c r="AE40" s="93">
        <v>14</v>
      </c>
      <c r="AF40" s="87"/>
      <c r="AG40" s="87"/>
      <c r="AH40" s="87"/>
      <c r="AI40" s="93">
        <v>10</v>
      </c>
      <c r="AJ40" s="87"/>
      <c r="AK40" s="87"/>
      <c r="AL40" s="87"/>
      <c r="AM40" s="93">
        <v>15</v>
      </c>
      <c r="AN40" s="87"/>
      <c r="AO40" s="87"/>
      <c r="AP40" s="87"/>
      <c r="AQ40" s="94" t="s">
        <v>613</v>
      </c>
      <c r="AR40" s="95"/>
      <c r="AS40" s="95"/>
      <c r="AT40" s="96"/>
      <c r="AU40" s="87">
        <v>13</v>
      </c>
      <c r="AV40" s="87"/>
      <c r="AW40" s="87"/>
      <c r="AX40" s="88"/>
    </row>
    <row r="41" spans="1:51" ht="23.25" customHeight="1" x14ac:dyDescent="0.2">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71</v>
      </c>
      <c r="AF41" s="87"/>
      <c r="AG41" s="87"/>
      <c r="AH41" s="87"/>
      <c r="AI41" s="93">
        <v>70</v>
      </c>
      <c r="AJ41" s="87"/>
      <c r="AK41" s="87"/>
      <c r="AL41" s="87"/>
      <c r="AM41" s="93">
        <v>33</v>
      </c>
      <c r="AN41" s="87"/>
      <c r="AO41" s="87"/>
      <c r="AP41" s="87"/>
      <c r="AQ41" s="94" t="s">
        <v>613</v>
      </c>
      <c r="AR41" s="95"/>
      <c r="AS41" s="95"/>
      <c r="AT41" s="96"/>
      <c r="AU41" s="87" t="s">
        <v>613</v>
      </c>
      <c r="AV41" s="87"/>
      <c r="AW41" s="87"/>
      <c r="AX41" s="88"/>
    </row>
    <row r="42" spans="1:51" ht="23.25" customHeight="1" x14ac:dyDescent="0.2">
      <c r="A42" s="187" t="s">
        <v>260</v>
      </c>
      <c r="B42" s="150"/>
      <c r="C42" s="150"/>
      <c r="D42" s="150"/>
      <c r="E42" s="150"/>
      <c r="F42" s="151"/>
      <c r="G42" s="189" t="s">
        <v>621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26" t="s">
        <v>579</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2">
      <c r="A65" s="648" t="s">
        <v>580</v>
      </c>
      <c r="B65" s="153"/>
      <c r="C65" s="153"/>
      <c r="D65" s="153"/>
      <c r="E65" s="153"/>
      <c r="F65" s="154"/>
      <c r="G65" s="689" t="s">
        <v>572</v>
      </c>
      <c r="H65" s="690"/>
      <c r="I65" s="690"/>
      <c r="J65" s="690"/>
      <c r="K65" s="690"/>
      <c r="L65" s="690"/>
      <c r="M65" s="690"/>
      <c r="N65" s="690"/>
      <c r="O65" s="690"/>
      <c r="P65" s="691" t="s">
        <v>571</v>
      </c>
      <c r="Q65" s="690"/>
      <c r="R65" s="690"/>
      <c r="S65" s="690"/>
      <c r="T65" s="690"/>
      <c r="U65" s="690"/>
      <c r="V65" s="690"/>
      <c r="W65" s="690"/>
      <c r="X65" s="692"/>
      <c r="Y65" s="693"/>
      <c r="Z65" s="694"/>
      <c r="AA65" s="695"/>
      <c r="AB65" s="626" t="s">
        <v>11</v>
      </c>
      <c r="AC65" s="626"/>
      <c r="AD65" s="626"/>
      <c r="AE65" s="116" t="s">
        <v>416</v>
      </c>
      <c r="AF65" s="696"/>
      <c r="AG65" s="696"/>
      <c r="AH65" s="697"/>
      <c r="AI65" s="116" t="s">
        <v>568</v>
      </c>
      <c r="AJ65" s="696"/>
      <c r="AK65" s="696"/>
      <c r="AL65" s="697"/>
      <c r="AM65" s="116" t="s">
        <v>384</v>
      </c>
      <c r="AN65" s="696"/>
      <c r="AO65" s="696"/>
      <c r="AP65" s="697"/>
      <c r="AQ65" s="623" t="s">
        <v>415</v>
      </c>
      <c r="AR65" s="624"/>
      <c r="AS65" s="624"/>
      <c r="AT65" s="625"/>
      <c r="AU65" s="623" t="s">
        <v>593</v>
      </c>
      <c r="AV65" s="624"/>
      <c r="AW65" s="624"/>
      <c r="AX65" s="633"/>
      <c r="AY65">
        <f>COUNTA($G$66)</f>
        <v>0</v>
      </c>
    </row>
    <row r="66" spans="1:51" ht="23.25" hidden="1" customHeight="1" x14ac:dyDescent="0.2">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2">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2">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0</v>
      </c>
    </row>
    <row r="69" spans="1:51" ht="23.25" hidden="1" customHeight="1" x14ac:dyDescent="0.2">
      <c r="A69" s="683"/>
      <c r="B69" s="684"/>
      <c r="C69" s="684"/>
      <c r="D69" s="684"/>
      <c r="E69" s="684"/>
      <c r="F69" s="685"/>
      <c r="G69" s="652" t="s">
        <v>627</v>
      </c>
      <c r="H69" s="653"/>
      <c r="I69" s="653"/>
      <c r="J69" s="653"/>
      <c r="K69" s="653"/>
      <c r="L69" s="653"/>
      <c r="M69" s="653"/>
      <c r="N69" s="653"/>
      <c r="O69" s="653"/>
      <c r="P69" s="653"/>
      <c r="Q69" s="653"/>
      <c r="R69" s="653"/>
      <c r="S69" s="653"/>
      <c r="T69" s="653"/>
      <c r="U69" s="653"/>
      <c r="V69" s="653"/>
      <c r="W69" s="653"/>
      <c r="X69" s="653"/>
      <c r="Y69" s="656" t="s">
        <v>581</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2">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9"/>
      <c r="AA70" s="650"/>
      <c r="AB70" s="612" t="s">
        <v>585</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2">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2">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2">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2" t="s">
        <v>579</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2">
      <c r="A99" s="648" t="s">
        <v>580</v>
      </c>
      <c r="B99" s="153"/>
      <c r="C99" s="153"/>
      <c r="D99" s="153"/>
      <c r="E99" s="153"/>
      <c r="F99" s="154"/>
      <c r="G99" s="689" t="s">
        <v>572</v>
      </c>
      <c r="H99" s="690"/>
      <c r="I99" s="690"/>
      <c r="J99" s="690"/>
      <c r="K99" s="690"/>
      <c r="L99" s="690"/>
      <c r="M99" s="690"/>
      <c r="N99" s="690"/>
      <c r="O99" s="690"/>
      <c r="P99" s="691" t="s">
        <v>571</v>
      </c>
      <c r="Q99" s="690"/>
      <c r="R99" s="690"/>
      <c r="S99" s="690"/>
      <c r="T99" s="690"/>
      <c r="U99" s="690"/>
      <c r="V99" s="690"/>
      <c r="W99" s="690"/>
      <c r="X99" s="692"/>
      <c r="Y99" s="693"/>
      <c r="Z99" s="694"/>
      <c r="AA99" s="695"/>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2">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2">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2">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2">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2">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9"/>
      <c r="AA104" s="650"/>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2">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2">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2" t="s">
        <v>579</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2">
      <c r="A133" s="648" t="s">
        <v>580</v>
      </c>
      <c r="B133" s="153"/>
      <c r="C133" s="153"/>
      <c r="D133" s="153"/>
      <c r="E133" s="153"/>
      <c r="F133" s="154"/>
      <c r="G133" s="689" t="s">
        <v>572</v>
      </c>
      <c r="H133" s="690"/>
      <c r="I133" s="690"/>
      <c r="J133" s="690"/>
      <c r="K133" s="690"/>
      <c r="L133" s="690"/>
      <c r="M133" s="690"/>
      <c r="N133" s="690"/>
      <c r="O133" s="690"/>
      <c r="P133" s="691" t="s">
        <v>571</v>
      </c>
      <c r="Q133" s="690"/>
      <c r="R133" s="690"/>
      <c r="S133" s="690"/>
      <c r="T133" s="690"/>
      <c r="U133" s="690"/>
      <c r="V133" s="690"/>
      <c r="W133" s="690"/>
      <c r="X133" s="692"/>
      <c r="Y133" s="693"/>
      <c r="Z133" s="694"/>
      <c r="AA133" s="695"/>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2">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2">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2">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2">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2">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9"/>
      <c r="AA138" s="650"/>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2">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2">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2" t="s">
        <v>579</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2">
      <c r="A167" s="648" t="s">
        <v>580</v>
      </c>
      <c r="B167" s="153"/>
      <c r="C167" s="153"/>
      <c r="D167" s="153"/>
      <c r="E167" s="153"/>
      <c r="F167" s="154"/>
      <c r="G167" s="689" t="s">
        <v>572</v>
      </c>
      <c r="H167" s="690"/>
      <c r="I167" s="690"/>
      <c r="J167" s="690"/>
      <c r="K167" s="690"/>
      <c r="L167" s="690"/>
      <c r="M167" s="690"/>
      <c r="N167" s="690"/>
      <c r="O167" s="690"/>
      <c r="P167" s="691" t="s">
        <v>571</v>
      </c>
      <c r="Q167" s="690"/>
      <c r="R167" s="690"/>
      <c r="S167" s="690"/>
      <c r="T167" s="690"/>
      <c r="U167" s="690"/>
      <c r="V167" s="690"/>
      <c r="W167" s="690"/>
      <c r="X167" s="692"/>
      <c r="Y167" s="693"/>
      <c r="Z167" s="694"/>
      <c r="AA167" s="695"/>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2">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2">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2">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2">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2">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9"/>
      <c r="AA172" s="650"/>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2">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2">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2">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2">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2">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2">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2">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2">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2">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2">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2">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2">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2">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5">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2">
      <c r="A215" s="406" t="s">
        <v>283</v>
      </c>
      <c r="B215" s="407"/>
      <c r="C215" s="410" t="s">
        <v>178</v>
      </c>
      <c r="D215" s="407"/>
      <c r="E215" s="412" t="s">
        <v>194</v>
      </c>
      <c r="F215" s="413"/>
      <c r="G215" s="414" t="s">
        <v>641</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2">
      <c r="A216" s="408"/>
      <c r="B216" s="409"/>
      <c r="C216" s="411"/>
      <c r="D216" s="409"/>
      <c r="E216" s="149" t="s">
        <v>193</v>
      </c>
      <c r="F216" s="151"/>
      <c r="G216" s="130" t="s">
        <v>642</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284</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284</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2">
      <c r="A218" s="408"/>
      <c r="B218" s="409"/>
      <c r="C218" s="491" t="s">
        <v>599</v>
      </c>
      <c r="D218" s="492"/>
      <c r="E218" s="149" t="s">
        <v>279</v>
      </c>
      <c r="F218" s="151"/>
      <c r="G218" s="472" t="s">
        <v>181</v>
      </c>
      <c r="H218" s="473"/>
      <c r="I218" s="473"/>
      <c r="J218" s="493" t="s">
        <v>613</v>
      </c>
      <c r="K218" s="494"/>
      <c r="L218" s="494"/>
      <c r="M218" s="494"/>
      <c r="N218" s="494"/>
      <c r="O218" s="494"/>
      <c r="P218" s="494"/>
      <c r="Q218" s="494"/>
      <c r="R218" s="494"/>
      <c r="S218" s="494"/>
      <c r="T218" s="495"/>
      <c r="U218" s="470" t="s">
        <v>284</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2">
      <c r="A219" s="408"/>
      <c r="B219" s="409"/>
      <c r="C219" s="411"/>
      <c r="D219" s="409"/>
      <c r="E219" s="152"/>
      <c r="F219" s="154"/>
      <c r="G219" s="472" t="s">
        <v>600</v>
      </c>
      <c r="H219" s="473"/>
      <c r="I219" s="473"/>
      <c r="J219" s="473"/>
      <c r="K219" s="473"/>
      <c r="L219" s="473"/>
      <c r="M219" s="473"/>
      <c r="N219" s="473"/>
      <c r="O219" s="473"/>
      <c r="P219" s="473"/>
      <c r="Q219" s="473"/>
      <c r="R219" s="473"/>
      <c r="S219" s="473"/>
      <c r="T219" s="473"/>
      <c r="U219" s="469" t="s">
        <v>284</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5">
      <c r="A220" s="408"/>
      <c r="B220" s="409"/>
      <c r="C220" s="411"/>
      <c r="D220" s="409"/>
      <c r="E220" s="157"/>
      <c r="F220" s="159"/>
      <c r="G220" s="472" t="s">
        <v>587</v>
      </c>
      <c r="H220" s="473"/>
      <c r="I220" s="473"/>
      <c r="J220" s="473"/>
      <c r="K220" s="473"/>
      <c r="L220" s="473"/>
      <c r="M220" s="473"/>
      <c r="N220" s="473"/>
      <c r="O220" s="473"/>
      <c r="P220" s="473"/>
      <c r="Q220" s="473"/>
      <c r="R220" s="473"/>
      <c r="S220" s="473"/>
      <c r="T220" s="473"/>
      <c r="U220" s="809" t="s">
        <v>284</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2">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2">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42" customHeight="1" x14ac:dyDescent="0.2">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631</v>
      </c>
      <c r="AE223" s="452"/>
      <c r="AF223" s="452"/>
      <c r="AG223" s="453" t="s">
        <v>635</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2">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631</v>
      </c>
      <c r="AE224" s="365"/>
      <c r="AF224" s="365"/>
      <c r="AG224" s="359" t="s">
        <v>636</v>
      </c>
      <c r="AH224" s="360"/>
      <c r="AI224" s="360"/>
      <c r="AJ224" s="360"/>
      <c r="AK224" s="360"/>
      <c r="AL224" s="360"/>
      <c r="AM224" s="360"/>
      <c r="AN224" s="360"/>
      <c r="AO224" s="360"/>
      <c r="AP224" s="360"/>
      <c r="AQ224" s="360"/>
      <c r="AR224" s="360"/>
      <c r="AS224" s="360"/>
      <c r="AT224" s="360"/>
      <c r="AU224" s="360"/>
      <c r="AV224" s="360"/>
      <c r="AW224" s="360"/>
      <c r="AX224" s="361"/>
    </row>
    <row r="225" spans="1:50" ht="39.6" customHeight="1" x14ac:dyDescent="0.2">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631</v>
      </c>
      <c r="AE225" s="402"/>
      <c r="AF225" s="402"/>
      <c r="AG225" s="387" t="s">
        <v>635</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2">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631</v>
      </c>
      <c r="AE226" s="383"/>
      <c r="AF226" s="383"/>
      <c r="AG226" s="385" t="s">
        <v>637</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2">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633</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36.6" customHeight="1" x14ac:dyDescent="0.2">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633</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2">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634</v>
      </c>
      <c r="AE229" s="349"/>
      <c r="AF229" s="349"/>
      <c r="AG229" s="351" t="s">
        <v>284</v>
      </c>
      <c r="AH229" s="352"/>
      <c r="AI229" s="352"/>
      <c r="AJ229" s="352"/>
      <c r="AK229" s="352"/>
      <c r="AL229" s="352"/>
      <c r="AM229" s="352"/>
      <c r="AN229" s="352"/>
      <c r="AO229" s="352"/>
      <c r="AP229" s="352"/>
      <c r="AQ229" s="352"/>
      <c r="AR229" s="352"/>
      <c r="AS229" s="352"/>
      <c r="AT229" s="352"/>
      <c r="AU229" s="352"/>
      <c r="AV229" s="352"/>
      <c r="AW229" s="352"/>
      <c r="AX229" s="353"/>
    </row>
    <row r="230" spans="1:50" ht="53.25" customHeight="1" x14ac:dyDescent="0.2">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631</v>
      </c>
      <c r="AE230" s="365"/>
      <c r="AF230" s="365"/>
      <c r="AG230" s="359" t="s">
        <v>672</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2">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634</v>
      </c>
      <c r="AE231" s="365"/>
      <c r="AF231" s="365"/>
      <c r="AG231" s="359" t="s">
        <v>284</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2">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631</v>
      </c>
      <c r="AE232" s="365"/>
      <c r="AF232" s="365"/>
      <c r="AG232" s="359" t="s">
        <v>638</v>
      </c>
      <c r="AH232" s="360"/>
      <c r="AI232" s="360"/>
      <c r="AJ232" s="360"/>
      <c r="AK232" s="360"/>
      <c r="AL232" s="360"/>
      <c r="AM232" s="360"/>
      <c r="AN232" s="360"/>
      <c r="AO232" s="360"/>
      <c r="AP232" s="360"/>
      <c r="AQ232" s="360"/>
      <c r="AR232" s="360"/>
      <c r="AS232" s="360"/>
      <c r="AT232" s="360"/>
      <c r="AU232" s="360"/>
      <c r="AV232" s="360"/>
      <c r="AW232" s="360"/>
      <c r="AX232" s="361"/>
    </row>
    <row r="233" spans="1:50" ht="33.6" customHeight="1" x14ac:dyDescent="0.2">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631</v>
      </c>
      <c r="AE233" s="402"/>
      <c r="AF233" s="402"/>
      <c r="AG233" s="403" t="s">
        <v>681</v>
      </c>
      <c r="AH233" s="404"/>
      <c r="AI233" s="404"/>
      <c r="AJ233" s="404"/>
      <c r="AK233" s="404"/>
      <c r="AL233" s="404"/>
      <c r="AM233" s="404"/>
      <c r="AN233" s="404"/>
      <c r="AO233" s="404"/>
      <c r="AP233" s="404"/>
      <c r="AQ233" s="404"/>
      <c r="AR233" s="404"/>
      <c r="AS233" s="404"/>
      <c r="AT233" s="404"/>
      <c r="AU233" s="404"/>
      <c r="AV233" s="404"/>
      <c r="AW233" s="404"/>
      <c r="AX233" s="405"/>
    </row>
    <row r="234" spans="1:50" ht="42" customHeight="1" x14ac:dyDescent="0.2">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674</v>
      </c>
      <c r="AE234" s="365"/>
      <c r="AF234" s="434"/>
      <c r="AG234" s="359" t="s">
        <v>687</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2">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634</v>
      </c>
      <c r="AE235" s="395"/>
      <c r="AF235" s="396"/>
      <c r="AG235" s="397" t="s">
        <v>284</v>
      </c>
      <c r="AH235" s="398"/>
      <c r="AI235" s="398"/>
      <c r="AJ235" s="398"/>
      <c r="AK235" s="398"/>
      <c r="AL235" s="398"/>
      <c r="AM235" s="398"/>
      <c r="AN235" s="398"/>
      <c r="AO235" s="398"/>
      <c r="AP235" s="398"/>
      <c r="AQ235" s="398"/>
      <c r="AR235" s="398"/>
      <c r="AS235" s="398"/>
      <c r="AT235" s="398"/>
      <c r="AU235" s="398"/>
      <c r="AV235" s="398"/>
      <c r="AW235" s="398"/>
      <c r="AX235" s="399"/>
    </row>
    <row r="236" spans="1:50" ht="48.6" customHeight="1" x14ac:dyDescent="0.2">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674</v>
      </c>
      <c r="AE236" s="349"/>
      <c r="AF236" s="350"/>
      <c r="AG236" s="351" t="s">
        <v>683</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634</v>
      </c>
      <c r="AE237" s="358"/>
      <c r="AF237" s="358"/>
      <c r="AG237" s="359" t="s">
        <v>284</v>
      </c>
      <c r="AH237" s="360"/>
      <c r="AI237" s="360"/>
      <c r="AJ237" s="360"/>
      <c r="AK237" s="360"/>
      <c r="AL237" s="360"/>
      <c r="AM237" s="360"/>
      <c r="AN237" s="360"/>
      <c r="AO237" s="360"/>
      <c r="AP237" s="360"/>
      <c r="AQ237" s="360"/>
      <c r="AR237" s="360"/>
      <c r="AS237" s="360"/>
      <c r="AT237" s="360"/>
      <c r="AU237" s="360"/>
      <c r="AV237" s="360"/>
      <c r="AW237" s="360"/>
      <c r="AX237" s="361"/>
    </row>
    <row r="238" spans="1:50" ht="43.2" customHeight="1" x14ac:dyDescent="0.2">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674</v>
      </c>
      <c r="AE238" s="365"/>
      <c r="AF238" s="365"/>
      <c r="AG238" s="359" t="s">
        <v>682</v>
      </c>
      <c r="AH238" s="360"/>
      <c r="AI238" s="360"/>
      <c r="AJ238" s="360"/>
      <c r="AK238" s="360"/>
      <c r="AL238" s="360"/>
      <c r="AM238" s="360"/>
      <c r="AN238" s="360"/>
      <c r="AO238" s="360"/>
      <c r="AP238" s="360"/>
      <c r="AQ238" s="360"/>
      <c r="AR238" s="360"/>
      <c r="AS238" s="360"/>
      <c r="AT238" s="360"/>
      <c r="AU238" s="360"/>
      <c r="AV238" s="360"/>
      <c r="AW238" s="360"/>
      <c r="AX238" s="361"/>
    </row>
    <row r="239" spans="1:50" ht="34.5" customHeight="1" x14ac:dyDescent="0.2">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631</v>
      </c>
      <c r="AE239" s="365"/>
      <c r="AF239" s="365"/>
      <c r="AG239" s="389" t="s">
        <v>639</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2">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634</v>
      </c>
      <c r="AE240" s="383"/>
      <c r="AF240" s="384"/>
      <c r="AG240" s="385" t="s">
        <v>284</v>
      </c>
      <c r="AH240" s="131"/>
      <c r="AI240" s="131"/>
      <c r="AJ240" s="131"/>
      <c r="AK240" s="131"/>
      <c r="AL240" s="131"/>
      <c r="AM240" s="131"/>
      <c r="AN240" s="131"/>
      <c r="AO240" s="131"/>
      <c r="AP240" s="131"/>
      <c r="AQ240" s="131"/>
      <c r="AR240" s="131"/>
      <c r="AS240" s="131"/>
      <c r="AT240" s="131"/>
      <c r="AU240" s="131"/>
      <c r="AV240" s="131"/>
      <c r="AW240" s="131"/>
      <c r="AX240" s="386"/>
    </row>
    <row r="241" spans="1:50" ht="19.649999999999999" customHeight="1" x14ac:dyDescent="0.2">
      <c r="A241" s="375"/>
      <c r="B241" s="376"/>
      <c r="C241" s="888" t="s">
        <v>0</v>
      </c>
      <c r="D241" s="889"/>
      <c r="E241" s="889"/>
      <c r="F241" s="889"/>
      <c r="G241" s="889"/>
      <c r="H241" s="889"/>
      <c r="I241" s="889"/>
      <c r="J241" s="889"/>
      <c r="K241" s="889"/>
      <c r="L241" s="889"/>
      <c r="M241" s="889"/>
      <c r="N241" s="889"/>
      <c r="O241" s="885" t="s">
        <v>605</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2">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2">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2">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2">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2">
      <c r="A247" s="339" t="s">
        <v>45</v>
      </c>
      <c r="B247" s="900"/>
      <c r="C247" s="298" t="s">
        <v>49</v>
      </c>
      <c r="D247" s="718"/>
      <c r="E247" s="718"/>
      <c r="F247" s="719"/>
      <c r="G247" s="903" t="s">
        <v>686</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5">
      <c r="A248" s="901"/>
      <c r="B248" s="902"/>
      <c r="C248" s="905" t="s">
        <v>53</v>
      </c>
      <c r="D248" s="906"/>
      <c r="E248" s="906"/>
      <c r="F248" s="907"/>
      <c r="G248" s="908" t="s">
        <v>640</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2">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0" customHeight="1" thickBot="1" x14ac:dyDescent="0.25">
      <c r="A250" s="893" t="s">
        <v>676</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2">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5">
      <c r="A252" s="323" t="s">
        <v>132</v>
      </c>
      <c r="B252" s="324"/>
      <c r="C252" s="324"/>
      <c r="D252" s="324"/>
      <c r="E252" s="325"/>
      <c r="F252" s="899" t="s">
        <v>675</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2">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5">
      <c r="A254" s="323" t="s">
        <v>132</v>
      </c>
      <c r="B254" s="324"/>
      <c r="C254" s="324"/>
      <c r="D254" s="324"/>
      <c r="E254" s="325"/>
      <c r="F254" s="326" t="s">
        <v>284</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2">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53.25" customHeight="1" thickBot="1" x14ac:dyDescent="0.25">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2">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2">
      <c r="A258" s="338" t="s">
        <v>277</v>
      </c>
      <c r="B258" s="90"/>
      <c r="C258" s="90"/>
      <c r="D258" s="91"/>
      <c r="E258" s="319" t="s">
        <v>613</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276</v>
      </c>
      <c r="B259" s="256"/>
      <c r="C259" s="256"/>
      <c r="D259" s="256"/>
      <c r="E259" s="319" t="s">
        <v>613</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275</v>
      </c>
      <c r="B260" s="256"/>
      <c r="C260" s="256"/>
      <c r="D260" s="256"/>
      <c r="E260" s="319" t="s">
        <v>613</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274</v>
      </c>
      <c r="B261" s="256"/>
      <c r="C261" s="256"/>
      <c r="D261" s="256"/>
      <c r="E261" s="319" t="s">
        <v>613</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273</v>
      </c>
      <c r="B262" s="256"/>
      <c r="C262" s="256"/>
      <c r="D262" s="256"/>
      <c r="E262" s="319" t="s">
        <v>613</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272</v>
      </c>
      <c r="B263" s="256"/>
      <c r="C263" s="256"/>
      <c r="D263" s="256"/>
      <c r="E263" s="319" t="s">
        <v>628</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271</v>
      </c>
      <c r="B264" s="256"/>
      <c r="C264" s="256"/>
      <c r="D264" s="256"/>
      <c r="E264" s="319" t="s">
        <v>629</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270</v>
      </c>
      <c r="B265" s="256"/>
      <c r="C265" s="256"/>
      <c r="D265" s="256"/>
      <c r="E265" s="319" t="s">
        <v>630</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416</v>
      </c>
      <c r="B266" s="256"/>
      <c r="C266" s="256"/>
      <c r="D266" s="256"/>
      <c r="E266" s="100" t="s">
        <v>607</v>
      </c>
      <c r="F266" s="86"/>
      <c r="G266" s="86"/>
      <c r="H266" s="77" t="str">
        <f>IF(E266="","","-")</f>
        <v>-</v>
      </c>
      <c r="I266" s="86"/>
      <c r="J266" s="86"/>
      <c r="K266" s="77" t="str">
        <f>IF(I266="","","-")</f>
        <v/>
      </c>
      <c r="L266" s="101">
        <v>906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596</v>
      </c>
      <c r="B267" s="256"/>
      <c r="C267" s="256"/>
      <c r="D267" s="256"/>
      <c r="E267" s="100" t="s">
        <v>607</v>
      </c>
      <c r="F267" s="86"/>
      <c r="G267" s="86"/>
      <c r="H267" s="77"/>
      <c r="I267" s="86"/>
      <c r="J267" s="86"/>
      <c r="K267" s="77"/>
      <c r="L267" s="101">
        <v>929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384</v>
      </c>
      <c r="B268" s="256"/>
      <c r="C268" s="256"/>
      <c r="D268" s="256"/>
      <c r="E268" s="84">
        <v>2021</v>
      </c>
      <c r="F268" s="85"/>
      <c r="G268" s="86" t="s">
        <v>632</v>
      </c>
      <c r="H268" s="86"/>
      <c r="I268" s="86"/>
      <c r="J268" s="85">
        <v>20</v>
      </c>
      <c r="K268" s="85"/>
      <c r="L268" s="101">
        <v>1019</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2">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thickBot="1" x14ac:dyDescent="0.2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thickBot="1" x14ac:dyDescent="0.2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2.4" customHeight="1" x14ac:dyDescent="0.2">
      <c r="A308" s="313" t="s">
        <v>266</v>
      </c>
      <c r="B308" s="314"/>
      <c r="C308" s="314"/>
      <c r="D308" s="314"/>
      <c r="E308" s="314"/>
      <c r="F308" s="315"/>
      <c r="G308" s="294" t="s">
        <v>658</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662</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36.6"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34.200000000000003" customHeight="1" x14ac:dyDescent="0.2">
      <c r="A310" s="316"/>
      <c r="B310" s="317"/>
      <c r="C310" s="317"/>
      <c r="D310" s="317"/>
      <c r="E310" s="317"/>
      <c r="F310" s="318"/>
      <c r="G310" s="284" t="s">
        <v>659</v>
      </c>
      <c r="H310" s="285"/>
      <c r="I310" s="285"/>
      <c r="J310" s="285"/>
      <c r="K310" s="286"/>
      <c r="L310" s="287" t="s">
        <v>661</v>
      </c>
      <c r="M310" s="288"/>
      <c r="N310" s="288"/>
      <c r="O310" s="288"/>
      <c r="P310" s="288"/>
      <c r="Q310" s="288"/>
      <c r="R310" s="288"/>
      <c r="S310" s="288"/>
      <c r="T310" s="288"/>
      <c r="U310" s="288"/>
      <c r="V310" s="288"/>
      <c r="W310" s="288"/>
      <c r="X310" s="289"/>
      <c r="Y310" s="290">
        <v>69.3</v>
      </c>
      <c r="Z310" s="291"/>
      <c r="AA310" s="291"/>
      <c r="AB310" s="292"/>
      <c r="AC310" s="284" t="s">
        <v>663</v>
      </c>
      <c r="AD310" s="285"/>
      <c r="AE310" s="285"/>
      <c r="AF310" s="285"/>
      <c r="AG310" s="286"/>
      <c r="AH310" s="287" t="s">
        <v>654</v>
      </c>
      <c r="AI310" s="288"/>
      <c r="AJ310" s="288"/>
      <c r="AK310" s="288"/>
      <c r="AL310" s="288"/>
      <c r="AM310" s="288"/>
      <c r="AN310" s="288"/>
      <c r="AO310" s="288"/>
      <c r="AP310" s="288"/>
      <c r="AQ310" s="288"/>
      <c r="AR310" s="288"/>
      <c r="AS310" s="288"/>
      <c r="AT310" s="289"/>
      <c r="AU310" s="290">
        <v>67.900000000000006</v>
      </c>
      <c r="AV310" s="291"/>
      <c r="AW310" s="291"/>
      <c r="AX310" s="293"/>
    </row>
    <row r="311" spans="1:50" ht="24.75" hidden="1" customHeight="1" x14ac:dyDescent="0.2">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2">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2">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2">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2">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69.3</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67.900000000000006</v>
      </c>
      <c r="AV320" s="271"/>
      <c r="AW320" s="271"/>
      <c r="AX320" s="273"/>
    </row>
    <row r="321" spans="1:51" ht="24.75" hidden="1" customHeight="1" x14ac:dyDescent="0.2">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2">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2">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2">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2">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2">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2">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2">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2">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2">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2">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2">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2">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2">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5">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2">
      <c r="A366" s="230">
        <v>1</v>
      </c>
      <c r="B366" s="230">
        <v>1</v>
      </c>
      <c r="C366" s="252" t="s">
        <v>643</v>
      </c>
      <c r="D366" s="251"/>
      <c r="E366" s="251"/>
      <c r="F366" s="251"/>
      <c r="G366" s="251"/>
      <c r="H366" s="251"/>
      <c r="I366" s="251"/>
      <c r="J366" s="233">
        <v>1011801002760</v>
      </c>
      <c r="K366" s="234"/>
      <c r="L366" s="234"/>
      <c r="M366" s="234"/>
      <c r="N366" s="234"/>
      <c r="O366" s="234"/>
      <c r="P366" s="245" t="s">
        <v>660</v>
      </c>
      <c r="Q366" s="235"/>
      <c r="R366" s="235"/>
      <c r="S366" s="235"/>
      <c r="T366" s="235"/>
      <c r="U366" s="235"/>
      <c r="V366" s="235"/>
      <c r="W366" s="235"/>
      <c r="X366" s="235"/>
      <c r="Y366" s="236">
        <v>69.3</v>
      </c>
      <c r="Z366" s="237"/>
      <c r="AA366" s="237"/>
      <c r="AB366" s="238"/>
      <c r="AC366" s="222" t="s">
        <v>253</v>
      </c>
      <c r="AD366" s="223"/>
      <c r="AE366" s="223"/>
      <c r="AF366" s="223"/>
      <c r="AG366" s="223"/>
      <c r="AH366" s="253">
        <v>1</v>
      </c>
      <c r="AI366" s="254"/>
      <c r="AJ366" s="254"/>
      <c r="AK366" s="254"/>
      <c r="AL366" s="226">
        <v>40.07</v>
      </c>
      <c r="AM366" s="227"/>
      <c r="AN366" s="227"/>
      <c r="AO366" s="228"/>
      <c r="AP366" s="229" t="s">
        <v>284</v>
      </c>
      <c r="AQ366" s="229"/>
      <c r="AR366" s="229"/>
      <c r="AS366" s="229"/>
      <c r="AT366" s="229"/>
      <c r="AU366" s="229"/>
      <c r="AV366" s="229"/>
      <c r="AW366" s="229"/>
      <c r="AX366" s="229"/>
    </row>
    <row r="367" spans="1:51" ht="36" customHeight="1" x14ac:dyDescent="0.2">
      <c r="A367" s="230">
        <v>2</v>
      </c>
      <c r="B367" s="230">
        <v>1</v>
      </c>
      <c r="C367" s="252" t="s">
        <v>644</v>
      </c>
      <c r="D367" s="251"/>
      <c r="E367" s="251"/>
      <c r="F367" s="251"/>
      <c r="G367" s="251"/>
      <c r="H367" s="251"/>
      <c r="I367" s="251"/>
      <c r="J367" s="233">
        <v>8010701011766</v>
      </c>
      <c r="K367" s="234"/>
      <c r="L367" s="234"/>
      <c r="M367" s="234"/>
      <c r="N367" s="234"/>
      <c r="O367" s="234"/>
      <c r="P367" s="245" t="s">
        <v>660</v>
      </c>
      <c r="Q367" s="235"/>
      <c r="R367" s="235"/>
      <c r="S367" s="235"/>
      <c r="T367" s="235"/>
      <c r="U367" s="235"/>
      <c r="V367" s="235"/>
      <c r="W367" s="235"/>
      <c r="X367" s="235"/>
      <c r="Y367" s="236">
        <v>41.6</v>
      </c>
      <c r="Z367" s="237"/>
      <c r="AA367" s="237"/>
      <c r="AB367" s="238"/>
      <c r="AC367" s="222" t="s">
        <v>259</v>
      </c>
      <c r="AD367" s="223"/>
      <c r="AE367" s="223"/>
      <c r="AF367" s="223"/>
      <c r="AG367" s="223"/>
      <c r="AH367" s="253" t="s">
        <v>284</v>
      </c>
      <c r="AI367" s="254"/>
      <c r="AJ367" s="254"/>
      <c r="AK367" s="254"/>
      <c r="AL367" s="226">
        <v>99.47</v>
      </c>
      <c r="AM367" s="227"/>
      <c r="AN367" s="227"/>
      <c r="AO367" s="228"/>
      <c r="AP367" s="229" t="s">
        <v>284</v>
      </c>
      <c r="AQ367" s="229"/>
      <c r="AR367" s="229"/>
      <c r="AS367" s="229"/>
      <c r="AT367" s="229"/>
      <c r="AU367" s="229"/>
      <c r="AV367" s="229"/>
      <c r="AW367" s="229"/>
      <c r="AX367" s="229"/>
      <c r="AY367">
        <f>COUNTA($C$367)</f>
        <v>1</v>
      </c>
    </row>
    <row r="368" spans="1:51" ht="30" customHeight="1" x14ac:dyDescent="0.2">
      <c r="A368" s="230">
        <v>3</v>
      </c>
      <c r="B368" s="230">
        <v>1</v>
      </c>
      <c r="C368" s="252" t="s">
        <v>645</v>
      </c>
      <c r="D368" s="251"/>
      <c r="E368" s="251"/>
      <c r="F368" s="251"/>
      <c r="G368" s="251"/>
      <c r="H368" s="251"/>
      <c r="I368" s="251"/>
      <c r="J368" s="233">
        <v>7010001038585</v>
      </c>
      <c r="K368" s="234"/>
      <c r="L368" s="234"/>
      <c r="M368" s="234"/>
      <c r="N368" s="234"/>
      <c r="O368" s="234"/>
      <c r="P368" s="245" t="s">
        <v>660</v>
      </c>
      <c r="Q368" s="235"/>
      <c r="R368" s="235"/>
      <c r="S368" s="235"/>
      <c r="T368" s="235"/>
      <c r="U368" s="235"/>
      <c r="V368" s="235"/>
      <c r="W368" s="235"/>
      <c r="X368" s="235"/>
      <c r="Y368" s="236">
        <v>25.3</v>
      </c>
      <c r="Z368" s="237"/>
      <c r="AA368" s="237"/>
      <c r="AB368" s="238"/>
      <c r="AC368" s="222" t="s">
        <v>259</v>
      </c>
      <c r="AD368" s="223"/>
      <c r="AE368" s="223"/>
      <c r="AF368" s="223"/>
      <c r="AG368" s="223"/>
      <c r="AH368" s="224" t="s">
        <v>284</v>
      </c>
      <c r="AI368" s="225"/>
      <c r="AJ368" s="225"/>
      <c r="AK368" s="225"/>
      <c r="AL368" s="226" t="s">
        <v>284</v>
      </c>
      <c r="AM368" s="227"/>
      <c r="AN368" s="227"/>
      <c r="AO368" s="228"/>
      <c r="AP368" s="229" t="s">
        <v>284</v>
      </c>
      <c r="AQ368" s="229"/>
      <c r="AR368" s="229"/>
      <c r="AS368" s="229"/>
      <c r="AT368" s="229"/>
      <c r="AU368" s="229"/>
      <c r="AV368" s="229"/>
      <c r="AW368" s="229"/>
      <c r="AX368" s="229"/>
      <c r="AY368">
        <f>COUNTA($C$368)</f>
        <v>1</v>
      </c>
    </row>
    <row r="369" spans="1:51" ht="30" customHeight="1" x14ac:dyDescent="0.2">
      <c r="A369" s="230">
        <v>4</v>
      </c>
      <c r="B369" s="230">
        <v>1</v>
      </c>
      <c r="C369" s="252" t="s">
        <v>646</v>
      </c>
      <c r="D369" s="251"/>
      <c r="E369" s="251"/>
      <c r="F369" s="251"/>
      <c r="G369" s="251"/>
      <c r="H369" s="251"/>
      <c r="I369" s="251"/>
      <c r="J369" s="233">
        <v>7010001059565</v>
      </c>
      <c r="K369" s="234"/>
      <c r="L369" s="234"/>
      <c r="M369" s="234"/>
      <c r="N369" s="234"/>
      <c r="O369" s="234"/>
      <c r="P369" s="245" t="s">
        <v>660</v>
      </c>
      <c r="Q369" s="235"/>
      <c r="R369" s="235"/>
      <c r="S369" s="235"/>
      <c r="T369" s="235"/>
      <c r="U369" s="235"/>
      <c r="V369" s="235"/>
      <c r="W369" s="235"/>
      <c r="X369" s="235"/>
      <c r="Y369" s="236">
        <v>7.3</v>
      </c>
      <c r="Z369" s="237"/>
      <c r="AA369" s="237"/>
      <c r="AB369" s="238"/>
      <c r="AC369" s="222" t="s">
        <v>252</v>
      </c>
      <c r="AD369" s="223"/>
      <c r="AE369" s="223"/>
      <c r="AF369" s="223"/>
      <c r="AG369" s="223"/>
      <c r="AH369" s="224">
        <v>2</v>
      </c>
      <c r="AI369" s="225"/>
      <c r="AJ369" s="225"/>
      <c r="AK369" s="225"/>
      <c r="AL369" s="226">
        <v>85.64</v>
      </c>
      <c r="AM369" s="227"/>
      <c r="AN369" s="227"/>
      <c r="AO369" s="228"/>
      <c r="AP369" s="229" t="s">
        <v>284</v>
      </c>
      <c r="AQ369" s="229"/>
      <c r="AR369" s="229"/>
      <c r="AS369" s="229"/>
      <c r="AT369" s="229"/>
      <c r="AU369" s="229"/>
      <c r="AV369" s="229"/>
      <c r="AW369" s="229"/>
      <c r="AX369" s="229"/>
      <c r="AY369">
        <f>COUNTA($C$369)</f>
        <v>1</v>
      </c>
    </row>
    <row r="370" spans="1:51" ht="30" customHeight="1" x14ac:dyDescent="0.2">
      <c r="A370" s="230">
        <v>5</v>
      </c>
      <c r="B370" s="230">
        <v>1</v>
      </c>
      <c r="C370" s="252" t="s">
        <v>647</v>
      </c>
      <c r="D370" s="251"/>
      <c r="E370" s="251"/>
      <c r="F370" s="251"/>
      <c r="G370" s="251"/>
      <c r="H370" s="251"/>
      <c r="I370" s="251"/>
      <c r="J370" s="233">
        <v>4012401003056</v>
      </c>
      <c r="K370" s="234"/>
      <c r="L370" s="234"/>
      <c r="M370" s="234"/>
      <c r="N370" s="234"/>
      <c r="O370" s="234"/>
      <c r="P370" s="245" t="s">
        <v>660</v>
      </c>
      <c r="Q370" s="235"/>
      <c r="R370" s="235"/>
      <c r="S370" s="235"/>
      <c r="T370" s="235"/>
      <c r="U370" s="235"/>
      <c r="V370" s="235"/>
      <c r="W370" s="235"/>
      <c r="X370" s="235"/>
      <c r="Y370" s="236">
        <v>5.8</v>
      </c>
      <c r="Z370" s="237"/>
      <c r="AA370" s="237"/>
      <c r="AB370" s="238"/>
      <c r="AC370" s="222" t="s">
        <v>252</v>
      </c>
      <c r="AD370" s="223"/>
      <c r="AE370" s="223"/>
      <c r="AF370" s="223"/>
      <c r="AG370" s="223"/>
      <c r="AH370" s="224">
        <v>3</v>
      </c>
      <c r="AI370" s="225"/>
      <c r="AJ370" s="225"/>
      <c r="AK370" s="225"/>
      <c r="AL370" s="226">
        <v>84.13</v>
      </c>
      <c r="AM370" s="227"/>
      <c r="AN370" s="227"/>
      <c r="AO370" s="228"/>
      <c r="AP370" s="229" t="s">
        <v>284</v>
      </c>
      <c r="AQ370" s="229"/>
      <c r="AR370" s="229"/>
      <c r="AS370" s="229"/>
      <c r="AT370" s="229"/>
      <c r="AU370" s="229"/>
      <c r="AV370" s="229"/>
      <c r="AW370" s="229"/>
      <c r="AX370" s="229"/>
      <c r="AY370">
        <f>COUNTA($C$370)</f>
        <v>1</v>
      </c>
    </row>
    <row r="371" spans="1:51" ht="30" customHeight="1" x14ac:dyDescent="0.2">
      <c r="A371" s="230">
        <v>6</v>
      </c>
      <c r="B371" s="230">
        <v>1</v>
      </c>
      <c r="C371" s="252" t="s">
        <v>678</v>
      </c>
      <c r="D371" s="251"/>
      <c r="E371" s="251"/>
      <c r="F371" s="251"/>
      <c r="G371" s="251"/>
      <c r="H371" s="251"/>
      <c r="I371" s="251"/>
      <c r="J371" s="233">
        <v>5012801007060</v>
      </c>
      <c r="K371" s="234"/>
      <c r="L371" s="234"/>
      <c r="M371" s="234"/>
      <c r="N371" s="234"/>
      <c r="O371" s="234"/>
      <c r="P371" s="245" t="s">
        <v>660</v>
      </c>
      <c r="Q371" s="235"/>
      <c r="R371" s="235"/>
      <c r="S371" s="235"/>
      <c r="T371" s="235"/>
      <c r="U371" s="235"/>
      <c r="V371" s="235"/>
      <c r="W371" s="235"/>
      <c r="X371" s="235"/>
      <c r="Y371" s="236">
        <v>1</v>
      </c>
      <c r="Z371" s="237"/>
      <c r="AA371" s="237"/>
      <c r="AB371" s="238"/>
      <c r="AC371" s="222" t="s">
        <v>258</v>
      </c>
      <c r="AD371" s="223"/>
      <c r="AE371" s="223"/>
      <c r="AF371" s="223"/>
      <c r="AG371" s="223"/>
      <c r="AH371" s="224" t="s">
        <v>284</v>
      </c>
      <c r="AI371" s="225"/>
      <c r="AJ371" s="225"/>
      <c r="AK371" s="225"/>
      <c r="AL371" s="226" t="s">
        <v>284</v>
      </c>
      <c r="AM371" s="227"/>
      <c r="AN371" s="227"/>
      <c r="AO371" s="228"/>
      <c r="AP371" s="229" t="s">
        <v>284</v>
      </c>
      <c r="AQ371" s="229"/>
      <c r="AR371" s="229"/>
      <c r="AS371" s="229"/>
      <c r="AT371" s="229"/>
      <c r="AU371" s="229"/>
      <c r="AV371" s="229"/>
      <c r="AW371" s="229"/>
      <c r="AX371" s="229"/>
      <c r="AY371">
        <f>COUNTA($C$371)</f>
        <v>1</v>
      </c>
    </row>
    <row r="372" spans="1:51" ht="63.75" customHeight="1" x14ac:dyDescent="0.2">
      <c r="A372" s="230">
        <v>7</v>
      </c>
      <c r="B372" s="230">
        <v>1</v>
      </c>
      <c r="C372" s="252" t="s">
        <v>648</v>
      </c>
      <c r="D372" s="251"/>
      <c r="E372" s="251"/>
      <c r="F372" s="251"/>
      <c r="G372" s="251"/>
      <c r="H372" s="251"/>
      <c r="I372" s="251"/>
      <c r="J372" s="233">
        <v>2010601040251</v>
      </c>
      <c r="K372" s="234"/>
      <c r="L372" s="234"/>
      <c r="M372" s="234"/>
      <c r="N372" s="234"/>
      <c r="O372" s="234"/>
      <c r="P372" s="245" t="s">
        <v>660</v>
      </c>
      <c r="Q372" s="235"/>
      <c r="R372" s="235"/>
      <c r="S372" s="235"/>
      <c r="T372" s="235"/>
      <c r="U372" s="235"/>
      <c r="V372" s="235"/>
      <c r="W372" s="235"/>
      <c r="X372" s="235"/>
      <c r="Y372" s="236">
        <v>0.1</v>
      </c>
      <c r="Z372" s="237"/>
      <c r="AA372" s="237"/>
      <c r="AB372" s="238"/>
      <c r="AC372" s="222" t="s">
        <v>258</v>
      </c>
      <c r="AD372" s="223"/>
      <c r="AE372" s="223"/>
      <c r="AF372" s="223"/>
      <c r="AG372" s="223"/>
      <c r="AH372" s="224" t="s">
        <v>284</v>
      </c>
      <c r="AI372" s="225"/>
      <c r="AJ372" s="225"/>
      <c r="AK372" s="225"/>
      <c r="AL372" s="226" t="s">
        <v>284</v>
      </c>
      <c r="AM372" s="227"/>
      <c r="AN372" s="227"/>
      <c r="AO372" s="228"/>
      <c r="AP372" s="229" t="s">
        <v>284</v>
      </c>
      <c r="AQ372" s="229"/>
      <c r="AR372" s="229"/>
      <c r="AS372" s="229"/>
      <c r="AT372" s="229"/>
      <c r="AU372" s="229"/>
      <c r="AV372" s="229"/>
      <c r="AW372" s="229"/>
      <c r="AX372" s="229"/>
      <c r="AY372">
        <f>COUNTA($C$372)</f>
        <v>1</v>
      </c>
    </row>
    <row r="373" spans="1:51" ht="49.95" hidden="1" customHeight="1" x14ac:dyDescent="0.2">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2">
      <c r="A399" s="230">
        <v>1</v>
      </c>
      <c r="B399" s="230">
        <v>1</v>
      </c>
      <c r="C399" s="252" t="s">
        <v>649</v>
      </c>
      <c r="D399" s="251"/>
      <c r="E399" s="251"/>
      <c r="F399" s="251"/>
      <c r="G399" s="251"/>
      <c r="H399" s="251"/>
      <c r="I399" s="251"/>
      <c r="J399" s="233">
        <v>7010001078193</v>
      </c>
      <c r="K399" s="234"/>
      <c r="L399" s="234"/>
      <c r="M399" s="234"/>
      <c r="N399" s="234"/>
      <c r="O399" s="234"/>
      <c r="P399" s="245" t="s">
        <v>654</v>
      </c>
      <c r="Q399" s="235"/>
      <c r="R399" s="235"/>
      <c r="S399" s="235"/>
      <c r="T399" s="235"/>
      <c r="U399" s="235"/>
      <c r="V399" s="235"/>
      <c r="W399" s="235"/>
      <c r="X399" s="235"/>
      <c r="Y399" s="236">
        <v>67.900000000000006</v>
      </c>
      <c r="Z399" s="237"/>
      <c r="AA399" s="237"/>
      <c r="AB399" s="238"/>
      <c r="AC399" s="222" t="s">
        <v>252</v>
      </c>
      <c r="AD399" s="223"/>
      <c r="AE399" s="223"/>
      <c r="AF399" s="223"/>
      <c r="AG399" s="223"/>
      <c r="AH399" s="253">
        <v>1</v>
      </c>
      <c r="AI399" s="254"/>
      <c r="AJ399" s="254"/>
      <c r="AK399" s="254"/>
      <c r="AL399" s="226">
        <v>96.88</v>
      </c>
      <c r="AM399" s="227"/>
      <c r="AN399" s="227"/>
      <c r="AO399" s="228"/>
      <c r="AP399" s="229" t="s">
        <v>284</v>
      </c>
      <c r="AQ399" s="229"/>
      <c r="AR399" s="229"/>
      <c r="AS399" s="229"/>
      <c r="AT399" s="229"/>
      <c r="AU399" s="229"/>
      <c r="AV399" s="229"/>
      <c r="AW399" s="229"/>
      <c r="AX399" s="229"/>
      <c r="AY399">
        <f>$AY$396</f>
        <v>1</v>
      </c>
    </row>
    <row r="400" spans="1:51" ht="30" customHeight="1" x14ac:dyDescent="0.2">
      <c r="A400" s="230">
        <v>2</v>
      </c>
      <c r="B400" s="230">
        <v>1</v>
      </c>
      <c r="C400" s="252" t="s">
        <v>650</v>
      </c>
      <c r="D400" s="251"/>
      <c r="E400" s="251"/>
      <c r="F400" s="251"/>
      <c r="G400" s="251"/>
      <c r="H400" s="251"/>
      <c r="I400" s="251"/>
      <c r="J400" s="233">
        <v>7012701000717</v>
      </c>
      <c r="K400" s="234"/>
      <c r="L400" s="234"/>
      <c r="M400" s="234"/>
      <c r="N400" s="234"/>
      <c r="O400" s="234"/>
      <c r="P400" s="245" t="s">
        <v>655</v>
      </c>
      <c r="Q400" s="235"/>
      <c r="R400" s="235"/>
      <c r="S400" s="235"/>
      <c r="T400" s="235"/>
      <c r="U400" s="235"/>
      <c r="V400" s="235"/>
      <c r="W400" s="235"/>
      <c r="X400" s="235"/>
      <c r="Y400" s="236">
        <v>2.4</v>
      </c>
      <c r="Z400" s="237"/>
      <c r="AA400" s="237"/>
      <c r="AB400" s="238"/>
      <c r="AC400" s="222" t="s">
        <v>259</v>
      </c>
      <c r="AD400" s="223"/>
      <c r="AE400" s="223"/>
      <c r="AF400" s="223"/>
      <c r="AG400" s="223"/>
      <c r="AH400" s="253" t="s">
        <v>284</v>
      </c>
      <c r="AI400" s="254"/>
      <c r="AJ400" s="254"/>
      <c r="AK400" s="254"/>
      <c r="AL400" s="226" t="s">
        <v>284</v>
      </c>
      <c r="AM400" s="227"/>
      <c r="AN400" s="227"/>
      <c r="AO400" s="228"/>
      <c r="AP400" s="229" t="s">
        <v>284</v>
      </c>
      <c r="AQ400" s="229"/>
      <c r="AR400" s="229"/>
      <c r="AS400" s="229"/>
      <c r="AT400" s="229"/>
      <c r="AU400" s="229"/>
      <c r="AV400" s="229"/>
      <c r="AW400" s="229"/>
      <c r="AX400" s="229"/>
      <c r="AY400">
        <f>COUNTA($C$400)</f>
        <v>1</v>
      </c>
    </row>
    <row r="401" spans="1:51" ht="30" customHeight="1" x14ac:dyDescent="0.2">
      <c r="A401" s="230">
        <v>3</v>
      </c>
      <c r="B401" s="230">
        <v>1</v>
      </c>
      <c r="C401" s="252" t="s">
        <v>650</v>
      </c>
      <c r="D401" s="251"/>
      <c r="E401" s="251"/>
      <c r="F401" s="251"/>
      <c r="G401" s="251"/>
      <c r="H401" s="251"/>
      <c r="I401" s="251"/>
      <c r="J401" s="233">
        <v>7012701000717</v>
      </c>
      <c r="K401" s="234"/>
      <c r="L401" s="234"/>
      <c r="M401" s="234"/>
      <c r="N401" s="234"/>
      <c r="O401" s="234"/>
      <c r="P401" s="245" t="s">
        <v>655</v>
      </c>
      <c r="Q401" s="235"/>
      <c r="R401" s="235"/>
      <c r="S401" s="235"/>
      <c r="T401" s="235"/>
      <c r="U401" s="235"/>
      <c r="V401" s="235"/>
      <c r="W401" s="235"/>
      <c r="X401" s="235"/>
      <c r="Y401" s="236">
        <v>1</v>
      </c>
      <c r="Z401" s="237"/>
      <c r="AA401" s="237"/>
      <c r="AB401" s="238"/>
      <c r="AC401" s="222" t="s">
        <v>258</v>
      </c>
      <c r="AD401" s="223"/>
      <c r="AE401" s="223"/>
      <c r="AF401" s="223"/>
      <c r="AG401" s="223"/>
      <c r="AH401" s="253" t="s">
        <v>284</v>
      </c>
      <c r="AI401" s="254"/>
      <c r="AJ401" s="254"/>
      <c r="AK401" s="254"/>
      <c r="AL401" s="226" t="s">
        <v>284</v>
      </c>
      <c r="AM401" s="227"/>
      <c r="AN401" s="227"/>
      <c r="AO401" s="228"/>
      <c r="AP401" s="229" t="s">
        <v>284</v>
      </c>
      <c r="AQ401" s="229"/>
      <c r="AR401" s="229"/>
      <c r="AS401" s="229"/>
      <c r="AT401" s="229"/>
      <c r="AU401" s="229"/>
      <c r="AV401" s="229"/>
      <c r="AW401" s="229"/>
      <c r="AX401" s="229"/>
      <c r="AY401">
        <f>COUNTA($C$401)</f>
        <v>1</v>
      </c>
    </row>
    <row r="402" spans="1:51" ht="30" customHeight="1" x14ac:dyDescent="0.2">
      <c r="A402" s="230">
        <v>4</v>
      </c>
      <c r="B402" s="230">
        <v>1</v>
      </c>
      <c r="C402" s="252" t="s">
        <v>650</v>
      </c>
      <c r="D402" s="251"/>
      <c r="E402" s="251"/>
      <c r="F402" s="251"/>
      <c r="G402" s="251"/>
      <c r="H402" s="251"/>
      <c r="I402" s="251"/>
      <c r="J402" s="233">
        <v>7012701000717</v>
      </c>
      <c r="K402" s="234"/>
      <c r="L402" s="234"/>
      <c r="M402" s="234"/>
      <c r="N402" s="234"/>
      <c r="O402" s="234"/>
      <c r="P402" s="245" t="s">
        <v>655</v>
      </c>
      <c r="Q402" s="235"/>
      <c r="R402" s="235"/>
      <c r="S402" s="235"/>
      <c r="T402" s="235"/>
      <c r="U402" s="235"/>
      <c r="V402" s="235"/>
      <c r="W402" s="235"/>
      <c r="X402" s="235"/>
      <c r="Y402" s="236">
        <v>1</v>
      </c>
      <c r="Z402" s="237"/>
      <c r="AA402" s="237"/>
      <c r="AB402" s="238"/>
      <c r="AC402" s="222" t="s">
        <v>258</v>
      </c>
      <c r="AD402" s="223"/>
      <c r="AE402" s="223"/>
      <c r="AF402" s="223"/>
      <c r="AG402" s="223"/>
      <c r="AH402" s="253" t="s">
        <v>284</v>
      </c>
      <c r="AI402" s="254"/>
      <c r="AJ402" s="254"/>
      <c r="AK402" s="254"/>
      <c r="AL402" s="226" t="s">
        <v>284</v>
      </c>
      <c r="AM402" s="227"/>
      <c r="AN402" s="227"/>
      <c r="AO402" s="228"/>
      <c r="AP402" s="229" t="s">
        <v>284</v>
      </c>
      <c r="AQ402" s="229"/>
      <c r="AR402" s="229"/>
      <c r="AS402" s="229"/>
      <c r="AT402" s="229"/>
      <c r="AU402" s="229"/>
      <c r="AV402" s="229"/>
      <c r="AW402" s="229"/>
      <c r="AX402" s="229"/>
      <c r="AY402">
        <f>COUNTA($C$402)</f>
        <v>1</v>
      </c>
    </row>
    <row r="403" spans="1:51" ht="30" customHeight="1" x14ac:dyDescent="0.2">
      <c r="A403" s="230">
        <v>5</v>
      </c>
      <c r="B403" s="230">
        <v>1</v>
      </c>
      <c r="C403" s="252" t="s">
        <v>650</v>
      </c>
      <c r="D403" s="251"/>
      <c r="E403" s="251"/>
      <c r="F403" s="251"/>
      <c r="G403" s="251"/>
      <c r="H403" s="251"/>
      <c r="I403" s="251"/>
      <c r="J403" s="233">
        <v>7012701000717</v>
      </c>
      <c r="K403" s="234"/>
      <c r="L403" s="234"/>
      <c r="M403" s="234"/>
      <c r="N403" s="234"/>
      <c r="O403" s="234"/>
      <c r="P403" s="245" t="s">
        <v>655</v>
      </c>
      <c r="Q403" s="235"/>
      <c r="R403" s="235"/>
      <c r="S403" s="235"/>
      <c r="T403" s="235"/>
      <c r="U403" s="235"/>
      <c r="V403" s="235"/>
      <c r="W403" s="235"/>
      <c r="X403" s="235"/>
      <c r="Y403" s="236">
        <v>1</v>
      </c>
      <c r="Z403" s="237"/>
      <c r="AA403" s="237"/>
      <c r="AB403" s="238"/>
      <c r="AC403" s="222" t="s">
        <v>258</v>
      </c>
      <c r="AD403" s="223"/>
      <c r="AE403" s="223"/>
      <c r="AF403" s="223"/>
      <c r="AG403" s="223"/>
      <c r="AH403" s="253" t="s">
        <v>284</v>
      </c>
      <c r="AI403" s="254"/>
      <c r="AJ403" s="254"/>
      <c r="AK403" s="254"/>
      <c r="AL403" s="226" t="s">
        <v>284</v>
      </c>
      <c r="AM403" s="227"/>
      <c r="AN403" s="227"/>
      <c r="AO403" s="228"/>
      <c r="AP403" s="229" t="s">
        <v>284</v>
      </c>
      <c r="AQ403" s="229"/>
      <c r="AR403" s="229"/>
      <c r="AS403" s="229"/>
      <c r="AT403" s="229"/>
      <c r="AU403" s="229"/>
      <c r="AV403" s="229"/>
      <c r="AW403" s="229"/>
      <c r="AX403" s="229"/>
      <c r="AY403">
        <f>COUNTA($C$403)</f>
        <v>1</v>
      </c>
    </row>
    <row r="404" spans="1:51" ht="36" customHeight="1" x14ac:dyDescent="0.2">
      <c r="A404" s="230">
        <v>6</v>
      </c>
      <c r="B404" s="230">
        <v>1</v>
      </c>
      <c r="C404" s="252" t="s">
        <v>679</v>
      </c>
      <c r="D404" s="251"/>
      <c r="E404" s="251"/>
      <c r="F404" s="251"/>
      <c r="G404" s="251"/>
      <c r="H404" s="251"/>
      <c r="I404" s="251"/>
      <c r="J404" s="233">
        <v>2010701004437</v>
      </c>
      <c r="K404" s="234"/>
      <c r="L404" s="234"/>
      <c r="M404" s="234"/>
      <c r="N404" s="234"/>
      <c r="O404" s="234"/>
      <c r="P404" s="245" t="s">
        <v>654</v>
      </c>
      <c r="Q404" s="235"/>
      <c r="R404" s="235"/>
      <c r="S404" s="235"/>
      <c r="T404" s="235"/>
      <c r="U404" s="235"/>
      <c r="V404" s="235"/>
      <c r="W404" s="235"/>
      <c r="X404" s="235"/>
      <c r="Y404" s="236">
        <v>4.5999999999999996</v>
      </c>
      <c r="Z404" s="237"/>
      <c r="AA404" s="237"/>
      <c r="AB404" s="238"/>
      <c r="AC404" s="222" t="s">
        <v>253</v>
      </c>
      <c r="AD404" s="223"/>
      <c r="AE404" s="223"/>
      <c r="AF404" s="223"/>
      <c r="AG404" s="223"/>
      <c r="AH404" s="224">
        <v>1</v>
      </c>
      <c r="AI404" s="225"/>
      <c r="AJ404" s="225"/>
      <c r="AK404" s="225"/>
      <c r="AL404" s="226">
        <v>88.04</v>
      </c>
      <c r="AM404" s="227"/>
      <c r="AN404" s="227"/>
      <c r="AO404" s="228"/>
      <c r="AP404" s="229" t="s">
        <v>284</v>
      </c>
      <c r="AQ404" s="229"/>
      <c r="AR404" s="229"/>
      <c r="AS404" s="229"/>
      <c r="AT404" s="229"/>
      <c r="AU404" s="229"/>
      <c r="AV404" s="229"/>
      <c r="AW404" s="229"/>
      <c r="AX404" s="229"/>
      <c r="AY404">
        <f>COUNTA($C$404)</f>
        <v>1</v>
      </c>
    </row>
    <row r="405" spans="1:51" ht="36.6" customHeight="1" x14ac:dyDescent="0.2">
      <c r="A405" s="230">
        <v>7</v>
      </c>
      <c r="B405" s="230">
        <v>1</v>
      </c>
      <c r="C405" s="252" t="s">
        <v>651</v>
      </c>
      <c r="D405" s="251"/>
      <c r="E405" s="251"/>
      <c r="F405" s="251"/>
      <c r="G405" s="251"/>
      <c r="H405" s="251"/>
      <c r="I405" s="251"/>
      <c r="J405" s="233">
        <v>2010401050426</v>
      </c>
      <c r="K405" s="234"/>
      <c r="L405" s="234"/>
      <c r="M405" s="234"/>
      <c r="N405" s="234"/>
      <c r="O405" s="234"/>
      <c r="P405" s="245" t="s">
        <v>654</v>
      </c>
      <c r="Q405" s="235"/>
      <c r="R405" s="235"/>
      <c r="S405" s="235"/>
      <c r="T405" s="235"/>
      <c r="U405" s="235"/>
      <c r="V405" s="235"/>
      <c r="W405" s="235"/>
      <c r="X405" s="235"/>
      <c r="Y405" s="236">
        <v>3.5</v>
      </c>
      <c r="Z405" s="237"/>
      <c r="AA405" s="237"/>
      <c r="AB405" s="238"/>
      <c r="AC405" s="222" t="s">
        <v>252</v>
      </c>
      <c r="AD405" s="223"/>
      <c r="AE405" s="223"/>
      <c r="AF405" s="223"/>
      <c r="AG405" s="223"/>
      <c r="AH405" s="224">
        <v>4</v>
      </c>
      <c r="AI405" s="225"/>
      <c r="AJ405" s="225"/>
      <c r="AK405" s="225"/>
      <c r="AL405" s="226">
        <v>85.22</v>
      </c>
      <c r="AM405" s="227"/>
      <c r="AN405" s="227"/>
      <c r="AO405" s="228"/>
      <c r="AP405" s="229" t="s">
        <v>284</v>
      </c>
      <c r="AQ405" s="229"/>
      <c r="AR405" s="229"/>
      <c r="AS405" s="229"/>
      <c r="AT405" s="229"/>
      <c r="AU405" s="229"/>
      <c r="AV405" s="229"/>
      <c r="AW405" s="229"/>
      <c r="AX405" s="229"/>
      <c r="AY405">
        <f>COUNTA($C$405)</f>
        <v>1</v>
      </c>
    </row>
    <row r="406" spans="1:51" ht="30" customHeight="1" x14ac:dyDescent="0.2">
      <c r="A406" s="230">
        <v>8</v>
      </c>
      <c r="B406" s="230">
        <v>1</v>
      </c>
      <c r="C406" s="252" t="s">
        <v>652</v>
      </c>
      <c r="D406" s="251"/>
      <c r="E406" s="251"/>
      <c r="F406" s="251"/>
      <c r="G406" s="251"/>
      <c r="H406" s="251"/>
      <c r="I406" s="251"/>
      <c r="J406" s="233">
        <v>2010001009145</v>
      </c>
      <c r="K406" s="234"/>
      <c r="L406" s="234"/>
      <c r="M406" s="234"/>
      <c r="N406" s="234"/>
      <c r="O406" s="234"/>
      <c r="P406" s="245" t="s">
        <v>656</v>
      </c>
      <c r="Q406" s="235"/>
      <c r="R406" s="235"/>
      <c r="S406" s="235"/>
      <c r="T406" s="235"/>
      <c r="U406" s="235"/>
      <c r="V406" s="235"/>
      <c r="W406" s="235"/>
      <c r="X406" s="235"/>
      <c r="Y406" s="236">
        <v>2.2999999999999998</v>
      </c>
      <c r="Z406" s="237"/>
      <c r="AA406" s="237"/>
      <c r="AB406" s="238"/>
      <c r="AC406" s="222" t="s">
        <v>252</v>
      </c>
      <c r="AD406" s="223"/>
      <c r="AE406" s="223"/>
      <c r="AF406" s="223"/>
      <c r="AG406" s="223"/>
      <c r="AH406" s="224">
        <v>2</v>
      </c>
      <c r="AI406" s="225"/>
      <c r="AJ406" s="225"/>
      <c r="AK406" s="225"/>
      <c r="AL406" s="226">
        <v>66.25</v>
      </c>
      <c r="AM406" s="227"/>
      <c r="AN406" s="227"/>
      <c r="AO406" s="228"/>
      <c r="AP406" s="229" t="s">
        <v>284</v>
      </c>
      <c r="AQ406" s="229"/>
      <c r="AR406" s="229"/>
      <c r="AS406" s="229"/>
      <c r="AT406" s="229"/>
      <c r="AU406" s="229"/>
      <c r="AV406" s="229"/>
      <c r="AW406" s="229"/>
      <c r="AX406" s="229"/>
      <c r="AY406">
        <f>COUNTA($C$406)</f>
        <v>1</v>
      </c>
    </row>
    <row r="407" spans="1:51" ht="30" customHeight="1" x14ac:dyDescent="0.2">
      <c r="A407" s="230">
        <v>9</v>
      </c>
      <c r="B407" s="230">
        <v>1</v>
      </c>
      <c r="C407" s="252" t="s">
        <v>653</v>
      </c>
      <c r="D407" s="251"/>
      <c r="E407" s="251"/>
      <c r="F407" s="251"/>
      <c r="G407" s="251"/>
      <c r="H407" s="251"/>
      <c r="I407" s="251"/>
      <c r="J407" s="233">
        <v>5011101001039</v>
      </c>
      <c r="K407" s="234"/>
      <c r="L407" s="234"/>
      <c r="M407" s="234"/>
      <c r="N407" s="234"/>
      <c r="O407" s="234"/>
      <c r="P407" s="245" t="s">
        <v>654</v>
      </c>
      <c r="Q407" s="235"/>
      <c r="R407" s="235"/>
      <c r="S407" s="235"/>
      <c r="T407" s="235"/>
      <c r="U407" s="235"/>
      <c r="V407" s="235"/>
      <c r="W407" s="235"/>
      <c r="X407" s="235"/>
      <c r="Y407" s="236">
        <v>0.5</v>
      </c>
      <c r="Z407" s="237"/>
      <c r="AA407" s="237"/>
      <c r="AB407" s="238"/>
      <c r="AC407" s="222" t="s">
        <v>258</v>
      </c>
      <c r="AD407" s="223"/>
      <c r="AE407" s="223"/>
      <c r="AF407" s="223"/>
      <c r="AG407" s="223"/>
      <c r="AH407" s="224" t="s">
        <v>284</v>
      </c>
      <c r="AI407" s="225"/>
      <c r="AJ407" s="225"/>
      <c r="AK407" s="225"/>
      <c r="AL407" s="226" t="s">
        <v>284</v>
      </c>
      <c r="AM407" s="227"/>
      <c r="AN407" s="227"/>
      <c r="AO407" s="228"/>
      <c r="AP407" s="229" t="s">
        <v>284</v>
      </c>
      <c r="AQ407" s="229"/>
      <c r="AR407" s="229"/>
      <c r="AS407" s="229"/>
      <c r="AT407" s="229"/>
      <c r="AU407" s="229"/>
      <c r="AV407" s="229"/>
      <c r="AW407" s="229"/>
      <c r="AX407" s="229"/>
      <c r="AY407">
        <f>COUNTA($C$407)</f>
        <v>1</v>
      </c>
    </row>
    <row r="408" spans="1:51" ht="30" customHeight="1" x14ac:dyDescent="0.2">
      <c r="A408" s="230">
        <v>10</v>
      </c>
      <c r="B408" s="230">
        <v>1</v>
      </c>
      <c r="C408" s="252" t="s">
        <v>653</v>
      </c>
      <c r="D408" s="251"/>
      <c r="E408" s="251"/>
      <c r="F408" s="251"/>
      <c r="G408" s="251"/>
      <c r="H408" s="251"/>
      <c r="I408" s="251"/>
      <c r="J408" s="233">
        <v>5011101001039</v>
      </c>
      <c r="K408" s="234"/>
      <c r="L408" s="234"/>
      <c r="M408" s="234"/>
      <c r="N408" s="234"/>
      <c r="O408" s="234"/>
      <c r="P408" s="245" t="s">
        <v>654</v>
      </c>
      <c r="Q408" s="235"/>
      <c r="R408" s="235"/>
      <c r="S408" s="235"/>
      <c r="T408" s="235"/>
      <c r="U408" s="235"/>
      <c r="V408" s="235"/>
      <c r="W408" s="235"/>
      <c r="X408" s="235"/>
      <c r="Y408" s="236">
        <v>0.4</v>
      </c>
      <c r="Z408" s="237"/>
      <c r="AA408" s="237"/>
      <c r="AB408" s="238"/>
      <c r="AC408" s="222" t="s">
        <v>258</v>
      </c>
      <c r="AD408" s="223"/>
      <c r="AE408" s="223"/>
      <c r="AF408" s="223"/>
      <c r="AG408" s="223"/>
      <c r="AH408" s="224" t="s">
        <v>284</v>
      </c>
      <c r="AI408" s="225"/>
      <c r="AJ408" s="225"/>
      <c r="AK408" s="225"/>
      <c r="AL408" s="226" t="s">
        <v>284</v>
      </c>
      <c r="AM408" s="227"/>
      <c r="AN408" s="227"/>
      <c r="AO408" s="228"/>
      <c r="AP408" s="229" t="s">
        <v>284</v>
      </c>
      <c r="AQ408" s="229"/>
      <c r="AR408" s="229"/>
      <c r="AS408" s="229"/>
      <c r="AT408" s="229"/>
      <c r="AU408" s="229"/>
      <c r="AV408" s="229"/>
      <c r="AW408" s="229"/>
      <c r="AX408" s="229"/>
      <c r="AY408">
        <f>COUNTA($C$408)</f>
        <v>1</v>
      </c>
    </row>
    <row r="409" spans="1:51" ht="30" customHeight="1" x14ac:dyDescent="0.2">
      <c r="A409" s="230">
        <v>11</v>
      </c>
      <c r="B409" s="230">
        <v>1</v>
      </c>
      <c r="C409" s="252" t="s">
        <v>657</v>
      </c>
      <c r="D409" s="251"/>
      <c r="E409" s="251"/>
      <c r="F409" s="251"/>
      <c r="G409" s="251"/>
      <c r="H409" s="251"/>
      <c r="I409" s="251"/>
      <c r="J409" s="233">
        <v>2040002017581</v>
      </c>
      <c r="K409" s="234"/>
      <c r="L409" s="234"/>
      <c r="M409" s="234"/>
      <c r="N409" s="234"/>
      <c r="O409" s="234"/>
      <c r="P409" s="245" t="s">
        <v>654</v>
      </c>
      <c r="Q409" s="235"/>
      <c r="R409" s="235"/>
      <c r="S409" s="235"/>
      <c r="T409" s="235"/>
      <c r="U409" s="235"/>
      <c r="V409" s="235"/>
      <c r="W409" s="235"/>
      <c r="X409" s="235"/>
      <c r="Y409" s="236">
        <v>0.7</v>
      </c>
      <c r="Z409" s="237"/>
      <c r="AA409" s="237"/>
      <c r="AB409" s="238"/>
      <c r="AC409" s="222" t="s">
        <v>258</v>
      </c>
      <c r="AD409" s="223"/>
      <c r="AE409" s="223"/>
      <c r="AF409" s="223"/>
      <c r="AG409" s="223"/>
      <c r="AH409" s="224" t="s">
        <v>284</v>
      </c>
      <c r="AI409" s="225"/>
      <c r="AJ409" s="225"/>
      <c r="AK409" s="225"/>
      <c r="AL409" s="226" t="s">
        <v>284</v>
      </c>
      <c r="AM409" s="227"/>
      <c r="AN409" s="227"/>
      <c r="AO409" s="228"/>
      <c r="AP409" s="229" t="s">
        <v>284</v>
      </c>
      <c r="AQ409" s="229"/>
      <c r="AR409" s="229"/>
      <c r="AS409" s="229"/>
      <c r="AT409" s="229"/>
      <c r="AU409" s="229"/>
      <c r="AV409" s="229"/>
      <c r="AW409" s="229"/>
      <c r="AX409" s="229"/>
      <c r="AY409">
        <f>COUNTA($C$409)</f>
        <v>1</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t="s">
        <v>284</v>
      </c>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t="s">
        <v>284</v>
      </c>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t="s">
        <v>284</v>
      </c>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t="s">
        <v>284</v>
      </c>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t="s">
        <v>284</v>
      </c>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t="s">
        <v>284</v>
      </c>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t="s">
        <v>284</v>
      </c>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t="s">
        <v>284</v>
      </c>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t="s">
        <v>284</v>
      </c>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t="s">
        <v>284</v>
      </c>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t="s">
        <v>284</v>
      </c>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t="s">
        <v>284</v>
      </c>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t="s">
        <v>284</v>
      </c>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t="s">
        <v>284</v>
      </c>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t="s">
        <v>284</v>
      </c>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t="s">
        <v>284</v>
      </c>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t="s">
        <v>284</v>
      </c>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t="s">
        <v>284</v>
      </c>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t="s">
        <v>284</v>
      </c>
      <c r="AQ428" s="229"/>
      <c r="AR428" s="229"/>
      <c r="AS428" s="229"/>
      <c r="AT428" s="229"/>
      <c r="AU428" s="229"/>
      <c r="AV428" s="229"/>
      <c r="AW428" s="229"/>
      <c r="AX428" s="229"/>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2">
      <c r="A432" s="230">
        <v>1</v>
      </c>
      <c r="B432" s="230">
        <v>1</v>
      </c>
      <c r="C432" s="252" t="s">
        <v>669</v>
      </c>
      <c r="D432" s="251"/>
      <c r="E432" s="251"/>
      <c r="F432" s="251"/>
      <c r="G432" s="251"/>
      <c r="H432" s="251"/>
      <c r="I432" s="251"/>
      <c r="J432" s="233">
        <v>2010601040251</v>
      </c>
      <c r="K432" s="234"/>
      <c r="L432" s="234"/>
      <c r="M432" s="234"/>
      <c r="N432" s="234"/>
      <c r="O432" s="234"/>
      <c r="P432" s="245" t="s">
        <v>670</v>
      </c>
      <c r="Q432" s="235"/>
      <c r="R432" s="235"/>
      <c r="S432" s="235"/>
      <c r="T432" s="235"/>
      <c r="U432" s="235"/>
      <c r="V432" s="235"/>
      <c r="W432" s="235"/>
      <c r="X432" s="235"/>
      <c r="Y432" s="236">
        <v>0.02</v>
      </c>
      <c r="Z432" s="237"/>
      <c r="AA432" s="237"/>
      <c r="AB432" s="238"/>
      <c r="AC432" s="222" t="s">
        <v>259</v>
      </c>
      <c r="AD432" s="223"/>
      <c r="AE432" s="223"/>
      <c r="AF432" s="223"/>
      <c r="AG432" s="223"/>
      <c r="AH432" s="253" t="s">
        <v>284</v>
      </c>
      <c r="AI432" s="254"/>
      <c r="AJ432" s="254"/>
      <c r="AK432" s="254"/>
      <c r="AL432" s="253" t="s">
        <v>284</v>
      </c>
      <c r="AM432" s="254"/>
      <c r="AN432" s="254"/>
      <c r="AO432" s="254"/>
      <c r="AP432" s="229" t="s">
        <v>284</v>
      </c>
      <c r="AQ432" s="229"/>
      <c r="AR432" s="229"/>
      <c r="AS432" s="229"/>
      <c r="AT432" s="229"/>
      <c r="AU432" s="229"/>
      <c r="AV432" s="229"/>
      <c r="AW432" s="229"/>
      <c r="AX432" s="229"/>
      <c r="AY432">
        <f>$AY$429</f>
        <v>1</v>
      </c>
    </row>
    <row r="433" spans="1:51" ht="30" customHeight="1" x14ac:dyDescent="0.2">
      <c r="A433" s="230">
        <v>2</v>
      </c>
      <c r="B433" s="230">
        <v>1</v>
      </c>
      <c r="C433" s="252" t="s">
        <v>669</v>
      </c>
      <c r="D433" s="251"/>
      <c r="E433" s="251"/>
      <c r="F433" s="251"/>
      <c r="G433" s="251"/>
      <c r="H433" s="251"/>
      <c r="I433" s="251"/>
      <c r="J433" s="233">
        <v>2010601040251</v>
      </c>
      <c r="K433" s="234"/>
      <c r="L433" s="234"/>
      <c r="M433" s="234"/>
      <c r="N433" s="234"/>
      <c r="O433" s="234"/>
      <c r="P433" s="245" t="s">
        <v>670</v>
      </c>
      <c r="Q433" s="235"/>
      <c r="R433" s="235"/>
      <c r="S433" s="235"/>
      <c r="T433" s="235"/>
      <c r="U433" s="235"/>
      <c r="V433" s="235"/>
      <c r="W433" s="235"/>
      <c r="X433" s="235"/>
      <c r="Y433" s="236">
        <v>6.0000000000000001E-3</v>
      </c>
      <c r="Z433" s="237"/>
      <c r="AA433" s="237"/>
      <c r="AB433" s="238"/>
      <c r="AC433" s="222" t="s">
        <v>259</v>
      </c>
      <c r="AD433" s="223"/>
      <c r="AE433" s="223"/>
      <c r="AF433" s="223"/>
      <c r="AG433" s="223"/>
      <c r="AH433" s="253" t="s">
        <v>284</v>
      </c>
      <c r="AI433" s="254"/>
      <c r="AJ433" s="254"/>
      <c r="AK433" s="254"/>
      <c r="AL433" s="253" t="s">
        <v>284</v>
      </c>
      <c r="AM433" s="254"/>
      <c r="AN433" s="254"/>
      <c r="AO433" s="254"/>
      <c r="AP433" s="229" t="s">
        <v>284</v>
      </c>
      <c r="AQ433" s="229"/>
      <c r="AR433" s="229"/>
      <c r="AS433" s="229"/>
      <c r="AT433" s="229"/>
      <c r="AU433" s="229"/>
      <c r="AV433" s="229"/>
      <c r="AW433" s="229"/>
      <c r="AX433" s="229"/>
      <c r="AY433">
        <f>COUNTA($C$433)</f>
        <v>1</v>
      </c>
    </row>
    <row r="434" spans="1:51" ht="30" customHeight="1" x14ac:dyDescent="0.2">
      <c r="A434" s="230">
        <v>3</v>
      </c>
      <c r="B434" s="230">
        <v>1</v>
      </c>
      <c r="C434" s="252" t="s">
        <v>669</v>
      </c>
      <c r="D434" s="251"/>
      <c r="E434" s="251"/>
      <c r="F434" s="251"/>
      <c r="G434" s="251"/>
      <c r="H434" s="251"/>
      <c r="I434" s="251"/>
      <c r="J434" s="233">
        <v>2010601040251</v>
      </c>
      <c r="K434" s="234"/>
      <c r="L434" s="234"/>
      <c r="M434" s="234"/>
      <c r="N434" s="234"/>
      <c r="O434" s="234"/>
      <c r="P434" s="245" t="s">
        <v>670</v>
      </c>
      <c r="Q434" s="235"/>
      <c r="R434" s="235"/>
      <c r="S434" s="235"/>
      <c r="T434" s="235"/>
      <c r="U434" s="235"/>
      <c r="V434" s="235"/>
      <c r="W434" s="235"/>
      <c r="X434" s="235"/>
      <c r="Y434" s="236">
        <v>4.0000000000000001E-3</v>
      </c>
      <c r="Z434" s="237"/>
      <c r="AA434" s="237"/>
      <c r="AB434" s="238"/>
      <c r="AC434" s="222" t="s">
        <v>259</v>
      </c>
      <c r="AD434" s="223"/>
      <c r="AE434" s="223"/>
      <c r="AF434" s="223"/>
      <c r="AG434" s="223"/>
      <c r="AH434" s="253" t="s">
        <v>284</v>
      </c>
      <c r="AI434" s="254"/>
      <c r="AJ434" s="254"/>
      <c r="AK434" s="254"/>
      <c r="AL434" s="253" t="s">
        <v>284</v>
      </c>
      <c r="AM434" s="254"/>
      <c r="AN434" s="254"/>
      <c r="AO434" s="254"/>
      <c r="AP434" s="229" t="s">
        <v>284</v>
      </c>
      <c r="AQ434" s="229"/>
      <c r="AR434" s="229"/>
      <c r="AS434" s="229"/>
      <c r="AT434" s="229"/>
      <c r="AU434" s="229"/>
      <c r="AV434" s="229"/>
      <c r="AW434" s="229"/>
      <c r="AX434" s="229"/>
      <c r="AY434">
        <f>COUNTA($C$434)</f>
        <v>1</v>
      </c>
    </row>
    <row r="435" spans="1:51" ht="30" customHeight="1" x14ac:dyDescent="0.2">
      <c r="A435" s="230">
        <v>4</v>
      </c>
      <c r="B435" s="230">
        <v>1</v>
      </c>
      <c r="C435" s="252" t="s">
        <v>669</v>
      </c>
      <c r="D435" s="251"/>
      <c r="E435" s="251"/>
      <c r="F435" s="251"/>
      <c r="G435" s="251"/>
      <c r="H435" s="251"/>
      <c r="I435" s="251"/>
      <c r="J435" s="233">
        <v>2010601040251</v>
      </c>
      <c r="K435" s="234"/>
      <c r="L435" s="234"/>
      <c r="M435" s="234"/>
      <c r="N435" s="234"/>
      <c r="O435" s="234"/>
      <c r="P435" s="245" t="s">
        <v>670</v>
      </c>
      <c r="Q435" s="235"/>
      <c r="R435" s="235"/>
      <c r="S435" s="235"/>
      <c r="T435" s="235"/>
      <c r="U435" s="235"/>
      <c r="V435" s="235"/>
      <c r="W435" s="235"/>
      <c r="X435" s="235"/>
      <c r="Y435" s="236">
        <v>3.0000000000000001E-3</v>
      </c>
      <c r="Z435" s="237"/>
      <c r="AA435" s="237"/>
      <c r="AB435" s="238"/>
      <c r="AC435" s="222" t="s">
        <v>259</v>
      </c>
      <c r="AD435" s="223"/>
      <c r="AE435" s="223"/>
      <c r="AF435" s="223"/>
      <c r="AG435" s="223"/>
      <c r="AH435" s="253" t="s">
        <v>284</v>
      </c>
      <c r="AI435" s="254"/>
      <c r="AJ435" s="254"/>
      <c r="AK435" s="254"/>
      <c r="AL435" s="253" t="s">
        <v>284</v>
      </c>
      <c r="AM435" s="254"/>
      <c r="AN435" s="254"/>
      <c r="AO435" s="254"/>
      <c r="AP435" s="229" t="s">
        <v>284</v>
      </c>
      <c r="AQ435" s="229"/>
      <c r="AR435" s="229"/>
      <c r="AS435" s="229"/>
      <c r="AT435" s="229"/>
      <c r="AU435" s="229"/>
      <c r="AV435" s="229"/>
      <c r="AW435" s="229"/>
      <c r="AX435" s="229"/>
      <c r="AY435">
        <f>COUNTA($C$435)</f>
        <v>1</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19.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2">
      <c r="A631" s="230">
        <v>1</v>
      </c>
      <c r="B631" s="230">
        <v>1</v>
      </c>
      <c r="C631" s="231"/>
      <c r="D631" s="231"/>
      <c r="E631" s="240" t="s">
        <v>673</v>
      </c>
      <c r="F631" s="232"/>
      <c r="G631" s="232"/>
      <c r="H631" s="232"/>
      <c r="I631" s="232"/>
      <c r="J631" s="233" t="s">
        <v>673</v>
      </c>
      <c r="K631" s="234"/>
      <c r="L631" s="234"/>
      <c r="M631" s="234"/>
      <c r="N631" s="234"/>
      <c r="O631" s="234"/>
      <c r="P631" s="245" t="s">
        <v>673</v>
      </c>
      <c r="Q631" s="235"/>
      <c r="R631" s="235"/>
      <c r="S631" s="235"/>
      <c r="T631" s="235"/>
      <c r="U631" s="235"/>
      <c r="V631" s="235"/>
      <c r="W631" s="235"/>
      <c r="X631" s="235"/>
      <c r="Y631" s="236" t="s">
        <v>673</v>
      </c>
      <c r="Z631" s="237"/>
      <c r="AA631" s="237"/>
      <c r="AB631" s="238"/>
      <c r="AC631" s="222"/>
      <c r="AD631" s="223"/>
      <c r="AE631" s="223"/>
      <c r="AF631" s="223"/>
      <c r="AG631" s="223"/>
      <c r="AH631" s="224" t="s">
        <v>673</v>
      </c>
      <c r="AI631" s="225"/>
      <c r="AJ631" s="225"/>
      <c r="AK631" s="225"/>
      <c r="AL631" s="226" t="s">
        <v>673</v>
      </c>
      <c r="AM631" s="227"/>
      <c r="AN631" s="227"/>
      <c r="AO631" s="228"/>
      <c r="AP631" s="229" t="s">
        <v>673</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AK15:AQ17">
    <cfRule type="expression" dxfId="799" priority="905">
      <formula>IF(RIGHT(TEXT(P14,"0.#"),1)=".",FALSE,TRUE)</formula>
    </cfRule>
    <cfRule type="expression" dxfId="798" priority="906">
      <formula>IF(RIGHT(TEXT(P14,"0.#"),1)=".",TRUE,FALSE)</formula>
    </cfRule>
  </conditionalFormatting>
  <conditionalFormatting sqref="P18:AX18">
    <cfRule type="expression" dxfId="797" priority="903">
      <formula>IF(RIGHT(TEXT(P18,"0.#"),1)=".",FALSE,TRUE)</formula>
    </cfRule>
    <cfRule type="expression" dxfId="796" priority="904">
      <formula>IF(RIGHT(TEXT(P18,"0.#"),1)=".",TRUE,FALSE)</formula>
    </cfRule>
  </conditionalFormatting>
  <conditionalFormatting sqref="Y311">
    <cfRule type="expression" dxfId="795" priority="901">
      <formula>IF(RIGHT(TEXT(Y311,"0.#"),1)=".",FALSE,TRUE)</formula>
    </cfRule>
    <cfRule type="expression" dxfId="794" priority="902">
      <formula>IF(RIGHT(TEXT(Y311,"0.#"),1)=".",TRUE,FALSE)</formula>
    </cfRule>
  </conditionalFormatting>
  <conditionalFormatting sqref="Y320">
    <cfRule type="expression" dxfId="793" priority="899">
      <formula>IF(RIGHT(TEXT(Y320,"0.#"),1)=".",FALSE,TRUE)</formula>
    </cfRule>
    <cfRule type="expression" dxfId="792" priority="900">
      <formula>IF(RIGHT(TEXT(Y320,"0.#"),1)=".",TRUE,FALSE)</formula>
    </cfRule>
  </conditionalFormatting>
  <conditionalFormatting sqref="Y351:Y358 Y349 Y338:Y345 Y336 Y325:Y332 Y323">
    <cfRule type="expression" dxfId="791" priority="879">
      <formula>IF(RIGHT(TEXT(Y323,"0.#"),1)=".",FALSE,TRUE)</formula>
    </cfRule>
    <cfRule type="expression" dxfId="790" priority="880">
      <formula>IF(RIGHT(TEXT(Y323,"0.#"),1)=".",TRUE,FALSE)</formula>
    </cfRule>
  </conditionalFormatting>
  <conditionalFormatting sqref="P15:AJ17 P13:AX13 AR15:AX15">
    <cfRule type="expression" dxfId="789" priority="897">
      <formula>IF(RIGHT(TEXT(P13,"0.#"),1)=".",FALSE,TRUE)</formula>
    </cfRule>
    <cfRule type="expression" dxfId="788" priority="898">
      <formula>IF(RIGHT(TEXT(P13,"0.#"),1)=".",TRUE,FALSE)</formula>
    </cfRule>
  </conditionalFormatting>
  <conditionalFormatting sqref="P19:AJ19">
    <cfRule type="expression" dxfId="787" priority="895">
      <formula>IF(RIGHT(TEXT(P19,"0.#"),1)=".",FALSE,TRUE)</formula>
    </cfRule>
    <cfRule type="expression" dxfId="786" priority="896">
      <formula>IF(RIGHT(TEXT(P19,"0.#"),1)=".",TRUE,FALSE)</formula>
    </cfRule>
  </conditionalFormatting>
  <conditionalFormatting sqref="AE32 AQ32">
    <cfRule type="expression" dxfId="785" priority="893">
      <formula>IF(RIGHT(TEXT(AE32,"0.#"),1)=".",FALSE,TRUE)</formula>
    </cfRule>
    <cfRule type="expression" dxfId="784" priority="894">
      <formula>IF(RIGHT(TEXT(AE32,"0.#"),1)=".",TRUE,FALSE)</formula>
    </cfRule>
  </conditionalFormatting>
  <conditionalFormatting sqref="Y312:Y319 Y310">
    <cfRule type="expression" dxfId="783" priority="891">
      <formula>IF(RIGHT(TEXT(Y310,"0.#"),1)=".",FALSE,TRUE)</formula>
    </cfRule>
    <cfRule type="expression" dxfId="782" priority="892">
      <formula>IF(RIGHT(TEXT(Y310,"0.#"),1)=".",TRUE,FALSE)</formula>
    </cfRule>
  </conditionalFormatting>
  <conditionalFormatting sqref="AU311">
    <cfRule type="expression" dxfId="781" priority="889">
      <formula>IF(RIGHT(TEXT(AU311,"0.#"),1)=".",FALSE,TRUE)</formula>
    </cfRule>
    <cfRule type="expression" dxfId="780" priority="890">
      <formula>IF(RIGHT(TEXT(AU311,"0.#"),1)=".",TRUE,FALSE)</formula>
    </cfRule>
  </conditionalFormatting>
  <conditionalFormatting sqref="AU320">
    <cfRule type="expression" dxfId="779" priority="887">
      <formula>IF(RIGHT(TEXT(AU320,"0.#"),1)=".",FALSE,TRUE)</formula>
    </cfRule>
    <cfRule type="expression" dxfId="778" priority="888">
      <formula>IF(RIGHT(TEXT(AU320,"0.#"),1)=".",TRUE,FALSE)</formula>
    </cfRule>
  </conditionalFormatting>
  <conditionalFormatting sqref="AU312:AU319 AU310">
    <cfRule type="expression" dxfId="777" priority="885">
      <formula>IF(RIGHT(TEXT(AU310,"0.#"),1)=".",FALSE,TRUE)</formula>
    </cfRule>
    <cfRule type="expression" dxfId="776" priority="886">
      <formula>IF(RIGHT(TEXT(AU310,"0.#"),1)=".",TRUE,FALSE)</formula>
    </cfRule>
  </conditionalFormatting>
  <conditionalFormatting sqref="Y350 Y337 Y324">
    <cfRule type="expression" dxfId="775" priority="883">
      <formula>IF(RIGHT(TEXT(Y324,"0.#"),1)=".",FALSE,TRUE)</formula>
    </cfRule>
    <cfRule type="expression" dxfId="774" priority="884">
      <formula>IF(RIGHT(TEXT(Y324,"0.#"),1)=".",TRUE,FALSE)</formula>
    </cfRule>
  </conditionalFormatting>
  <conditionalFormatting sqref="Y359 Y346 Y333">
    <cfRule type="expression" dxfId="773" priority="881">
      <formula>IF(RIGHT(TEXT(Y333,"0.#"),1)=".",FALSE,TRUE)</formula>
    </cfRule>
    <cfRule type="expression" dxfId="772" priority="882">
      <formula>IF(RIGHT(TEXT(Y333,"0.#"),1)=".",TRUE,FALSE)</formula>
    </cfRule>
  </conditionalFormatting>
  <conditionalFormatting sqref="AU350 AU337 AU324">
    <cfRule type="expression" dxfId="771" priority="877">
      <formula>IF(RIGHT(TEXT(AU324,"0.#"),1)=".",FALSE,TRUE)</formula>
    </cfRule>
    <cfRule type="expression" dxfId="770" priority="878">
      <formula>IF(RIGHT(TEXT(AU324,"0.#"),1)=".",TRUE,FALSE)</formula>
    </cfRule>
  </conditionalFormatting>
  <conditionalFormatting sqref="AU359 AU346 AU333">
    <cfRule type="expression" dxfId="769" priority="875">
      <formula>IF(RIGHT(TEXT(AU333,"0.#"),1)=".",FALSE,TRUE)</formula>
    </cfRule>
    <cfRule type="expression" dxfId="768" priority="876">
      <formula>IF(RIGHT(TEXT(AU333,"0.#"),1)=".",TRUE,FALSE)</formula>
    </cfRule>
  </conditionalFormatting>
  <conditionalFormatting sqref="AU351:AU358 AU349 AU338:AU345 AU336 AU325:AU332 AU323">
    <cfRule type="expression" dxfId="767" priority="873">
      <formula>IF(RIGHT(TEXT(AU323,"0.#"),1)=".",FALSE,TRUE)</formula>
    </cfRule>
    <cfRule type="expression" dxfId="766" priority="874">
      <formula>IF(RIGHT(TEXT(AU323,"0.#"),1)=".",TRUE,FALSE)</formula>
    </cfRule>
  </conditionalFormatting>
  <conditionalFormatting sqref="AI32">
    <cfRule type="expression" dxfId="765" priority="871">
      <formula>IF(RIGHT(TEXT(AI32,"0.#"),1)=".",FALSE,TRUE)</formula>
    </cfRule>
    <cfRule type="expression" dxfId="764" priority="872">
      <formula>IF(RIGHT(TEXT(AI32,"0.#"),1)=".",TRUE,FALSE)</formula>
    </cfRule>
  </conditionalFormatting>
  <conditionalFormatting sqref="AM32">
    <cfRule type="expression" dxfId="763" priority="869">
      <formula>IF(RIGHT(TEXT(AM32,"0.#"),1)=".",FALSE,TRUE)</formula>
    </cfRule>
    <cfRule type="expression" dxfId="762" priority="870">
      <formula>IF(RIGHT(TEXT(AM32,"0.#"),1)=".",TRUE,FALSE)</formula>
    </cfRule>
  </conditionalFormatting>
  <conditionalFormatting sqref="AE33">
    <cfRule type="expression" dxfId="761" priority="867">
      <formula>IF(RIGHT(TEXT(AE33,"0.#"),1)=".",FALSE,TRUE)</formula>
    </cfRule>
    <cfRule type="expression" dxfId="760" priority="868">
      <formula>IF(RIGHT(TEXT(AE33,"0.#"),1)=".",TRUE,FALSE)</formula>
    </cfRule>
  </conditionalFormatting>
  <conditionalFormatting sqref="AI33">
    <cfRule type="expression" dxfId="759" priority="865">
      <formula>IF(RIGHT(TEXT(AI33,"0.#"),1)=".",FALSE,TRUE)</formula>
    </cfRule>
    <cfRule type="expression" dxfId="758" priority="866">
      <formula>IF(RIGHT(TEXT(AI33,"0.#"),1)=".",TRUE,FALSE)</formula>
    </cfRule>
  </conditionalFormatting>
  <conditionalFormatting sqref="AM33">
    <cfRule type="expression" dxfId="757" priority="863">
      <formula>IF(RIGHT(TEXT(AM33,"0.#"),1)=".",FALSE,TRUE)</formula>
    </cfRule>
    <cfRule type="expression" dxfId="756" priority="864">
      <formula>IF(RIGHT(TEXT(AM33,"0.#"),1)=".",TRUE,FALSE)</formula>
    </cfRule>
  </conditionalFormatting>
  <conditionalFormatting sqref="AQ33">
    <cfRule type="expression" dxfId="755" priority="861">
      <formula>IF(RIGHT(TEXT(AQ33,"0.#"),1)=".",FALSE,TRUE)</formula>
    </cfRule>
    <cfRule type="expression" dxfId="754" priority="862">
      <formula>IF(RIGHT(TEXT(AQ33,"0.#"),1)=".",TRUE,FALSE)</formula>
    </cfRule>
  </conditionalFormatting>
  <conditionalFormatting sqref="AE210">
    <cfRule type="expression" dxfId="753" priority="859">
      <formula>IF(RIGHT(TEXT(AE210,"0.#"),1)=".",FALSE,TRUE)</formula>
    </cfRule>
    <cfRule type="expression" dxfId="752" priority="860">
      <formula>IF(RIGHT(TEXT(AE210,"0.#"),1)=".",TRUE,FALSE)</formula>
    </cfRule>
  </conditionalFormatting>
  <conditionalFormatting sqref="AE211">
    <cfRule type="expression" dxfId="751" priority="857">
      <formula>IF(RIGHT(TEXT(AE211,"0.#"),1)=".",FALSE,TRUE)</formula>
    </cfRule>
    <cfRule type="expression" dxfId="750" priority="858">
      <formula>IF(RIGHT(TEXT(AE211,"0.#"),1)=".",TRUE,FALSE)</formula>
    </cfRule>
  </conditionalFormatting>
  <conditionalFormatting sqref="AE212">
    <cfRule type="expression" dxfId="749" priority="855">
      <formula>IF(RIGHT(TEXT(AE212,"0.#"),1)=".",FALSE,TRUE)</formula>
    </cfRule>
    <cfRule type="expression" dxfId="748" priority="856">
      <formula>IF(RIGHT(TEXT(AE212,"0.#"),1)=".",TRUE,FALSE)</formula>
    </cfRule>
  </conditionalFormatting>
  <conditionalFormatting sqref="AI212">
    <cfRule type="expression" dxfId="747" priority="853">
      <formula>IF(RIGHT(TEXT(AI212,"0.#"),1)=".",FALSE,TRUE)</formula>
    </cfRule>
    <cfRule type="expression" dxfId="746" priority="854">
      <formula>IF(RIGHT(TEXT(AI212,"0.#"),1)=".",TRUE,FALSE)</formula>
    </cfRule>
  </conditionalFormatting>
  <conditionalFormatting sqref="AI211">
    <cfRule type="expression" dxfId="745" priority="851">
      <formula>IF(RIGHT(TEXT(AI211,"0.#"),1)=".",FALSE,TRUE)</formula>
    </cfRule>
    <cfRule type="expression" dxfId="744" priority="852">
      <formula>IF(RIGHT(TEXT(AI211,"0.#"),1)=".",TRUE,FALSE)</formula>
    </cfRule>
  </conditionalFormatting>
  <conditionalFormatting sqref="AI210">
    <cfRule type="expression" dxfId="743" priority="849">
      <formula>IF(RIGHT(TEXT(AI210,"0.#"),1)=".",FALSE,TRUE)</formula>
    </cfRule>
    <cfRule type="expression" dxfId="742" priority="850">
      <formula>IF(RIGHT(TEXT(AI210,"0.#"),1)=".",TRUE,FALSE)</formula>
    </cfRule>
  </conditionalFormatting>
  <conditionalFormatting sqref="AM210">
    <cfRule type="expression" dxfId="741" priority="847">
      <formula>IF(RIGHT(TEXT(AM210,"0.#"),1)=".",FALSE,TRUE)</formula>
    </cfRule>
    <cfRule type="expression" dxfId="740" priority="848">
      <formula>IF(RIGHT(TEXT(AM210,"0.#"),1)=".",TRUE,FALSE)</formula>
    </cfRule>
  </conditionalFormatting>
  <conditionalFormatting sqref="AM211">
    <cfRule type="expression" dxfId="739" priority="845">
      <formula>IF(RIGHT(TEXT(AM211,"0.#"),1)=".",FALSE,TRUE)</formula>
    </cfRule>
    <cfRule type="expression" dxfId="738" priority="846">
      <formula>IF(RIGHT(TEXT(AM211,"0.#"),1)=".",TRUE,FALSE)</formula>
    </cfRule>
  </conditionalFormatting>
  <conditionalFormatting sqref="AM212">
    <cfRule type="expression" dxfId="737" priority="843">
      <formula>IF(RIGHT(TEXT(AM212,"0.#"),1)=".",FALSE,TRUE)</formula>
    </cfRule>
    <cfRule type="expression" dxfId="736" priority="844">
      <formula>IF(RIGHT(TEXT(AM212,"0.#"),1)=".",TRUE,FALSE)</formula>
    </cfRule>
  </conditionalFormatting>
  <conditionalFormatting sqref="AL368:AO395">
    <cfRule type="expression" dxfId="735" priority="839">
      <formula>IF(AND(AL368&gt;=0, RIGHT(TEXT(AL368,"0.#"),1)&lt;&gt;"."),TRUE,FALSE)</formula>
    </cfRule>
    <cfRule type="expression" dxfId="734" priority="840">
      <formula>IF(AND(AL368&gt;=0, RIGHT(TEXT(AL368,"0.#"),1)="."),TRUE,FALSE)</formula>
    </cfRule>
    <cfRule type="expression" dxfId="733" priority="841">
      <formula>IF(AND(AL368&lt;0, RIGHT(TEXT(AL368,"0.#"),1)&lt;&gt;"."),TRUE,FALSE)</formula>
    </cfRule>
    <cfRule type="expression" dxfId="732" priority="842">
      <formula>IF(AND(AL368&lt;0, RIGHT(TEXT(AL368,"0.#"),1)="."),TRUE,FALSE)</formula>
    </cfRule>
  </conditionalFormatting>
  <conditionalFormatting sqref="AQ210:AQ212">
    <cfRule type="expression" dxfId="731" priority="837">
      <formula>IF(RIGHT(TEXT(AQ210,"0.#"),1)=".",FALSE,TRUE)</formula>
    </cfRule>
    <cfRule type="expression" dxfId="730" priority="838">
      <formula>IF(RIGHT(TEXT(AQ210,"0.#"),1)=".",TRUE,FALSE)</formula>
    </cfRule>
  </conditionalFormatting>
  <conditionalFormatting sqref="AU210:AU212">
    <cfRule type="expression" dxfId="729" priority="835">
      <formula>IF(RIGHT(TEXT(AU210,"0.#"),1)=".",FALSE,TRUE)</formula>
    </cfRule>
    <cfRule type="expression" dxfId="728" priority="836">
      <formula>IF(RIGHT(TEXT(AU210,"0.#"),1)=".",TRUE,FALSE)</formula>
    </cfRule>
  </conditionalFormatting>
  <conditionalFormatting sqref="Y368:Y395">
    <cfRule type="expression" dxfId="727" priority="833">
      <formula>IF(RIGHT(TEXT(Y368,"0.#"),1)=".",FALSE,TRUE)</formula>
    </cfRule>
    <cfRule type="expression" dxfId="726" priority="834">
      <formula>IF(RIGHT(TEXT(Y368,"0.#"),1)=".",TRUE,FALSE)</formula>
    </cfRule>
  </conditionalFormatting>
  <conditionalFormatting sqref="AL631:AO660">
    <cfRule type="expression" dxfId="725" priority="829">
      <formula>IF(AND(AL631&gt;=0, RIGHT(TEXT(AL631,"0.#"),1)&lt;&gt;"."),TRUE,FALSE)</formula>
    </cfRule>
    <cfRule type="expression" dxfId="724" priority="830">
      <formula>IF(AND(AL631&gt;=0, RIGHT(TEXT(AL631,"0.#"),1)="."),TRUE,FALSE)</formula>
    </cfRule>
    <cfRule type="expression" dxfId="723" priority="831">
      <formula>IF(AND(AL631&lt;0, RIGHT(TEXT(AL631,"0.#"),1)&lt;&gt;"."),TRUE,FALSE)</formula>
    </cfRule>
    <cfRule type="expression" dxfId="722" priority="832">
      <formula>IF(AND(AL631&lt;0, RIGHT(TEXT(AL631,"0.#"),1)="."),TRUE,FALSE)</formula>
    </cfRule>
  </conditionalFormatting>
  <conditionalFormatting sqref="Y631:Y660">
    <cfRule type="expression" dxfId="721" priority="827">
      <formula>IF(RIGHT(TEXT(Y631,"0.#"),1)=".",FALSE,TRUE)</formula>
    </cfRule>
    <cfRule type="expression" dxfId="720" priority="828">
      <formula>IF(RIGHT(TEXT(Y631,"0.#"),1)=".",TRUE,FALSE)</formula>
    </cfRule>
  </conditionalFormatting>
  <conditionalFormatting sqref="AL366:AO367">
    <cfRule type="expression" dxfId="719" priority="823">
      <formula>IF(AND(AL366&gt;=0, RIGHT(TEXT(AL366,"0.#"),1)&lt;&gt;"."),TRUE,FALSE)</formula>
    </cfRule>
    <cfRule type="expression" dxfId="718" priority="824">
      <formula>IF(AND(AL366&gt;=0, RIGHT(TEXT(AL366,"0.#"),1)="."),TRUE,FALSE)</formula>
    </cfRule>
    <cfRule type="expression" dxfId="717" priority="825">
      <formula>IF(AND(AL366&lt;0, RIGHT(TEXT(AL366,"0.#"),1)&lt;&gt;"."),TRUE,FALSE)</formula>
    </cfRule>
    <cfRule type="expression" dxfId="716" priority="826">
      <formula>IF(AND(AL366&lt;0, RIGHT(TEXT(AL366,"0.#"),1)="."),TRUE,FALSE)</formula>
    </cfRule>
  </conditionalFormatting>
  <conditionalFormatting sqref="Y366:Y367">
    <cfRule type="expression" dxfId="715" priority="821">
      <formula>IF(RIGHT(TEXT(Y366,"0.#"),1)=".",FALSE,TRUE)</formula>
    </cfRule>
    <cfRule type="expression" dxfId="714" priority="822">
      <formula>IF(RIGHT(TEXT(Y366,"0.#"),1)=".",TRUE,FALSE)</formula>
    </cfRule>
  </conditionalFormatting>
  <conditionalFormatting sqref="Y401:Y428">
    <cfRule type="expression" dxfId="713" priority="759">
      <formula>IF(RIGHT(TEXT(Y401,"0.#"),1)=".",FALSE,TRUE)</formula>
    </cfRule>
    <cfRule type="expression" dxfId="712" priority="760">
      <formula>IF(RIGHT(TEXT(Y401,"0.#"),1)=".",TRUE,FALSE)</formula>
    </cfRule>
  </conditionalFormatting>
  <conditionalFormatting sqref="Y399:Y400">
    <cfRule type="expression" dxfId="711" priority="753">
      <formula>IF(RIGHT(TEXT(Y399,"0.#"),1)=".",FALSE,TRUE)</formula>
    </cfRule>
    <cfRule type="expression" dxfId="710" priority="754">
      <formula>IF(RIGHT(TEXT(Y399,"0.#"),1)=".",TRUE,FALSE)</formula>
    </cfRule>
  </conditionalFormatting>
  <conditionalFormatting sqref="Y434:Y461">
    <cfRule type="expression" dxfId="709" priority="747">
      <formula>IF(RIGHT(TEXT(Y434,"0.#"),1)=".",FALSE,TRUE)</formula>
    </cfRule>
    <cfRule type="expression" dxfId="708" priority="748">
      <formula>IF(RIGHT(TEXT(Y434,"0.#"),1)=".",TRUE,FALSE)</formula>
    </cfRule>
  </conditionalFormatting>
  <conditionalFormatting sqref="Y432:Y433">
    <cfRule type="expression" dxfId="707" priority="741">
      <formula>IF(RIGHT(TEXT(Y432,"0.#"),1)=".",FALSE,TRUE)</formula>
    </cfRule>
    <cfRule type="expression" dxfId="706" priority="742">
      <formula>IF(RIGHT(TEXT(Y432,"0.#"),1)=".",TRUE,FALSE)</formula>
    </cfRule>
  </conditionalFormatting>
  <conditionalFormatting sqref="Y467:Y494">
    <cfRule type="expression" dxfId="705" priority="735">
      <formula>IF(RIGHT(TEXT(Y467,"0.#"),1)=".",FALSE,TRUE)</formula>
    </cfRule>
    <cfRule type="expression" dxfId="704" priority="736">
      <formula>IF(RIGHT(TEXT(Y467,"0.#"),1)=".",TRUE,FALSE)</formula>
    </cfRule>
  </conditionalFormatting>
  <conditionalFormatting sqref="Y465:Y466">
    <cfRule type="expression" dxfId="703" priority="729">
      <formula>IF(RIGHT(TEXT(Y465,"0.#"),1)=".",FALSE,TRUE)</formula>
    </cfRule>
    <cfRule type="expression" dxfId="702" priority="730">
      <formula>IF(RIGHT(TEXT(Y465,"0.#"),1)=".",TRUE,FALSE)</formula>
    </cfRule>
  </conditionalFormatting>
  <conditionalFormatting sqref="Y500:Y527">
    <cfRule type="expression" dxfId="701" priority="723">
      <formula>IF(RIGHT(TEXT(Y500,"0.#"),1)=".",FALSE,TRUE)</formula>
    </cfRule>
    <cfRule type="expression" dxfId="700" priority="724">
      <formula>IF(RIGHT(TEXT(Y500,"0.#"),1)=".",TRUE,FALSE)</formula>
    </cfRule>
  </conditionalFormatting>
  <conditionalFormatting sqref="Y498:Y499">
    <cfRule type="expression" dxfId="699" priority="717">
      <formula>IF(RIGHT(TEXT(Y498,"0.#"),1)=".",FALSE,TRUE)</formula>
    </cfRule>
    <cfRule type="expression" dxfId="698" priority="718">
      <formula>IF(RIGHT(TEXT(Y498,"0.#"),1)=".",TRUE,FALSE)</formula>
    </cfRule>
  </conditionalFormatting>
  <conditionalFormatting sqref="Y533:Y560">
    <cfRule type="expression" dxfId="697" priority="711">
      <formula>IF(RIGHT(TEXT(Y533,"0.#"),1)=".",FALSE,TRUE)</formula>
    </cfRule>
    <cfRule type="expression" dxfId="696" priority="712">
      <formula>IF(RIGHT(TEXT(Y533,"0.#"),1)=".",TRUE,FALSE)</formula>
    </cfRule>
  </conditionalFormatting>
  <conditionalFormatting sqref="W23">
    <cfRule type="expression" dxfId="695" priority="819">
      <formula>IF(RIGHT(TEXT(W23,"0.#"),1)=".",FALSE,TRUE)</formula>
    </cfRule>
    <cfRule type="expression" dxfId="694" priority="820">
      <formula>IF(RIGHT(TEXT(W23,"0.#"),1)=".",TRUE,FALSE)</formula>
    </cfRule>
  </conditionalFormatting>
  <conditionalFormatting sqref="W24:W27">
    <cfRule type="expression" dxfId="693" priority="817">
      <formula>IF(RIGHT(TEXT(W24,"0.#"),1)=".",FALSE,TRUE)</formula>
    </cfRule>
    <cfRule type="expression" dxfId="692" priority="818">
      <formula>IF(RIGHT(TEXT(W24,"0.#"),1)=".",TRUE,FALSE)</formula>
    </cfRule>
  </conditionalFormatting>
  <conditionalFormatting sqref="W28">
    <cfRule type="expression" dxfId="691" priority="815">
      <formula>IF(RIGHT(TEXT(W28,"0.#"),1)=".",FALSE,TRUE)</formula>
    </cfRule>
    <cfRule type="expression" dxfId="690" priority="816">
      <formula>IF(RIGHT(TEXT(W28,"0.#"),1)=".",TRUE,FALSE)</formula>
    </cfRule>
  </conditionalFormatting>
  <conditionalFormatting sqref="P23">
    <cfRule type="expression" dxfId="689" priority="813">
      <formula>IF(RIGHT(TEXT(P23,"0.#"),1)=".",FALSE,TRUE)</formula>
    </cfRule>
    <cfRule type="expression" dxfId="688" priority="814">
      <formula>IF(RIGHT(TEXT(P23,"0.#"),1)=".",TRUE,FALSE)</formula>
    </cfRule>
  </conditionalFormatting>
  <conditionalFormatting sqref="P24:P27">
    <cfRule type="expression" dxfId="687" priority="811">
      <formula>IF(RIGHT(TEXT(P24,"0.#"),1)=".",FALSE,TRUE)</formula>
    </cfRule>
    <cfRule type="expression" dxfId="686" priority="812">
      <formula>IF(RIGHT(TEXT(P24,"0.#"),1)=".",TRUE,FALSE)</formula>
    </cfRule>
  </conditionalFormatting>
  <conditionalFormatting sqref="P28">
    <cfRule type="expression" dxfId="685" priority="809">
      <formula>IF(RIGHT(TEXT(P28,"0.#"),1)=".",FALSE,TRUE)</formula>
    </cfRule>
    <cfRule type="expression" dxfId="684" priority="810">
      <formula>IF(RIGHT(TEXT(P28,"0.#"),1)=".",TRUE,FALSE)</formula>
    </cfRule>
  </conditionalFormatting>
  <conditionalFormatting sqref="AE202">
    <cfRule type="expression" dxfId="683" priority="807">
      <formula>IF(RIGHT(TEXT(AE202,"0.#"),1)=".",FALSE,TRUE)</formula>
    </cfRule>
    <cfRule type="expression" dxfId="682" priority="808">
      <formula>IF(RIGHT(TEXT(AE202,"0.#"),1)=".",TRUE,FALSE)</formula>
    </cfRule>
  </conditionalFormatting>
  <conditionalFormatting sqref="AE203">
    <cfRule type="expression" dxfId="681" priority="805">
      <formula>IF(RIGHT(TEXT(AE203,"0.#"),1)=".",FALSE,TRUE)</formula>
    </cfRule>
    <cfRule type="expression" dxfId="680" priority="806">
      <formula>IF(RIGHT(TEXT(AE203,"0.#"),1)=".",TRUE,FALSE)</formula>
    </cfRule>
  </conditionalFormatting>
  <conditionalFormatting sqref="AE204">
    <cfRule type="expression" dxfId="679" priority="803">
      <formula>IF(RIGHT(TEXT(AE204,"0.#"),1)=".",FALSE,TRUE)</formula>
    </cfRule>
    <cfRule type="expression" dxfId="678" priority="804">
      <formula>IF(RIGHT(TEXT(AE204,"0.#"),1)=".",TRUE,FALSE)</formula>
    </cfRule>
  </conditionalFormatting>
  <conditionalFormatting sqref="AI204">
    <cfRule type="expression" dxfId="677" priority="801">
      <formula>IF(RIGHT(TEXT(AI204,"0.#"),1)=".",FALSE,TRUE)</formula>
    </cfRule>
    <cfRule type="expression" dxfId="676" priority="802">
      <formula>IF(RIGHT(TEXT(AI204,"0.#"),1)=".",TRUE,FALSE)</formula>
    </cfRule>
  </conditionalFormatting>
  <conditionalFormatting sqref="AI203">
    <cfRule type="expression" dxfId="675" priority="799">
      <formula>IF(RIGHT(TEXT(AI203,"0.#"),1)=".",FALSE,TRUE)</formula>
    </cfRule>
    <cfRule type="expression" dxfId="674" priority="800">
      <formula>IF(RIGHT(TEXT(AI203,"0.#"),1)=".",TRUE,FALSE)</formula>
    </cfRule>
  </conditionalFormatting>
  <conditionalFormatting sqref="AI202">
    <cfRule type="expression" dxfId="673" priority="797">
      <formula>IF(RIGHT(TEXT(AI202,"0.#"),1)=".",FALSE,TRUE)</formula>
    </cfRule>
    <cfRule type="expression" dxfId="672" priority="798">
      <formula>IF(RIGHT(TEXT(AI202,"0.#"),1)=".",TRUE,FALSE)</formula>
    </cfRule>
  </conditionalFormatting>
  <conditionalFormatting sqref="AM202">
    <cfRule type="expression" dxfId="671" priority="795">
      <formula>IF(RIGHT(TEXT(AM202,"0.#"),1)=".",FALSE,TRUE)</formula>
    </cfRule>
    <cfRule type="expression" dxfId="670" priority="796">
      <formula>IF(RIGHT(TEXT(AM202,"0.#"),1)=".",TRUE,FALSE)</formula>
    </cfRule>
  </conditionalFormatting>
  <conditionalFormatting sqref="AM203">
    <cfRule type="expression" dxfId="669" priority="793">
      <formula>IF(RIGHT(TEXT(AM203,"0.#"),1)=".",FALSE,TRUE)</formula>
    </cfRule>
    <cfRule type="expression" dxfId="668" priority="794">
      <formula>IF(RIGHT(TEXT(AM203,"0.#"),1)=".",TRUE,FALSE)</formula>
    </cfRule>
  </conditionalFormatting>
  <conditionalFormatting sqref="AM204">
    <cfRule type="expression" dxfId="667" priority="791">
      <formula>IF(RIGHT(TEXT(AM204,"0.#"),1)=".",FALSE,TRUE)</formula>
    </cfRule>
    <cfRule type="expression" dxfId="666" priority="792">
      <formula>IF(RIGHT(TEXT(AM204,"0.#"),1)=".",TRUE,FALSE)</formula>
    </cfRule>
  </conditionalFormatting>
  <conditionalFormatting sqref="AQ202:AQ204">
    <cfRule type="expression" dxfId="665" priority="789">
      <formula>IF(RIGHT(TEXT(AQ202,"0.#"),1)=".",FALSE,TRUE)</formula>
    </cfRule>
    <cfRule type="expression" dxfId="664" priority="790">
      <formula>IF(RIGHT(TEXT(AQ202,"0.#"),1)=".",TRUE,FALSE)</formula>
    </cfRule>
  </conditionalFormatting>
  <conditionalFormatting sqref="AU202:AU204">
    <cfRule type="expression" dxfId="663" priority="787">
      <formula>IF(RIGHT(TEXT(AU202,"0.#"),1)=".",FALSE,TRUE)</formula>
    </cfRule>
    <cfRule type="expression" dxfId="662" priority="788">
      <formula>IF(RIGHT(TEXT(AU202,"0.#"),1)=".",TRUE,FALSE)</formula>
    </cfRule>
  </conditionalFormatting>
  <conditionalFormatting sqref="AE205">
    <cfRule type="expression" dxfId="661" priority="785">
      <formula>IF(RIGHT(TEXT(AE205,"0.#"),1)=".",FALSE,TRUE)</formula>
    </cfRule>
    <cfRule type="expression" dxfId="660" priority="786">
      <formula>IF(RIGHT(TEXT(AE205,"0.#"),1)=".",TRUE,FALSE)</formula>
    </cfRule>
  </conditionalFormatting>
  <conditionalFormatting sqref="AE206">
    <cfRule type="expression" dxfId="659" priority="783">
      <formula>IF(RIGHT(TEXT(AE206,"0.#"),1)=".",FALSE,TRUE)</formula>
    </cfRule>
    <cfRule type="expression" dxfId="658" priority="784">
      <formula>IF(RIGHT(TEXT(AE206,"0.#"),1)=".",TRUE,FALSE)</formula>
    </cfRule>
  </conditionalFormatting>
  <conditionalFormatting sqref="AE207">
    <cfRule type="expression" dxfId="657" priority="781">
      <formula>IF(RIGHT(TEXT(AE207,"0.#"),1)=".",FALSE,TRUE)</formula>
    </cfRule>
    <cfRule type="expression" dxfId="656" priority="782">
      <formula>IF(RIGHT(TEXT(AE207,"0.#"),1)=".",TRUE,FALSE)</formula>
    </cfRule>
  </conditionalFormatting>
  <conditionalFormatting sqref="AI207">
    <cfRule type="expression" dxfId="655" priority="779">
      <formula>IF(RIGHT(TEXT(AI207,"0.#"),1)=".",FALSE,TRUE)</formula>
    </cfRule>
    <cfRule type="expression" dxfId="654" priority="780">
      <formula>IF(RIGHT(TEXT(AI207,"0.#"),1)=".",TRUE,FALSE)</formula>
    </cfRule>
  </conditionalFormatting>
  <conditionalFormatting sqref="AI206">
    <cfRule type="expression" dxfId="653" priority="777">
      <formula>IF(RIGHT(TEXT(AI206,"0.#"),1)=".",FALSE,TRUE)</formula>
    </cfRule>
    <cfRule type="expression" dxfId="652" priority="778">
      <formula>IF(RIGHT(TEXT(AI206,"0.#"),1)=".",TRUE,FALSE)</formula>
    </cfRule>
  </conditionalFormatting>
  <conditionalFormatting sqref="AI205">
    <cfRule type="expression" dxfId="651" priority="775">
      <formula>IF(RIGHT(TEXT(AI205,"0.#"),1)=".",FALSE,TRUE)</formula>
    </cfRule>
    <cfRule type="expression" dxfId="650" priority="776">
      <formula>IF(RIGHT(TEXT(AI205,"0.#"),1)=".",TRUE,FALSE)</formula>
    </cfRule>
  </conditionalFormatting>
  <conditionalFormatting sqref="AM205">
    <cfRule type="expression" dxfId="649" priority="773">
      <formula>IF(RIGHT(TEXT(AM205,"0.#"),1)=".",FALSE,TRUE)</formula>
    </cfRule>
    <cfRule type="expression" dxfId="648" priority="774">
      <formula>IF(RIGHT(TEXT(AM205,"0.#"),1)=".",TRUE,FALSE)</formula>
    </cfRule>
  </conditionalFormatting>
  <conditionalFormatting sqref="AM206">
    <cfRule type="expression" dxfId="647" priority="771">
      <formula>IF(RIGHT(TEXT(AM206,"0.#"),1)=".",FALSE,TRUE)</formula>
    </cfRule>
    <cfRule type="expression" dxfId="646" priority="772">
      <formula>IF(RIGHT(TEXT(AM206,"0.#"),1)=".",TRUE,FALSE)</formula>
    </cfRule>
  </conditionalFormatting>
  <conditionalFormatting sqref="AM207">
    <cfRule type="expression" dxfId="645" priority="769">
      <formula>IF(RIGHT(TEXT(AM207,"0.#"),1)=".",FALSE,TRUE)</formula>
    </cfRule>
    <cfRule type="expression" dxfId="644" priority="770">
      <formula>IF(RIGHT(TEXT(AM207,"0.#"),1)=".",TRUE,FALSE)</formula>
    </cfRule>
  </conditionalFormatting>
  <conditionalFormatting sqref="AQ205:AQ207">
    <cfRule type="expression" dxfId="643" priority="767">
      <formula>IF(RIGHT(TEXT(AQ205,"0.#"),1)=".",FALSE,TRUE)</formula>
    </cfRule>
    <cfRule type="expression" dxfId="642" priority="768">
      <formula>IF(RIGHT(TEXT(AQ205,"0.#"),1)=".",TRUE,FALSE)</formula>
    </cfRule>
  </conditionalFormatting>
  <conditionalFormatting sqref="AU205:AU207">
    <cfRule type="expression" dxfId="641" priority="765">
      <formula>IF(RIGHT(TEXT(AU205,"0.#"),1)=".",FALSE,TRUE)</formula>
    </cfRule>
    <cfRule type="expression" dxfId="640" priority="766">
      <formula>IF(RIGHT(TEXT(AU205,"0.#"),1)=".",TRUE,FALSE)</formula>
    </cfRule>
  </conditionalFormatting>
  <conditionalFormatting sqref="AL404:AO428">
    <cfRule type="expression" dxfId="639" priority="761">
      <formula>IF(AND(AL404&gt;=0, RIGHT(TEXT(AL404,"0.#"),1)&lt;&gt;"."),TRUE,FALSE)</formula>
    </cfRule>
    <cfRule type="expression" dxfId="638" priority="762">
      <formula>IF(AND(AL404&gt;=0, RIGHT(TEXT(AL404,"0.#"),1)="."),TRUE,FALSE)</formula>
    </cfRule>
    <cfRule type="expression" dxfId="637" priority="763">
      <formula>IF(AND(AL404&lt;0, RIGHT(TEXT(AL404,"0.#"),1)&lt;&gt;"."),TRUE,FALSE)</formula>
    </cfRule>
    <cfRule type="expression" dxfId="636" priority="764">
      <formula>IF(AND(AL404&lt;0, RIGHT(TEXT(AL404,"0.#"),1)="."),TRUE,FALSE)</formula>
    </cfRule>
  </conditionalFormatting>
  <conditionalFormatting sqref="AL399:AO403">
    <cfRule type="expression" dxfId="635" priority="755">
      <formula>IF(AND(AL399&gt;=0, RIGHT(TEXT(AL399,"0.#"),1)&lt;&gt;"."),TRUE,FALSE)</formula>
    </cfRule>
    <cfRule type="expression" dxfId="634" priority="756">
      <formula>IF(AND(AL399&gt;=0, RIGHT(TEXT(AL399,"0.#"),1)="."),TRUE,FALSE)</formula>
    </cfRule>
    <cfRule type="expression" dxfId="633" priority="757">
      <formula>IF(AND(AL399&lt;0, RIGHT(TEXT(AL399,"0.#"),1)&lt;&gt;"."),TRUE,FALSE)</formula>
    </cfRule>
    <cfRule type="expression" dxfId="632" priority="758">
      <formula>IF(AND(AL399&lt;0, RIGHT(TEXT(AL399,"0.#"),1)="."),TRUE,FALSE)</formula>
    </cfRule>
  </conditionalFormatting>
  <conditionalFormatting sqref="AL436:AO461">
    <cfRule type="expression" dxfId="631" priority="749">
      <formula>IF(AND(AL436&gt;=0, RIGHT(TEXT(AL436,"0.#"),1)&lt;&gt;"."),TRUE,FALSE)</formula>
    </cfRule>
    <cfRule type="expression" dxfId="630" priority="750">
      <formula>IF(AND(AL436&gt;=0, RIGHT(TEXT(AL436,"0.#"),1)="."),TRUE,FALSE)</formula>
    </cfRule>
    <cfRule type="expression" dxfId="629" priority="751">
      <formula>IF(AND(AL436&lt;0, RIGHT(TEXT(AL436,"0.#"),1)&lt;&gt;"."),TRUE,FALSE)</formula>
    </cfRule>
    <cfRule type="expression" dxfId="628" priority="752">
      <formula>IF(AND(AL436&lt;0, RIGHT(TEXT(AL436,"0.#"),1)="."),TRUE,FALSE)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14" max="16383" man="1"/>
    <brk id="248"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t="s">
        <v>631</v>
      </c>
      <c r="C2" s="13" t="str">
        <f>IF(B2="","",A2)</f>
        <v>医療分野の研究開発関連</v>
      </c>
      <c r="D2" s="13" t="str">
        <f>IF(C2="","",IF(D1&lt;&gt;"",CONCATENATE(D1,"、",C2),C2))</f>
        <v>医療分野の研究開発関連</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t="s">
        <v>631</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631</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2">
      <c r="A6" s="14" t="s">
        <v>84</v>
      </c>
      <c r="B6" s="15" t="s">
        <v>631</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602</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2022-08-23T06:38:09Z</cp:lastPrinted>
  <dcterms:created xsi:type="dcterms:W3CDTF">2012-03-13T00:50:25Z</dcterms:created>
  <dcterms:modified xsi:type="dcterms:W3CDTF">2022-08-30T04:22:49Z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