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005_040816締切　（感染研）FW 【作業依頼：8月16日（火）15時〆】Ｒ４行政事業レビュー最終公表版\0817提出←事業単位整理表最終版\レビューシート（0817提出）\"/>
    </mc:Choice>
  </mc:AlternateContent>
  <xr:revisionPtr revIDLastSave="0" documentId="13_ncr:1_{191AAA38-B047-497A-B467-031512DE487E}" xr6:coauthVersionLast="47" xr6:coauthVersionMax="47" xr10:uidLastSave="{00000000-0000-0000-0000-000000000000}"/>
  <bookViews>
    <workbookView xWindow="-108" yWindow="-108" windowWidth="23256" windowHeight="12576"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40" i="11"/>
  <c r="AY321" i="11"/>
  <c r="AY332" i="11" s="1"/>
  <c r="AY399" i="11" l="1"/>
  <c r="AY341" i="11"/>
  <c r="AY327" i="11"/>
  <c r="AY328" i="11"/>
  <c r="AY333" i="11"/>
  <c r="AY326" i="11"/>
  <c r="AY336" i="11"/>
  <c r="AY325" i="11"/>
  <c r="AY337" i="11"/>
  <c r="AY338" i="11"/>
  <c r="AY322" i="11"/>
  <c r="AY330" i="11"/>
  <c r="AY69" i="11"/>
  <c r="AY323" i="11"/>
  <c r="AY331" i="11"/>
  <c r="AY397" i="11"/>
  <c r="AY329" i="11"/>
  <c r="AY324" i="11"/>
  <c r="AY66" i="11"/>
  <c r="AY75" i="11"/>
  <c r="AY73" i="11"/>
  <c r="AY77" i="11"/>
  <c r="AY74" i="11"/>
  <c r="AY72" i="11"/>
  <c r="AY335" i="11"/>
  <c r="AY214" i="11"/>
  <c r="AY208" i="11"/>
  <c r="AY213" i="11" s="1"/>
  <c r="AY206" i="11"/>
  <c r="AY200" i="11"/>
  <c r="AY205" i="11" s="1"/>
  <c r="AY195" i="11"/>
  <c r="AY196" i="11" s="1"/>
  <c r="AY190" i="11"/>
  <c r="AY192" i="11" s="1"/>
  <c r="AY180" i="11"/>
  <c r="AY187" i="11" s="1"/>
  <c r="AY178" i="11"/>
  <c r="AY173" i="11"/>
  <c r="AY174" i="11" s="1"/>
  <c r="AY170" i="11"/>
  <c r="AY172" i="11" s="1"/>
  <c r="AY167" i="11"/>
  <c r="AY169" i="11" s="1"/>
  <c r="AY136" i="11"/>
  <c r="AY138" i="11" s="1"/>
  <c r="AY133" i="11"/>
  <c r="AY135" i="11" s="1"/>
  <c r="AY132" i="11"/>
  <c r="AY139" i="11"/>
  <c r="AY142" i="11" s="1"/>
  <c r="AY166" i="11"/>
  <c r="AY161" i="11"/>
  <c r="AY162" i="11" s="1"/>
  <c r="AY156" i="11"/>
  <c r="AY158" i="11" s="1"/>
  <c r="AY153" i="11"/>
  <c r="AY152" i="11"/>
  <c r="AY146" i="11"/>
  <c r="AY150" i="11" s="1"/>
  <c r="AY130" i="11"/>
  <c r="AY127" i="11"/>
  <c r="AY129" i="11" s="1"/>
  <c r="AY126" i="11"/>
  <c r="AY123" i="11"/>
  <c r="AY122" i="11"/>
  <c r="AY125" i="11" s="1"/>
  <c r="AY112" i="11"/>
  <c r="AY121" i="11" s="1"/>
  <c r="AY100" i="11"/>
  <c r="AY99" i="11"/>
  <c r="AY101" i="11" s="1"/>
  <c r="AY98" i="11"/>
  <c r="AY102" i="11"/>
  <c r="AY104" i="11" s="1"/>
  <c r="AY114" i="11" l="1"/>
  <c r="AY137" i="11"/>
  <c r="AY179" i="11"/>
  <c r="AY115" i="11"/>
  <c r="AY117" i="11"/>
  <c r="AY118" i="11"/>
  <c r="AY143" i="11"/>
  <c r="AY175" i="11"/>
  <c r="AY116" i="11"/>
  <c r="AY131" i="11"/>
  <c r="AY119" i="11"/>
  <c r="AY151" i="11"/>
  <c r="AY176" i="11"/>
  <c r="AY177" i="11"/>
  <c r="AY124" i="11"/>
  <c r="AY163" i="11"/>
  <c r="AY144" i="11"/>
  <c r="AY198" i="11"/>
  <c r="AY207" i="11"/>
  <c r="AY164" i="11"/>
  <c r="AY145" i="11"/>
  <c r="AY201" i="11"/>
  <c r="AY209" i="11"/>
  <c r="AY171" i="11"/>
  <c r="AY202" i="11"/>
  <c r="AY210" i="11"/>
  <c r="AY120" i="11"/>
  <c r="AY128" i="11"/>
  <c r="AY154" i="11"/>
  <c r="AY140" i="11"/>
  <c r="AY134" i="11"/>
  <c r="AY203" i="11"/>
  <c r="AY211" i="11"/>
  <c r="AY113" i="11"/>
  <c r="AY155" i="11"/>
  <c r="AY141"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81" i="11" l="1"/>
  <c r="AY96" i="11"/>
  <c r="AY83" i="11"/>
  <c r="AY55" i="11"/>
  <c r="AY80" i="11"/>
  <c r="AY97" i="11"/>
  <c r="AY82" i="11"/>
  <c r="AY84" i="11"/>
  <c r="AY85" i="11"/>
  <c r="AY63" i="11"/>
  <c r="AY91" i="11"/>
  <c r="AY49" i="11"/>
  <c r="AY92" i="11"/>
  <c r="AY90"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草野 幸子(kusano-sachiko)</author>
  </authors>
  <commentList>
    <comment ref="P23" authorId="0" shapeId="0" xr:uid="{00000000-0006-0000-0000-000001000000}">
      <text>
        <r>
          <rPr>
            <sz val="11"/>
            <color indexed="81"/>
            <rFont val="MS P ゴシック"/>
            <family val="3"/>
            <charset val="128"/>
          </rPr>
          <t xml:space="preserve">当初予算は０でしょうか？
</t>
        </r>
        <r>
          <rPr>
            <sz val="11"/>
            <color indexed="10"/>
            <rFont val="MS P ゴシック"/>
            <family val="3"/>
            <charset val="128"/>
          </rPr>
          <t>→0に修正しました。</t>
        </r>
      </text>
    </comment>
    <comment ref="AB216" authorId="0" shapeId="0" xr:uid="{00000000-0006-0000-0000-000002000000}">
      <text>
        <r>
          <rPr>
            <sz val="11"/>
            <color indexed="81"/>
            <rFont val="MS P ゴシック"/>
            <family val="3"/>
            <charset val="128"/>
          </rPr>
          <t xml:space="preserve">記載してください。
</t>
        </r>
        <r>
          <rPr>
            <sz val="11"/>
            <color indexed="10"/>
            <rFont val="MS P ゴシック"/>
            <family val="3"/>
            <charset val="128"/>
          </rPr>
          <t>→URLを記載しました。
(該当箇所はございません。）</t>
        </r>
      </text>
    </comment>
  </commentList>
</comments>
</file>

<file path=xl/sharedStrings.xml><?xml version="1.0" encoding="utf-8"?>
<sst xmlns="http://schemas.openxmlformats.org/spreadsheetml/2006/main" count="1319" uniqueCount="665">
  <si>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</si>
  <si>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</si>
  <si>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</si>
  <si>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</si>
  <si>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</si>
  <si>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</si>
  <si>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</si>
  <si>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</si>
  <si>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</si>
  <si>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</si>
  <si>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</si>
  <si>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</si>
  <si>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</si>
  <si>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</si>
  <si>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</si>
  <si>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</si>
  <si>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</si>
  <si>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</si>
  <si>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</si>
  <si>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</si>
  <si>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</si>
  <si>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</si>
  <si>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</si>
  <si>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</si>
  <si>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</si>
  <si>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</si>
  <si>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</si>
  <si>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</si>
  <si>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</si>
  <si>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</si>
  <si>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</si>
  <si>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</si>
  <si>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</si>
  <si>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</si>
  <si>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</si>
  <si>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</si>
  <si>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</si>
  <si>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</si>
  <si>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</si>
  <si>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</si>
  <si>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</si>
  <si>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</si>
  <si>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</si>
  <si>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</si>
  <si>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</si>
  <si>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</si>
  <si>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</si>
  <si>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</si>
  <si>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</si>
  <si>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</si>
  <si>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</si>
  <si>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</si>
  <si>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</si>
  <si>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</si>
  <si>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</si>
  <si>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</si>
  <si>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</si>
  <si>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</si>
  <si>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</si>
  <si>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</si>
  <si>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</si>
  <si>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</si>
  <si>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</si>
  <si>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</si>
  <si>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</si>
  <si>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</si>
  <si>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</si>
  <si>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</si>
  <si>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</si>
  <si>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</si>
  <si>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</si>
  <si>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</si>
  <si>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</si>
  <si>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</si>
  <si>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</si>
  <si>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</si>
  <si>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</si>
  <si>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</si>
  <si>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</si>
  <si>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</si>
  <si>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</si>
  <si>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</si>
  <si>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</si>
  <si>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</si>
  <si>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</si>
  <si>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</si>
  <si>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</si>
  <si>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</si>
  <si>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</si>
  <si>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</si>
  <si>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</si>
  <si>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</si>
  <si>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</si>
  <si>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</si>
  <si>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</si>
  <si>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</si>
  <si>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</si>
  <si>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</si>
  <si>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</si>
  <si>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</si>
  <si>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</si>
  <si>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</si>
  <si>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</si>
  <si>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</si>
  <si>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</si>
  <si>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</si>
  <si>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</si>
  <si>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</si>
  <si>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</si>
  <si>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</si>
  <si>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</si>
  <si>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</si>
  <si>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</si>
  <si>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</si>
  <si>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</si>
  <si>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</si>
  <si>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</si>
  <si>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</si>
  <si>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</si>
  <si>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</si>
  <si>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</si>
  <si>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</si>
  <si>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</si>
  <si>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</si>
  <si>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</si>
  <si>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</si>
  <si>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</si>
  <si>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</si>
  <si>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</si>
  <si>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</si>
  <si>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</si>
  <si>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</si>
  <si>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</si>
  <si>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</si>
  <si>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</si>
  <si>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</si>
  <si>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</si>
  <si>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</si>
  <si>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</si>
  <si>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</si>
  <si>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</si>
  <si>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</si>
  <si>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</si>
  <si>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</si>
  <si>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</si>
  <si>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</si>
  <si>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</si>
  <si>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</si>
  <si>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</si>
  <si>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</si>
  <si>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</si>
  <si>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</si>
  <si>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</si>
  <si>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</si>
  <si>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</si>
  <si>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</si>
  <si>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</si>
  <si>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</si>
  <si>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</si>
  <si>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</si>
  <si>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</si>
  <si>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</si>
  <si>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</si>
  <si>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</si>
  <si>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</si>
  <si>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</si>
  <si>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</si>
  <si>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</si>
  <si>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</si>
  <si>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</si>
  <si>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</si>
  <si>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</si>
  <si>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</si>
  <si>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</si>
  <si>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</si>
  <si>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</si>
  <si>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</si>
  <si>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</si>
  <si>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</si>
  <si>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</si>
  <si>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</si>
  <si>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</si>
  <si>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</si>
  <si>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</si>
  <si>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</si>
  <si>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</si>
  <si>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</si>
  <si>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</si>
  <si>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</si>
  <si>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</si>
  <si>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</si>
  <si>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</si>
  <si>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</si>
  <si>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</si>
  <si>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</si>
  <si>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</si>
  <si>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</si>
  <si>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</si>
  <si>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</si>
  <si>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</si>
  <si>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</si>
  <si>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</si>
  <si>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</si>
  <si>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</si>
  <si>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</si>
  <si>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</si>
  <si>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</si>
  <si>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</si>
  <si>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</si>
  <si>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</si>
  <si>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</si>
  <si>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</si>
  <si>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</si>
  <si>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</si>
  <si>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</si>
  <si>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</si>
  <si>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</si>
  <si>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</si>
  <si>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</si>
  <si>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</si>
  <si>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</si>
  <si>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</si>
  <si>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</si>
  <si>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</si>
  <si>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</si>
  <si>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</si>
  <si>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</si>
  <si>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</si>
  <si>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</si>
  <si>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</si>
  <si>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</si>
  <si>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</si>
  <si>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</si>
  <si>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</si>
  <si>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</si>
  <si>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</si>
  <si>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</si>
  <si>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</si>
  <si>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</si>
  <si>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</si>
  <si>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</si>
  <si>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</si>
  <si>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</si>
  <si>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</si>
  <si>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</si>
  <si>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</si>
  <si>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</si>
  <si>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</si>
  <si>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</si>
  <si>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</si>
  <si>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</si>
  <si>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</si>
  <si>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</si>
  <si>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</si>
  <si>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</si>
  <si>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</si>
  <si>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</si>
  <si>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</si>
  <si>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</si>
  <si>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</si>
  <si>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</si>
  <si>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</si>
  <si>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</si>
  <si>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</si>
  <si>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</si>
  <si>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</si>
  <si>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</si>
  <si>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</si>
  <si>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</si>
  <si>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</si>
  <si>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</si>
  <si>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</si>
  <si>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</si>
  <si>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</si>
  <si>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</si>
  <si>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</si>
  <si>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</si>
  <si>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</si>
  <si>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</si>
  <si>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</si>
  <si>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</si>
  <si>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</si>
  <si>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</si>
  <si>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</si>
  <si>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</si>
  <si>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</si>
  <si>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</si>
  <si>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</si>
  <si>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</si>
  <si>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</si>
  <si>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</si>
  <si>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</si>
  <si>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</si>
  <si>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</si>
  <si>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</si>
  <si>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</si>
  <si>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</si>
  <si>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</si>
  <si>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</si>
  <si>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</si>
  <si>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</si>
  <si>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</si>
  <si>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</si>
  <si>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</si>
  <si>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</si>
  <si>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</si>
  <si>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</si>
  <si>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</si>
  <si>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</si>
  <si>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</si>
  <si>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</si>
  <si>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</si>
  <si>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</si>
  <si>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</si>
  <si>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</si>
  <si>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</si>
  <si>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</si>
  <si>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</si>
  <si>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</si>
  <si>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</si>
  <si>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</si>
  <si>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</si>
  <si>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</si>
  <si>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</si>
  <si>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</si>
  <si>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</si>
  <si>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</si>
  <si>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</si>
  <si>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</si>
  <si>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</si>
  <si>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</si>
  <si>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</si>
  <si>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</si>
  <si>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</si>
  <si>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</si>
  <si>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</si>
  <si>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</si>
  <si>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</si>
  <si>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</si>
  <si>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</si>
  <si>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</si>
  <si>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</si>
  <si>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</si>
  <si>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</si>
  <si>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</si>
  <si>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</si>
  <si>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</si>
  <si>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</si>
  <si>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</si>
  <si>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</si>
  <si>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</si>
  <si>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</si>
  <si>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</si>
  <si>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</si>
  <si>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</si>
  <si>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</si>
  <si>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</si>
  <si>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</si>
  <si>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</si>
  <si>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</si>
  <si>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</si>
  <si>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</si>
  <si>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</si>
  <si>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</si>
  <si>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</si>
  <si>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</si>
  <si>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</si>
  <si>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</si>
  <si>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</si>
  <si>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</si>
  <si>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</si>
  <si>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</si>
  <si>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</si>
  <si>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</si>
  <si>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</si>
  <si>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</si>
  <si>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</si>
  <si>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</si>
  <si>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</si>
  <si>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</si>
  <si>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</si>
  <si>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</si>
  <si>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</si>
  <si>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</si>
  <si>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</si>
  <si>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</si>
  <si>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</si>
  <si>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</si>
  <si>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</si>
  <si>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</si>
  <si>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</si>
  <si>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</si>
  <si>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</si>
  <si>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</si>
  <si>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</si>
  <si>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</si>
  <si>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</si>
  <si>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</si>
  <si>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</si>
  <si>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</si>
  <si>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</si>
  <si>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</si>
  <si>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</si>
  <si>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</si>
  <si>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</si>
  <si>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</si>
  <si>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</si>
  <si>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</si>
  <si>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</si>
  <si>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</si>
  <si>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</si>
  <si>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</si>
  <si>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</si>
  <si>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</si>
  <si>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</si>
  <si>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</si>
  <si>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</si>
  <si>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</si>
  <si>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</si>
  <si>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</si>
  <si>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</si>
  <si>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</si>
  <si>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</si>
  <si>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</si>
  <si>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</si>
  <si>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</si>
  <si>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</si>
  <si>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</si>
  <si>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</si>
  <si>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</si>
  <si>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</si>
  <si>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</si>
  <si>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</si>
  <si>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</si>
  <si>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</si>
  <si>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</si>
  <si>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</si>
  <si>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</si>
  <si>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</si>
  <si>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</si>
  <si>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</si>
  <si>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</si>
  <si>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</si>
  <si>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</si>
  <si>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</si>
  <si>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</si>
  <si>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</si>
  <si>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</si>
  <si>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</si>
  <si>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</si>
  <si>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</si>
  <si>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</si>
  <si>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</si>
  <si>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</si>
  <si>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</si>
  <si>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</si>
  <si>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</si>
  <si>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</si>
  <si>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</si>
  <si>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</si>
  <si>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</si>
  <si>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</si>
  <si>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</si>
  <si>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</si>
  <si>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</si>
  <si>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</si>
  <si>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</si>
  <si>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</si>
  <si>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</si>
  <si>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</si>
  <si>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</si>
  <si>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</si>
  <si>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</si>
  <si>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</si>
  <si>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</si>
  <si>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</si>
  <si>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</si>
  <si>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</si>
  <si>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</si>
  <si>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</si>
  <si>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</si>
  <si>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</si>
  <si>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</si>
  <si>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</si>
  <si>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</si>
  <si>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</si>
  <si>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</si>
  <si>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</si>
  <si>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</si>
  <si>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</si>
  <si>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</si>
  <si>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</si>
  <si>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</si>
  <si>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</si>
  <si>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</si>
  <si>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</si>
  <si>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</si>
  <si>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</si>
  <si>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</si>
  <si>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</si>
  <si>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</si>
  <si>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</si>
  <si>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</si>
  <si>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</si>
  <si>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</si>
  <si>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</si>
  <si>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</si>
  <si>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</si>
  <si>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</si>
  <si>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</si>
  <si>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</si>
  <si>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</si>
  <si>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</si>
  <si>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</si>
  <si>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</si>
  <si>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</si>
  <si>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</si>
  <si>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</si>
  <si>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</si>
  <si>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</si>
  <si>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</si>
  <si>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</si>
  <si>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</si>
  <si>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</si>
  <si>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</si>
  <si>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</si>
  <si>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</si>
  <si>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</si>
  <si>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</si>
  <si>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</si>
  <si>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</si>
  <si>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</si>
  <si>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</si>
  <si>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</si>
  <si>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</si>
  <si>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</si>
  <si>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</si>
  <si>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</si>
  <si>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</si>
  <si>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</si>
  <si>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</si>
  <si>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</si>
  <si>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</si>
  <si>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</si>
  <si>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</si>
  <si>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</si>
  <si>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</si>
  <si>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</si>
  <si>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</si>
  <si>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</si>
  <si>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</si>
  <si>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</si>
  <si>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</si>
  <si>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</si>
  <si>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</si>
  <si>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</si>
  <si>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</si>
  <si>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</si>
  <si>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</si>
  <si>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</si>
  <si>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</si>
  <si>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</si>
  <si>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</si>
  <si>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</si>
  <si>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</si>
  <si>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</si>
  <si>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</si>
  <si>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</si>
  <si>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</si>
  <si>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</si>
  <si>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</si>
  <si>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</si>
  <si>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</si>
  <si>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</si>
  <si>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</si>
  <si>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</si>
  <si>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</si>
  <si>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</si>
  <si>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</si>
  <si>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</si>
  <si>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</si>
  <si>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</si>
  <si>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</si>
  <si>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</si>
  <si>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</si>
  <si>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</si>
  <si>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</si>
  <si>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</si>
  <si>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</si>
  <si>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</si>
  <si>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</si>
  <si>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</si>
  <si>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</si>
  <si>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</si>
  <si>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</si>
  <si>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</si>
  <si>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</si>
  <si>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</si>
  <si>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</si>
  <si>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</si>
  <si>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</si>
  <si>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</si>
  <si>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</si>
  <si>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</si>
  <si>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</si>
  <si>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</si>
  <si>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</si>
  <si>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</si>
  <si>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</si>
  <si>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国立感染症研究所</t>
  </si>
  <si>
    <t>藤谷　正</t>
  </si>
  <si>
    <t>令和3年度</t>
  </si>
  <si>
    <t>令和4年度</t>
  </si>
  <si>
    <t>総務部会計課</t>
  </si>
  <si>
    <t>-</t>
  </si>
  <si>
    <t>コロナ克服・新時代開拓のための経済対策</t>
  </si>
  <si>
    <t>試験研究費</t>
  </si>
  <si>
    <t>強力な研究・検査体制の構築に向けた検査機器等を整備する。</t>
  </si>
  <si>
    <t>検査機器等整備完了件数</t>
  </si>
  <si>
    <t>件</t>
  </si>
  <si>
    <t>国立感染症研究所調</t>
  </si>
  <si>
    <t>X: 執行額／Y: 整備完了件数　　　</t>
    <phoneticPr fontId="5"/>
  </si>
  <si>
    <t>百万円</t>
  </si>
  <si>
    <t>　　X/Y</t>
    <phoneticPr fontId="5"/>
  </si>
  <si>
    <t>／　</t>
    <phoneticPr fontId="5"/>
  </si>
  <si>
    <t>○</t>
  </si>
  <si>
    <t>厚労</t>
  </si>
  <si>
    <t>施策大目標１　国立試験研究機関の適正かつ効果的な運営を確保すること</t>
    <phoneticPr fontId="5"/>
  </si>
  <si>
    <t>ⅩⅢ-1-1　国立感染症研究所など国立試験研究機関の適正かつ効果的な運営を確保すること</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</si>
  <si>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</si>
  <si>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</si>
  <si>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</si>
  <si>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t>
  </si>
  <si>
    <t>-</t>
    <phoneticPr fontId="5"/>
  </si>
  <si>
    <t>21百万円
/1件</t>
    <rPh sb="2" eb="5">
      <t>ヒャクマンエン</t>
    </rPh>
    <rPh sb="8" eb="9">
      <t>ケン</t>
    </rPh>
    <phoneticPr fontId="5"/>
  </si>
  <si>
    <t>A.（株）池田理化</t>
    <phoneticPr fontId="5"/>
  </si>
  <si>
    <t>備品購入</t>
    <rPh sb="0" eb="4">
      <t>ビヒンコウニュウ</t>
    </rPh>
    <phoneticPr fontId="5"/>
  </si>
  <si>
    <t>備品購入</t>
    <phoneticPr fontId="5"/>
  </si>
  <si>
    <t>備品費</t>
    <rPh sb="0" eb="3">
      <t>ビヒンヒ</t>
    </rPh>
    <phoneticPr fontId="5"/>
  </si>
  <si>
    <t>新型コロナウイルス感染症対応を踏まえ、今後発生する新興・再興感染症を的確に制御するため、所要の設備整備事業を実施し、国立感染症研究所の機能・体制強化を図り必要な検査機器等の基盤整備を行う。</t>
    <phoneticPr fontId="5"/>
  </si>
  <si>
    <t>国立感染症研究所の機能・体制強化を図り必要な検査機器等の基盤整備を行う。</t>
    <phoneticPr fontId="5"/>
  </si>
  <si>
    <t>国立感染症研究所の機能・体制の強化に向け、所要の検査機器等の整備により、強力な研究・検査体制を構築するとともに、修復不可能な大規模故障を未然に防ぐため、緊急的に必要とされる施設整備等を行う。</t>
    <phoneticPr fontId="5"/>
  </si>
  <si>
    <t>所要の検査機器等の整備により、強力な研究・検査体制の構築を図る。</t>
    <rPh sb="26" eb="28">
      <t>コウチク</t>
    </rPh>
    <rPh sb="29" eb="30">
      <t>ハカ</t>
    </rPh>
    <phoneticPr fontId="5"/>
  </si>
  <si>
    <t>-</t>
    <phoneticPr fontId="5"/>
  </si>
  <si>
    <t>有</t>
  </si>
  <si>
    <t>無</t>
  </si>
  <si>
    <t>国立感染症研究所の機能・体制強化を図るために必要な施設・整備事業</t>
    <phoneticPr fontId="5"/>
  </si>
  <si>
    <t>一般競争入札の実施により、競争性を確保している。公告、類似契約者への声掛けを実施しているところであるが、調達の一部について一者応札となった。引き続き、入札説明会に参加したが応札しなかった者等へのヒアリングを行う等、競争性の確保に係る取り組みを継続したい。</t>
    <phoneticPr fontId="5"/>
  </si>
  <si>
    <t>適切に予算を執行し、事業の目標が達成できており、このまま継続して事業を実施する。また、機器のリース料については、リース期間中の見直しの余地は乏しいが、機器の切り替え時期には機器の必要性の観点から再リースも含め費用対効果を最大化するよう検討する。</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</si>
  <si>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</si>
  <si>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支出は、備品の購入からなっており、一般競争入札により業者の選定を行っている。引き続き、コストの削減に努め執行額を抑制してまいりたい。</t>
    <rPh sb="0" eb="2">
      <t>シシュツ</t>
    </rPh>
    <rPh sb="4" eb="6">
      <t>ビヒン</t>
    </rPh>
    <rPh sb="7" eb="9">
      <t>コウニュウ</t>
    </rPh>
    <rPh sb="21" eb="23">
      <t>ニュウサツ</t>
    </rPh>
    <rPh sb="26" eb="28">
      <t>ギョウシャ</t>
    </rPh>
    <rPh sb="29" eb="31">
      <t>センテイ</t>
    </rPh>
    <rPh sb="32" eb="33">
      <t>オコナ</t>
    </rPh>
    <phoneticPr fontId="5"/>
  </si>
  <si>
    <t>調達予定の機器類の設置位置の調整に時間を要し、年度内の調達が難しくなったことから明許繰越を行った。</t>
    <rPh sb="0" eb="2">
      <t>チョウタツ</t>
    </rPh>
    <rPh sb="2" eb="4">
      <t>ヨテイ</t>
    </rPh>
    <rPh sb="5" eb="7">
      <t>キキ</t>
    </rPh>
    <rPh sb="7" eb="8">
      <t>ルイ</t>
    </rPh>
    <rPh sb="9" eb="11">
      <t>セッチ</t>
    </rPh>
    <rPh sb="11" eb="13">
      <t>イチ</t>
    </rPh>
    <rPh sb="14" eb="16">
      <t>チョウセイ</t>
    </rPh>
    <rPh sb="17" eb="19">
      <t>ジカン</t>
    </rPh>
    <rPh sb="20" eb="21">
      <t>ヨウ</t>
    </rPh>
    <rPh sb="23" eb="25">
      <t>ネンド</t>
    </rPh>
    <rPh sb="25" eb="26">
      <t>ナイ</t>
    </rPh>
    <rPh sb="27" eb="29">
      <t>チョウタツ</t>
    </rPh>
    <rPh sb="30" eb="31">
      <t>ムズカ</t>
    </rPh>
    <rPh sb="40" eb="43">
      <t>メイキョク</t>
    </rPh>
    <rPh sb="43" eb="44">
      <t>コ</t>
    </rPh>
    <rPh sb="45" eb="46">
      <t>オコナ</t>
    </rPh>
    <phoneticPr fontId="5"/>
  </si>
  <si>
    <t>△</t>
  </si>
  <si>
    <t>426百万円
/9件</t>
    <rPh sb="3" eb="6">
      <t>ヒャクマンエン</t>
    </rPh>
    <rPh sb="9" eb="10">
      <t>ケン</t>
    </rPh>
    <phoneticPr fontId="5"/>
  </si>
  <si>
    <t>国立感染症研究所が施行した機能・体制の強化に向けた検査機器等整備着手件数</t>
    <rPh sb="32" eb="34">
      <t>チャクシュ</t>
    </rPh>
    <phoneticPr fontId="5"/>
  </si>
  <si>
    <t>R4年度において引き続き調達を実施し、体制強化を行う。</t>
    <rPh sb="2" eb="4">
      <t>ネンド</t>
    </rPh>
    <rPh sb="8" eb="9">
      <t>ヒ</t>
    </rPh>
    <rPh sb="10" eb="11">
      <t>ツヅ</t>
    </rPh>
    <rPh sb="12" eb="14">
      <t>チョウタツ</t>
    </rPh>
    <rPh sb="15" eb="17">
      <t>ジッシ</t>
    </rPh>
    <rPh sb="19" eb="21">
      <t>タイセイ</t>
    </rPh>
    <rPh sb="21" eb="23">
      <t>キョウカ</t>
    </rPh>
    <rPh sb="24" eb="25">
      <t>オコナ</t>
    </rPh>
    <phoneticPr fontId="5"/>
  </si>
  <si>
    <t>機能・体制強化を図るために必要な施設・整備事業のため、新たに予算措置された額の中で、整備完了件数あたりの執行額が全体の割合よりも低く抑えられたため、単位あたりコスト水準は妥当である。</t>
    <rPh sb="16" eb="18">
      <t>シセツ</t>
    </rPh>
    <rPh sb="19" eb="21">
      <t>セイビ</t>
    </rPh>
    <rPh sb="21" eb="23">
      <t>ジギョウ</t>
    </rPh>
    <rPh sb="27" eb="28">
      <t>アラ</t>
    </rPh>
    <rPh sb="30" eb="32">
      <t>ヨサン</t>
    </rPh>
    <rPh sb="32" eb="34">
      <t>ソチ</t>
    </rPh>
    <rPh sb="37" eb="38">
      <t>ガク</t>
    </rPh>
    <rPh sb="39" eb="40">
      <t>ナカ</t>
    </rPh>
    <rPh sb="42" eb="44">
      <t>セイビ</t>
    </rPh>
    <rPh sb="44" eb="46">
      <t>カンリョウ</t>
    </rPh>
    <rPh sb="46" eb="48">
      <t>ケンスウ</t>
    </rPh>
    <rPh sb="52" eb="54">
      <t>シッコウ</t>
    </rPh>
    <rPh sb="54" eb="55">
      <t>ガク</t>
    </rPh>
    <rPh sb="56" eb="58">
      <t>ゼンタイ</t>
    </rPh>
    <rPh sb="59" eb="61">
      <t>ワリアイ</t>
    </rPh>
    <rPh sb="64" eb="65">
      <t>ヒク</t>
    </rPh>
    <rPh sb="66" eb="67">
      <t>オサ</t>
    </rPh>
    <rPh sb="74" eb="76">
      <t>タンイ</t>
    </rPh>
    <rPh sb="82" eb="84">
      <t>スイジュン</t>
    </rPh>
    <rPh sb="85" eb="87">
      <t>ダトウ</t>
    </rPh>
    <phoneticPr fontId="5"/>
  </si>
  <si>
    <t>https://www.mhlw.go.jp/wp/seisaku/hyouka/dl/r03_jizenbunseki/XIII-1-1.pdf</t>
    <phoneticPr fontId="5"/>
  </si>
  <si>
    <t>点検対象外</t>
    <rPh sb="0" eb="5">
      <t>テンケンタイショウガイ</t>
    </rPh>
    <phoneticPr fontId="5"/>
  </si>
  <si>
    <t>終了予定</t>
  </si>
  <si>
    <t>事業は当初の予定通りの成果を達成し、令和４年度をもって終了すること。</t>
    <phoneticPr fontId="5"/>
  </si>
  <si>
    <t>当該事業は終了するが、得られた知見は他の事業にも活用する。</t>
    <rPh sb="0" eb="4">
      <t>トウガイジギョウ</t>
    </rPh>
    <rPh sb="5" eb="7">
      <t>シュウリョウ</t>
    </rPh>
    <rPh sb="11" eb="12">
      <t>エ</t>
    </rPh>
    <rPh sb="15" eb="17">
      <t>チケン</t>
    </rPh>
    <rPh sb="18" eb="19">
      <t>ホカ</t>
    </rPh>
    <rPh sb="20" eb="22">
      <t>ジギョウ</t>
    </rPh>
    <rPh sb="24" eb="26">
      <t>カツヨウ</t>
    </rPh>
    <phoneticPr fontId="5"/>
  </si>
  <si>
    <t>-</t>
    <phoneticPr fontId="5"/>
  </si>
  <si>
    <t>株式会社池田理化</t>
    <rPh sb="0" eb="4">
      <t>カブシキガイシャ</t>
    </rPh>
    <phoneticPr fontId="5"/>
  </si>
  <si>
    <t>令和3・4年度限りの経費</t>
    <rPh sb="0" eb="2">
      <t>レイワ</t>
    </rPh>
    <rPh sb="5" eb="7">
      <t>ネンド</t>
    </rPh>
    <rPh sb="7" eb="8">
      <t>カギ</t>
    </rPh>
    <rPh sb="10" eb="12">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</si>
</sst>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indexed="81"/>
      <name val="MS P ゴシック"/>
      <family val="3"/>
      <charset val="128"/>
    </font>
    <font>
      <sz val="11"/>
      <color indexed="10"/>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71718</xdr:colOff>
      <xdr:row>270</xdr:row>
      <xdr:rowOff>35858</xdr:rowOff>
    </xdr:from>
    <xdr:to>
      <xdr:col>34</xdr:col>
      <xdr:colOff>77987</xdr:colOff>
      <xdr:row>274</xdr:row>
      <xdr:rowOff>181664</xdr:rowOff>
    </xdr:to>
    <xdr:sp macro="" textlink="">
      <xdr:nvSpPr>
        <xdr:cNvPr id="2" name="正方形/長方形 1">
          <a:extLst>
            <a:ext uri="{FF2B5EF4-FFF2-40B4-BE49-F238E27FC236}">
              <a16:creationId xmlns:a16="http://schemas.microsoft.com/office/drawing/2014/main" id="{DEAE0A12-1BEC-4A26-88BD-86E577507F8F}"/>
            </a:ext>
          </a:extLst>
        </xdr:cNvPr>
        <xdr:cNvSpPr/>
      </xdr:nvSpPr>
      <xdr:spPr>
        <a:xfrm>
          <a:off x="3478306" y="37974493"/>
          <a:ext cx="2695681" cy="157119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国立感染症研究所の機能・体制強化を図るために必要な施設・整備事業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26</xdr:col>
      <xdr:colOff>143436</xdr:colOff>
      <xdr:row>274</xdr:row>
      <xdr:rowOff>197224</xdr:rowOff>
    </xdr:from>
    <xdr:to>
      <xdr:col>26</xdr:col>
      <xdr:colOff>144639</xdr:colOff>
      <xdr:row>276</xdr:row>
      <xdr:rowOff>242003</xdr:rowOff>
    </xdr:to>
    <xdr:cxnSp macro="">
      <xdr:nvCxnSpPr>
        <xdr:cNvPr id="3" name="直線コネクタ 2">
          <a:extLst>
            <a:ext uri="{FF2B5EF4-FFF2-40B4-BE49-F238E27FC236}">
              <a16:creationId xmlns:a16="http://schemas.microsoft.com/office/drawing/2014/main" id="{22B6CEA1-58DB-49BE-BC57-C9B2363551E8}"/>
            </a:ext>
          </a:extLst>
        </xdr:cNvPr>
        <xdr:cNvCxnSpPr/>
      </xdr:nvCxnSpPr>
      <xdr:spPr>
        <a:xfrm flipH="1">
          <a:off x="4805083" y="39561248"/>
          <a:ext cx="1203" cy="75299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17930</xdr:colOff>
      <xdr:row>276</xdr:row>
      <xdr:rowOff>116543</xdr:rowOff>
    </xdr:from>
    <xdr:to>
      <xdr:col>33</xdr:col>
      <xdr:colOff>128401</xdr:colOff>
      <xdr:row>279</xdr:row>
      <xdr:rowOff>316048</xdr:rowOff>
    </xdr:to>
    <xdr:sp macro="" textlink="">
      <xdr:nvSpPr>
        <xdr:cNvPr id="4" name="正方形/長方形 3">
          <a:extLst>
            <a:ext uri="{FF2B5EF4-FFF2-40B4-BE49-F238E27FC236}">
              <a16:creationId xmlns:a16="http://schemas.microsoft.com/office/drawing/2014/main" id="{99CB1F45-9826-4A29-BC85-BE9C17151827}"/>
            </a:ext>
          </a:extLst>
        </xdr:cNvPr>
        <xdr:cNvSpPr/>
      </xdr:nvSpPr>
      <xdr:spPr>
        <a:xfrm>
          <a:off x="3603812" y="40188778"/>
          <a:ext cx="2441295"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（株）池田理化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21.1</a:t>
          </a:r>
          <a:r>
            <a:rPr kumimoji="1" lang="ja-JP" altLang="en-US" sz="1100" b="0" i="0" u="none" strike="noStrike" kern="0" cap="none" spc="0" normalizeH="0" baseline="0" noProof="0">
              <a:ln>
                <a:noFill/>
              </a:ln>
              <a:solidFill>
                <a:prstClr val="black"/>
              </a:solidFill>
              <a:effectLst/>
              <a:uLnTx/>
              <a:uFillTx/>
              <a:latin typeface="+mn-lt"/>
              <a:ea typeface="+mn-ea"/>
              <a:cs typeface="+mn-cs"/>
            </a:rPr>
            <a:t>百円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17929</xdr:colOff>
      <xdr:row>275</xdr:row>
      <xdr:rowOff>35858</xdr:rowOff>
    </xdr:from>
    <xdr:to>
      <xdr:col>32</xdr:col>
      <xdr:colOff>107829</xdr:colOff>
      <xdr:row>275</xdr:row>
      <xdr:rowOff>337260</xdr:rowOff>
    </xdr:to>
    <xdr:sp macro="" textlink="">
      <xdr:nvSpPr>
        <xdr:cNvPr id="5" name="テキスト ボックス 4">
          <a:extLst>
            <a:ext uri="{FF2B5EF4-FFF2-40B4-BE49-F238E27FC236}">
              <a16:creationId xmlns:a16="http://schemas.microsoft.com/office/drawing/2014/main" id="{520F1E12-32D4-4DFE-8D39-FC1A637AFF34}"/>
            </a:ext>
          </a:extLst>
        </xdr:cNvPr>
        <xdr:cNvSpPr txBox="1"/>
      </xdr:nvSpPr>
      <xdr:spPr>
        <a:xfrm rot="10800000" flipV="1">
          <a:off x="3783105" y="39758470"/>
          <a:ext cx="2062136" cy="301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　（最低価格）</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twoCellAnchor>
    <xdr:from>
      <xdr:col>28</xdr:col>
      <xdr:colOff>0</xdr:colOff>
      <xdr:row>370</xdr:row>
      <xdr:rowOff>0</xdr:rowOff>
    </xdr:from>
    <xdr:to>
      <xdr:col>30</xdr:col>
      <xdr:colOff>167640</xdr:colOff>
      <xdr:row>370</xdr:row>
      <xdr:rowOff>365760</xdr:rowOff>
    </xdr:to>
    <xdr:sp macro="" textlink="">
      <xdr:nvSpPr>
        <xdr:cNvPr id="1026" name="Text Box 2">
          <a:extLst>
            <a:ext uri="{FF2B5EF4-FFF2-40B4-BE49-F238E27FC236}">
              <a16:creationId xmlns:a16="http://schemas.microsoft.com/office/drawing/2014/main" id="{508FC0D5-6936-9A1E-3B24-052354A448F1}"/>
            </a:ext>
          </a:extLst>
        </xdr:cNvPr>
        <xdr:cNvSpPr txBox="1">
          <a:spLocks noChangeArrowheads="1"/>
        </xdr:cNvSpPr>
      </xdr:nvSpPr>
      <xdr:spPr bwMode="auto">
        <a:xfrm>
          <a:off x="5120640" y="48486060"/>
          <a:ext cx="533400" cy="3657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（株）池田理化</a:t>
          </a:r>
        </a:p>
      </xdr:txBody>
    </xdr:sp>
    <xdr:clientData/>
  </xdr:twoCellAnchor>
  <xdr:twoCellAnchor>
    <xdr:from>
      <xdr:col>28</xdr:col>
      <xdr:colOff>0</xdr:colOff>
      <xdr:row>370</xdr:row>
      <xdr:rowOff>0</xdr:rowOff>
    </xdr:from>
    <xdr:to>
      <xdr:col>30</xdr:col>
      <xdr:colOff>167640</xdr:colOff>
      <xdr:row>370</xdr:row>
      <xdr:rowOff>365760</xdr:rowOff>
    </xdr:to>
    <xdr:sp macro="" textlink="">
      <xdr:nvSpPr>
        <xdr:cNvPr id="1027" name="Text Box 3">
          <a:extLst>
            <a:ext uri="{FF2B5EF4-FFF2-40B4-BE49-F238E27FC236}">
              <a16:creationId xmlns:a16="http://schemas.microsoft.com/office/drawing/2014/main" id="{39B88272-B21C-7296-0E4A-35B7B7FF60A7}"/>
            </a:ext>
          </a:extLst>
        </xdr:cNvPr>
        <xdr:cNvSpPr txBox="1">
          <a:spLocks noChangeArrowheads="1"/>
        </xdr:cNvSpPr>
      </xdr:nvSpPr>
      <xdr:spPr bwMode="auto">
        <a:xfrm>
          <a:off x="5120640" y="48486060"/>
          <a:ext cx="533400" cy="36576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（株）池田理化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5" zoomScaleNormal="75" zoomScaleSheetLayoutView="75" zoomScalePageLayoutView="85" workbookViewId="0">
      <selection activeCell="G30" sqref="G30:AX30"/>
    </sheetView>
  </sheetViews>
  <sheetFormatPr defaultRowHeight="13.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c r="AP1" s="11"/>
      <c r="AQ1" s="11"/>
      <c r="AR1" s="11"/>
      <c r="AS1" s="11"/>
      <c r="AT1" s="11"/>
      <c r="AU1" s="11"/>
      <c r="AV1" s="11"/>
      <c r="AW1" s="2"/>
    </row>
    <row r="2" spans="1:50" ht="21.75" customHeight="1" thickBot="1">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6">
        <v>2022</v>
      </c>
      <c r="AE2" s="836"/>
      <c r="AF2" s="836"/>
      <c r="AG2" s="836"/>
      <c r="AH2" s="836"/>
      <c r="AI2" s="75" t="s">
        <v>285</v>
      </c>
      <c r="AJ2" s="836" t="s">
        <v>626</v>
      </c>
      <c r="AK2" s="836"/>
      <c r="AL2" s="836"/>
      <c r="AM2" s="836"/>
      <c r="AN2" s="75" t="s">
        <v>285</v>
      </c>
      <c r="AO2" s="836">
        <v>21</v>
      </c>
      <c r="AP2" s="836"/>
      <c r="AQ2" s="836"/>
      <c r="AR2" s="76" t="s">
        <v>285</v>
      </c>
      <c r="AS2" s="837">
        <v>1014</v>
      </c>
      <c r="AT2" s="837"/>
      <c r="AU2" s="837"/>
      <c r="AV2" s="75" t="str">
        <f>IF(AW2="","","-")</f>
        <v/>
      </c>
      <c r="AW2" s="838"/>
      <c r="AX2" s="838"/>
    </row>
    <row r="3" spans="1:50" ht="21" customHeight="1" thickBot="1">
      <c r="A3" s="839" t="s">
        <v>598</v>
      </c>
      <c r="B3" s="840"/>
      <c r="C3" s="840"/>
      <c r="D3" s="840"/>
      <c r="E3" s="840"/>
      <c r="F3" s="840"/>
      <c r="G3" s="840"/>
      <c r="H3" s="840"/>
      <c r="I3" s="840"/>
      <c r="J3" s="840"/>
      <c r="K3" s="840"/>
      <c r="L3" s="840"/>
      <c r="M3" s="840"/>
      <c r="N3" s="840"/>
      <c r="O3" s="840"/>
      <c r="P3" s="840"/>
      <c r="Q3" s="840"/>
      <c r="R3" s="840"/>
      <c r="S3" s="840"/>
      <c r="T3" s="840"/>
      <c r="U3" s="840"/>
      <c r="V3" s="840"/>
      <c r="W3" s="840"/>
      <c r="X3" s="840"/>
      <c r="Y3" s="840"/>
      <c r="Z3" s="840"/>
      <c r="AA3" s="840"/>
      <c r="AB3" s="840"/>
      <c r="AC3" s="840"/>
      <c r="AD3" s="840"/>
      <c r="AE3" s="840"/>
      <c r="AF3" s="840"/>
      <c r="AG3" s="840"/>
      <c r="AH3" s="840"/>
      <c r="AI3" s="23" t="s">
        <v>59</v>
      </c>
      <c r="AJ3" s="841" t="s">
        <v>608</v>
      </c>
      <c r="AK3" s="841"/>
      <c r="AL3" s="841"/>
      <c r="AM3" s="841"/>
      <c r="AN3" s="841"/>
      <c r="AO3" s="841"/>
      <c r="AP3" s="841"/>
      <c r="AQ3" s="841"/>
      <c r="AR3" s="841"/>
      <c r="AS3" s="841"/>
      <c r="AT3" s="841"/>
      <c r="AU3" s="841"/>
      <c r="AV3" s="841"/>
      <c r="AW3" s="841"/>
      <c r="AX3" s="24" t="s">
        <v>60</v>
      </c>
    </row>
    <row r="4" spans="1:50" ht="24.75" customHeight="1">
      <c r="A4" s="811" t="s">
        <v>23</v>
      </c>
      <c r="B4" s="812"/>
      <c r="C4" s="812"/>
      <c r="D4" s="812"/>
      <c r="E4" s="812"/>
      <c r="F4" s="812"/>
      <c r="G4" s="813" t="s">
        <v>646</v>
      </c>
      <c r="H4" s="814"/>
      <c r="I4" s="814"/>
      <c r="J4" s="814"/>
      <c r="K4" s="814"/>
      <c r="L4" s="814"/>
      <c r="M4" s="814"/>
      <c r="N4" s="814"/>
      <c r="O4" s="814"/>
      <c r="P4" s="814"/>
      <c r="Q4" s="814"/>
      <c r="R4" s="814"/>
      <c r="S4" s="814"/>
      <c r="T4" s="814"/>
      <c r="U4" s="814"/>
      <c r="V4" s="814"/>
      <c r="W4" s="814"/>
      <c r="X4" s="814"/>
      <c r="Y4" s="815" t="s">
        <v>1</v>
      </c>
      <c r="Z4" s="816"/>
      <c r="AA4" s="816"/>
      <c r="AB4" s="816"/>
      <c r="AC4" s="816"/>
      <c r="AD4" s="817"/>
      <c r="AE4" s="818" t="s">
        <v>609</v>
      </c>
      <c r="AF4" s="819"/>
      <c r="AG4" s="819"/>
      <c r="AH4" s="819"/>
      <c r="AI4" s="819"/>
      <c r="AJ4" s="819"/>
      <c r="AK4" s="819"/>
      <c r="AL4" s="819"/>
      <c r="AM4" s="819"/>
      <c r="AN4" s="819"/>
      <c r="AO4" s="819"/>
      <c r="AP4" s="820"/>
      <c r="AQ4" s="821" t="s">
        <v>2</v>
      </c>
      <c r="AR4" s="816"/>
      <c r="AS4" s="816"/>
      <c r="AT4" s="816"/>
      <c r="AU4" s="816"/>
      <c r="AV4" s="816"/>
      <c r="AW4" s="816"/>
      <c r="AX4" s="822"/>
    </row>
    <row r="5" spans="1:50" ht="30" customHeight="1">
      <c r="A5" s="823" t="s">
        <v>62</v>
      </c>
      <c r="B5" s="824"/>
      <c r="C5" s="824"/>
      <c r="D5" s="824"/>
      <c r="E5" s="824"/>
      <c r="F5" s="825"/>
      <c r="G5" s="826" t="s">
        <v>611</v>
      </c>
      <c r="H5" s="827"/>
      <c r="I5" s="827"/>
      <c r="J5" s="827"/>
      <c r="K5" s="827"/>
      <c r="L5" s="827"/>
      <c r="M5" s="828" t="s">
        <v>61</v>
      </c>
      <c r="N5" s="829"/>
      <c r="O5" s="829"/>
      <c r="P5" s="829"/>
      <c r="Q5" s="829"/>
      <c r="R5" s="830"/>
      <c r="S5" s="831" t="s">
        <v>612</v>
      </c>
      <c r="T5" s="827"/>
      <c r="U5" s="827"/>
      <c r="V5" s="827"/>
      <c r="W5" s="827"/>
      <c r="X5" s="832"/>
      <c r="Y5" s="833" t="s">
        <v>3</v>
      </c>
      <c r="Z5" s="834"/>
      <c r="AA5" s="834"/>
      <c r="AB5" s="834"/>
      <c r="AC5" s="834"/>
      <c r="AD5" s="835"/>
      <c r="AE5" s="856" t="s">
        <v>613</v>
      </c>
      <c r="AF5" s="856"/>
      <c r="AG5" s="856"/>
      <c r="AH5" s="856"/>
      <c r="AI5" s="856"/>
      <c r="AJ5" s="856"/>
      <c r="AK5" s="856"/>
      <c r="AL5" s="856"/>
      <c r="AM5" s="856"/>
      <c r="AN5" s="856"/>
      <c r="AO5" s="856"/>
      <c r="AP5" s="857"/>
      <c r="AQ5" s="858" t="s">
        <v>610</v>
      </c>
      <c r="AR5" s="859"/>
      <c r="AS5" s="859"/>
      <c r="AT5" s="859"/>
      <c r="AU5" s="859"/>
      <c r="AV5" s="859"/>
      <c r="AW5" s="859"/>
      <c r="AX5" s="860"/>
    </row>
    <row r="6" spans="1:50" ht="39" customHeight="1">
      <c r="A6" s="861" t="s">
        <v>4</v>
      </c>
      <c r="B6" s="862"/>
      <c r="C6" s="862"/>
      <c r="D6" s="862"/>
      <c r="E6" s="862"/>
      <c r="F6" s="862"/>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c r="A7" s="842" t="s">
        <v>20</v>
      </c>
      <c r="B7" s="843"/>
      <c r="C7" s="843"/>
      <c r="D7" s="843"/>
      <c r="E7" s="843"/>
      <c r="F7" s="844"/>
      <c r="G7" s="866" t="s">
        <v>614</v>
      </c>
      <c r="H7" s="867"/>
      <c r="I7" s="867"/>
      <c r="J7" s="867"/>
      <c r="K7" s="867"/>
      <c r="L7" s="867"/>
      <c r="M7" s="867"/>
      <c r="N7" s="867"/>
      <c r="O7" s="867"/>
      <c r="P7" s="867"/>
      <c r="Q7" s="867"/>
      <c r="R7" s="867"/>
      <c r="S7" s="867"/>
      <c r="T7" s="867"/>
      <c r="U7" s="867"/>
      <c r="V7" s="867"/>
      <c r="W7" s="867"/>
      <c r="X7" s="868"/>
      <c r="Y7" s="869" t="s">
        <v>270</v>
      </c>
      <c r="Z7" s="687"/>
      <c r="AA7" s="687"/>
      <c r="AB7" s="687"/>
      <c r="AC7" s="687"/>
      <c r="AD7" s="870"/>
      <c r="AE7" s="798" t="s">
        <v>615</v>
      </c>
      <c r="AF7" s="799"/>
      <c r="AG7" s="799"/>
      <c r="AH7" s="799"/>
      <c r="AI7" s="799"/>
      <c r="AJ7" s="799"/>
      <c r="AK7" s="799"/>
      <c r="AL7" s="799"/>
      <c r="AM7" s="799"/>
      <c r="AN7" s="799"/>
      <c r="AO7" s="799"/>
      <c r="AP7" s="799"/>
      <c r="AQ7" s="799"/>
      <c r="AR7" s="799"/>
      <c r="AS7" s="799"/>
      <c r="AT7" s="799"/>
      <c r="AU7" s="799"/>
      <c r="AV7" s="799"/>
      <c r="AW7" s="799"/>
      <c r="AX7" s="800"/>
    </row>
    <row r="8" spans="1:50" ht="53.25" customHeight="1">
      <c r="A8" s="842" t="s">
        <v>185</v>
      </c>
      <c r="B8" s="843"/>
      <c r="C8" s="843"/>
      <c r="D8" s="843"/>
      <c r="E8" s="843"/>
      <c r="F8" s="844"/>
      <c r="G8" s="845" t="str">
        <f>入力規則等!A27</f>
        <v>医療分野の研究開発関連、科学技術・イノベーション</v>
      </c>
      <c r="H8" s="846"/>
      <c r="I8" s="846"/>
      <c r="J8" s="846"/>
      <c r="K8" s="846"/>
      <c r="L8" s="846"/>
      <c r="M8" s="846"/>
      <c r="N8" s="846"/>
      <c r="O8" s="846"/>
      <c r="P8" s="846"/>
      <c r="Q8" s="846"/>
      <c r="R8" s="846"/>
      <c r="S8" s="846"/>
      <c r="T8" s="846"/>
      <c r="U8" s="846"/>
      <c r="V8" s="846"/>
      <c r="W8" s="846"/>
      <c r="X8" s="847"/>
      <c r="Y8" s="848" t="s">
        <v>186</v>
      </c>
      <c r="Z8" s="849"/>
      <c r="AA8" s="849"/>
      <c r="AB8" s="849"/>
      <c r="AC8" s="849"/>
      <c r="AD8" s="850"/>
      <c r="AE8" s="851" t="str">
        <f>入力規則等!K13</f>
        <v>文教及び科学振興</v>
      </c>
      <c r="AF8" s="846"/>
      <c r="AG8" s="846"/>
      <c r="AH8" s="846"/>
      <c r="AI8" s="846"/>
      <c r="AJ8" s="846"/>
      <c r="AK8" s="846"/>
      <c r="AL8" s="846"/>
      <c r="AM8" s="846"/>
      <c r="AN8" s="846"/>
      <c r="AO8" s="846"/>
      <c r="AP8" s="846"/>
      <c r="AQ8" s="846"/>
      <c r="AR8" s="846"/>
      <c r="AS8" s="846"/>
      <c r="AT8" s="846"/>
      <c r="AU8" s="846"/>
      <c r="AV8" s="846"/>
      <c r="AW8" s="846"/>
      <c r="AX8" s="852"/>
    </row>
    <row r="9" spans="1:50" ht="58.5" customHeight="1">
      <c r="A9" s="771" t="s">
        <v>21</v>
      </c>
      <c r="B9" s="772"/>
      <c r="C9" s="772"/>
      <c r="D9" s="772"/>
      <c r="E9" s="772"/>
      <c r="F9" s="772"/>
      <c r="G9" s="853" t="s">
        <v>639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c r="A10" s="759" t="s">
        <v>27</v>
      </c>
      <c r="B10" s="760"/>
      <c r="C10" s="760"/>
      <c r="D10" s="760"/>
      <c r="E10" s="760"/>
      <c r="F10" s="760"/>
      <c r="G10" s="761" t="s">
        <v>641</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c r="A11" s="759" t="s">
        <v>5</v>
      </c>
      <c r="B11" s="760"/>
      <c r="C11" s="760"/>
      <c r="D11" s="760"/>
      <c r="E11" s="760"/>
      <c r="F11" s="764"/>
      <c r="G11" s="765" t="str">
        <f>入力規則等!P10</f>
        <v>直接実施</v>
      </c>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66"/>
      <c r="AL11" s="766"/>
      <c r="AM11" s="766"/>
      <c r="AN11" s="766"/>
      <c r="AO11" s="766"/>
      <c r="AP11" s="766"/>
      <c r="AQ11" s="766"/>
      <c r="AR11" s="766"/>
      <c r="AS11" s="766"/>
      <c r="AT11" s="766"/>
      <c r="AU11" s="766"/>
      <c r="AV11" s="766"/>
      <c r="AW11" s="766"/>
      <c r="AX11" s="767"/>
    </row>
    <row r="12" spans="1:50" ht="21" customHeight="1">
      <c r="A12" s="768" t="s">
        <v>22</v>
      </c>
      <c r="B12" s="769"/>
      <c r="C12" s="769"/>
      <c r="D12" s="769"/>
      <c r="E12" s="769"/>
      <c r="F12" s="770"/>
      <c r="G12" s="774"/>
      <c r="H12" s="775"/>
      <c r="I12" s="775"/>
      <c r="J12" s="775"/>
      <c r="K12" s="775"/>
      <c r="L12" s="775"/>
      <c r="M12" s="775"/>
      <c r="N12" s="775"/>
      <c r="O12" s="775"/>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4"/>
    </row>
    <row r="13" spans="1:50" ht="21" customHeight="1">
      <c r="A13" s="307"/>
      <c r="B13" s="308"/>
      <c r="C13" s="308"/>
      <c r="D13" s="308"/>
      <c r="E13" s="308"/>
      <c r="F13" s="309"/>
      <c r="G13" s="788" t="s">
        <v>6</v>
      </c>
      <c r="H13" s="789"/>
      <c r="I13" s="805" t="s">
        <v>7</v>
      </c>
      <c r="J13" s="806"/>
      <c r="K13" s="806"/>
      <c r="L13" s="806"/>
      <c r="M13" s="806"/>
      <c r="N13" s="806"/>
      <c r="O13" s="807"/>
      <c r="P13" s="699" t="s">
        <v>614</v>
      </c>
      <c r="Q13" s="700"/>
      <c r="R13" s="700"/>
      <c r="S13" s="700"/>
      <c r="T13" s="700"/>
      <c r="U13" s="700"/>
      <c r="V13" s="701"/>
      <c r="W13" s="699" t="s">
        <v>614</v>
      </c>
      <c r="X13" s="700"/>
      <c r="Y13" s="700"/>
      <c r="Z13" s="700"/>
      <c r="AA13" s="700"/>
      <c r="AB13" s="700"/>
      <c r="AC13" s="701"/>
      <c r="AD13" s="699" t="s">
        <v>614</v>
      </c>
      <c r="AE13" s="700"/>
      <c r="AF13" s="700"/>
      <c r="AG13" s="700"/>
      <c r="AH13" s="700"/>
      <c r="AI13" s="700"/>
      <c r="AJ13" s="701"/>
      <c r="AK13" s="699">
        <v>0</v>
      </c>
      <c r="AL13" s="700"/>
      <c r="AM13" s="700"/>
      <c r="AN13" s="700"/>
      <c r="AO13" s="700"/>
      <c r="AP13" s="700"/>
      <c r="AQ13" s="701"/>
      <c r="AR13" s="736" t="s">
        <v>662</v>
      </c>
      <c r="AS13" s="737"/>
      <c r="AT13" s="737"/>
      <c r="AU13" s="737"/>
      <c r="AV13" s="737"/>
      <c r="AW13" s="737"/>
      <c r="AX13" s="808"/>
    </row>
    <row r="14" spans="1:50" ht="21" customHeight="1">
      <c r="A14" s="307"/>
      <c r="B14" s="308"/>
      <c r="C14" s="308"/>
      <c r="D14" s="308"/>
      <c r="E14" s="308"/>
      <c r="F14" s="309"/>
      <c r="G14" s="790"/>
      <c r="H14" s="791"/>
      <c r="I14" s="783" t="s">
        <v>8</v>
      </c>
      <c r="J14" s="784"/>
      <c r="K14" s="784"/>
      <c r="L14" s="784"/>
      <c r="M14" s="784"/>
      <c r="N14" s="784"/>
      <c r="O14" s="785"/>
      <c r="P14" s="699" t="s">
        <v>614</v>
      </c>
      <c r="Q14" s="700"/>
      <c r="R14" s="700"/>
      <c r="S14" s="700"/>
      <c r="T14" s="700"/>
      <c r="U14" s="700"/>
      <c r="V14" s="701"/>
      <c r="W14" s="699" t="s">
        <v>614</v>
      </c>
      <c r="X14" s="700"/>
      <c r="Y14" s="700"/>
      <c r="Z14" s="700"/>
      <c r="AA14" s="700"/>
      <c r="AB14" s="700"/>
      <c r="AC14" s="701"/>
      <c r="AD14" s="699">
        <v>447</v>
      </c>
      <c r="AE14" s="700"/>
      <c r="AF14" s="700"/>
      <c r="AG14" s="700"/>
      <c r="AH14" s="700"/>
      <c r="AI14" s="700"/>
      <c r="AJ14" s="701"/>
      <c r="AK14" s="699">
        <v>0</v>
      </c>
      <c r="AL14" s="700"/>
      <c r="AM14" s="700"/>
      <c r="AN14" s="700"/>
      <c r="AO14" s="700"/>
      <c r="AP14" s="700"/>
      <c r="AQ14" s="701"/>
      <c r="AR14" s="794"/>
      <c r="AS14" s="794"/>
      <c r="AT14" s="794"/>
      <c r="AU14" s="794"/>
      <c r="AV14" s="794"/>
      <c r="AW14" s="794"/>
      <c r="AX14" s="795"/>
    </row>
    <row r="15" spans="1:50" ht="21" customHeight="1">
      <c r="A15" s="307"/>
      <c r="B15" s="308"/>
      <c r="C15" s="308"/>
      <c r="D15" s="308"/>
      <c r="E15" s="308"/>
      <c r="F15" s="309"/>
      <c r="G15" s="790"/>
      <c r="H15" s="791"/>
      <c r="I15" s="783" t="s">
        <v>47</v>
      </c>
      <c r="J15" s="796"/>
      <c r="K15" s="796"/>
      <c r="L15" s="796"/>
      <c r="M15" s="796"/>
      <c r="N15" s="796"/>
      <c r="O15" s="797"/>
      <c r="P15" s="699" t="s">
        <v>614</v>
      </c>
      <c r="Q15" s="700"/>
      <c r="R15" s="700"/>
      <c r="S15" s="700"/>
      <c r="T15" s="700"/>
      <c r="U15" s="700"/>
      <c r="V15" s="701"/>
      <c r="W15" s="699" t="s">
        <v>614</v>
      </c>
      <c r="X15" s="700"/>
      <c r="Y15" s="700"/>
      <c r="Z15" s="700"/>
      <c r="AA15" s="700"/>
      <c r="AB15" s="700"/>
      <c r="AC15" s="701"/>
      <c r="AD15" s="699" t="s">
        <v>614</v>
      </c>
      <c r="AE15" s="700"/>
      <c r="AF15" s="700"/>
      <c r="AG15" s="700"/>
      <c r="AH15" s="700"/>
      <c r="AI15" s="700"/>
      <c r="AJ15" s="701"/>
      <c r="AK15" s="699">
        <v>426</v>
      </c>
      <c r="AL15" s="700"/>
      <c r="AM15" s="700"/>
      <c r="AN15" s="700"/>
      <c r="AO15" s="700"/>
      <c r="AP15" s="700"/>
      <c r="AQ15" s="701"/>
      <c r="AR15" s="699" t="s">
        <v>662</v>
      </c>
      <c r="AS15" s="700"/>
      <c r="AT15" s="700"/>
      <c r="AU15" s="700"/>
      <c r="AV15" s="700"/>
      <c r="AW15" s="700"/>
      <c r="AX15" s="809"/>
    </row>
    <row r="16" spans="1:50" ht="21" customHeight="1">
      <c r="A16" s="307"/>
      <c r="B16" s="308"/>
      <c r="C16" s="308"/>
      <c r="D16" s="308"/>
      <c r="E16" s="308"/>
      <c r="F16" s="309"/>
      <c r="G16" s="790"/>
      <c r="H16" s="791"/>
      <c r="I16" s="783" t="s">
        <v>48</v>
      </c>
      <c r="J16" s="796"/>
      <c r="K16" s="796"/>
      <c r="L16" s="796"/>
      <c r="M16" s="796"/>
      <c r="N16" s="796"/>
      <c r="O16" s="797"/>
      <c r="P16" s="699" t="s">
        <v>614</v>
      </c>
      <c r="Q16" s="700"/>
      <c r="R16" s="700"/>
      <c r="S16" s="700"/>
      <c r="T16" s="700"/>
      <c r="U16" s="700"/>
      <c r="V16" s="701"/>
      <c r="W16" s="699" t="s">
        <v>614</v>
      </c>
      <c r="X16" s="700"/>
      <c r="Y16" s="700"/>
      <c r="Z16" s="700"/>
      <c r="AA16" s="700"/>
      <c r="AB16" s="700"/>
      <c r="AC16" s="701"/>
      <c r="AD16" s="699">
        <v>-426</v>
      </c>
      <c r="AE16" s="700"/>
      <c r="AF16" s="700"/>
      <c r="AG16" s="700"/>
      <c r="AH16" s="700"/>
      <c r="AI16" s="700"/>
      <c r="AJ16" s="701"/>
      <c r="AK16" s="699">
        <v>0</v>
      </c>
      <c r="AL16" s="700"/>
      <c r="AM16" s="700"/>
      <c r="AN16" s="700"/>
      <c r="AO16" s="700"/>
      <c r="AP16" s="700"/>
      <c r="AQ16" s="701"/>
      <c r="AR16" s="801"/>
      <c r="AS16" s="802"/>
      <c r="AT16" s="802"/>
      <c r="AU16" s="802"/>
      <c r="AV16" s="802"/>
      <c r="AW16" s="802"/>
      <c r="AX16" s="803"/>
    </row>
    <row r="17" spans="1:50" ht="24.75" customHeight="1">
      <c r="A17" s="307"/>
      <c r="B17" s="308"/>
      <c r="C17" s="308"/>
      <c r="D17" s="308"/>
      <c r="E17" s="308"/>
      <c r="F17" s="309"/>
      <c r="G17" s="790"/>
      <c r="H17" s="791"/>
      <c r="I17" s="783" t="s">
        <v>46</v>
      </c>
      <c r="J17" s="784"/>
      <c r="K17" s="784"/>
      <c r="L17" s="784"/>
      <c r="M17" s="784"/>
      <c r="N17" s="784"/>
      <c r="O17" s="785"/>
      <c r="P17" s="699" t="s">
        <v>614</v>
      </c>
      <c r="Q17" s="700"/>
      <c r="R17" s="700"/>
      <c r="S17" s="700"/>
      <c r="T17" s="700"/>
      <c r="U17" s="700"/>
      <c r="V17" s="701"/>
      <c r="W17" s="699" t="s">
        <v>614</v>
      </c>
      <c r="X17" s="700"/>
      <c r="Y17" s="700"/>
      <c r="Z17" s="700"/>
      <c r="AA17" s="700"/>
      <c r="AB17" s="700"/>
      <c r="AC17" s="701"/>
      <c r="AD17" s="699" t="s">
        <v>614</v>
      </c>
      <c r="AE17" s="700"/>
      <c r="AF17" s="700"/>
      <c r="AG17" s="700"/>
      <c r="AH17" s="700"/>
      <c r="AI17" s="700"/>
      <c r="AJ17" s="701"/>
      <c r="AK17" s="699">
        <v>0</v>
      </c>
      <c r="AL17" s="700"/>
      <c r="AM17" s="700"/>
      <c r="AN17" s="700"/>
      <c r="AO17" s="700"/>
      <c r="AP17" s="700"/>
      <c r="AQ17" s="701"/>
      <c r="AR17" s="786"/>
      <c r="AS17" s="786"/>
      <c r="AT17" s="786"/>
      <c r="AU17" s="786"/>
      <c r="AV17" s="786"/>
      <c r="AW17" s="786"/>
      <c r="AX17" s="787"/>
    </row>
    <row r="18" spans="1:50" ht="24.75" customHeight="1">
      <c r="A18" s="307"/>
      <c r="B18" s="308"/>
      <c r="C18" s="308"/>
      <c r="D18" s="308"/>
      <c r="E18" s="308"/>
      <c r="F18" s="309"/>
      <c r="G18" s="792"/>
      <c r="H18" s="793"/>
      <c r="I18" s="776" t="s">
        <v>18</v>
      </c>
      <c r="J18" s="777"/>
      <c r="K18" s="777"/>
      <c r="L18" s="777"/>
      <c r="M18" s="777"/>
      <c r="N18" s="777"/>
      <c r="O18" s="778"/>
      <c r="P18" s="779">
        <f>SUM(P13:V17)</f>
        <v>0</v>
      </c>
      <c r="Q18" s="780"/>
      <c r="R18" s="780"/>
      <c r="S18" s="780"/>
      <c r="T18" s="780"/>
      <c r="U18" s="780"/>
      <c r="V18" s="781"/>
      <c r="W18" s="779">
        <f>SUM(W13:AC17)</f>
        <v>0</v>
      </c>
      <c r="X18" s="780"/>
      <c r="Y18" s="780"/>
      <c r="Z18" s="780"/>
      <c r="AA18" s="780"/>
      <c r="AB18" s="780"/>
      <c r="AC18" s="781"/>
      <c r="AD18" s="779">
        <f>SUM(AD13:AJ17)</f>
        <v>21</v>
      </c>
      <c r="AE18" s="780"/>
      <c r="AF18" s="780"/>
      <c r="AG18" s="780"/>
      <c r="AH18" s="780"/>
      <c r="AI18" s="780"/>
      <c r="AJ18" s="781"/>
      <c r="AK18" s="779">
        <f>SUM(AK13:AQ17)</f>
        <v>426</v>
      </c>
      <c r="AL18" s="780"/>
      <c r="AM18" s="780"/>
      <c r="AN18" s="780"/>
      <c r="AO18" s="780"/>
      <c r="AP18" s="780"/>
      <c r="AQ18" s="781"/>
      <c r="AR18" s="779">
        <f>SUM(AR13:AX17)</f>
        <v>0</v>
      </c>
      <c r="AS18" s="780"/>
      <c r="AT18" s="780"/>
      <c r="AU18" s="780"/>
      <c r="AV18" s="780"/>
      <c r="AW18" s="780"/>
      <c r="AX18" s="782"/>
    </row>
    <row r="19" spans="1:50" ht="24.75" customHeight="1">
      <c r="A19" s="307"/>
      <c r="B19" s="308"/>
      <c r="C19" s="308"/>
      <c r="D19" s="308"/>
      <c r="E19" s="308"/>
      <c r="F19" s="309"/>
      <c r="G19" s="751" t="s">
        <v>9</v>
      </c>
      <c r="H19" s="752"/>
      <c r="I19" s="752"/>
      <c r="J19" s="752"/>
      <c r="K19" s="752"/>
      <c r="L19" s="752"/>
      <c r="M19" s="752"/>
      <c r="N19" s="752"/>
      <c r="O19" s="752"/>
      <c r="P19" s="699">
        <v>0</v>
      </c>
      <c r="Q19" s="700"/>
      <c r="R19" s="700"/>
      <c r="S19" s="700"/>
      <c r="T19" s="700"/>
      <c r="U19" s="700"/>
      <c r="V19" s="701"/>
      <c r="W19" s="699">
        <v>0</v>
      </c>
      <c r="X19" s="700"/>
      <c r="Y19" s="700"/>
      <c r="Z19" s="700"/>
      <c r="AA19" s="700"/>
      <c r="AB19" s="700"/>
      <c r="AC19" s="701"/>
      <c r="AD19" s="699">
        <v>21</v>
      </c>
      <c r="AE19" s="700"/>
      <c r="AF19" s="700"/>
      <c r="AG19" s="700"/>
      <c r="AH19" s="700"/>
      <c r="AI19" s="700"/>
      <c r="AJ19" s="701"/>
      <c r="AK19" s="748"/>
      <c r="AL19" s="748"/>
      <c r="AM19" s="748"/>
      <c r="AN19" s="748"/>
      <c r="AO19" s="748"/>
      <c r="AP19" s="748"/>
      <c r="AQ19" s="748"/>
      <c r="AR19" s="748"/>
      <c r="AS19" s="748"/>
      <c r="AT19" s="748"/>
      <c r="AU19" s="748"/>
      <c r="AV19" s="748"/>
      <c r="AW19" s="748"/>
      <c r="AX19" s="750"/>
    </row>
    <row r="20" spans="1:50" ht="24.75" customHeight="1">
      <c r="A20" s="307"/>
      <c r="B20" s="308"/>
      <c r="C20" s="308"/>
      <c r="D20" s="308"/>
      <c r="E20" s="308"/>
      <c r="F20" s="309"/>
      <c r="G20" s="751" t="s">
        <v>10</v>
      </c>
      <c r="H20" s="752"/>
      <c r="I20" s="752"/>
      <c r="J20" s="752"/>
      <c r="K20" s="752"/>
      <c r="L20" s="752"/>
      <c r="M20" s="752"/>
      <c r="N20" s="752"/>
      <c r="O20" s="752"/>
      <c r="P20" s="747" t="str">
        <f>IF(P18=0, "-", SUM(P19)/P18)</f>
        <v>-</v>
      </c>
      <c r="Q20" s="747"/>
      <c r="R20" s="747"/>
      <c r="S20" s="747"/>
      <c r="T20" s="747"/>
      <c r="U20" s="747"/>
      <c r="V20" s="747"/>
      <c r="W20" s="747" t="str">
        <f>IF(W18=0, "-", SUM(W19)/W18)</f>
        <v>-</v>
      </c>
      <c r="X20" s="747"/>
      <c r="Y20" s="747"/>
      <c r="Z20" s="747"/>
      <c r="AA20" s="747"/>
      <c r="AB20" s="747"/>
      <c r="AC20" s="747"/>
      <c r="AD20" s="747">
        <f>IF(AD18=0, "-", SUM(AD19)/AD18)</f>
        <v>1</v>
      </c>
      <c r="AE20" s="747"/>
      <c r="AF20" s="747"/>
      <c r="AG20" s="747"/>
      <c r="AH20" s="747"/>
      <c r="AI20" s="747"/>
      <c r="AJ20" s="747"/>
      <c r="AK20" s="748"/>
      <c r="AL20" s="748"/>
      <c r="AM20" s="748"/>
      <c r="AN20" s="748"/>
      <c r="AO20" s="748"/>
      <c r="AP20" s="748"/>
      <c r="AQ20" s="749"/>
      <c r="AR20" s="749"/>
      <c r="AS20" s="749"/>
      <c r="AT20" s="749"/>
      <c r="AU20" s="748"/>
      <c r="AV20" s="748"/>
      <c r="AW20" s="748"/>
      <c r="AX20" s="750"/>
    </row>
    <row r="21" spans="1:50" ht="25.5" customHeight="1">
      <c r="A21" s="771"/>
      <c r="B21" s="772"/>
      <c r="C21" s="772"/>
      <c r="D21" s="772"/>
      <c r="E21" s="772"/>
      <c r="F21" s="773"/>
      <c r="G21" s="745" t="s">
        <v>239</v>
      </c>
      <c r="H21" s="746"/>
      <c r="I21" s="746"/>
      <c r="J21" s="746"/>
      <c r="K21" s="746"/>
      <c r="L21" s="746"/>
      <c r="M21" s="746"/>
      <c r="N21" s="746"/>
      <c r="O21" s="746"/>
      <c r="P21" s="747" t="str">
        <f>IF(P19=0, "-", SUM(P19)/SUM(P13,P14))</f>
        <v>-</v>
      </c>
      <c r="Q21" s="747"/>
      <c r="R21" s="747"/>
      <c r="S21" s="747"/>
      <c r="T21" s="747"/>
      <c r="U21" s="747"/>
      <c r="V21" s="747"/>
      <c r="W21" s="747" t="str">
        <f>IF(W19=0, "-", SUM(W19)/SUM(W13,W14))</f>
        <v>-</v>
      </c>
      <c r="X21" s="747"/>
      <c r="Y21" s="747"/>
      <c r="Z21" s="747"/>
      <c r="AA21" s="747"/>
      <c r="AB21" s="747"/>
      <c r="AC21" s="747"/>
      <c r="AD21" s="747">
        <f>IF(AD19=0, "-", SUM(AD19)/SUM(AD13,AD14))</f>
        <v>4.6979865771812082E-2</v>
      </c>
      <c r="AE21" s="747"/>
      <c r="AF21" s="747"/>
      <c r="AG21" s="747"/>
      <c r="AH21" s="747"/>
      <c r="AI21" s="747"/>
      <c r="AJ21" s="747"/>
      <c r="AK21" s="748"/>
      <c r="AL21" s="748"/>
      <c r="AM21" s="748"/>
      <c r="AN21" s="748"/>
      <c r="AO21" s="748"/>
      <c r="AP21" s="748"/>
      <c r="AQ21" s="749"/>
      <c r="AR21" s="749"/>
      <c r="AS21" s="749"/>
      <c r="AT21" s="749"/>
      <c r="AU21" s="748"/>
      <c r="AV21" s="748"/>
      <c r="AW21" s="748"/>
      <c r="AX21" s="750"/>
    </row>
    <row r="22" spans="1:50" ht="18.75" customHeight="1">
      <c r="A22" s="705" t="s">
        <v>593</v>
      </c>
      <c r="B22" s="706"/>
      <c r="C22" s="706"/>
      <c r="D22" s="706"/>
      <c r="E22" s="706"/>
      <c r="F22" s="707"/>
      <c r="G22" s="711" t="s">
        <v>229</v>
      </c>
      <c r="H22" s="550"/>
      <c r="I22" s="550"/>
      <c r="J22" s="550"/>
      <c r="K22" s="550"/>
      <c r="L22" s="550"/>
      <c r="M22" s="550"/>
      <c r="N22" s="550"/>
      <c r="O22" s="551"/>
      <c r="P22" s="712" t="s">
        <v>591</v>
      </c>
      <c r="Q22" s="550"/>
      <c r="R22" s="550"/>
      <c r="S22" s="550"/>
      <c r="T22" s="550"/>
      <c r="U22" s="550"/>
      <c r="V22" s="551"/>
      <c r="W22" s="712" t="s">
        <v>592</v>
      </c>
      <c r="X22" s="550"/>
      <c r="Y22" s="550"/>
      <c r="Z22" s="550"/>
      <c r="AA22" s="550"/>
      <c r="AB22" s="550"/>
      <c r="AC22" s="551"/>
      <c r="AD22" s="712" t="s">
        <v>228</v>
      </c>
      <c r="AE22" s="550"/>
      <c r="AF22" s="550"/>
      <c r="AG22" s="550"/>
      <c r="AH22" s="550"/>
      <c r="AI22" s="550"/>
      <c r="AJ22" s="550"/>
      <c r="AK22" s="550"/>
      <c r="AL22" s="550"/>
      <c r="AM22" s="550"/>
      <c r="AN22" s="550"/>
      <c r="AO22" s="550"/>
      <c r="AP22" s="550"/>
      <c r="AQ22" s="550"/>
      <c r="AR22" s="550"/>
      <c r="AS22" s="550"/>
      <c r="AT22" s="550"/>
      <c r="AU22" s="550"/>
      <c r="AV22" s="550"/>
      <c r="AW22" s="550"/>
      <c r="AX22" s="732"/>
    </row>
    <row r="23" spans="1:50" ht="25.5" customHeight="1">
      <c r="A23" s="708"/>
      <c r="B23" s="709"/>
      <c r="C23" s="709"/>
      <c r="D23" s="709"/>
      <c r="E23" s="709"/>
      <c r="F23" s="710"/>
      <c r="G23" s="733" t="s">
        <v>616</v>
      </c>
      <c r="H23" s="734"/>
      <c r="I23" s="734"/>
      <c r="J23" s="734"/>
      <c r="K23" s="734"/>
      <c r="L23" s="734"/>
      <c r="M23" s="734"/>
      <c r="N23" s="734"/>
      <c r="O23" s="735"/>
      <c r="P23" s="736">
        <v>0</v>
      </c>
      <c r="Q23" s="737"/>
      <c r="R23" s="737"/>
      <c r="S23" s="737"/>
      <c r="T23" s="737"/>
      <c r="U23" s="737"/>
      <c r="V23" s="738"/>
      <c r="W23" s="736" t="s">
        <v>662</v>
      </c>
      <c r="X23" s="737"/>
      <c r="Y23" s="737"/>
      <c r="Z23" s="737"/>
      <c r="AA23" s="737"/>
      <c r="AB23" s="737"/>
      <c r="AC23" s="738"/>
      <c r="AD23" s="739" t="s">
        <v>664</v>
      </c>
      <c r="AE23" s="740"/>
      <c r="AF23" s="740"/>
      <c r="AG23" s="740"/>
      <c r="AH23" s="740"/>
      <c r="AI23" s="740"/>
      <c r="AJ23" s="740"/>
      <c r="AK23" s="740"/>
      <c r="AL23" s="740"/>
      <c r="AM23" s="740"/>
      <c r="AN23" s="740"/>
      <c r="AO23" s="740"/>
      <c r="AP23" s="740"/>
      <c r="AQ23" s="740"/>
      <c r="AR23" s="740"/>
      <c r="AS23" s="740"/>
      <c r="AT23" s="740"/>
      <c r="AU23" s="740"/>
      <c r="AV23" s="740"/>
      <c r="AW23" s="740"/>
      <c r="AX23" s="741"/>
    </row>
    <row r="24" spans="1:50" ht="25.5" hidden="1" customHeight="1">
      <c r="A24" s="708"/>
      <c r="B24" s="709"/>
      <c r="C24" s="709"/>
      <c r="D24" s="709"/>
      <c r="E24" s="709"/>
      <c r="F24" s="710"/>
      <c r="G24" s="702"/>
      <c r="H24" s="703"/>
      <c r="I24" s="703"/>
      <c r="J24" s="703"/>
      <c r="K24" s="703"/>
      <c r="L24" s="703"/>
      <c r="M24" s="703"/>
      <c r="N24" s="703"/>
      <c r="O24" s="704"/>
      <c r="P24" s="699"/>
      <c r="Q24" s="700"/>
      <c r="R24" s="700"/>
      <c r="S24" s="700"/>
      <c r="T24" s="700"/>
      <c r="U24" s="700"/>
      <c r="V24" s="701"/>
      <c r="W24" s="699"/>
      <c r="X24" s="700"/>
      <c r="Y24" s="700"/>
      <c r="Z24" s="700"/>
      <c r="AA24" s="700"/>
      <c r="AB24" s="700"/>
      <c r="AC24" s="701"/>
      <c r="AD24" s="742"/>
      <c r="AE24" s="743"/>
      <c r="AF24" s="743"/>
      <c r="AG24" s="743"/>
      <c r="AH24" s="743"/>
      <c r="AI24" s="743"/>
      <c r="AJ24" s="743"/>
      <c r="AK24" s="743"/>
      <c r="AL24" s="743"/>
      <c r="AM24" s="743"/>
      <c r="AN24" s="743"/>
      <c r="AO24" s="743"/>
      <c r="AP24" s="743"/>
      <c r="AQ24" s="743"/>
      <c r="AR24" s="743"/>
      <c r="AS24" s="743"/>
      <c r="AT24" s="743"/>
      <c r="AU24" s="743"/>
      <c r="AV24" s="743"/>
      <c r="AW24" s="743"/>
      <c r="AX24" s="744"/>
    </row>
    <row r="25" spans="1:50" ht="25.5" hidden="1" customHeight="1">
      <c r="A25" s="708"/>
      <c r="B25" s="709"/>
      <c r="C25" s="709"/>
      <c r="D25" s="709"/>
      <c r="E25" s="709"/>
      <c r="F25" s="710"/>
      <c r="G25" s="702"/>
      <c r="H25" s="703"/>
      <c r="I25" s="703"/>
      <c r="J25" s="703"/>
      <c r="K25" s="703"/>
      <c r="L25" s="703"/>
      <c r="M25" s="703"/>
      <c r="N25" s="703"/>
      <c r="O25" s="704"/>
      <c r="P25" s="699"/>
      <c r="Q25" s="700"/>
      <c r="R25" s="700"/>
      <c r="S25" s="700"/>
      <c r="T25" s="700"/>
      <c r="U25" s="700"/>
      <c r="V25" s="701"/>
      <c r="W25" s="699"/>
      <c r="X25" s="700"/>
      <c r="Y25" s="700"/>
      <c r="Z25" s="700"/>
      <c r="AA25" s="700"/>
      <c r="AB25" s="700"/>
      <c r="AC25" s="701"/>
      <c r="AD25" s="742"/>
      <c r="AE25" s="743"/>
      <c r="AF25" s="743"/>
      <c r="AG25" s="743"/>
      <c r="AH25" s="743"/>
      <c r="AI25" s="743"/>
      <c r="AJ25" s="743"/>
      <c r="AK25" s="743"/>
      <c r="AL25" s="743"/>
      <c r="AM25" s="743"/>
      <c r="AN25" s="743"/>
      <c r="AO25" s="743"/>
      <c r="AP25" s="743"/>
      <c r="AQ25" s="743"/>
      <c r="AR25" s="743"/>
      <c r="AS25" s="743"/>
      <c r="AT25" s="743"/>
      <c r="AU25" s="743"/>
      <c r="AV25" s="743"/>
      <c r="AW25" s="743"/>
      <c r="AX25" s="744"/>
    </row>
    <row r="26" spans="1:50" ht="25.5" hidden="1" customHeight="1">
      <c r="A26" s="708"/>
      <c r="B26" s="709"/>
      <c r="C26" s="709"/>
      <c r="D26" s="709"/>
      <c r="E26" s="709"/>
      <c r="F26" s="710"/>
      <c r="G26" s="702"/>
      <c r="H26" s="703"/>
      <c r="I26" s="703"/>
      <c r="J26" s="703"/>
      <c r="K26" s="703"/>
      <c r="L26" s="703"/>
      <c r="M26" s="703"/>
      <c r="N26" s="703"/>
      <c r="O26" s="704"/>
      <c r="P26" s="699"/>
      <c r="Q26" s="700"/>
      <c r="R26" s="700"/>
      <c r="S26" s="700"/>
      <c r="T26" s="700"/>
      <c r="U26" s="700"/>
      <c r="V26" s="701"/>
      <c r="W26" s="699"/>
      <c r="X26" s="700"/>
      <c r="Y26" s="700"/>
      <c r="Z26" s="700"/>
      <c r="AA26" s="700"/>
      <c r="AB26" s="700"/>
      <c r="AC26" s="701"/>
      <c r="AD26" s="742"/>
      <c r="AE26" s="743"/>
      <c r="AF26" s="743"/>
      <c r="AG26" s="743"/>
      <c r="AH26" s="743"/>
      <c r="AI26" s="743"/>
      <c r="AJ26" s="743"/>
      <c r="AK26" s="743"/>
      <c r="AL26" s="743"/>
      <c r="AM26" s="743"/>
      <c r="AN26" s="743"/>
      <c r="AO26" s="743"/>
      <c r="AP26" s="743"/>
      <c r="AQ26" s="743"/>
      <c r="AR26" s="743"/>
      <c r="AS26" s="743"/>
      <c r="AT26" s="743"/>
      <c r="AU26" s="743"/>
      <c r="AV26" s="743"/>
      <c r="AW26" s="743"/>
      <c r="AX26" s="744"/>
    </row>
    <row r="27" spans="1:50" ht="25.5" hidden="1" customHeight="1">
      <c r="A27" s="708"/>
      <c r="B27" s="709"/>
      <c r="C27" s="709"/>
      <c r="D27" s="709"/>
      <c r="E27" s="709"/>
      <c r="F27" s="710"/>
      <c r="G27" s="702"/>
      <c r="H27" s="703"/>
      <c r="I27" s="703"/>
      <c r="J27" s="703"/>
      <c r="K27" s="703"/>
      <c r="L27" s="703"/>
      <c r="M27" s="703"/>
      <c r="N27" s="703"/>
      <c r="O27" s="704"/>
      <c r="P27" s="699"/>
      <c r="Q27" s="700"/>
      <c r="R27" s="700"/>
      <c r="S27" s="700"/>
      <c r="T27" s="700"/>
      <c r="U27" s="700"/>
      <c r="V27" s="701"/>
      <c r="W27" s="699"/>
      <c r="X27" s="700"/>
      <c r="Y27" s="700"/>
      <c r="Z27" s="700"/>
      <c r="AA27" s="700"/>
      <c r="AB27" s="700"/>
      <c r="AC27" s="701"/>
      <c r="AD27" s="742"/>
      <c r="AE27" s="743"/>
      <c r="AF27" s="743"/>
      <c r="AG27" s="743"/>
      <c r="AH27" s="743"/>
      <c r="AI27" s="743"/>
      <c r="AJ27" s="743"/>
      <c r="AK27" s="743"/>
      <c r="AL27" s="743"/>
      <c r="AM27" s="743"/>
      <c r="AN27" s="743"/>
      <c r="AO27" s="743"/>
      <c r="AP27" s="743"/>
      <c r="AQ27" s="743"/>
      <c r="AR27" s="743"/>
      <c r="AS27" s="743"/>
      <c r="AT27" s="743"/>
      <c r="AU27" s="743"/>
      <c r="AV27" s="743"/>
      <c r="AW27" s="743"/>
      <c r="AX27" s="744"/>
    </row>
    <row r="28" spans="1:50" ht="25.5" hidden="1" customHeight="1">
      <c r="A28" s="708"/>
      <c r="B28" s="709"/>
      <c r="C28" s="709"/>
      <c r="D28" s="709"/>
      <c r="E28" s="709"/>
      <c r="F28" s="710"/>
      <c r="G28" s="753"/>
      <c r="H28" s="754"/>
      <c r="I28" s="754"/>
      <c r="J28" s="754"/>
      <c r="K28" s="754"/>
      <c r="L28" s="754"/>
      <c r="M28" s="754"/>
      <c r="N28" s="754"/>
      <c r="O28" s="755"/>
      <c r="P28" s="756"/>
      <c r="Q28" s="757"/>
      <c r="R28" s="757"/>
      <c r="S28" s="757"/>
      <c r="T28" s="757"/>
      <c r="U28" s="757"/>
      <c r="V28" s="758"/>
      <c r="W28" s="756"/>
      <c r="X28" s="757"/>
      <c r="Y28" s="757"/>
      <c r="Z28" s="757"/>
      <c r="AA28" s="757"/>
      <c r="AB28" s="757"/>
      <c r="AC28" s="758"/>
      <c r="AD28" s="742"/>
      <c r="AE28" s="743"/>
      <c r="AF28" s="743"/>
      <c r="AG28" s="743"/>
      <c r="AH28" s="743"/>
      <c r="AI28" s="743"/>
      <c r="AJ28" s="743"/>
      <c r="AK28" s="743"/>
      <c r="AL28" s="743"/>
      <c r="AM28" s="743"/>
      <c r="AN28" s="743"/>
      <c r="AO28" s="743"/>
      <c r="AP28" s="743"/>
      <c r="AQ28" s="743"/>
      <c r="AR28" s="743"/>
      <c r="AS28" s="743"/>
      <c r="AT28" s="743"/>
      <c r="AU28" s="743"/>
      <c r="AV28" s="743"/>
      <c r="AW28" s="743"/>
      <c r="AX28" s="744"/>
    </row>
    <row r="29" spans="1:50" ht="25.5" customHeight="1" thickBot="1">
      <c r="A29" s="708"/>
      <c r="B29" s="709"/>
      <c r="C29" s="709"/>
      <c r="D29" s="709"/>
      <c r="E29" s="709"/>
      <c r="F29" s="710"/>
      <c r="G29" s="298" t="s">
        <v>18</v>
      </c>
      <c r="H29" s="719"/>
      <c r="I29" s="719"/>
      <c r="J29" s="719"/>
      <c r="K29" s="719"/>
      <c r="L29" s="719"/>
      <c r="M29" s="719"/>
      <c r="N29" s="719"/>
      <c r="O29" s="720"/>
      <c r="P29" s="721">
        <f>AK13</f>
        <v>0</v>
      </c>
      <c r="Q29" s="722"/>
      <c r="R29" s="722"/>
      <c r="S29" s="722"/>
      <c r="T29" s="722"/>
      <c r="U29" s="722"/>
      <c r="V29" s="723"/>
      <c r="W29" s="724" t="str">
        <f>AR13</f>
        <v>-</v>
      </c>
      <c r="X29" s="725"/>
      <c r="Y29" s="725"/>
      <c r="Z29" s="725"/>
      <c r="AA29" s="725"/>
      <c r="AB29" s="725"/>
      <c r="AC29" s="726"/>
      <c r="AD29" s="743"/>
      <c r="AE29" s="743"/>
      <c r="AF29" s="743"/>
      <c r="AG29" s="743"/>
      <c r="AH29" s="743"/>
      <c r="AI29" s="743"/>
      <c r="AJ29" s="743"/>
      <c r="AK29" s="743"/>
      <c r="AL29" s="743"/>
      <c r="AM29" s="743"/>
      <c r="AN29" s="743"/>
      <c r="AO29" s="743"/>
      <c r="AP29" s="743"/>
      <c r="AQ29" s="743"/>
      <c r="AR29" s="743"/>
      <c r="AS29" s="743"/>
      <c r="AT29" s="743"/>
      <c r="AU29" s="743"/>
      <c r="AV29" s="743"/>
      <c r="AW29" s="743"/>
      <c r="AX29" s="744"/>
    </row>
    <row r="30" spans="1:50" ht="47.25" customHeight="1">
      <c r="A30" s="727" t="s">
        <v>580</v>
      </c>
      <c r="B30" s="728"/>
      <c r="C30" s="728"/>
      <c r="D30" s="728"/>
      <c r="E30" s="728"/>
      <c r="F30" s="729"/>
      <c r="G30" s="730" t="s">
        <v>640</v>
      </c>
      <c r="H30" s="717"/>
      <c r="I30" s="717"/>
      <c r="J30" s="717"/>
      <c r="K30" s="717"/>
      <c r="L30" s="717"/>
      <c r="M30" s="717"/>
      <c r="N30" s="717"/>
      <c r="O30" s="717"/>
      <c r="P30" s="717"/>
      <c r="Q30" s="717"/>
      <c r="R30" s="717"/>
      <c r="S30" s="717"/>
      <c r="T30" s="717"/>
      <c r="U30" s="717"/>
      <c r="V30" s="717"/>
      <c r="W30" s="717"/>
      <c r="X30" s="717"/>
      <c r="Y30" s="717"/>
      <c r="Z30" s="717"/>
      <c r="AA30" s="717"/>
      <c r="AB30" s="717"/>
      <c r="AC30" s="717"/>
      <c r="AD30" s="717"/>
      <c r="AE30" s="717"/>
      <c r="AF30" s="717"/>
      <c r="AG30" s="717"/>
      <c r="AH30" s="717"/>
      <c r="AI30" s="717"/>
      <c r="AJ30" s="717"/>
      <c r="AK30" s="717"/>
      <c r="AL30" s="717"/>
      <c r="AM30" s="717"/>
      <c r="AN30" s="717"/>
      <c r="AO30" s="717"/>
      <c r="AP30" s="717"/>
      <c r="AQ30" s="717"/>
      <c r="AR30" s="717"/>
      <c r="AS30" s="717"/>
      <c r="AT30" s="717"/>
      <c r="AU30" s="717"/>
      <c r="AV30" s="717"/>
      <c r="AW30" s="717"/>
      <c r="AX30" s="718"/>
    </row>
    <row r="31" spans="1:50" ht="31.5" customHeight="1">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c r="A32" s="648"/>
      <c r="B32" s="153"/>
      <c r="C32" s="153"/>
      <c r="D32" s="153"/>
      <c r="E32" s="153"/>
      <c r="F32" s="154"/>
      <c r="G32" s="731" t="s">
        <v>642</v>
      </c>
      <c r="H32" s="635"/>
      <c r="I32" s="635"/>
      <c r="J32" s="635"/>
      <c r="K32" s="635"/>
      <c r="L32" s="635"/>
      <c r="M32" s="635"/>
      <c r="N32" s="635"/>
      <c r="O32" s="635"/>
      <c r="P32" s="382" t="s">
        <v>654</v>
      </c>
      <c r="Q32" s="639"/>
      <c r="R32" s="639"/>
      <c r="S32" s="639"/>
      <c r="T32" s="639"/>
      <c r="U32" s="639"/>
      <c r="V32" s="639"/>
      <c r="W32" s="639"/>
      <c r="X32" s="640"/>
      <c r="Y32" s="644" t="s">
        <v>51</v>
      </c>
      <c r="Z32" s="645"/>
      <c r="AA32" s="646"/>
      <c r="AB32" s="647" t="s">
        <v>619</v>
      </c>
      <c r="AC32" s="647"/>
      <c r="AD32" s="647"/>
      <c r="AE32" s="616" t="s">
        <v>614</v>
      </c>
      <c r="AF32" s="616"/>
      <c r="AG32" s="616"/>
      <c r="AH32" s="616"/>
      <c r="AI32" s="616" t="s">
        <v>614</v>
      </c>
      <c r="AJ32" s="616"/>
      <c r="AK32" s="616"/>
      <c r="AL32" s="616"/>
      <c r="AM32" s="616">
        <v>1</v>
      </c>
      <c r="AN32" s="616"/>
      <c r="AO32" s="616"/>
      <c r="AP32" s="616"/>
      <c r="AQ32" s="662" t="s">
        <v>285</v>
      </c>
      <c r="AR32" s="616"/>
      <c r="AS32" s="616"/>
      <c r="AT32" s="616"/>
      <c r="AU32" s="93" t="s">
        <v>285</v>
      </c>
      <c r="AV32" s="618"/>
      <c r="AW32" s="618"/>
      <c r="AX32" s="619"/>
    </row>
    <row r="33" spans="1:51" ht="34.200000000000003" customHeight="1">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619</v>
      </c>
      <c r="AC33" s="647"/>
      <c r="AD33" s="647"/>
      <c r="AE33" s="616" t="s">
        <v>614</v>
      </c>
      <c r="AF33" s="616"/>
      <c r="AG33" s="616"/>
      <c r="AH33" s="616"/>
      <c r="AI33" s="616" t="s">
        <v>614</v>
      </c>
      <c r="AJ33" s="616"/>
      <c r="AK33" s="616"/>
      <c r="AL33" s="616"/>
      <c r="AM33" s="616">
        <v>10</v>
      </c>
      <c r="AN33" s="616"/>
      <c r="AO33" s="616"/>
      <c r="AP33" s="616"/>
      <c r="AQ33" s="616">
        <v>9</v>
      </c>
      <c r="AR33" s="616"/>
      <c r="AS33" s="616"/>
      <c r="AT33" s="616"/>
      <c r="AU33" s="93" t="s">
        <v>285</v>
      </c>
      <c r="AV33" s="618"/>
      <c r="AW33" s="618"/>
      <c r="AX33" s="619"/>
    </row>
    <row r="34" spans="1:51" ht="23.25" customHeight="1">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c r="A35" s="683"/>
      <c r="B35" s="684"/>
      <c r="C35" s="684"/>
      <c r="D35" s="684"/>
      <c r="E35" s="684"/>
      <c r="F35" s="685"/>
      <c r="G35" s="652" t="s">
        <v>621</v>
      </c>
      <c r="H35" s="653"/>
      <c r="I35" s="653"/>
      <c r="J35" s="653"/>
      <c r="K35" s="653"/>
      <c r="L35" s="653"/>
      <c r="M35" s="653"/>
      <c r="N35" s="653"/>
      <c r="O35" s="653"/>
      <c r="P35" s="653"/>
      <c r="Q35" s="653"/>
      <c r="R35" s="653"/>
      <c r="S35" s="653"/>
      <c r="T35" s="653"/>
      <c r="U35" s="653"/>
      <c r="V35" s="653"/>
      <c r="W35" s="653"/>
      <c r="X35" s="653"/>
      <c r="Y35" s="656" t="s">
        <v>582</v>
      </c>
      <c r="Z35" s="657"/>
      <c r="AA35" s="658"/>
      <c r="AB35" s="659" t="s">
        <v>622</v>
      </c>
      <c r="AC35" s="660"/>
      <c r="AD35" s="661"/>
      <c r="AE35" s="662" t="s">
        <v>614</v>
      </c>
      <c r="AF35" s="662"/>
      <c r="AG35" s="662"/>
      <c r="AH35" s="662"/>
      <c r="AI35" s="662" t="s">
        <v>614</v>
      </c>
      <c r="AJ35" s="662"/>
      <c r="AK35" s="662"/>
      <c r="AL35" s="662"/>
      <c r="AM35" s="662">
        <v>21</v>
      </c>
      <c r="AN35" s="662"/>
      <c r="AO35" s="662"/>
      <c r="AP35" s="662"/>
      <c r="AQ35" s="93">
        <v>53.2</v>
      </c>
      <c r="AR35" s="87"/>
      <c r="AS35" s="87"/>
      <c r="AT35" s="87"/>
      <c r="AU35" s="87"/>
      <c r="AV35" s="87"/>
      <c r="AW35" s="87"/>
      <c r="AX35" s="88"/>
    </row>
    <row r="36" spans="1:51" ht="46.5" customHeight="1">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623</v>
      </c>
      <c r="AC36" s="613"/>
      <c r="AD36" s="614"/>
      <c r="AE36" s="615" t="s">
        <v>614</v>
      </c>
      <c r="AF36" s="615"/>
      <c r="AG36" s="615"/>
      <c r="AH36" s="615"/>
      <c r="AI36" s="615" t="s">
        <v>614</v>
      </c>
      <c r="AJ36" s="615"/>
      <c r="AK36" s="615"/>
      <c r="AL36" s="615"/>
      <c r="AM36" s="698" t="s">
        <v>634</v>
      </c>
      <c r="AN36" s="615"/>
      <c r="AO36" s="615"/>
      <c r="AP36" s="615"/>
      <c r="AQ36" s="698" t="s">
        <v>653</v>
      </c>
      <c r="AR36" s="615"/>
      <c r="AS36" s="615"/>
      <c r="AT36" s="615"/>
      <c r="AU36" s="615"/>
      <c r="AV36" s="615"/>
      <c r="AW36" s="615"/>
      <c r="AX36" s="651"/>
    </row>
    <row r="37" spans="1:51" ht="18.75" customHeight="1">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614</v>
      </c>
      <c r="AR38" s="508"/>
      <c r="AS38" s="127" t="s">
        <v>175</v>
      </c>
      <c r="AT38" s="128"/>
      <c r="AU38" s="126">
        <v>4</v>
      </c>
      <c r="AV38" s="126"/>
      <c r="AW38" s="108" t="s">
        <v>166</v>
      </c>
      <c r="AX38" s="129"/>
    </row>
    <row r="39" spans="1:51" ht="23.25" customHeight="1">
      <c r="A39" s="674"/>
      <c r="B39" s="672"/>
      <c r="C39" s="672"/>
      <c r="D39" s="672"/>
      <c r="E39" s="672"/>
      <c r="F39" s="673"/>
      <c r="G39" s="178" t="s">
        <v>617</v>
      </c>
      <c r="H39" s="179"/>
      <c r="I39" s="179"/>
      <c r="J39" s="179"/>
      <c r="K39" s="179"/>
      <c r="L39" s="179"/>
      <c r="M39" s="179"/>
      <c r="N39" s="179"/>
      <c r="O39" s="180"/>
      <c r="P39" s="131" t="s">
        <v>618</v>
      </c>
      <c r="Q39" s="131"/>
      <c r="R39" s="131"/>
      <c r="S39" s="131"/>
      <c r="T39" s="131"/>
      <c r="U39" s="131"/>
      <c r="V39" s="131"/>
      <c r="W39" s="131"/>
      <c r="X39" s="132"/>
      <c r="Y39" s="219" t="s">
        <v>12</v>
      </c>
      <c r="Z39" s="220"/>
      <c r="AA39" s="221"/>
      <c r="AB39" s="148" t="s">
        <v>619</v>
      </c>
      <c r="AC39" s="148"/>
      <c r="AD39" s="148"/>
      <c r="AE39" s="93" t="s">
        <v>614</v>
      </c>
      <c r="AF39" s="87"/>
      <c r="AG39" s="87"/>
      <c r="AH39" s="87"/>
      <c r="AI39" s="93" t="s">
        <v>614</v>
      </c>
      <c r="AJ39" s="87"/>
      <c r="AK39" s="87"/>
      <c r="AL39" s="87"/>
      <c r="AM39" s="93">
        <v>1</v>
      </c>
      <c r="AN39" s="87"/>
      <c r="AO39" s="87"/>
      <c r="AP39" s="87"/>
      <c r="AQ39" s="94" t="s">
        <v>614</v>
      </c>
      <c r="AR39" s="95"/>
      <c r="AS39" s="95"/>
      <c r="AT39" s="96"/>
      <c r="AU39" s="87" t="s">
        <v>614</v>
      </c>
      <c r="AV39" s="87"/>
      <c r="AW39" s="87"/>
      <c r="AX39" s="88"/>
    </row>
    <row r="40" spans="1:51" ht="23.25" customHeight="1">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619</v>
      </c>
      <c r="AC40" s="92"/>
      <c r="AD40" s="92"/>
      <c r="AE40" s="93" t="s">
        <v>614</v>
      </c>
      <c r="AF40" s="87"/>
      <c r="AG40" s="87"/>
      <c r="AH40" s="87"/>
      <c r="AI40" s="93" t="s">
        <v>614</v>
      </c>
      <c r="AJ40" s="87"/>
      <c r="AK40" s="87"/>
      <c r="AL40" s="87"/>
      <c r="AM40" s="93">
        <v>1</v>
      </c>
      <c r="AN40" s="87"/>
      <c r="AO40" s="87"/>
      <c r="AP40" s="87"/>
      <c r="AQ40" s="94" t="s">
        <v>614</v>
      </c>
      <c r="AR40" s="95"/>
      <c r="AS40" s="95"/>
      <c r="AT40" s="96"/>
      <c r="AU40" s="87">
        <v>1</v>
      </c>
      <c r="AV40" s="87"/>
      <c r="AW40" s="87"/>
      <c r="AX40" s="88"/>
    </row>
    <row r="41" spans="1:51" ht="23.25" customHeight="1">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614</v>
      </c>
      <c r="AF41" s="87"/>
      <c r="AG41" s="87"/>
      <c r="AH41" s="87"/>
      <c r="AI41" s="93" t="s">
        <v>614</v>
      </c>
      <c r="AJ41" s="87"/>
      <c r="AK41" s="87"/>
      <c r="AL41" s="87"/>
      <c r="AM41" s="93">
        <v>100</v>
      </c>
      <c r="AN41" s="87"/>
      <c r="AO41" s="87"/>
      <c r="AP41" s="87"/>
      <c r="AQ41" s="94" t="s">
        <v>614</v>
      </c>
      <c r="AR41" s="95"/>
      <c r="AS41" s="95"/>
      <c r="AT41" s="96"/>
      <c r="AU41" s="87" t="s">
        <v>614</v>
      </c>
      <c r="AV41" s="87"/>
      <c r="AW41" s="87"/>
      <c r="AX41" s="88"/>
    </row>
    <row r="42" spans="1:51" ht="34.200000000000003" customHeight="1">
      <c r="A42" s="187" t="s">
        <v>261</v>
      </c>
      <c r="B42" s="150"/>
      <c r="C42" s="150"/>
      <c r="D42" s="150"/>
      <c r="E42" s="150"/>
      <c r="F42" s="151"/>
      <c r="G42" s="189" t="s">
        <v>620</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c r="A64" s="727" t="s">
        <v>580</v>
      </c>
      <c r="B64" s="728"/>
      <c r="C64" s="728"/>
      <c r="D64" s="728"/>
      <c r="E64" s="728"/>
      <c r="F64" s="729"/>
      <c r="G64" s="716"/>
      <c r="H64" s="717"/>
      <c r="I64" s="717"/>
      <c r="J64" s="717"/>
      <c r="K64" s="717"/>
      <c r="L64" s="717"/>
      <c r="M64" s="717"/>
      <c r="N64" s="717"/>
      <c r="O64" s="717"/>
      <c r="P64" s="717"/>
      <c r="Q64" s="717"/>
      <c r="R64" s="717"/>
      <c r="S64" s="717"/>
      <c r="T64" s="717"/>
      <c r="U64" s="717"/>
      <c r="V64" s="717"/>
      <c r="W64" s="717"/>
      <c r="X64" s="717"/>
      <c r="Y64" s="717"/>
      <c r="Z64" s="717"/>
      <c r="AA64" s="717"/>
      <c r="AB64" s="717"/>
      <c r="AC64" s="717"/>
      <c r="AD64" s="717"/>
      <c r="AE64" s="717"/>
      <c r="AF64" s="717"/>
      <c r="AG64" s="717"/>
      <c r="AH64" s="717"/>
      <c r="AI64" s="717"/>
      <c r="AJ64" s="717"/>
      <c r="AK64" s="717"/>
      <c r="AL64" s="717"/>
      <c r="AM64" s="717"/>
      <c r="AN64" s="717"/>
      <c r="AO64" s="717"/>
      <c r="AP64" s="717"/>
      <c r="AQ64" s="717"/>
      <c r="AR64" s="717"/>
      <c r="AS64" s="717"/>
      <c r="AT64" s="717"/>
      <c r="AU64" s="717"/>
      <c r="AV64" s="717"/>
      <c r="AW64" s="717"/>
      <c r="AX64" s="718"/>
      <c r="AY64">
        <f>COUNTA($G$64)</f>
        <v>0</v>
      </c>
    </row>
    <row r="65" spans="1:51" ht="31.5" hidden="1" customHeight="1">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c r="A69" s="683"/>
      <c r="B69" s="684"/>
      <c r="C69" s="684"/>
      <c r="D69" s="684"/>
      <c r="E69" s="684"/>
      <c r="F69" s="685"/>
      <c r="G69" s="652" t="s">
        <v>624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c r="A98" s="713" t="s">
        <v>580</v>
      </c>
      <c r="B98" s="714"/>
      <c r="C98" s="714"/>
      <c r="D98" s="714"/>
      <c r="E98" s="714"/>
      <c r="F98" s="715"/>
      <c r="G98" s="716"/>
      <c r="H98" s="717"/>
      <c r="I98" s="717"/>
      <c r="J98" s="717"/>
      <c r="K98" s="717"/>
      <c r="L98" s="717"/>
      <c r="M98" s="717"/>
      <c r="N98" s="717"/>
      <c r="O98" s="717"/>
      <c r="P98" s="717"/>
      <c r="Q98" s="717"/>
      <c r="R98" s="717"/>
      <c r="S98" s="717"/>
      <c r="T98" s="717"/>
      <c r="U98" s="717"/>
      <c r="V98" s="717"/>
      <c r="W98" s="717"/>
      <c r="X98" s="717"/>
      <c r="Y98" s="717"/>
      <c r="Z98" s="717"/>
      <c r="AA98" s="717"/>
      <c r="AB98" s="717"/>
      <c r="AC98" s="717"/>
      <c r="AD98" s="717"/>
      <c r="AE98" s="717"/>
      <c r="AF98" s="717"/>
      <c r="AG98" s="717"/>
      <c r="AH98" s="717"/>
      <c r="AI98" s="717"/>
      <c r="AJ98" s="717"/>
      <c r="AK98" s="717"/>
      <c r="AL98" s="717"/>
      <c r="AM98" s="717"/>
      <c r="AN98" s="717"/>
      <c r="AO98" s="717"/>
      <c r="AP98" s="717"/>
      <c r="AQ98" s="717"/>
      <c r="AR98" s="717"/>
      <c r="AS98" s="717"/>
      <c r="AT98" s="717"/>
      <c r="AU98" s="717"/>
      <c r="AV98" s="717"/>
      <c r="AW98" s="717"/>
      <c r="AX98" s="718"/>
      <c r="AY98">
        <f>COUNTA($G$98)</f>
        <v>0</v>
      </c>
    </row>
    <row r="99" spans="1:60" ht="31.5" hidden="1" customHeight="1">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c r="A132" s="713" t="s">
        <v>580</v>
      </c>
      <c r="B132" s="714"/>
      <c r="C132" s="714"/>
      <c r="D132" s="714"/>
      <c r="E132" s="714"/>
      <c r="F132" s="715"/>
      <c r="G132" s="716"/>
      <c r="H132" s="717"/>
      <c r="I132" s="717"/>
      <c r="J132" s="717"/>
      <c r="K132" s="717"/>
      <c r="L132" s="717"/>
      <c r="M132" s="717"/>
      <c r="N132" s="717"/>
      <c r="O132" s="717"/>
      <c r="P132" s="717"/>
      <c r="Q132" s="717"/>
      <c r="R132" s="717"/>
      <c r="S132" s="717"/>
      <c r="T132" s="717"/>
      <c r="U132" s="717"/>
      <c r="V132" s="717"/>
      <c r="W132" s="717"/>
      <c r="X132" s="717"/>
      <c r="Y132" s="717"/>
      <c r="Z132" s="717"/>
      <c r="AA132" s="717"/>
      <c r="AB132" s="717"/>
      <c r="AC132" s="717"/>
      <c r="AD132" s="717"/>
      <c r="AE132" s="717"/>
      <c r="AF132" s="717"/>
      <c r="AG132" s="717"/>
      <c r="AH132" s="717"/>
      <c r="AI132" s="717"/>
      <c r="AJ132" s="717"/>
      <c r="AK132" s="717"/>
      <c r="AL132" s="717"/>
      <c r="AM132" s="717"/>
      <c r="AN132" s="717"/>
      <c r="AO132" s="717"/>
      <c r="AP132" s="717"/>
      <c r="AQ132" s="717"/>
      <c r="AR132" s="717"/>
      <c r="AS132" s="717"/>
      <c r="AT132" s="717"/>
      <c r="AU132" s="717"/>
      <c r="AV132" s="717"/>
      <c r="AW132" s="717"/>
      <c r="AX132" s="718"/>
      <c r="AY132">
        <f>COUNTA($G$132)</f>
        <v>0</v>
      </c>
    </row>
    <row r="133" spans="1:60" ht="31.5" hidden="1" customHeight="1">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c r="A166" s="713" t="s">
        <v>580</v>
      </c>
      <c r="B166" s="714"/>
      <c r="C166" s="714"/>
      <c r="D166" s="714"/>
      <c r="E166" s="714"/>
      <c r="F166" s="715"/>
      <c r="G166" s="716"/>
      <c r="H166" s="717"/>
      <c r="I166" s="717"/>
      <c r="J166" s="717"/>
      <c r="K166" s="717"/>
      <c r="L166" s="717"/>
      <c r="M166" s="717"/>
      <c r="N166" s="717"/>
      <c r="O166" s="717"/>
      <c r="P166" s="717"/>
      <c r="Q166" s="717"/>
      <c r="R166" s="717"/>
      <c r="S166" s="717"/>
      <c r="T166" s="717"/>
      <c r="U166" s="717"/>
      <c r="V166" s="717"/>
      <c r="W166" s="717"/>
      <c r="X166" s="717"/>
      <c r="Y166" s="717"/>
      <c r="Z166" s="717"/>
      <c r="AA166" s="717"/>
      <c r="AB166" s="717"/>
      <c r="AC166" s="717"/>
      <c r="AD166" s="717"/>
      <c r="AE166" s="717"/>
      <c r="AF166" s="717"/>
      <c r="AG166" s="717"/>
      <c r="AH166" s="717"/>
      <c r="AI166" s="717"/>
      <c r="AJ166" s="717"/>
      <c r="AK166" s="717"/>
      <c r="AL166" s="717"/>
      <c r="AM166" s="717"/>
      <c r="AN166" s="717"/>
      <c r="AO166" s="717"/>
      <c r="AP166" s="717"/>
      <c r="AQ166" s="717"/>
      <c r="AR166" s="717"/>
      <c r="AS166" s="717"/>
      <c r="AT166" s="717"/>
      <c r="AU166" s="717"/>
      <c r="AV166" s="717"/>
      <c r="AW166" s="717"/>
      <c r="AX166" s="718"/>
      <c r="AY166">
        <f>COUNTA($G$166)</f>
        <v>0</v>
      </c>
    </row>
    <row r="167" spans="1:60" ht="31.5" hidden="1" customHeight="1">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c r="A215" s="406" t="s">
        <v>284</v>
      </c>
      <c r="B215" s="407"/>
      <c r="C215" s="410" t="s">
        <v>178</v>
      </c>
      <c r="D215" s="407"/>
      <c r="E215" s="412" t="s">
        <v>194</v>
      </c>
      <c r="F215" s="413"/>
      <c r="G215" s="414" t="s">
        <v>627</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c r="A216" s="408"/>
      <c r="B216" s="409"/>
      <c r="C216" s="411"/>
      <c r="D216" s="409"/>
      <c r="E216" s="149" t="s">
        <v>193</v>
      </c>
      <c r="F216" s="151"/>
      <c r="G216" s="130" t="s">
        <v>628</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657</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285</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c r="A218" s="408"/>
      <c r="B218" s="409"/>
      <c r="C218" s="491" t="s">
        <v>600</v>
      </c>
      <c r="D218" s="492"/>
      <c r="E218" s="149" t="s">
        <v>280</v>
      </c>
      <c r="F218" s="151"/>
      <c r="G218" s="472" t="s">
        <v>181</v>
      </c>
      <c r="H218" s="473"/>
      <c r="I218" s="473"/>
      <c r="J218" s="493" t="s">
        <v>614</v>
      </c>
      <c r="K218" s="494"/>
      <c r="L218" s="494"/>
      <c r="M218" s="494"/>
      <c r="N218" s="494"/>
      <c r="O218" s="494"/>
      <c r="P218" s="494"/>
      <c r="Q218" s="494"/>
      <c r="R218" s="494"/>
      <c r="S218" s="494"/>
      <c r="T218" s="495"/>
      <c r="U218" s="470" t="s">
        <v>285</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285</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10" t="s">
        <v>285</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625</v>
      </c>
      <c r="AE223" s="452"/>
      <c r="AF223" s="452"/>
      <c r="AG223" s="453" t="s">
        <v>629</v>
      </c>
      <c r="AH223" s="454"/>
      <c r="AI223" s="454"/>
      <c r="AJ223" s="454"/>
      <c r="AK223" s="454"/>
      <c r="AL223" s="454"/>
      <c r="AM223" s="454"/>
      <c r="AN223" s="454"/>
      <c r="AO223" s="454"/>
      <c r="AP223" s="454"/>
      <c r="AQ223" s="454"/>
      <c r="AR223" s="454"/>
      <c r="AS223" s="454"/>
      <c r="AT223" s="454"/>
      <c r="AU223" s="454"/>
      <c r="AV223" s="454"/>
      <c r="AW223" s="454"/>
      <c r="AX223" s="455"/>
    </row>
    <row r="224" spans="1:51" ht="27" customHeight="1">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0"/>
      <c r="AD224" s="361" t="s">
        <v>625</v>
      </c>
      <c r="AE224" s="362"/>
      <c r="AF224" s="362"/>
      <c r="AG224" s="351" t="s">
        <v>630</v>
      </c>
      <c r="AH224" s="352"/>
      <c r="AI224" s="352"/>
      <c r="AJ224" s="352"/>
      <c r="AK224" s="352"/>
      <c r="AL224" s="352"/>
      <c r="AM224" s="352"/>
      <c r="AN224" s="352"/>
      <c r="AO224" s="352"/>
      <c r="AP224" s="352"/>
      <c r="AQ224" s="352"/>
      <c r="AR224" s="352"/>
      <c r="AS224" s="352"/>
      <c r="AT224" s="352"/>
      <c r="AU224" s="352"/>
      <c r="AV224" s="352"/>
      <c r="AW224" s="352"/>
      <c r="AX224" s="353"/>
    </row>
    <row r="225" spans="1:50" ht="27" customHeight="1">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398" t="s">
        <v>625</v>
      </c>
      <c r="AE225" s="399"/>
      <c r="AF225" s="399"/>
      <c r="AG225" s="384" t="s">
        <v>631</v>
      </c>
      <c r="AH225" s="134"/>
      <c r="AI225" s="134"/>
      <c r="AJ225" s="134"/>
      <c r="AK225" s="134"/>
      <c r="AL225" s="134"/>
      <c r="AM225" s="134"/>
      <c r="AN225" s="134"/>
      <c r="AO225" s="134"/>
      <c r="AP225" s="134"/>
      <c r="AQ225" s="134"/>
      <c r="AR225" s="134"/>
      <c r="AS225" s="134"/>
      <c r="AT225" s="134"/>
      <c r="AU225" s="134"/>
      <c r="AV225" s="134"/>
      <c r="AW225" s="134"/>
      <c r="AX225" s="385"/>
    </row>
    <row r="226" spans="1:50" ht="27" customHeight="1">
      <c r="A226" s="339" t="s">
        <v>36</v>
      </c>
      <c r="B226" s="422"/>
      <c r="C226" s="424" t="s">
        <v>38</v>
      </c>
      <c r="D226" s="378"/>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79" t="s">
        <v>625</v>
      </c>
      <c r="AE226" s="380"/>
      <c r="AF226" s="380"/>
      <c r="AG226" s="382" t="s">
        <v>647</v>
      </c>
      <c r="AH226" s="131"/>
      <c r="AI226" s="131"/>
      <c r="AJ226" s="131"/>
      <c r="AK226" s="131"/>
      <c r="AL226" s="131"/>
      <c r="AM226" s="131"/>
      <c r="AN226" s="131"/>
      <c r="AO226" s="131"/>
      <c r="AP226" s="131"/>
      <c r="AQ226" s="131"/>
      <c r="AR226" s="131"/>
      <c r="AS226" s="131"/>
      <c r="AT226" s="131"/>
      <c r="AU226" s="131"/>
      <c r="AV226" s="131"/>
      <c r="AW226" s="131"/>
      <c r="AX226" s="383"/>
    </row>
    <row r="227" spans="1:50" ht="35.25" customHeight="1">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1" t="s">
        <v>644</v>
      </c>
      <c r="AE227" s="362"/>
      <c r="AF227" s="434"/>
      <c r="AG227" s="384"/>
      <c r="AH227" s="134"/>
      <c r="AI227" s="134"/>
      <c r="AJ227" s="134"/>
      <c r="AK227" s="134"/>
      <c r="AL227" s="134"/>
      <c r="AM227" s="134"/>
      <c r="AN227" s="134"/>
      <c r="AO227" s="134"/>
      <c r="AP227" s="134"/>
      <c r="AQ227" s="134"/>
      <c r="AR227" s="134"/>
      <c r="AS227" s="134"/>
      <c r="AT227" s="134"/>
      <c r="AU227" s="134"/>
      <c r="AV227" s="134"/>
      <c r="AW227" s="134"/>
      <c r="AX227" s="385"/>
    </row>
    <row r="228" spans="1:50" ht="26.25" customHeight="1">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645</v>
      </c>
      <c r="AE228" s="439"/>
      <c r="AF228" s="439"/>
      <c r="AG228" s="384"/>
      <c r="AH228" s="134"/>
      <c r="AI228" s="134"/>
      <c r="AJ228" s="134"/>
      <c r="AK228" s="134"/>
      <c r="AL228" s="134"/>
      <c r="AM228" s="134"/>
      <c r="AN228" s="134"/>
      <c r="AO228" s="134"/>
      <c r="AP228" s="134"/>
      <c r="AQ228" s="134"/>
      <c r="AR228" s="134"/>
      <c r="AS228" s="134"/>
      <c r="AT228" s="134"/>
      <c r="AU228" s="134"/>
      <c r="AV228" s="134"/>
      <c r="AW228" s="134"/>
      <c r="AX228" s="385"/>
    </row>
    <row r="229" spans="1:50" ht="26.25" customHeight="1">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632</v>
      </c>
      <c r="AE229" s="349"/>
      <c r="AF229" s="349"/>
      <c r="AG229" s="403" t="s">
        <v>633</v>
      </c>
      <c r="AH229" s="404"/>
      <c r="AI229" s="404"/>
      <c r="AJ229" s="404"/>
      <c r="AK229" s="404"/>
      <c r="AL229" s="404"/>
      <c r="AM229" s="404"/>
      <c r="AN229" s="404"/>
      <c r="AO229" s="404"/>
      <c r="AP229" s="404"/>
      <c r="AQ229" s="404"/>
      <c r="AR229" s="404"/>
      <c r="AS229" s="404"/>
      <c r="AT229" s="404"/>
      <c r="AU229" s="404"/>
      <c r="AV229" s="404"/>
      <c r="AW229" s="404"/>
      <c r="AX229" s="405"/>
    </row>
    <row r="230" spans="1:50" ht="60.75" customHeight="1">
      <c r="A230" s="341"/>
      <c r="B230" s="342"/>
      <c r="C230" s="359" t="s">
        <v>136</v>
      </c>
      <c r="D230" s="360"/>
      <c r="E230" s="360"/>
      <c r="F230" s="360"/>
      <c r="G230" s="360"/>
      <c r="H230" s="360"/>
      <c r="I230" s="360"/>
      <c r="J230" s="360"/>
      <c r="K230" s="360"/>
      <c r="L230" s="360"/>
      <c r="M230" s="360"/>
      <c r="N230" s="360"/>
      <c r="O230" s="360"/>
      <c r="P230" s="360"/>
      <c r="Q230" s="360"/>
      <c r="R230" s="360"/>
      <c r="S230" s="360"/>
      <c r="T230" s="360"/>
      <c r="U230" s="360"/>
      <c r="V230" s="360"/>
      <c r="W230" s="360"/>
      <c r="X230" s="360"/>
      <c r="Y230" s="360"/>
      <c r="Z230" s="360"/>
      <c r="AA230" s="360"/>
      <c r="AB230" s="360"/>
      <c r="AC230" s="360"/>
      <c r="AD230" s="361" t="s">
        <v>625</v>
      </c>
      <c r="AE230" s="362"/>
      <c r="AF230" s="362"/>
      <c r="AG230" s="351" t="s">
        <v>656</v>
      </c>
      <c r="AH230" s="352"/>
      <c r="AI230" s="352"/>
      <c r="AJ230" s="352"/>
      <c r="AK230" s="352"/>
      <c r="AL230" s="352"/>
      <c r="AM230" s="352"/>
      <c r="AN230" s="352"/>
      <c r="AO230" s="352"/>
      <c r="AP230" s="352"/>
      <c r="AQ230" s="352"/>
      <c r="AR230" s="352"/>
      <c r="AS230" s="352"/>
      <c r="AT230" s="352"/>
      <c r="AU230" s="352"/>
      <c r="AV230" s="352"/>
      <c r="AW230" s="352"/>
      <c r="AX230" s="353"/>
    </row>
    <row r="231" spans="1:50" ht="26.25" customHeight="1">
      <c r="A231" s="341"/>
      <c r="B231" s="342"/>
      <c r="C231" s="359" t="s">
        <v>35</v>
      </c>
      <c r="D231" s="360"/>
      <c r="E231" s="360"/>
      <c r="F231" s="360"/>
      <c r="G231" s="360"/>
      <c r="H231" s="360"/>
      <c r="I231" s="360"/>
      <c r="J231" s="360"/>
      <c r="K231" s="360"/>
      <c r="L231" s="360"/>
      <c r="M231" s="360"/>
      <c r="N231" s="360"/>
      <c r="O231" s="360"/>
      <c r="P231" s="360"/>
      <c r="Q231" s="360"/>
      <c r="R231" s="360"/>
      <c r="S231" s="360"/>
      <c r="T231" s="360"/>
      <c r="U231" s="360"/>
      <c r="V231" s="360"/>
      <c r="W231" s="360"/>
      <c r="X231" s="360"/>
      <c r="Y231" s="360"/>
      <c r="Z231" s="360"/>
      <c r="AA231" s="360"/>
      <c r="AB231" s="360"/>
      <c r="AC231" s="360"/>
      <c r="AD231" s="361" t="s">
        <v>632</v>
      </c>
      <c r="AE231" s="362"/>
      <c r="AF231" s="362"/>
      <c r="AG231" s="351" t="s">
        <v>633</v>
      </c>
      <c r="AH231" s="352"/>
      <c r="AI231" s="352"/>
      <c r="AJ231" s="352"/>
      <c r="AK231" s="352"/>
      <c r="AL231" s="352"/>
      <c r="AM231" s="352"/>
      <c r="AN231" s="352"/>
      <c r="AO231" s="352"/>
      <c r="AP231" s="352"/>
      <c r="AQ231" s="352"/>
      <c r="AR231" s="352"/>
      <c r="AS231" s="352"/>
      <c r="AT231" s="352"/>
      <c r="AU231" s="352"/>
      <c r="AV231" s="352"/>
      <c r="AW231" s="352"/>
      <c r="AX231" s="353"/>
    </row>
    <row r="232" spans="1:50" ht="26.25" customHeight="1">
      <c r="A232" s="341"/>
      <c r="B232" s="342"/>
      <c r="C232" s="359" t="s">
        <v>40</v>
      </c>
      <c r="D232" s="360"/>
      <c r="E232" s="360"/>
      <c r="F232" s="360"/>
      <c r="G232" s="360"/>
      <c r="H232" s="360"/>
      <c r="I232" s="360"/>
      <c r="J232" s="360"/>
      <c r="K232" s="360"/>
      <c r="L232" s="360"/>
      <c r="M232" s="360"/>
      <c r="N232" s="360"/>
      <c r="O232" s="360"/>
      <c r="P232" s="360"/>
      <c r="Q232" s="360"/>
      <c r="R232" s="360"/>
      <c r="S232" s="360"/>
      <c r="T232" s="360"/>
      <c r="U232" s="360"/>
      <c r="V232" s="360"/>
      <c r="W232" s="360"/>
      <c r="X232" s="360"/>
      <c r="Y232" s="360"/>
      <c r="Z232" s="360"/>
      <c r="AA232" s="360"/>
      <c r="AB232" s="360"/>
      <c r="AC232" s="397"/>
      <c r="AD232" s="361" t="s">
        <v>625</v>
      </c>
      <c r="AE232" s="362"/>
      <c r="AF232" s="362"/>
      <c r="AG232" s="351" t="s">
        <v>649</v>
      </c>
      <c r="AH232" s="352"/>
      <c r="AI232" s="352"/>
      <c r="AJ232" s="352"/>
      <c r="AK232" s="352"/>
      <c r="AL232" s="352"/>
      <c r="AM232" s="352"/>
      <c r="AN232" s="352"/>
      <c r="AO232" s="352"/>
      <c r="AP232" s="352"/>
      <c r="AQ232" s="352"/>
      <c r="AR232" s="352"/>
      <c r="AS232" s="352"/>
      <c r="AT232" s="352"/>
      <c r="AU232" s="352"/>
      <c r="AV232" s="352"/>
      <c r="AW232" s="352"/>
      <c r="AX232" s="353"/>
    </row>
    <row r="233" spans="1:50" ht="26.25" customHeight="1">
      <c r="A233" s="341"/>
      <c r="B233" s="342"/>
      <c r="C233" s="359" t="s">
        <v>234</v>
      </c>
      <c r="D233" s="360"/>
      <c r="E233" s="360"/>
      <c r="F233" s="360"/>
      <c r="G233" s="360"/>
      <c r="H233" s="360"/>
      <c r="I233" s="360"/>
      <c r="J233" s="360"/>
      <c r="K233" s="360"/>
      <c r="L233" s="360"/>
      <c r="M233" s="360"/>
      <c r="N233" s="360"/>
      <c r="O233" s="360"/>
      <c r="P233" s="360"/>
      <c r="Q233" s="360"/>
      <c r="R233" s="360"/>
      <c r="S233" s="360"/>
      <c r="T233" s="360"/>
      <c r="U233" s="360"/>
      <c r="V233" s="360"/>
      <c r="W233" s="360"/>
      <c r="X233" s="360"/>
      <c r="Y233" s="360"/>
      <c r="Z233" s="360"/>
      <c r="AA233" s="360"/>
      <c r="AB233" s="360"/>
      <c r="AC233" s="397"/>
      <c r="AD233" s="398" t="s">
        <v>632</v>
      </c>
      <c r="AE233" s="399"/>
      <c r="AF233" s="399"/>
      <c r="AG233" s="400" t="s">
        <v>633</v>
      </c>
      <c r="AH233" s="401"/>
      <c r="AI233" s="401"/>
      <c r="AJ233" s="401"/>
      <c r="AK233" s="401"/>
      <c r="AL233" s="401"/>
      <c r="AM233" s="401"/>
      <c r="AN233" s="401"/>
      <c r="AO233" s="401"/>
      <c r="AP233" s="401"/>
      <c r="AQ233" s="401"/>
      <c r="AR233" s="401"/>
      <c r="AS233" s="401"/>
      <c r="AT233" s="401"/>
      <c r="AU233" s="401"/>
      <c r="AV233" s="401"/>
      <c r="AW233" s="401"/>
      <c r="AX233" s="402"/>
    </row>
    <row r="234" spans="1:50" ht="36.75" customHeight="1">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1" t="s">
        <v>625</v>
      </c>
      <c r="AE234" s="362"/>
      <c r="AF234" s="434"/>
      <c r="AG234" s="351" t="s">
        <v>651</v>
      </c>
      <c r="AH234" s="352"/>
      <c r="AI234" s="352"/>
      <c r="AJ234" s="352"/>
      <c r="AK234" s="352"/>
      <c r="AL234" s="352"/>
      <c r="AM234" s="352"/>
      <c r="AN234" s="352"/>
      <c r="AO234" s="352"/>
      <c r="AP234" s="352"/>
      <c r="AQ234" s="352"/>
      <c r="AR234" s="352"/>
      <c r="AS234" s="352"/>
      <c r="AT234" s="352"/>
      <c r="AU234" s="352"/>
      <c r="AV234" s="352"/>
      <c r="AW234" s="352"/>
      <c r="AX234" s="353"/>
    </row>
    <row r="235" spans="1:50" ht="26.25" customHeight="1">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1" t="s">
        <v>632</v>
      </c>
      <c r="AE235" s="392"/>
      <c r="AF235" s="393"/>
      <c r="AG235" s="394" t="s">
        <v>633</v>
      </c>
      <c r="AH235" s="395"/>
      <c r="AI235" s="395"/>
      <c r="AJ235" s="395"/>
      <c r="AK235" s="395"/>
      <c r="AL235" s="395"/>
      <c r="AM235" s="395"/>
      <c r="AN235" s="395"/>
      <c r="AO235" s="395"/>
      <c r="AP235" s="395"/>
      <c r="AQ235" s="395"/>
      <c r="AR235" s="395"/>
      <c r="AS235" s="395"/>
      <c r="AT235" s="395"/>
      <c r="AU235" s="395"/>
      <c r="AV235" s="395"/>
      <c r="AW235" s="395"/>
      <c r="AX235" s="396"/>
    </row>
    <row r="236" spans="1:50" ht="27" customHeight="1">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652</v>
      </c>
      <c r="AE236" s="349"/>
      <c r="AF236" s="350"/>
      <c r="AG236" s="351" t="s">
        <v>655</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632</v>
      </c>
      <c r="AE237" s="358"/>
      <c r="AF237" s="358"/>
      <c r="AG237" s="351" t="s">
        <v>633</v>
      </c>
      <c r="AH237" s="352"/>
      <c r="AI237" s="352"/>
      <c r="AJ237" s="352"/>
      <c r="AK237" s="352"/>
      <c r="AL237" s="352"/>
      <c r="AM237" s="352"/>
      <c r="AN237" s="352"/>
      <c r="AO237" s="352"/>
      <c r="AP237" s="352"/>
      <c r="AQ237" s="352"/>
      <c r="AR237" s="352"/>
      <c r="AS237" s="352"/>
      <c r="AT237" s="352"/>
      <c r="AU237" s="352"/>
      <c r="AV237" s="352"/>
      <c r="AW237" s="352"/>
      <c r="AX237" s="353"/>
    </row>
    <row r="238" spans="1:50" ht="27" customHeight="1">
      <c r="A238" s="341"/>
      <c r="B238" s="342"/>
      <c r="C238" s="359" t="s">
        <v>179</v>
      </c>
      <c r="D238" s="360"/>
      <c r="E238" s="360"/>
      <c r="F238" s="360"/>
      <c r="G238" s="360"/>
      <c r="H238" s="360"/>
      <c r="I238" s="360"/>
      <c r="J238" s="360"/>
      <c r="K238" s="360"/>
      <c r="L238" s="360"/>
      <c r="M238" s="360"/>
      <c r="N238" s="360"/>
      <c r="O238" s="360"/>
      <c r="P238" s="360"/>
      <c r="Q238" s="360"/>
      <c r="R238" s="360"/>
      <c r="S238" s="360"/>
      <c r="T238" s="360"/>
      <c r="U238" s="360"/>
      <c r="V238" s="360"/>
      <c r="W238" s="360"/>
      <c r="X238" s="360"/>
      <c r="Y238" s="360"/>
      <c r="Z238" s="360"/>
      <c r="AA238" s="360"/>
      <c r="AB238" s="360"/>
      <c r="AC238" s="360"/>
      <c r="AD238" s="361" t="s">
        <v>652</v>
      </c>
      <c r="AE238" s="362"/>
      <c r="AF238" s="362"/>
      <c r="AG238" s="351" t="s">
        <v>655</v>
      </c>
      <c r="AH238" s="352"/>
      <c r="AI238" s="352"/>
      <c r="AJ238" s="352"/>
      <c r="AK238" s="352"/>
      <c r="AL238" s="352"/>
      <c r="AM238" s="352"/>
      <c r="AN238" s="352"/>
      <c r="AO238" s="352"/>
      <c r="AP238" s="352"/>
      <c r="AQ238" s="352"/>
      <c r="AR238" s="352"/>
      <c r="AS238" s="352"/>
      <c r="AT238" s="352"/>
      <c r="AU238" s="352"/>
      <c r="AV238" s="352"/>
      <c r="AW238" s="352"/>
      <c r="AX238" s="353"/>
    </row>
    <row r="239" spans="1:50" ht="27" customHeight="1">
      <c r="A239" s="343"/>
      <c r="B239" s="344"/>
      <c r="C239" s="359" t="s">
        <v>41</v>
      </c>
      <c r="D239" s="360"/>
      <c r="E239" s="360"/>
      <c r="F239" s="360"/>
      <c r="G239" s="360"/>
      <c r="H239" s="360"/>
      <c r="I239" s="360"/>
      <c r="J239" s="360"/>
      <c r="K239" s="360"/>
      <c r="L239" s="360"/>
      <c r="M239" s="360"/>
      <c r="N239" s="360"/>
      <c r="O239" s="360"/>
      <c r="P239" s="360"/>
      <c r="Q239" s="360"/>
      <c r="R239" s="360"/>
      <c r="S239" s="360"/>
      <c r="T239" s="360"/>
      <c r="U239" s="360"/>
      <c r="V239" s="360"/>
      <c r="W239" s="360"/>
      <c r="X239" s="360"/>
      <c r="Y239" s="360"/>
      <c r="Z239" s="360"/>
      <c r="AA239" s="360"/>
      <c r="AB239" s="360"/>
      <c r="AC239" s="360"/>
      <c r="AD239" s="361" t="s">
        <v>652</v>
      </c>
      <c r="AE239" s="362"/>
      <c r="AF239" s="362"/>
      <c r="AG239" s="386" t="s">
        <v>655</v>
      </c>
      <c r="AH239" s="137"/>
      <c r="AI239" s="137"/>
      <c r="AJ239" s="137"/>
      <c r="AK239" s="137"/>
      <c r="AL239" s="137"/>
      <c r="AM239" s="137"/>
      <c r="AN239" s="137"/>
      <c r="AO239" s="137"/>
      <c r="AP239" s="137"/>
      <c r="AQ239" s="137"/>
      <c r="AR239" s="137"/>
      <c r="AS239" s="137"/>
      <c r="AT239" s="137"/>
      <c r="AU239" s="137"/>
      <c r="AV239" s="137"/>
      <c r="AW239" s="137"/>
      <c r="AX239" s="387"/>
    </row>
    <row r="240" spans="1:50" ht="41.25" customHeight="1">
      <c r="A240" s="370" t="s">
        <v>54</v>
      </c>
      <c r="B240" s="371"/>
      <c r="C240" s="376" t="s">
        <v>137</v>
      </c>
      <c r="D240" s="377"/>
      <c r="E240" s="377"/>
      <c r="F240" s="377"/>
      <c r="G240" s="377"/>
      <c r="H240" s="377"/>
      <c r="I240" s="377"/>
      <c r="J240" s="377"/>
      <c r="K240" s="377"/>
      <c r="L240" s="377"/>
      <c r="M240" s="377"/>
      <c r="N240" s="377"/>
      <c r="O240" s="377"/>
      <c r="P240" s="377"/>
      <c r="Q240" s="377"/>
      <c r="R240" s="377"/>
      <c r="S240" s="377"/>
      <c r="T240" s="377"/>
      <c r="U240" s="377"/>
      <c r="V240" s="377"/>
      <c r="W240" s="377"/>
      <c r="X240" s="377"/>
      <c r="Y240" s="377"/>
      <c r="Z240" s="377"/>
      <c r="AA240" s="377"/>
      <c r="AB240" s="377"/>
      <c r="AC240" s="378"/>
      <c r="AD240" s="379" t="s">
        <v>632</v>
      </c>
      <c r="AE240" s="380"/>
      <c r="AF240" s="381"/>
      <c r="AG240" s="382" t="s">
        <v>633</v>
      </c>
      <c r="AH240" s="131"/>
      <c r="AI240" s="131"/>
      <c r="AJ240" s="131"/>
      <c r="AK240" s="131"/>
      <c r="AL240" s="131"/>
      <c r="AM240" s="131"/>
      <c r="AN240" s="131"/>
      <c r="AO240" s="131"/>
      <c r="AP240" s="131"/>
      <c r="AQ240" s="131"/>
      <c r="AR240" s="131"/>
      <c r="AS240" s="131"/>
      <c r="AT240" s="131"/>
      <c r="AU240" s="131"/>
      <c r="AV240" s="131"/>
      <c r="AW240" s="131"/>
      <c r="AX240" s="383"/>
    </row>
    <row r="241" spans="1:50" ht="19.649999999999999" customHeight="1">
      <c r="A241" s="372"/>
      <c r="B241" s="373"/>
      <c r="C241" s="889" t="s">
        <v>0</v>
      </c>
      <c r="D241" s="890"/>
      <c r="E241" s="890"/>
      <c r="F241" s="890"/>
      <c r="G241" s="890"/>
      <c r="H241" s="890"/>
      <c r="I241" s="890"/>
      <c r="J241" s="890"/>
      <c r="K241" s="890"/>
      <c r="L241" s="890"/>
      <c r="M241" s="890"/>
      <c r="N241" s="890"/>
      <c r="O241" s="886" t="s">
        <v>606</v>
      </c>
      <c r="P241" s="887"/>
      <c r="Q241" s="887"/>
      <c r="R241" s="887"/>
      <c r="S241" s="887"/>
      <c r="T241" s="887"/>
      <c r="U241" s="887"/>
      <c r="V241" s="887"/>
      <c r="W241" s="887"/>
      <c r="X241" s="887"/>
      <c r="Y241" s="887"/>
      <c r="Z241" s="887"/>
      <c r="AA241" s="887"/>
      <c r="AB241" s="887"/>
      <c r="AC241" s="887"/>
      <c r="AD241" s="887"/>
      <c r="AE241" s="887"/>
      <c r="AF241" s="888"/>
      <c r="AG241" s="384"/>
      <c r="AH241" s="134"/>
      <c r="AI241" s="134"/>
      <c r="AJ241" s="134"/>
      <c r="AK241" s="134"/>
      <c r="AL241" s="134"/>
      <c r="AM241" s="134"/>
      <c r="AN241" s="134"/>
      <c r="AO241" s="134"/>
      <c r="AP241" s="134"/>
      <c r="AQ241" s="134"/>
      <c r="AR241" s="134"/>
      <c r="AS241" s="134"/>
      <c r="AT241" s="134"/>
      <c r="AU241" s="134"/>
      <c r="AV241" s="134"/>
      <c r="AW241" s="134"/>
      <c r="AX241" s="385"/>
    </row>
    <row r="242" spans="1:50" ht="24.75" customHeight="1">
      <c r="A242" s="372"/>
      <c r="B242" s="373"/>
      <c r="C242" s="873"/>
      <c r="D242" s="874"/>
      <c r="E242" s="365"/>
      <c r="F242" s="365"/>
      <c r="G242" s="365"/>
      <c r="H242" s="366"/>
      <c r="I242" s="366"/>
      <c r="J242" s="875"/>
      <c r="K242" s="875"/>
      <c r="L242" s="875"/>
      <c r="M242" s="366"/>
      <c r="N242" s="876"/>
      <c r="O242" s="877"/>
      <c r="P242" s="878"/>
      <c r="Q242" s="878"/>
      <c r="R242" s="878"/>
      <c r="S242" s="878"/>
      <c r="T242" s="878"/>
      <c r="U242" s="878"/>
      <c r="V242" s="878"/>
      <c r="W242" s="878"/>
      <c r="X242" s="878"/>
      <c r="Y242" s="878"/>
      <c r="Z242" s="878"/>
      <c r="AA242" s="878"/>
      <c r="AB242" s="878"/>
      <c r="AC242" s="878"/>
      <c r="AD242" s="878"/>
      <c r="AE242" s="878"/>
      <c r="AF242" s="879"/>
      <c r="AG242" s="384"/>
      <c r="AH242" s="134"/>
      <c r="AI242" s="134"/>
      <c r="AJ242" s="134"/>
      <c r="AK242" s="134"/>
      <c r="AL242" s="134"/>
      <c r="AM242" s="134"/>
      <c r="AN242" s="134"/>
      <c r="AO242" s="134"/>
      <c r="AP242" s="134"/>
      <c r="AQ242" s="134"/>
      <c r="AR242" s="134"/>
      <c r="AS242" s="134"/>
      <c r="AT242" s="134"/>
      <c r="AU242" s="134"/>
      <c r="AV242" s="134"/>
      <c r="AW242" s="134"/>
      <c r="AX242" s="385"/>
    </row>
    <row r="243" spans="1:50" ht="24.75" customHeight="1">
      <c r="A243" s="372"/>
      <c r="B243" s="373"/>
      <c r="C243" s="363"/>
      <c r="D243" s="364"/>
      <c r="E243" s="365"/>
      <c r="F243" s="365"/>
      <c r="G243" s="365"/>
      <c r="H243" s="366"/>
      <c r="I243" s="366"/>
      <c r="J243" s="367"/>
      <c r="K243" s="367"/>
      <c r="L243" s="367"/>
      <c r="M243" s="368"/>
      <c r="N243" s="369"/>
      <c r="O243" s="880"/>
      <c r="P243" s="881"/>
      <c r="Q243" s="881"/>
      <c r="R243" s="881"/>
      <c r="S243" s="881"/>
      <c r="T243" s="881"/>
      <c r="U243" s="881"/>
      <c r="V243" s="881"/>
      <c r="W243" s="881"/>
      <c r="X243" s="881"/>
      <c r="Y243" s="881"/>
      <c r="Z243" s="881"/>
      <c r="AA243" s="881"/>
      <c r="AB243" s="881"/>
      <c r="AC243" s="881"/>
      <c r="AD243" s="881"/>
      <c r="AE243" s="881"/>
      <c r="AF243" s="882"/>
      <c r="AG243" s="384"/>
      <c r="AH243" s="134"/>
      <c r="AI243" s="134"/>
      <c r="AJ243" s="134"/>
      <c r="AK243" s="134"/>
      <c r="AL243" s="134"/>
      <c r="AM243" s="134"/>
      <c r="AN243" s="134"/>
      <c r="AO243" s="134"/>
      <c r="AP243" s="134"/>
      <c r="AQ243" s="134"/>
      <c r="AR243" s="134"/>
      <c r="AS243" s="134"/>
      <c r="AT243" s="134"/>
      <c r="AU243" s="134"/>
      <c r="AV243" s="134"/>
      <c r="AW243" s="134"/>
      <c r="AX243" s="385"/>
    </row>
    <row r="244" spans="1:50" ht="24.75" customHeight="1">
      <c r="A244" s="372"/>
      <c r="B244" s="373"/>
      <c r="C244" s="363"/>
      <c r="D244" s="364"/>
      <c r="E244" s="365"/>
      <c r="F244" s="365"/>
      <c r="G244" s="365"/>
      <c r="H244" s="366"/>
      <c r="I244" s="366"/>
      <c r="J244" s="367"/>
      <c r="K244" s="367"/>
      <c r="L244" s="367"/>
      <c r="M244" s="368"/>
      <c r="N244" s="369"/>
      <c r="O244" s="880"/>
      <c r="P244" s="881"/>
      <c r="Q244" s="881"/>
      <c r="R244" s="881"/>
      <c r="S244" s="881"/>
      <c r="T244" s="881"/>
      <c r="U244" s="881"/>
      <c r="V244" s="881"/>
      <c r="W244" s="881"/>
      <c r="X244" s="881"/>
      <c r="Y244" s="881"/>
      <c r="Z244" s="881"/>
      <c r="AA244" s="881"/>
      <c r="AB244" s="881"/>
      <c r="AC244" s="881"/>
      <c r="AD244" s="881"/>
      <c r="AE244" s="881"/>
      <c r="AF244" s="882"/>
      <c r="AG244" s="384"/>
      <c r="AH244" s="134"/>
      <c r="AI244" s="134"/>
      <c r="AJ244" s="134"/>
      <c r="AK244" s="134"/>
      <c r="AL244" s="134"/>
      <c r="AM244" s="134"/>
      <c r="AN244" s="134"/>
      <c r="AO244" s="134"/>
      <c r="AP244" s="134"/>
      <c r="AQ244" s="134"/>
      <c r="AR244" s="134"/>
      <c r="AS244" s="134"/>
      <c r="AT244" s="134"/>
      <c r="AU244" s="134"/>
      <c r="AV244" s="134"/>
      <c r="AW244" s="134"/>
      <c r="AX244" s="385"/>
    </row>
    <row r="245" spans="1:50" ht="24.75" customHeight="1">
      <c r="A245" s="372"/>
      <c r="B245" s="373"/>
      <c r="C245" s="363"/>
      <c r="D245" s="364"/>
      <c r="E245" s="365"/>
      <c r="F245" s="365"/>
      <c r="G245" s="365"/>
      <c r="H245" s="366"/>
      <c r="I245" s="366"/>
      <c r="J245" s="367"/>
      <c r="K245" s="367"/>
      <c r="L245" s="367"/>
      <c r="M245" s="368"/>
      <c r="N245" s="369"/>
      <c r="O245" s="880"/>
      <c r="P245" s="881"/>
      <c r="Q245" s="881"/>
      <c r="R245" s="881"/>
      <c r="S245" s="881"/>
      <c r="T245" s="881"/>
      <c r="U245" s="881"/>
      <c r="V245" s="881"/>
      <c r="W245" s="881"/>
      <c r="X245" s="881"/>
      <c r="Y245" s="881"/>
      <c r="Z245" s="881"/>
      <c r="AA245" s="881"/>
      <c r="AB245" s="881"/>
      <c r="AC245" s="881"/>
      <c r="AD245" s="881"/>
      <c r="AE245" s="881"/>
      <c r="AF245" s="882"/>
      <c r="AG245" s="384"/>
      <c r="AH245" s="134"/>
      <c r="AI245" s="134"/>
      <c r="AJ245" s="134"/>
      <c r="AK245" s="134"/>
      <c r="AL245" s="134"/>
      <c r="AM245" s="134"/>
      <c r="AN245" s="134"/>
      <c r="AO245" s="134"/>
      <c r="AP245" s="134"/>
      <c r="AQ245" s="134"/>
      <c r="AR245" s="134"/>
      <c r="AS245" s="134"/>
      <c r="AT245" s="134"/>
      <c r="AU245" s="134"/>
      <c r="AV245" s="134"/>
      <c r="AW245" s="134"/>
      <c r="AX245" s="385"/>
    </row>
    <row r="246" spans="1:50" ht="24.75" customHeight="1">
      <c r="A246" s="374"/>
      <c r="B246" s="375"/>
      <c r="C246" s="388"/>
      <c r="D246" s="389"/>
      <c r="E246" s="365"/>
      <c r="F246" s="365"/>
      <c r="G246" s="365"/>
      <c r="H246" s="366"/>
      <c r="I246" s="366"/>
      <c r="J246" s="390"/>
      <c r="K246" s="390"/>
      <c r="L246" s="390"/>
      <c r="M246" s="871"/>
      <c r="N246" s="872"/>
      <c r="O246" s="883"/>
      <c r="P246" s="884"/>
      <c r="Q246" s="884"/>
      <c r="R246" s="884"/>
      <c r="S246" s="884"/>
      <c r="T246" s="884"/>
      <c r="U246" s="884"/>
      <c r="V246" s="884"/>
      <c r="W246" s="884"/>
      <c r="X246" s="884"/>
      <c r="Y246" s="884"/>
      <c r="Z246" s="884"/>
      <c r="AA246" s="884"/>
      <c r="AB246" s="884"/>
      <c r="AC246" s="884"/>
      <c r="AD246" s="884"/>
      <c r="AE246" s="884"/>
      <c r="AF246" s="885"/>
      <c r="AG246" s="386"/>
      <c r="AH246" s="137"/>
      <c r="AI246" s="137"/>
      <c r="AJ246" s="137"/>
      <c r="AK246" s="137"/>
      <c r="AL246" s="137"/>
      <c r="AM246" s="137"/>
      <c r="AN246" s="137"/>
      <c r="AO246" s="137"/>
      <c r="AP246" s="137"/>
      <c r="AQ246" s="137"/>
      <c r="AR246" s="137"/>
      <c r="AS246" s="137"/>
      <c r="AT246" s="137"/>
      <c r="AU246" s="137"/>
      <c r="AV246" s="137"/>
      <c r="AW246" s="137"/>
      <c r="AX246" s="387"/>
    </row>
    <row r="247" spans="1:50" ht="67.5" customHeight="1">
      <c r="A247" s="339" t="s">
        <v>45</v>
      </c>
      <c r="B247" s="901"/>
      <c r="C247" s="298" t="s">
        <v>49</v>
      </c>
      <c r="D247" s="719"/>
      <c r="E247" s="719"/>
      <c r="F247" s="720"/>
      <c r="G247" s="904" t="s">
        <v>650</v>
      </c>
      <c r="H247" s="904"/>
      <c r="I247" s="904"/>
      <c r="J247" s="904"/>
      <c r="K247" s="904"/>
      <c r="L247" s="904"/>
      <c r="M247" s="904"/>
      <c r="N247" s="904"/>
      <c r="O247" s="904"/>
      <c r="P247" s="904"/>
      <c r="Q247" s="904"/>
      <c r="R247" s="904"/>
      <c r="S247" s="904"/>
      <c r="T247" s="904"/>
      <c r="U247" s="904"/>
      <c r="V247" s="904"/>
      <c r="W247" s="904"/>
      <c r="X247" s="904"/>
      <c r="Y247" s="904"/>
      <c r="Z247" s="904"/>
      <c r="AA247" s="904"/>
      <c r="AB247" s="904"/>
      <c r="AC247" s="904"/>
      <c r="AD247" s="904"/>
      <c r="AE247" s="904"/>
      <c r="AF247" s="904"/>
      <c r="AG247" s="904"/>
      <c r="AH247" s="904"/>
      <c r="AI247" s="904"/>
      <c r="AJ247" s="904"/>
      <c r="AK247" s="904"/>
      <c r="AL247" s="904"/>
      <c r="AM247" s="904"/>
      <c r="AN247" s="904"/>
      <c r="AO247" s="904"/>
      <c r="AP247" s="904"/>
      <c r="AQ247" s="904"/>
      <c r="AR247" s="904"/>
      <c r="AS247" s="904"/>
      <c r="AT247" s="904"/>
      <c r="AU247" s="904"/>
      <c r="AV247" s="904"/>
      <c r="AW247" s="904"/>
      <c r="AX247" s="905"/>
    </row>
    <row r="248" spans="1:50" ht="67.5" customHeight="1" thickBot="1">
      <c r="A248" s="902"/>
      <c r="B248" s="903"/>
      <c r="C248" s="906" t="s">
        <v>53</v>
      </c>
      <c r="D248" s="907"/>
      <c r="E248" s="907"/>
      <c r="F248" s="908"/>
      <c r="G248" s="909" t="s">
        <v>648</v>
      </c>
      <c r="H248" s="909"/>
      <c r="I248" s="909"/>
      <c r="J248" s="909"/>
      <c r="K248" s="909"/>
      <c r="L248" s="909"/>
      <c r="M248" s="909"/>
      <c r="N248" s="909"/>
      <c r="O248" s="909"/>
      <c r="P248" s="909"/>
      <c r="Q248" s="909"/>
      <c r="R248" s="909"/>
      <c r="S248" s="909"/>
      <c r="T248" s="909"/>
      <c r="U248" s="909"/>
      <c r="V248" s="909"/>
      <c r="W248" s="909"/>
      <c r="X248" s="909"/>
      <c r="Y248" s="909"/>
      <c r="Z248" s="909"/>
      <c r="AA248" s="909"/>
      <c r="AB248" s="909"/>
      <c r="AC248" s="909"/>
      <c r="AD248" s="909"/>
      <c r="AE248" s="909"/>
      <c r="AF248" s="909"/>
      <c r="AG248" s="909"/>
      <c r="AH248" s="909"/>
      <c r="AI248" s="909"/>
      <c r="AJ248" s="909"/>
      <c r="AK248" s="909"/>
      <c r="AL248" s="909"/>
      <c r="AM248" s="909"/>
      <c r="AN248" s="909"/>
      <c r="AO248" s="909"/>
      <c r="AP248" s="909"/>
      <c r="AQ248" s="909"/>
      <c r="AR248" s="909"/>
      <c r="AS248" s="909"/>
      <c r="AT248" s="909"/>
      <c r="AU248" s="909"/>
      <c r="AV248" s="909"/>
      <c r="AW248" s="909"/>
      <c r="AX248" s="910"/>
    </row>
    <row r="249" spans="1:50" ht="24" customHeight="1">
      <c r="A249" s="891" t="s">
        <v>30</v>
      </c>
      <c r="B249" s="892"/>
      <c r="C249" s="892"/>
      <c r="D249" s="892"/>
      <c r="E249" s="892"/>
      <c r="F249" s="892"/>
      <c r="G249" s="892"/>
      <c r="H249" s="892"/>
      <c r="I249" s="892"/>
      <c r="J249" s="892"/>
      <c r="K249" s="892"/>
      <c r="L249" s="892"/>
      <c r="M249" s="892"/>
      <c r="N249" s="892"/>
      <c r="O249" s="892"/>
      <c r="P249" s="892"/>
      <c r="Q249" s="892"/>
      <c r="R249" s="892"/>
      <c r="S249" s="892"/>
      <c r="T249" s="892"/>
      <c r="U249" s="892"/>
      <c r="V249" s="892"/>
      <c r="W249" s="892"/>
      <c r="X249" s="892"/>
      <c r="Y249" s="892"/>
      <c r="Z249" s="892"/>
      <c r="AA249" s="892"/>
      <c r="AB249" s="892"/>
      <c r="AC249" s="892"/>
      <c r="AD249" s="892"/>
      <c r="AE249" s="892"/>
      <c r="AF249" s="892"/>
      <c r="AG249" s="892"/>
      <c r="AH249" s="892"/>
      <c r="AI249" s="892"/>
      <c r="AJ249" s="892"/>
      <c r="AK249" s="892"/>
      <c r="AL249" s="892"/>
      <c r="AM249" s="892"/>
      <c r="AN249" s="892"/>
      <c r="AO249" s="892"/>
      <c r="AP249" s="892"/>
      <c r="AQ249" s="892"/>
      <c r="AR249" s="892"/>
      <c r="AS249" s="892"/>
      <c r="AT249" s="892"/>
      <c r="AU249" s="892"/>
      <c r="AV249" s="892"/>
      <c r="AW249" s="892"/>
      <c r="AX249" s="893"/>
    </row>
    <row r="250" spans="1:50" ht="67.5" customHeight="1" thickBot="1">
      <c r="A250" s="894" t="s">
        <v>658</v>
      </c>
      <c r="B250" s="895"/>
      <c r="C250" s="895"/>
      <c r="D250" s="895"/>
      <c r="E250" s="895"/>
      <c r="F250" s="895"/>
      <c r="G250" s="895"/>
      <c r="H250" s="895"/>
      <c r="I250" s="895"/>
      <c r="J250" s="895"/>
      <c r="K250" s="895"/>
      <c r="L250" s="895"/>
      <c r="M250" s="895"/>
      <c r="N250" s="895"/>
      <c r="O250" s="895"/>
      <c r="P250" s="895"/>
      <c r="Q250" s="895"/>
      <c r="R250" s="895"/>
      <c r="S250" s="895"/>
      <c r="T250" s="895"/>
      <c r="U250" s="895"/>
      <c r="V250" s="895"/>
      <c r="W250" s="895"/>
      <c r="X250" s="895"/>
      <c r="Y250" s="895"/>
      <c r="Z250" s="895"/>
      <c r="AA250" s="895"/>
      <c r="AB250" s="895"/>
      <c r="AC250" s="895"/>
      <c r="AD250" s="895"/>
      <c r="AE250" s="895"/>
      <c r="AF250" s="895"/>
      <c r="AG250" s="895"/>
      <c r="AH250" s="895"/>
      <c r="AI250" s="895"/>
      <c r="AJ250" s="895"/>
      <c r="AK250" s="895"/>
      <c r="AL250" s="895"/>
      <c r="AM250" s="895"/>
      <c r="AN250" s="895"/>
      <c r="AO250" s="895"/>
      <c r="AP250" s="895"/>
      <c r="AQ250" s="895"/>
      <c r="AR250" s="895"/>
      <c r="AS250" s="895"/>
      <c r="AT250" s="895"/>
      <c r="AU250" s="895"/>
      <c r="AV250" s="895"/>
      <c r="AW250" s="895"/>
      <c r="AX250" s="896"/>
    </row>
    <row r="251" spans="1:50" ht="24.75" customHeight="1">
      <c r="A251" s="897" t="s">
        <v>31</v>
      </c>
      <c r="B251" s="898"/>
      <c r="C251" s="898"/>
      <c r="D251" s="898"/>
      <c r="E251" s="898"/>
      <c r="F251" s="898"/>
      <c r="G251" s="898"/>
      <c r="H251" s="898"/>
      <c r="I251" s="898"/>
      <c r="J251" s="898"/>
      <c r="K251" s="898"/>
      <c r="L251" s="898"/>
      <c r="M251" s="898"/>
      <c r="N251" s="898"/>
      <c r="O251" s="898"/>
      <c r="P251" s="898"/>
      <c r="Q251" s="898"/>
      <c r="R251" s="898"/>
      <c r="S251" s="898"/>
      <c r="T251" s="898"/>
      <c r="U251" s="898"/>
      <c r="V251" s="898"/>
      <c r="W251" s="898"/>
      <c r="X251" s="898"/>
      <c r="Y251" s="898"/>
      <c r="Z251" s="898"/>
      <c r="AA251" s="898"/>
      <c r="AB251" s="898"/>
      <c r="AC251" s="898"/>
      <c r="AD251" s="898"/>
      <c r="AE251" s="898"/>
      <c r="AF251" s="898"/>
      <c r="AG251" s="898"/>
      <c r="AH251" s="898"/>
      <c r="AI251" s="898"/>
      <c r="AJ251" s="898"/>
      <c r="AK251" s="898"/>
      <c r="AL251" s="898"/>
      <c r="AM251" s="898"/>
      <c r="AN251" s="898"/>
      <c r="AO251" s="898"/>
      <c r="AP251" s="898"/>
      <c r="AQ251" s="898"/>
      <c r="AR251" s="898"/>
      <c r="AS251" s="898"/>
      <c r="AT251" s="898"/>
      <c r="AU251" s="898"/>
      <c r="AV251" s="898"/>
      <c r="AW251" s="898"/>
      <c r="AX251" s="899"/>
    </row>
    <row r="252" spans="1:50" ht="67.5" customHeight="1" thickBot="1">
      <c r="A252" s="323" t="s">
        <v>659</v>
      </c>
      <c r="B252" s="324"/>
      <c r="C252" s="324"/>
      <c r="D252" s="324"/>
      <c r="E252" s="325"/>
      <c r="F252" s="900" t="s">
        <v>660</v>
      </c>
      <c r="G252" s="895"/>
      <c r="H252" s="895"/>
      <c r="I252" s="895"/>
      <c r="J252" s="895"/>
      <c r="K252" s="895"/>
      <c r="L252" s="895"/>
      <c r="M252" s="895"/>
      <c r="N252" s="895"/>
      <c r="O252" s="895"/>
      <c r="P252" s="895"/>
      <c r="Q252" s="895"/>
      <c r="R252" s="895"/>
      <c r="S252" s="895"/>
      <c r="T252" s="895"/>
      <c r="U252" s="895"/>
      <c r="V252" s="895"/>
      <c r="W252" s="895"/>
      <c r="X252" s="895"/>
      <c r="Y252" s="895"/>
      <c r="Z252" s="895"/>
      <c r="AA252" s="895"/>
      <c r="AB252" s="895"/>
      <c r="AC252" s="895"/>
      <c r="AD252" s="895"/>
      <c r="AE252" s="895"/>
      <c r="AF252" s="895"/>
      <c r="AG252" s="895"/>
      <c r="AH252" s="895"/>
      <c r="AI252" s="895"/>
      <c r="AJ252" s="895"/>
      <c r="AK252" s="895"/>
      <c r="AL252" s="895"/>
      <c r="AM252" s="895"/>
      <c r="AN252" s="895"/>
      <c r="AO252" s="895"/>
      <c r="AP252" s="895"/>
      <c r="AQ252" s="895"/>
      <c r="AR252" s="895"/>
      <c r="AS252" s="895"/>
      <c r="AT252" s="895"/>
      <c r="AU252" s="895"/>
      <c r="AV252" s="895"/>
      <c r="AW252" s="895"/>
      <c r="AX252" s="896"/>
    </row>
    <row r="253" spans="1:50" ht="24.75" customHeight="1">
      <c r="A253" s="897" t="s">
        <v>43</v>
      </c>
      <c r="B253" s="898"/>
      <c r="C253" s="898"/>
      <c r="D253" s="898"/>
      <c r="E253" s="898"/>
      <c r="F253" s="898"/>
      <c r="G253" s="898"/>
      <c r="H253" s="898"/>
      <c r="I253" s="898"/>
      <c r="J253" s="898"/>
      <c r="K253" s="898"/>
      <c r="L253" s="898"/>
      <c r="M253" s="898"/>
      <c r="N253" s="898"/>
      <c r="O253" s="898"/>
      <c r="P253" s="898"/>
      <c r="Q253" s="898"/>
      <c r="R253" s="898"/>
      <c r="S253" s="898"/>
      <c r="T253" s="898"/>
      <c r="U253" s="898"/>
      <c r="V253" s="898"/>
      <c r="W253" s="898"/>
      <c r="X253" s="898"/>
      <c r="Y253" s="898"/>
      <c r="Z253" s="898"/>
      <c r="AA253" s="898"/>
      <c r="AB253" s="898"/>
      <c r="AC253" s="898"/>
      <c r="AD253" s="898"/>
      <c r="AE253" s="898"/>
      <c r="AF253" s="898"/>
      <c r="AG253" s="898"/>
      <c r="AH253" s="898"/>
      <c r="AI253" s="898"/>
      <c r="AJ253" s="898"/>
      <c r="AK253" s="898"/>
      <c r="AL253" s="898"/>
      <c r="AM253" s="898"/>
      <c r="AN253" s="898"/>
      <c r="AO253" s="898"/>
      <c r="AP253" s="898"/>
      <c r="AQ253" s="898"/>
      <c r="AR253" s="898"/>
      <c r="AS253" s="898"/>
      <c r="AT253" s="898"/>
      <c r="AU253" s="898"/>
      <c r="AV253" s="898"/>
      <c r="AW253" s="898"/>
      <c r="AX253" s="899"/>
    </row>
    <row r="254" spans="1:50" ht="66" customHeight="1" thickBot="1">
      <c r="A254" s="323" t="s">
        <v>263</v>
      </c>
      <c r="B254" s="324"/>
      <c r="C254" s="324"/>
      <c r="D254" s="324"/>
      <c r="E254" s="325"/>
      <c r="F254" s="326" t="s">
        <v>661</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c r="A258" s="338" t="s">
        <v>278</v>
      </c>
      <c r="B258" s="90"/>
      <c r="C258" s="90"/>
      <c r="D258" s="91"/>
      <c r="E258" s="319" t="s">
        <v>614</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c r="A259" s="256" t="s">
        <v>277</v>
      </c>
      <c r="B259" s="256"/>
      <c r="C259" s="256"/>
      <c r="D259" s="256"/>
      <c r="E259" s="319" t="s">
        <v>614</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c r="A260" s="256" t="s">
        <v>276</v>
      </c>
      <c r="B260" s="256"/>
      <c r="C260" s="256"/>
      <c r="D260" s="256"/>
      <c r="E260" s="319" t="s">
        <v>614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c r="A261" s="256" t="s">
        <v>275</v>
      </c>
      <c r="B261" s="256"/>
      <c r="C261" s="256"/>
      <c r="D261" s="256"/>
      <c r="E261" s="319" t="s">
        <v>614</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c r="A262" s="256" t="s">
        <v>274</v>
      </c>
      <c r="B262" s="256"/>
      <c r="C262" s="256"/>
      <c r="D262" s="256"/>
      <c r="E262" s="319" t="s">
        <v>614</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c r="A263" s="256" t="s">
        <v>273</v>
      </c>
      <c r="B263" s="256"/>
      <c r="C263" s="256"/>
      <c r="D263" s="256"/>
      <c r="E263" s="319" t="s">
        <v>614</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c r="A264" s="256" t="s">
        <v>272</v>
      </c>
      <c r="B264" s="256"/>
      <c r="C264" s="256"/>
      <c r="D264" s="256"/>
      <c r="E264" s="319" t="s">
        <v>614</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c r="A265" s="256" t="s">
        <v>271</v>
      </c>
      <c r="B265" s="256"/>
      <c r="C265" s="256"/>
      <c r="D265" s="256"/>
      <c r="E265" s="319" t="s">
        <v>614</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c r="A268" s="256" t="s">
        <v>385</v>
      </c>
      <c r="B268" s="256"/>
      <c r="C268" s="256"/>
      <c r="D268" s="256"/>
      <c r="E268" s="84">
        <v>2021</v>
      </c>
      <c r="F268" s="85"/>
      <c r="G268" s="86" t="s">
        <v>626</v>
      </c>
      <c r="H268" s="86"/>
      <c r="I268" s="86"/>
      <c r="J268" s="85" t="s">
        <v>543</v>
      </c>
      <c r="K268" s="85"/>
      <c r="L268" s="101"/>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45" hidden="1" customHeight="1">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3.95" customHeight="1">
      <c r="A308" s="313" t="s">
        <v>267</v>
      </c>
      <c r="B308" s="314"/>
      <c r="C308" s="314"/>
      <c r="D308" s="314"/>
      <c r="E308" s="314"/>
      <c r="F308" s="315"/>
      <c r="G308" s="294" t="s">
        <v>635</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36" customHeight="1">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c r="A310" s="316"/>
      <c r="B310" s="317"/>
      <c r="C310" s="317"/>
      <c r="D310" s="317"/>
      <c r="E310" s="317"/>
      <c r="F310" s="318"/>
      <c r="G310" s="284" t="s">
        <v>638</v>
      </c>
      <c r="H310" s="285"/>
      <c r="I310" s="285"/>
      <c r="J310" s="285"/>
      <c r="K310" s="286"/>
      <c r="L310" s="287" t="s">
        <v>637</v>
      </c>
      <c r="M310" s="288"/>
      <c r="N310" s="288"/>
      <c r="O310" s="288"/>
      <c r="P310" s="288"/>
      <c r="Q310" s="288"/>
      <c r="R310" s="288"/>
      <c r="S310" s="288"/>
      <c r="T310" s="288"/>
      <c r="U310" s="288"/>
      <c r="V310" s="288"/>
      <c r="W310" s="288"/>
      <c r="X310" s="289"/>
      <c r="Y310" s="290">
        <v>21.1</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hidden="1" customHeight="1">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9.25" customHeight="1">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21.1</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c r="A366" s="230">
        <v>1</v>
      </c>
      <c r="B366" s="230">
        <v>1</v>
      </c>
      <c r="C366" s="252" t="s">
        <v>663</v>
      </c>
      <c r="D366" s="251"/>
      <c r="E366" s="251"/>
      <c r="F366" s="251"/>
      <c r="G366" s="251"/>
      <c r="H366" s="251"/>
      <c r="I366" s="251"/>
      <c r="J366" s="233">
        <v>3010001010696</v>
      </c>
      <c r="K366" s="234"/>
      <c r="L366" s="234"/>
      <c r="M366" s="234"/>
      <c r="N366" s="234"/>
      <c r="O366" s="234"/>
      <c r="P366" s="245" t="s">
        <v>636</v>
      </c>
      <c r="Q366" s="235"/>
      <c r="R366" s="235"/>
      <c r="S366" s="235"/>
      <c r="T366" s="235"/>
      <c r="U366" s="235"/>
      <c r="V366" s="235"/>
      <c r="W366" s="235"/>
      <c r="X366" s="235"/>
      <c r="Y366" s="236">
        <v>21.1</v>
      </c>
      <c r="Z366" s="237"/>
      <c r="AA366" s="237"/>
      <c r="AB366" s="238"/>
      <c r="AC366" s="222" t="s">
        <v>253</v>
      </c>
      <c r="AD366" s="223"/>
      <c r="AE366" s="223"/>
      <c r="AF366" s="223"/>
      <c r="AG366" s="223"/>
      <c r="AH366" s="253">
        <v>1</v>
      </c>
      <c r="AI366" s="254"/>
      <c r="AJ366" s="254"/>
      <c r="AK366" s="254"/>
      <c r="AL366" s="226">
        <v>100</v>
      </c>
      <c r="AM366" s="227"/>
      <c r="AN366" s="227"/>
      <c r="AO366" s="228"/>
      <c r="AP366" s="229" t="s">
        <v>643</v>
      </c>
      <c r="AQ366" s="229"/>
      <c r="AR366" s="229"/>
      <c r="AS366" s="229"/>
      <c r="AT366" s="229"/>
      <c r="AU366" s="229"/>
      <c r="AV366" s="229"/>
      <c r="AW366" s="229"/>
      <c r="AX366" s="229"/>
    </row>
    <row r="367" spans="1:51" ht="30" hidden="1" customHeight="1">
      <c r="A367" s="230">
        <v>2</v>
      </c>
      <c r="B367" s="230">
        <v>1</v>
      </c>
      <c r="C367" s="252"/>
      <c r="D367" s="251"/>
      <c r="E367" s="251"/>
      <c r="F367" s="251"/>
      <c r="G367" s="251"/>
      <c r="H367" s="251"/>
      <c r="I367" s="251"/>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3"/>
      <c r="AI367" s="254"/>
      <c r="AJ367" s="254"/>
      <c r="AK367" s="254"/>
      <c r="AL367" s="226"/>
      <c r="AM367" s="227"/>
      <c r="AN367" s="227"/>
      <c r="AO367" s="228"/>
      <c r="AP367" s="229"/>
      <c r="AQ367" s="229"/>
      <c r="AR367" s="229"/>
      <c r="AS367" s="229"/>
      <c r="AT367" s="229"/>
      <c r="AU367" s="229"/>
      <c r="AV367" s="229"/>
      <c r="AW367" s="229"/>
      <c r="AX367" s="229"/>
      <c r="AY367">
        <f>COUNTA($C$367)</f>
        <v>0</v>
      </c>
    </row>
    <row r="368" spans="1:51" ht="30" hidden="1" customHeight="1">
      <c r="A368" s="230">
        <v>3</v>
      </c>
      <c r="B368" s="230">
        <v>1</v>
      </c>
      <c r="C368" s="252"/>
      <c r="D368" s="251"/>
      <c r="E368" s="251"/>
      <c r="F368" s="251"/>
      <c r="G368" s="251"/>
      <c r="H368" s="251"/>
      <c r="I368" s="251"/>
      <c r="J368" s="233"/>
      <c r="K368" s="234"/>
      <c r="L368" s="234"/>
      <c r="M368" s="234"/>
      <c r="N368" s="234"/>
      <c r="O368" s="234"/>
      <c r="P368" s="245"/>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c r="A369" s="230">
        <v>4</v>
      </c>
      <c r="B369" s="230">
        <v>1</v>
      </c>
      <c r="C369" s="252"/>
      <c r="D369" s="251"/>
      <c r="E369" s="251"/>
      <c r="F369" s="251"/>
      <c r="G369" s="251"/>
      <c r="H369" s="251"/>
      <c r="I369" s="251"/>
      <c r="J369" s="233"/>
      <c r="K369" s="234"/>
      <c r="L369" s="234"/>
      <c r="M369" s="234"/>
      <c r="N369" s="234"/>
      <c r="O369" s="234"/>
      <c r="P369" s="245"/>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c r="A370" s="230">
        <v>5</v>
      </c>
      <c r="B370" s="230">
        <v>1</v>
      </c>
      <c r="C370" s="252"/>
      <c r="D370" s="251"/>
      <c r="E370" s="251"/>
      <c r="F370" s="251"/>
      <c r="G370" s="251"/>
      <c r="H370" s="251"/>
      <c r="I370" s="251"/>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c r="A371" s="230">
        <v>6</v>
      </c>
      <c r="B371" s="230">
        <v>1</v>
      </c>
      <c r="C371" s="252"/>
      <c r="D371" s="251"/>
      <c r="E371" s="251"/>
      <c r="F371" s="251"/>
      <c r="G371" s="251"/>
      <c r="H371" s="251"/>
      <c r="I371" s="251"/>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c r="A372" s="230">
        <v>7</v>
      </c>
      <c r="B372" s="230">
        <v>1</v>
      </c>
      <c r="C372" s="252"/>
      <c r="D372" s="251"/>
      <c r="E372" s="251"/>
      <c r="F372" s="251"/>
      <c r="G372" s="251"/>
      <c r="H372" s="251"/>
      <c r="I372" s="251"/>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c r="A373" s="230">
        <v>8</v>
      </c>
      <c r="B373" s="230">
        <v>1</v>
      </c>
      <c r="C373" s="251"/>
      <c r="D373" s="251"/>
      <c r="E373" s="251"/>
      <c r="F373" s="251"/>
      <c r="G373" s="251"/>
      <c r="H373" s="251"/>
      <c r="I373" s="251"/>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c r="A374" s="230">
        <v>9</v>
      </c>
      <c r="B374" s="230">
        <v>1</v>
      </c>
      <c r="C374" s="251"/>
      <c r="D374" s="251"/>
      <c r="E374" s="251"/>
      <c r="F374" s="251"/>
      <c r="G374" s="251"/>
      <c r="H374" s="251"/>
      <c r="I374" s="251"/>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c r="A375" s="230">
        <v>10</v>
      </c>
      <c r="B375" s="230">
        <v>1</v>
      </c>
      <c r="C375" s="251"/>
      <c r="D375" s="251"/>
      <c r="E375" s="251"/>
      <c r="F375" s="251"/>
      <c r="G375" s="251"/>
      <c r="H375" s="251"/>
      <c r="I375" s="251"/>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6" hidden="1" customHeight="1">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214" max="16383" man="1"/>
    <brk id="248" max="16383" man="1"/>
  </rowBreaks>
  <drawing r:id="rId2"/>
  <legacyDrawing r:id="rId3"/>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c r="A2" s="14" t="s">
        <v>80</v>
      </c>
      <c r="B2" s="15" t="s">
        <v>625</v>
      </c>
      <c r="C2" s="13" t="str">
        <f>IF(B2="","",A2)</f>
        <v>医療分野の研究開発関連</v>
      </c>
      <c r="D2" s="13" t="str">
        <f>IF(C2="","",IF(D1&lt;&gt;"",CONCATENATE(D1,"、",C2),C2))</f>
        <v>医療分野の研究開発関連</v>
      </c>
      <c r="F2" s="12" t="s">
        <v>67</v>
      </c>
      <c r="G2" s="17" t="s">
        <v>625</v>
      </c>
      <c r="H2" s="13" t="str">
        <f>IF(G2="","",F2)</f>
        <v>一般会計</v>
      </c>
      <c r="I2" s="13" t="str">
        <f>IF(H2="","",IF(I1&lt;&gt;"",CONCATENATE(I1,"、",H2),H2))</f>
        <v>一般会計</v>
      </c>
      <c r="K2" s="14" t="s">
        <v>97</v>
      </c>
      <c r="L2" s="15"/>
      <c r="M2" s="13" t="str">
        <f>IF(L2="","",K2)</f>
        <v/>
      </c>
      <c r="N2" s="13" t="str">
        <f>IF(M2="","",IF(N1&lt;&gt;"",CONCATENATE(N1,"、",M2),M2))</f>
        <v/>
      </c>
      <c r="O2" s="13"/>
      <c r="P2" s="12" t="s">
        <v>69</v>
      </c>
      <c r="Q2" s="17" t="s">
        <v>625</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c r="A3" s="14" t="s">
        <v>81</v>
      </c>
      <c r="B3" s="15"/>
      <c r="C3" s="13" t="str">
        <f t="shared" ref="C3:C11" si="0">IF(B3="","",A3)</f>
        <v/>
      </c>
      <c r="D3" s="13" t="str">
        <f>IF(C3="",D2,IF(D2&lt;&gt;"",CONCATENATE(D2,"、",C3),C3))</f>
        <v>医療分野の研究開発関連</v>
      </c>
      <c r="F3" s="18" t="s">
        <v>106</v>
      </c>
      <c r="G3" s="17"/>
      <c r="H3" s="13" t="str">
        <f t="shared" ref="H3:H37" si="1">IF(G3="","",F3)</f>
        <v/>
      </c>
      <c r="I3" s="13" t="str">
        <f>IF(H3="",I2,IF(I2&lt;&gt;"",CONCATENATE(I2,"、",H3),H3))</f>
        <v>一般会計</v>
      </c>
      <c r="K3" s="14" t="s">
        <v>98</v>
      </c>
      <c r="L3" s="15" t="s">
        <v>625</v>
      </c>
      <c r="M3" s="13" t="str">
        <f t="shared" ref="M3:M11" si="2">IF(L3="","",K3)</f>
        <v>文教及び科学振興</v>
      </c>
      <c r="N3" s="13" t="str">
        <f>IF(M3="",N2,IF(N2&lt;&gt;"",CONCATENATE(N2,"、",M3),M3))</f>
        <v>文教及び科学振興</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c r="A4" s="14" t="s">
        <v>82</v>
      </c>
      <c r="B4" s="15"/>
      <c r="C4" s="13" t="str">
        <f t="shared" si="0"/>
        <v/>
      </c>
      <c r="D4" s="13" t="str">
        <f>IF(C4="",D3,IF(D3&lt;&gt;"",CONCATENATE(D3,"、",C4),C4))</f>
        <v>医療分野の研究開発関連</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文教及び科学振興</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c r="A5" s="14" t="s">
        <v>83</v>
      </c>
      <c r="B5" s="15"/>
      <c r="C5" s="13" t="str">
        <f t="shared" si="0"/>
        <v/>
      </c>
      <c r="D5" s="13" t="str">
        <f>IF(C5="",D4,IF(D4&lt;&gt;"",CONCATENATE(D4,"、",C5),C5))</f>
        <v>医療分野の研究開発関連</v>
      </c>
      <c r="F5" s="18" t="s">
        <v>108</v>
      </c>
      <c r="G5" s="17"/>
      <c r="H5" s="13" t="str">
        <f t="shared" si="1"/>
        <v/>
      </c>
      <c r="I5" s="13" t="str">
        <f t="shared" si="5"/>
        <v>一般会計</v>
      </c>
      <c r="K5" s="14" t="s">
        <v>100</v>
      </c>
      <c r="L5" s="15"/>
      <c r="M5" s="13" t="str">
        <f t="shared" si="2"/>
        <v/>
      </c>
      <c r="N5" s="13" t="str">
        <f t="shared" si="6"/>
        <v>文教及び科学振興</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c r="A6" s="14" t="s">
        <v>84</v>
      </c>
      <c r="B6" s="15" t="s">
        <v>625</v>
      </c>
      <c r="C6" s="13" t="str">
        <f t="shared" si="0"/>
        <v>科学技術・イノベーション</v>
      </c>
      <c r="D6" s="13" t="str">
        <f t="shared" ref="D6:D21" si="8">IF(C6="",D5,IF(D5&lt;&gt;"",CONCATENATE(D5,"、",C6),C6))</f>
        <v>医療分野の研究開発関連、科学技術・イノベーション</v>
      </c>
      <c r="F6" s="18" t="s">
        <v>109</v>
      </c>
      <c r="G6" s="17"/>
      <c r="H6" s="13" t="str">
        <f t="shared" si="1"/>
        <v/>
      </c>
      <c r="I6" s="13" t="str">
        <f t="shared" si="5"/>
        <v>一般会計</v>
      </c>
      <c r="K6" s="14" t="s">
        <v>101</v>
      </c>
      <c r="L6" s="15"/>
      <c r="M6" s="13" t="str">
        <f t="shared" si="2"/>
        <v/>
      </c>
      <c r="N6" s="13" t="str">
        <f t="shared" si="6"/>
        <v>文教及び科学振興</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c r="A7" s="14" t="s">
        <v>85</v>
      </c>
      <c r="B7" s="15"/>
      <c r="C7" s="13" t="str">
        <f t="shared" si="0"/>
        <v/>
      </c>
      <c r="D7" s="13" t="str">
        <f t="shared" si="8"/>
        <v>医療分野の研究開発関連、科学技術・イノベーション</v>
      </c>
      <c r="F7" s="18" t="s">
        <v>200</v>
      </c>
      <c r="G7" s="17"/>
      <c r="H7" s="13" t="str">
        <f t="shared" si="1"/>
        <v/>
      </c>
      <c r="I7" s="13" t="str">
        <f t="shared" si="5"/>
        <v>一般会計</v>
      </c>
      <c r="K7" s="14" t="s">
        <v>102</v>
      </c>
      <c r="L7" s="15"/>
      <c r="M7" s="13" t="str">
        <f t="shared" si="2"/>
        <v/>
      </c>
      <c r="N7" s="13" t="str">
        <f t="shared" si="6"/>
        <v>文教及び科学振興</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c r="A8" s="14" t="s">
        <v>86</v>
      </c>
      <c r="B8" s="15"/>
      <c r="C8" s="13" t="str">
        <f t="shared" si="0"/>
        <v/>
      </c>
      <c r="D8" s="13" t="str">
        <f t="shared" si="8"/>
        <v>医療分野の研究開発関連、科学技術・イノベーション</v>
      </c>
      <c r="F8" s="18" t="s">
        <v>110</v>
      </c>
      <c r="G8" s="17"/>
      <c r="H8" s="13" t="str">
        <f t="shared" si="1"/>
        <v/>
      </c>
      <c r="I8" s="13" t="str">
        <f t="shared" si="5"/>
        <v>一般会計</v>
      </c>
      <c r="K8" s="14" t="s">
        <v>103</v>
      </c>
      <c r="L8" s="15"/>
      <c r="M8" s="13" t="str">
        <f t="shared" si="2"/>
        <v/>
      </c>
      <c r="N8" s="13" t="str">
        <f t="shared" si="6"/>
        <v>文教及び科学振興</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c r="A9" s="14" t="s">
        <v>87</v>
      </c>
      <c r="B9" s="15"/>
      <c r="C9" s="13" t="str">
        <f t="shared" si="0"/>
        <v/>
      </c>
      <c r="D9" s="13" t="str">
        <f t="shared" si="8"/>
        <v>医療分野の研究開発関連、科学技術・イノベーション</v>
      </c>
      <c r="F9" s="18" t="s">
        <v>201</v>
      </c>
      <c r="G9" s="17"/>
      <c r="H9" s="13" t="str">
        <f t="shared" si="1"/>
        <v/>
      </c>
      <c r="I9" s="13" t="str">
        <f t="shared" si="5"/>
        <v>一般会計</v>
      </c>
      <c r="K9" s="14" t="s">
        <v>104</v>
      </c>
      <c r="L9" s="15"/>
      <c r="M9" s="13" t="str">
        <f t="shared" si="2"/>
        <v/>
      </c>
      <c r="N9" s="13" t="str">
        <f t="shared" si="6"/>
        <v>文教及び科学振興</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c r="A10" s="14" t="s">
        <v>224</v>
      </c>
      <c r="B10" s="15"/>
      <c r="C10" s="13" t="str">
        <f t="shared" si="0"/>
        <v/>
      </c>
      <c r="D10" s="13" t="str">
        <f t="shared" si="8"/>
        <v>医療分野の研究開発関連、科学技術・イノベーション</v>
      </c>
      <c r="F10" s="18" t="s">
        <v>111</v>
      </c>
      <c r="G10" s="17"/>
      <c r="H10" s="13" t="str">
        <f t="shared" si="1"/>
        <v/>
      </c>
      <c r="I10" s="13" t="str">
        <f t="shared" si="5"/>
        <v>一般会計</v>
      </c>
      <c r="K10" s="14" t="s">
        <v>227</v>
      </c>
      <c r="L10" s="15"/>
      <c r="M10" s="13" t="str">
        <f t="shared" si="2"/>
        <v/>
      </c>
      <c r="N10" s="13" t="str">
        <f t="shared" si="6"/>
        <v>文教及び科学振興</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c r="A11" s="14" t="s">
        <v>88</v>
      </c>
      <c r="B11" s="15"/>
      <c r="C11" s="13" t="str">
        <f t="shared" si="0"/>
        <v/>
      </c>
      <c r="D11" s="13" t="str">
        <f t="shared" si="8"/>
        <v>医療分野の研究開発関連、科学技術・イノベーション</v>
      </c>
      <c r="F11" s="18" t="s">
        <v>112</v>
      </c>
      <c r="G11" s="17"/>
      <c r="H11" s="13" t="str">
        <f t="shared" si="1"/>
        <v/>
      </c>
      <c r="I11" s="13" t="str">
        <f t="shared" si="5"/>
        <v>一般会計</v>
      </c>
      <c r="K11" s="14" t="s">
        <v>105</v>
      </c>
      <c r="L11" s="15"/>
      <c r="M11" s="13" t="str">
        <f t="shared" si="2"/>
        <v/>
      </c>
      <c r="N11" s="13" t="str">
        <f t="shared" si="6"/>
        <v>文教及び科学振興</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c r="A12" s="14" t="s">
        <v>89</v>
      </c>
      <c r="B12" s="15"/>
      <c r="C12" s="13" t="str">
        <f t="shared" ref="C12:C23" si="9">IF(B12="","",A12)</f>
        <v/>
      </c>
      <c r="D12" s="13" t="str">
        <f t="shared" si="8"/>
        <v>医療分野の研究開発関連、科学技術・イノベーション</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c r="A13" s="14" t="s">
        <v>90</v>
      </c>
      <c r="B13" s="15"/>
      <c r="C13" s="13" t="str">
        <f t="shared" si="9"/>
        <v/>
      </c>
      <c r="D13" s="13" t="str">
        <f t="shared" si="8"/>
        <v>医療分野の研究開発関連、科学技術・イノベーション</v>
      </c>
      <c r="F13" s="18" t="s">
        <v>114</v>
      </c>
      <c r="G13" s="17"/>
      <c r="H13" s="13" t="str">
        <f t="shared" si="1"/>
        <v/>
      </c>
      <c r="I13" s="13" t="str">
        <f t="shared" si="5"/>
        <v>一般会計</v>
      </c>
      <c r="K13" s="13" t="str">
        <f>N11</f>
        <v>文教及び科学振興</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c r="A14" s="14" t="s">
        <v>91</v>
      </c>
      <c r="B14" s="15"/>
      <c r="C14" s="13" t="str">
        <f t="shared" si="9"/>
        <v/>
      </c>
      <c r="D14" s="13" t="str">
        <f t="shared" si="8"/>
        <v>医療分野の研究開発関連、科学技術・イノベーション</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c r="A15" s="14" t="s">
        <v>92</v>
      </c>
      <c r="B15" s="15"/>
      <c r="C15" s="13" t="str">
        <f t="shared" si="9"/>
        <v/>
      </c>
      <c r="D15" s="13" t="str">
        <f t="shared" si="8"/>
        <v>医療分野の研究開発関連、科学技術・イノベーション</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c r="A16" s="14" t="s">
        <v>93</v>
      </c>
      <c r="B16" s="15"/>
      <c r="C16" s="13" t="str">
        <f t="shared" si="9"/>
        <v/>
      </c>
      <c r="D16" s="13" t="str">
        <f t="shared" si="8"/>
        <v>医療分野の研究開発関連、科学技術・イノベーション</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c r="A17" s="14" t="s">
        <v>94</v>
      </c>
      <c r="B17" s="15"/>
      <c r="C17" s="13" t="str">
        <f t="shared" si="9"/>
        <v/>
      </c>
      <c r="D17" s="13" t="str">
        <f t="shared" si="8"/>
        <v>医療分野の研究開発関連、科学技術・イノベーション</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c r="A18" s="14" t="s">
        <v>95</v>
      </c>
      <c r="B18" s="15"/>
      <c r="C18" s="13" t="str">
        <f t="shared" si="9"/>
        <v/>
      </c>
      <c r="D18" s="13" t="str">
        <f t="shared" si="8"/>
        <v>医療分野の研究開発関連、科学技術・イノベーション</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c r="A19" s="14" t="s">
        <v>211</v>
      </c>
      <c r="B19" s="15"/>
      <c r="C19" s="13" t="str">
        <f t="shared" si="9"/>
        <v/>
      </c>
      <c r="D19" s="13" t="str">
        <f t="shared" si="8"/>
        <v>医療分野の研究開発関連、科学技術・イノベーション</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c r="A20" s="14" t="s">
        <v>212</v>
      </c>
      <c r="B20" s="15"/>
      <c r="C20" s="13" t="str">
        <f t="shared" si="9"/>
        <v/>
      </c>
      <c r="D20" s="13" t="str">
        <f t="shared" si="8"/>
        <v>医療分野の研究開発関連、科学技術・イノベーション</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c r="A21" s="14" t="s">
        <v>213</v>
      </c>
      <c r="B21" s="15"/>
      <c r="C21" s="13" t="str">
        <f t="shared" si="9"/>
        <v/>
      </c>
      <c r="D21" s="13" t="str">
        <f t="shared" si="8"/>
        <v>医療分野の研究開発関連、科学技術・イノベーション</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c r="A22" s="14" t="s">
        <v>214</v>
      </c>
      <c r="B22" s="15"/>
      <c r="C22" s="13" t="str">
        <f t="shared" si="9"/>
        <v/>
      </c>
      <c r="D22" s="13" t="str">
        <f>IF(C22="",D21,IF(D21&lt;&gt;"",CONCATENATE(D21,"、",C22),C22))</f>
        <v>医療分野の研究開発関連、科学技術・イノベーション</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c r="A23" s="69" t="s">
        <v>283</v>
      </c>
      <c r="B23" s="15"/>
      <c r="C23" s="13" t="str">
        <f t="shared" si="9"/>
        <v/>
      </c>
      <c r="D23" s="13" t="str">
        <f>IF(C23="",D22,IF(D22&lt;&gt;"",CONCATENATE(D22,"、",C23),C23))</f>
        <v>医療分野の研究開発関連、科学技術・イノベーション</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c r="A27" s="13" t="str">
        <f>IF(D23="", "-", D23)</f>
        <v>医療分野の研究開発関連、科学技術・イノベーション</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c r="A38" s="13"/>
      <c r="B38" s="13"/>
      <c r="F38" s="13"/>
      <c r="G38" s="19"/>
      <c r="K38" s="13"/>
      <c r="L38" s="13"/>
      <c r="O38" s="13"/>
      <c r="P38" s="13"/>
      <c r="Q38" s="19"/>
      <c r="T38" s="13"/>
      <c r="Y38" s="32" t="s">
        <v>327</v>
      </c>
      <c r="Z38" s="32" t="s">
        <v>455</v>
      </c>
      <c r="AF38" s="30"/>
      <c r="AK38" s="42" t="str">
        <f t="shared" si="7"/>
        <v>k</v>
      </c>
    </row>
    <row r="39" spans="1:37">
      <c r="A39" s="13"/>
      <c r="B39" s="13"/>
      <c r="F39" s="13" t="str">
        <f>I37</f>
        <v>一般会計</v>
      </c>
      <c r="G39" s="19"/>
      <c r="K39" s="13"/>
      <c r="L39" s="13"/>
      <c r="O39" s="13"/>
      <c r="P39" s="13"/>
      <c r="Q39" s="19"/>
      <c r="T39" s="13"/>
      <c r="U39" s="32" t="s">
        <v>567</v>
      </c>
      <c r="Y39" s="32" t="s">
        <v>328</v>
      </c>
      <c r="Z39" s="32" t="s">
        <v>456</v>
      </c>
      <c r="AF39" s="30"/>
      <c r="AK39" s="42" t="str">
        <f t="shared" si="7"/>
        <v>l</v>
      </c>
    </row>
    <row r="40" spans="1:37">
      <c r="A40" s="13"/>
      <c r="B40" s="13"/>
      <c r="F40" s="13"/>
      <c r="G40" s="19"/>
      <c r="K40" s="13"/>
      <c r="L40" s="13"/>
      <c r="O40" s="13"/>
      <c r="P40" s="13"/>
      <c r="Q40" s="19"/>
      <c r="T40" s="13"/>
      <c r="U40" s="32"/>
      <c r="Y40" s="32" t="s">
        <v>329</v>
      </c>
      <c r="Z40" s="32" t="s">
        <v>457</v>
      </c>
      <c r="AF40" s="30"/>
      <c r="AK40" s="42" t="str">
        <f t="shared" si="7"/>
        <v>m</v>
      </c>
    </row>
    <row r="41" spans="1:37">
      <c r="A41" s="13"/>
      <c r="B41" s="13"/>
      <c r="F41" s="13"/>
      <c r="G41" s="19"/>
      <c r="K41" s="13"/>
      <c r="L41" s="13"/>
      <c r="O41" s="13"/>
      <c r="P41" s="13"/>
      <c r="Q41" s="19"/>
      <c r="T41" s="13"/>
      <c r="U41" s="32" t="s">
        <v>269</v>
      </c>
      <c r="Y41" s="32" t="s">
        <v>330</v>
      </c>
      <c r="Z41" s="32" t="s">
        <v>458</v>
      </c>
      <c r="AF41" s="30"/>
      <c r="AK41" s="42" t="str">
        <f t="shared" si="7"/>
        <v>n</v>
      </c>
    </row>
    <row r="42" spans="1:37">
      <c r="A42" s="13"/>
      <c r="B42" s="13"/>
      <c r="F42" s="13"/>
      <c r="G42" s="19"/>
      <c r="K42" s="13"/>
      <c r="L42" s="13"/>
      <c r="O42" s="13"/>
      <c r="P42" s="13"/>
      <c r="Q42" s="19"/>
      <c r="T42" s="13"/>
      <c r="U42" s="32" t="s">
        <v>279</v>
      </c>
      <c r="Y42" s="32" t="s">
        <v>331</v>
      </c>
      <c r="Z42" s="32" t="s">
        <v>459</v>
      </c>
      <c r="AF42" s="30"/>
      <c r="AK42" s="42" t="str">
        <f t="shared" si="7"/>
        <v>o</v>
      </c>
    </row>
    <row r="43" spans="1:37">
      <c r="A43" s="13"/>
      <c r="B43" s="13"/>
      <c r="F43" s="13"/>
      <c r="G43" s="19"/>
      <c r="K43" s="13"/>
      <c r="L43" s="13"/>
      <c r="O43" s="13"/>
      <c r="P43" s="13"/>
      <c r="Q43" s="19"/>
      <c r="T43" s="13"/>
      <c r="Y43" s="32" t="s">
        <v>332</v>
      </c>
      <c r="Z43" s="32" t="s">
        <v>460</v>
      </c>
      <c r="AF43" s="30"/>
      <c r="AK43" s="42" t="str">
        <f t="shared" si="7"/>
        <v>p</v>
      </c>
    </row>
    <row r="44" spans="1:37">
      <c r="A44" s="13"/>
      <c r="B44" s="13"/>
      <c r="F44" s="13"/>
      <c r="G44" s="19"/>
      <c r="K44" s="13"/>
      <c r="L44" s="13"/>
      <c r="O44" s="13"/>
      <c r="P44" s="13"/>
      <c r="Q44" s="19"/>
      <c r="T44" s="13"/>
      <c r="Y44" s="32" t="s">
        <v>333</v>
      </c>
      <c r="Z44" s="32" t="s">
        <v>461</v>
      </c>
      <c r="AF44" s="30"/>
      <c r="AK44" s="42" t="str">
        <f t="shared" si="7"/>
        <v>q</v>
      </c>
    </row>
    <row r="45" spans="1:37">
      <c r="A45" s="13"/>
      <c r="B45" s="13"/>
      <c r="F45" s="13"/>
      <c r="G45" s="19"/>
      <c r="K45" s="13"/>
      <c r="L45" s="13"/>
      <c r="O45" s="13"/>
      <c r="P45" s="13"/>
      <c r="Q45" s="19"/>
      <c r="T45" s="13"/>
      <c r="U45" s="29" t="s">
        <v>160</v>
      </c>
      <c r="Y45" s="32" t="s">
        <v>334</v>
      </c>
      <c r="Z45" s="32" t="s">
        <v>462</v>
      </c>
      <c r="AF45" s="30"/>
      <c r="AK45" s="42" t="str">
        <f t="shared" si="7"/>
        <v>r</v>
      </c>
    </row>
    <row r="46" spans="1:37">
      <c r="A46" s="13"/>
      <c r="B46" s="13"/>
      <c r="F46" s="13"/>
      <c r="G46" s="19"/>
      <c r="K46" s="13"/>
      <c r="L46" s="13"/>
      <c r="O46" s="13"/>
      <c r="P46" s="13"/>
      <c r="Q46" s="19"/>
      <c r="T46" s="13"/>
      <c r="U46" s="78" t="s">
        <v>603</v>
      </c>
      <c r="Y46" s="32" t="s">
        <v>335</v>
      </c>
      <c r="Z46" s="32" t="s">
        <v>463</v>
      </c>
      <c r="AF46" s="30"/>
      <c r="AK46" s="42" t="str">
        <f t="shared" si="7"/>
        <v>s</v>
      </c>
    </row>
    <row r="47" spans="1:37">
      <c r="A47" s="13"/>
      <c r="B47" s="13"/>
      <c r="F47" s="13"/>
      <c r="G47" s="19"/>
      <c r="K47" s="13"/>
      <c r="L47" s="13"/>
      <c r="O47" s="13"/>
      <c r="P47" s="13"/>
      <c r="Q47" s="19"/>
      <c r="T47" s="13"/>
      <c r="Y47" s="32" t="s">
        <v>336</v>
      </c>
      <c r="Z47" s="32" t="s">
        <v>464</v>
      </c>
      <c r="AF47" s="30"/>
      <c r="AK47" s="42" t="str">
        <f t="shared" si="7"/>
        <v>t</v>
      </c>
    </row>
    <row r="48" spans="1:37">
      <c r="A48" s="13"/>
      <c r="B48" s="13"/>
      <c r="F48" s="13"/>
      <c r="G48" s="19"/>
      <c r="K48" s="13"/>
      <c r="L48" s="13"/>
      <c r="O48" s="13"/>
      <c r="P48" s="13"/>
      <c r="Q48" s="19"/>
      <c r="T48" s="13"/>
      <c r="U48" s="78">
        <v>2021</v>
      </c>
      <c r="Y48" s="32" t="s">
        <v>337</v>
      </c>
      <c r="Z48" s="32" t="s">
        <v>465</v>
      </c>
      <c r="AF48" s="30"/>
      <c r="AK48" s="42" t="str">
        <f t="shared" si="7"/>
        <v>u</v>
      </c>
    </row>
    <row r="49" spans="1:37">
      <c r="A49" s="13"/>
      <c r="B49" s="13"/>
      <c r="F49" s="13"/>
      <c r="G49" s="19"/>
      <c r="K49" s="13"/>
      <c r="L49" s="13"/>
      <c r="O49" s="13"/>
      <c r="P49" s="13"/>
      <c r="Q49" s="19"/>
      <c r="T49" s="13"/>
      <c r="U49" s="78">
        <v>2022</v>
      </c>
      <c r="Y49" s="32" t="s">
        <v>338</v>
      </c>
      <c r="Z49" s="32" t="s">
        <v>466</v>
      </c>
      <c r="AF49" s="30"/>
      <c r="AK49" s="42" t="str">
        <f t="shared" si="7"/>
        <v>v</v>
      </c>
    </row>
    <row r="50" spans="1:37">
      <c r="A50" s="13"/>
      <c r="B50" s="13"/>
      <c r="F50" s="13"/>
      <c r="G50" s="19"/>
      <c r="K50" s="13"/>
      <c r="L50" s="13"/>
      <c r="O50" s="13"/>
      <c r="P50" s="13"/>
      <c r="Q50" s="19"/>
      <c r="T50" s="13"/>
      <c r="U50" s="78">
        <v>2023</v>
      </c>
      <c r="Y50" s="32" t="s">
        <v>339</v>
      </c>
      <c r="Z50" s="32" t="s">
        <v>467</v>
      </c>
      <c r="AF50" s="30"/>
    </row>
    <row r="51" spans="1:37">
      <c r="A51" s="13"/>
      <c r="B51" s="13"/>
      <c r="F51" s="13"/>
      <c r="G51" s="19"/>
      <c r="K51" s="13"/>
      <c r="L51" s="13"/>
      <c r="O51" s="13"/>
      <c r="P51" s="13"/>
      <c r="Q51" s="19"/>
      <c r="T51" s="13"/>
      <c r="U51" s="78">
        <v>2024</v>
      </c>
      <c r="Y51" s="32" t="s">
        <v>340</v>
      </c>
      <c r="Z51" s="32" t="s">
        <v>468</v>
      </c>
      <c r="AF51" s="30"/>
    </row>
    <row r="52" spans="1:37">
      <c r="A52" s="13"/>
      <c r="B52" s="13"/>
      <c r="F52" s="13"/>
      <c r="G52" s="19"/>
      <c r="K52" s="13"/>
      <c r="L52" s="13"/>
      <c r="O52" s="13"/>
      <c r="P52" s="13"/>
      <c r="Q52" s="19"/>
      <c r="T52" s="13"/>
      <c r="U52" s="78">
        <v>2025</v>
      </c>
      <c r="Y52" s="32" t="s">
        <v>341</v>
      </c>
      <c r="Z52" s="32" t="s">
        <v>469</v>
      </c>
      <c r="AF52" s="30"/>
    </row>
    <row r="53" spans="1:37">
      <c r="A53" s="13"/>
      <c r="B53" s="13"/>
      <c r="F53" s="13"/>
      <c r="G53" s="19"/>
      <c r="K53" s="13"/>
      <c r="L53" s="13"/>
      <c r="O53" s="13"/>
      <c r="P53" s="13"/>
      <c r="Q53" s="19"/>
      <c r="T53" s="13"/>
      <c r="U53" s="78">
        <v>2026</v>
      </c>
      <c r="Y53" s="32" t="s">
        <v>342</v>
      </c>
      <c r="Z53" s="32" t="s">
        <v>470</v>
      </c>
      <c r="AF53" s="30"/>
    </row>
    <row r="54" spans="1:37">
      <c r="A54" s="13"/>
      <c r="B54" s="13"/>
      <c r="F54" s="13"/>
      <c r="G54" s="19"/>
      <c r="K54" s="13"/>
      <c r="L54" s="13"/>
      <c r="O54" s="13"/>
      <c r="P54" s="20"/>
      <c r="Q54" s="19"/>
      <c r="T54" s="13"/>
      <c r="Y54" s="32" t="s">
        <v>343</v>
      </c>
      <c r="Z54" s="32" t="s">
        <v>471</v>
      </c>
      <c r="AF54" s="30"/>
    </row>
    <row r="55" spans="1:37">
      <c r="A55" s="13"/>
      <c r="B55" s="13"/>
      <c r="F55" s="13"/>
      <c r="G55" s="19"/>
      <c r="K55" s="13"/>
      <c r="L55" s="13"/>
      <c r="O55" s="13"/>
      <c r="P55" s="13"/>
      <c r="Q55" s="19"/>
      <c r="T55" s="13"/>
      <c r="Y55" s="32" t="s">
        <v>344</v>
      </c>
      <c r="Z55" s="32" t="s">
        <v>472</v>
      </c>
      <c r="AF55" s="30"/>
    </row>
    <row r="56" spans="1:37">
      <c r="A56" s="13"/>
      <c r="B56" s="13"/>
      <c r="F56" s="13"/>
      <c r="G56" s="19"/>
      <c r="K56" s="13"/>
      <c r="L56" s="13"/>
      <c r="O56" s="13"/>
      <c r="P56" s="13"/>
      <c r="Q56" s="19"/>
      <c r="T56" s="13"/>
      <c r="U56" s="78">
        <v>20</v>
      </c>
      <c r="Y56" s="32" t="s">
        <v>345</v>
      </c>
      <c r="Z56" s="32" t="s">
        <v>473</v>
      </c>
      <c r="AF56" s="30"/>
    </row>
    <row r="57" spans="1:37">
      <c r="A57" s="13"/>
      <c r="B57" s="13"/>
      <c r="F57" s="13"/>
      <c r="G57" s="19"/>
      <c r="K57" s="13"/>
      <c r="L57" s="13"/>
      <c r="O57" s="13"/>
      <c r="P57" s="13"/>
      <c r="Q57" s="19"/>
      <c r="T57" s="13"/>
      <c r="U57" s="32" t="s">
        <v>543</v>
      </c>
      <c r="Y57" s="32" t="s">
        <v>346</v>
      </c>
      <c r="Z57" s="32" t="s">
        <v>474</v>
      </c>
      <c r="AF57" s="30"/>
    </row>
    <row r="58" spans="1:37">
      <c r="A58" s="13"/>
      <c r="B58" s="13"/>
      <c r="F58" s="13"/>
      <c r="G58" s="19"/>
      <c r="K58" s="13"/>
      <c r="L58" s="13"/>
      <c r="O58" s="13"/>
      <c r="P58" s="13"/>
      <c r="Q58" s="19"/>
      <c r="T58" s="13"/>
      <c r="U58" s="32" t="s">
        <v>544</v>
      </c>
      <c r="Y58" s="32" t="s">
        <v>347</v>
      </c>
      <c r="Z58" s="32" t="s">
        <v>475</v>
      </c>
      <c r="AF58" s="30"/>
    </row>
    <row r="59" spans="1:37">
      <c r="A59" s="13"/>
      <c r="B59" s="13"/>
      <c r="F59" s="13"/>
      <c r="G59" s="19"/>
      <c r="K59" s="13"/>
      <c r="L59" s="13"/>
      <c r="O59" s="13"/>
      <c r="P59" s="13"/>
      <c r="Q59" s="19"/>
      <c r="T59" s="13"/>
      <c r="Y59" s="32" t="s">
        <v>348</v>
      </c>
      <c r="Z59" s="32" t="s">
        <v>476</v>
      </c>
      <c r="AF59" s="30"/>
    </row>
    <row r="60" spans="1:37">
      <c r="A60" s="13"/>
      <c r="B60" s="13"/>
      <c r="F60" s="13"/>
      <c r="G60" s="19"/>
      <c r="K60" s="13"/>
      <c r="L60" s="13"/>
      <c r="O60" s="13"/>
      <c r="P60" s="13"/>
      <c r="Q60" s="19"/>
      <c r="T60" s="13"/>
      <c r="Y60" s="32" t="s">
        <v>349</v>
      </c>
      <c r="Z60" s="32" t="s">
        <v>477</v>
      </c>
      <c r="AF60" s="30"/>
    </row>
    <row r="61" spans="1:37">
      <c r="A61" s="13"/>
      <c r="B61" s="13"/>
      <c r="F61" s="13"/>
      <c r="G61" s="19"/>
      <c r="K61" s="13"/>
      <c r="L61" s="13"/>
      <c r="O61" s="13"/>
      <c r="P61" s="13"/>
      <c r="Q61" s="19"/>
      <c r="T61" s="13"/>
      <c r="Y61" s="32" t="s">
        <v>350</v>
      </c>
      <c r="Z61" s="32" t="s">
        <v>478</v>
      </c>
      <c r="AF61" s="30"/>
    </row>
    <row r="62" spans="1:37">
      <c r="A62" s="13"/>
      <c r="B62" s="13"/>
      <c r="F62" s="13"/>
      <c r="G62" s="19"/>
      <c r="K62" s="13"/>
      <c r="L62" s="13"/>
      <c r="O62" s="13"/>
      <c r="P62" s="13"/>
      <c r="Q62" s="19"/>
      <c r="T62" s="13"/>
      <c r="Y62" s="32" t="s">
        <v>351</v>
      </c>
      <c r="Z62" s="32" t="s">
        <v>479</v>
      </c>
      <c r="AF62" s="30"/>
    </row>
    <row r="63" spans="1:37">
      <c r="A63" s="13"/>
      <c r="B63" s="13"/>
      <c r="F63" s="13"/>
      <c r="G63" s="19"/>
      <c r="K63" s="13"/>
      <c r="L63" s="13"/>
      <c r="O63" s="13"/>
      <c r="P63" s="13"/>
      <c r="Q63" s="19"/>
      <c r="T63" s="13"/>
      <c r="Y63" s="32" t="s">
        <v>352</v>
      </c>
      <c r="Z63" s="32" t="s">
        <v>480</v>
      </c>
      <c r="AF63" s="30"/>
    </row>
    <row r="64" spans="1:37">
      <c r="A64" s="13"/>
      <c r="B64" s="13"/>
      <c r="F64" s="13"/>
      <c r="G64" s="19"/>
      <c r="K64" s="13"/>
      <c r="L64" s="13"/>
      <c r="O64" s="13"/>
      <c r="P64" s="13"/>
      <c r="Q64" s="19"/>
      <c r="T64" s="13"/>
      <c r="Y64" s="32" t="s">
        <v>353</v>
      </c>
      <c r="Z64" s="32" t="s">
        <v>481</v>
      </c>
      <c r="AF64" s="30"/>
    </row>
    <row r="65" spans="1:32">
      <c r="A65" s="13"/>
      <c r="B65" s="13"/>
      <c r="F65" s="13"/>
      <c r="G65" s="19"/>
      <c r="K65" s="13"/>
      <c r="L65" s="13"/>
      <c r="O65" s="13"/>
      <c r="P65" s="13"/>
      <c r="Q65" s="19"/>
      <c r="T65" s="13"/>
      <c r="Y65" s="32" t="s">
        <v>354</v>
      </c>
      <c r="Z65" s="32" t="s">
        <v>482</v>
      </c>
      <c r="AF65" s="30"/>
    </row>
    <row r="66" spans="1:32">
      <c r="A66" s="13"/>
      <c r="B66" s="13"/>
      <c r="F66" s="13"/>
      <c r="G66" s="19"/>
      <c r="K66" s="13"/>
      <c r="L66" s="13"/>
      <c r="O66" s="13"/>
      <c r="P66" s="13"/>
      <c r="Q66" s="19"/>
      <c r="T66" s="13"/>
      <c r="Y66" s="32" t="s">
        <v>66</v>
      </c>
      <c r="Z66" s="32" t="s">
        <v>483</v>
      </c>
      <c r="AF66" s="30"/>
    </row>
    <row r="67" spans="1:32">
      <c r="A67" s="13"/>
      <c r="B67" s="13"/>
      <c r="F67" s="13"/>
      <c r="G67" s="19"/>
      <c r="K67" s="13"/>
      <c r="L67" s="13"/>
      <c r="O67" s="13"/>
      <c r="P67" s="13"/>
      <c r="Q67" s="19"/>
      <c r="T67" s="13"/>
      <c r="Y67" s="32" t="s">
        <v>355</v>
      </c>
      <c r="Z67" s="32" t="s">
        <v>484</v>
      </c>
      <c r="AF67" s="30"/>
    </row>
    <row r="68" spans="1:32">
      <c r="A68" s="13"/>
      <c r="B68" s="13"/>
      <c r="F68" s="13"/>
      <c r="G68" s="19"/>
      <c r="K68" s="13"/>
      <c r="L68" s="13"/>
      <c r="O68" s="13"/>
      <c r="P68" s="13"/>
      <c r="Q68" s="19"/>
      <c r="T68" s="13"/>
      <c r="Y68" s="32" t="s">
        <v>356</v>
      </c>
      <c r="Z68" s="32" t="s">
        <v>485</v>
      </c>
      <c r="AF68" s="30"/>
    </row>
    <row r="69" spans="1:32">
      <c r="A69" s="13"/>
      <c r="B69" s="13"/>
      <c r="F69" s="13"/>
      <c r="G69" s="19"/>
      <c r="K69" s="13"/>
      <c r="L69" s="13"/>
      <c r="O69" s="13"/>
      <c r="P69" s="13"/>
      <c r="Q69" s="19"/>
      <c r="T69" s="13"/>
      <c r="Y69" s="32" t="s">
        <v>357</v>
      </c>
      <c r="Z69" s="32" t="s">
        <v>486</v>
      </c>
      <c r="AF69" s="30"/>
    </row>
    <row r="70" spans="1:32">
      <c r="A70" s="13"/>
      <c r="B70" s="13"/>
      <c r="Y70" s="32" t="s">
        <v>358</v>
      </c>
      <c r="Z70" s="32" t="s">
        <v>487</v>
      </c>
    </row>
    <row r="71" spans="1:32">
      <c r="Y71" s="32" t="s">
        <v>359</v>
      </c>
      <c r="Z71" s="32" t="s">
        <v>488</v>
      </c>
    </row>
    <row r="72" spans="1:32">
      <c r="Y72" s="32" t="s">
        <v>360</v>
      </c>
      <c r="Z72" s="32" t="s">
        <v>489</v>
      </c>
    </row>
    <row r="73" spans="1:32">
      <c r="Y73" s="32" t="s">
        <v>361</v>
      </c>
      <c r="Z73" s="32" t="s">
        <v>490</v>
      </c>
    </row>
    <row r="74" spans="1:32">
      <c r="Y74" s="32" t="s">
        <v>362</v>
      </c>
      <c r="Z74" s="32" t="s">
        <v>491</v>
      </c>
    </row>
    <row r="75" spans="1:32">
      <c r="Y75" s="32" t="s">
        <v>363</v>
      </c>
      <c r="Z75" s="32" t="s">
        <v>492</v>
      </c>
    </row>
    <row r="76" spans="1:32">
      <c r="Y76" s="32" t="s">
        <v>364</v>
      </c>
      <c r="Z76" s="32" t="s">
        <v>493</v>
      </c>
    </row>
    <row r="77" spans="1:32">
      <c r="Y77" s="32" t="s">
        <v>365</v>
      </c>
      <c r="Z77" s="32" t="s">
        <v>494</v>
      </c>
    </row>
    <row r="78" spans="1:32">
      <c r="Y78" s="32" t="s">
        <v>366</v>
      </c>
      <c r="Z78" s="32" t="s">
        <v>495</v>
      </c>
    </row>
    <row r="79" spans="1:32">
      <c r="Y79" s="32" t="s">
        <v>367</v>
      </c>
      <c r="Z79" s="32" t="s">
        <v>496</v>
      </c>
    </row>
    <row r="80" spans="1:32">
      <c r="Y80" s="32" t="s">
        <v>368</v>
      </c>
      <c r="Z80" s="32" t="s">
        <v>497</v>
      </c>
    </row>
    <row r="81" spans="25:26">
      <c r="Y81" s="32" t="s">
        <v>369</v>
      </c>
      <c r="Z81" s="32" t="s">
        <v>498</v>
      </c>
    </row>
    <row r="82" spans="25:26">
      <c r="Y82" s="32" t="s">
        <v>370</v>
      </c>
      <c r="Z82" s="32" t="s">
        <v>499</v>
      </c>
    </row>
    <row r="83" spans="25:26">
      <c r="Y83" s="32" t="s">
        <v>371</v>
      </c>
      <c r="Z83" s="32" t="s">
        <v>500</v>
      </c>
    </row>
    <row r="84" spans="25:26">
      <c r="Y84" s="32" t="s">
        <v>372</v>
      </c>
      <c r="Z84" s="32" t="s">
        <v>501</v>
      </c>
    </row>
    <row r="85" spans="25:26">
      <c r="Y85" s="32" t="s">
        <v>373</v>
      </c>
      <c r="Z85" s="32" t="s">
        <v>502</v>
      </c>
    </row>
    <row r="86" spans="25:26">
      <c r="Y86" s="32" t="s">
        <v>374</v>
      </c>
      <c r="Z86" s="32" t="s">
        <v>503</v>
      </c>
    </row>
    <row r="87" spans="25:26">
      <c r="Y87" s="32" t="s">
        <v>375</v>
      </c>
      <c r="Z87" s="32" t="s">
        <v>504</v>
      </c>
    </row>
    <row r="88" spans="25:26">
      <c r="Y88" s="32" t="s">
        <v>376</v>
      </c>
      <c r="Z88" s="32" t="s">
        <v>505</v>
      </c>
    </row>
    <row r="89" spans="25:26">
      <c r="Y89" s="32" t="s">
        <v>377</v>
      </c>
      <c r="Z89" s="32" t="s">
        <v>506</v>
      </c>
    </row>
    <row r="90" spans="25:26">
      <c r="Y90" s="32" t="s">
        <v>378</v>
      </c>
      <c r="Z90" s="32" t="s">
        <v>507</v>
      </c>
    </row>
    <row r="91" spans="25:26">
      <c r="Y91" s="32" t="s">
        <v>379</v>
      </c>
      <c r="Z91" s="32" t="s">
        <v>508</v>
      </c>
    </row>
    <row r="92" spans="25:26">
      <c r="Y92" s="32" t="s">
        <v>380</v>
      </c>
      <c r="Z92" s="32" t="s">
        <v>509</v>
      </c>
    </row>
    <row r="93" spans="25:26">
      <c r="Y93" s="32" t="s">
        <v>381</v>
      </c>
      <c r="Z93" s="32" t="s">
        <v>510</v>
      </c>
    </row>
    <row r="94" spans="25:26">
      <c r="Y94" s="32" t="s">
        <v>382</v>
      </c>
      <c r="Z94" s="32" t="s">
        <v>511</v>
      </c>
    </row>
    <row r="95" spans="25:26">
      <c r="Y95" s="32" t="s">
        <v>383</v>
      </c>
      <c r="Z95" s="32" t="s">
        <v>512</v>
      </c>
    </row>
    <row r="96" spans="25:26">
      <c r="Y96" s="32" t="s">
        <v>287</v>
      </c>
      <c r="Z96" s="32" t="s">
        <v>513</v>
      </c>
    </row>
    <row r="97" spans="25:26">
      <c r="Y97" s="32" t="s">
        <v>384</v>
      </c>
      <c r="Z97" s="32" t="s">
        <v>514</v>
      </c>
    </row>
    <row r="98" spans="25:26">
      <c r="Y98" s="32" t="s">
        <v>385</v>
      </c>
      <c r="Z98" s="32" t="s">
        <v>515</v>
      </c>
    </row>
    <row r="99" spans="25:26">
      <c r="Y99" s="32" t="s">
        <v>415</v>
      </c>
      <c r="Z99" s="32" t="s">
        <v>516</v>
      </c>
    </row>
    <row r="100" spans="25:26">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2022-08-18T02:29:52Z</cp:lastPrinted>
  <dcterms:created xsi:type="dcterms:W3CDTF">2012-03-13T00:50:25Z</dcterms:created>
  <dcterms:modified xsi:type="dcterms:W3CDTF">2022-08-18T02:29:54Z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