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TS3410D690\yosan1\係員フォルダ\予算係★\01-1行政レビュー(3)\令和4年度作業\作業依頼メール\005_040816締切　（感染研）FW 【作業依頼：8月16日（火）15時〆】Ｒ４行政事業レビュー最終公表版\0817提出←事業単位整理表最終版\レビューシート（0817提出）\"/>
    </mc:Choice>
  </mc:AlternateContent>
  <xr:revisionPtr revIDLastSave="0" documentId="13_ncr:1_{5171A8A4-0C53-4716-8C8F-A8291EE047FC}" xr6:coauthVersionLast="47" xr6:coauthVersionMax="47" xr10:uidLastSave="{00000000-0000-0000-0000-000000000000}"/>
  <bookViews>
    <workbookView xWindow="-108" yWindow="-108" windowWidth="23256" windowHeight="12576" xr2:uid="{00000000-000D-0000-FFFF-FFFF0000000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7" i="11" s="1"/>
  <c r="AY372" i="11"/>
  <c r="AY371" i="11"/>
  <c r="AY370" i="11"/>
  <c r="AY369" i="11"/>
  <c r="AY368" i="11"/>
  <c r="AY367" i="11"/>
  <c r="AY334" i="11"/>
  <c r="AY339" i="11" s="1"/>
  <c r="AY324" i="11"/>
  <c r="AY321" i="11"/>
  <c r="AY332" i="11" s="1"/>
  <c r="AY340" i="11" l="1"/>
  <c r="AY398" i="11"/>
  <c r="AY399" i="11"/>
  <c r="AY325" i="11"/>
  <c r="AY333" i="11"/>
  <c r="AY336" i="11"/>
  <c r="AY337" i="11"/>
  <c r="AY338" i="11"/>
  <c r="AY328" i="11"/>
  <c r="AY326" i="11"/>
  <c r="AY327" i="11"/>
  <c r="AY329" i="11"/>
  <c r="AY322" i="11"/>
  <c r="AY330" i="11"/>
  <c r="AY341" i="11"/>
  <c r="AY69" i="11"/>
  <c r="AY323" i="11"/>
  <c r="AY331" i="11"/>
  <c r="AY66" i="11"/>
  <c r="AY75" i="11"/>
  <c r="AY73" i="11"/>
  <c r="AY77" i="11"/>
  <c r="AY74" i="11"/>
  <c r="AY72" i="11"/>
  <c r="AY335" i="11"/>
  <c r="AY214" i="11"/>
  <c r="AY208" i="11"/>
  <c r="AY212" i="11" s="1"/>
  <c r="AY200" i="11"/>
  <c r="AY207" i="11" s="1"/>
  <c r="AY195" i="11"/>
  <c r="AY196" i="11" s="1"/>
  <c r="AY190" i="11"/>
  <c r="AY192" i="11" s="1"/>
  <c r="AY180" i="11"/>
  <c r="AY187" i="11" s="1"/>
  <c r="AY173" i="11"/>
  <c r="AY176" i="11" s="1"/>
  <c r="AY170" i="11"/>
  <c r="AY172" i="11" s="1"/>
  <c r="AY167" i="11"/>
  <c r="AY169" i="11" s="1"/>
  <c r="AY136" i="11"/>
  <c r="AY138" i="11" s="1"/>
  <c r="AY133" i="11"/>
  <c r="AY135" i="11" s="1"/>
  <c r="AY132" i="11"/>
  <c r="AY139" i="11"/>
  <c r="AY144" i="11" s="1"/>
  <c r="AY166" i="11"/>
  <c r="AY161" i="11"/>
  <c r="AY162" i="11" s="1"/>
  <c r="AY156" i="11"/>
  <c r="AY158" i="11" s="1"/>
  <c r="AY146" i="11"/>
  <c r="AY150" i="11" s="1"/>
  <c r="AY127" i="11"/>
  <c r="AY129" i="11" s="1"/>
  <c r="AY122" i="11"/>
  <c r="AY124" i="11" s="1"/>
  <c r="AY112" i="11"/>
  <c r="AY116" i="11" s="1"/>
  <c r="AY99" i="11"/>
  <c r="AY101" i="11" s="1"/>
  <c r="AY98" i="11"/>
  <c r="AY102" i="11"/>
  <c r="AY104" i="11" s="1"/>
  <c r="AY131" i="11" l="1"/>
  <c r="AY153" i="11"/>
  <c r="AY174" i="11"/>
  <c r="AY130" i="11"/>
  <c r="AY151" i="11"/>
  <c r="AY205" i="11"/>
  <c r="AY117" i="11"/>
  <c r="AY152" i="11"/>
  <c r="AY142" i="11"/>
  <c r="AY118" i="11"/>
  <c r="AY143" i="11"/>
  <c r="AY154" i="11"/>
  <c r="AY145" i="11"/>
  <c r="AY175" i="11"/>
  <c r="AY206" i="11"/>
  <c r="AY155" i="11"/>
  <c r="AY177" i="11"/>
  <c r="AY115" i="11"/>
  <c r="AY213" i="11"/>
  <c r="AY114" i="11"/>
  <c r="AY193" i="11"/>
  <c r="AY125" i="11"/>
  <c r="AY164" i="11"/>
  <c r="AY178" i="11"/>
  <c r="AY201" i="11"/>
  <c r="AY209" i="11"/>
  <c r="AY100" i="11"/>
  <c r="AY171" i="11"/>
  <c r="AY179" i="11"/>
  <c r="AY202" i="11"/>
  <c r="AY210" i="11"/>
  <c r="AY126" i="11"/>
  <c r="AY120" i="11"/>
  <c r="AY128" i="11"/>
  <c r="AY140" i="11"/>
  <c r="AY134" i="11"/>
  <c r="AY203" i="11"/>
  <c r="AY211" i="11"/>
  <c r="AY123" i="11"/>
  <c r="AY119" i="11"/>
  <c r="AY113" i="11"/>
  <c r="AY121" i="11"/>
  <c r="AY141" i="11"/>
  <c r="AY204" i="11"/>
  <c r="AY137" i="11"/>
  <c r="AY163" i="11"/>
  <c r="AY19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2" i="11" s="1"/>
  <c r="AY78" i="11"/>
  <c r="AY87" i="11" s="1"/>
  <c r="AY44" i="11"/>
  <c r="AY52" i="11" s="1"/>
  <c r="AY80" i="11" l="1"/>
  <c r="AY85" i="11"/>
  <c r="AY63" i="11"/>
  <c r="AY96" i="11"/>
  <c r="AY89" i="11"/>
  <c r="AY81" i="11"/>
  <c r="AY90" i="11"/>
  <c r="AY91" i="11"/>
  <c r="AY49" i="11"/>
  <c r="AY97" i="11"/>
  <c r="AY82" i="11"/>
  <c r="AY83" i="11"/>
  <c r="AY84" i="11"/>
  <c r="AY55" i="11"/>
  <c r="AY86" i="11"/>
  <c r="AY94"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<sst xmlns="http://schemas.openxmlformats.org/spreadsheetml/2006/main" count="1412" uniqueCount="676">
  <si>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</si>
  <si>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</si>
  <si>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</si>
  <si>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</si>
  <si>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</si>
  <si>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</si>
  <si>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</si>
  <si>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</si>
  <si>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</si>
  <si>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</si>
  <si>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</si>
  <si>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</si>
  <si>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</si>
  <si>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</si>
  <si>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</si>
  <si>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</si>
  <si>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</si>
  <si>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</si>
  <si>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</si>
  <si>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</si>
  <si>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</si>
  <si>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</si>
  <si>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</si>
  <si>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</si>
  <si>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</si>
  <si>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</si>
  <si>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</si>
  <si>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</si>
  <si>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</si>
  <si>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</si>
  <si>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</si>
  <si>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</si>
  <si>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</si>
  <si>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</si>
  <si>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</si>
  <si>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</si>
  <si>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</si>
  <si>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</si>
  <si>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</si>
  <si>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</si>
  <si>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</si>
  <si>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</si>
  <si>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</si>
  <si>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</si>
  <si>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</si>
  <si>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</si>
  <si>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</si>
  <si>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</si>
  <si>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</si>
  <si>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</si>
  <si>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</si>
  <si>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</si>
  <si>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</si>
  <si>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</si>
  <si>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</si>
  <si>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</si>
  <si>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</si>
  <si>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</si>
  <si>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</si>
  <si>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</si>
  <si>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</si>
  <si>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</si>
  <si>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</si>
  <si>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</si>
  <si>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</si>
  <si>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</si>
  <si>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</si>
  <si>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</si>
  <si>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</si>
  <si>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</si>
  <si>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</si>
  <si>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</si>
  <si>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</si>
  <si>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</si>
  <si>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</si>
  <si>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</si>
  <si>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</si>
  <si>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</si>
  <si>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</si>
  <si>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</si>
  <si>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</si>
  <si>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</si>
  <si>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</si>
  <si>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</si>
  <si>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</si>
  <si>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</si>
  <si>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</si>
  <si>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</si>
  <si>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</si>
  <si>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</si>
  <si>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</si>
  <si>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</si>
  <si>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</si>
  <si>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</si>
  <si>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</si>
  <si>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</si>
  <si>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</si>
  <si>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</si>
  <si>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</si>
  <si>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</si>
  <si>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</si>
  <si>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</si>
  <si>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</si>
  <si>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</si>
  <si>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</si>
  <si>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</si>
  <si>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</si>
  <si>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</si>
  <si>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</si>
  <si>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</si>
  <si>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</si>
  <si>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</si>
  <si>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</si>
  <si>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</si>
  <si>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</si>
  <si>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</si>
  <si>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</si>
  <si>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</si>
  <si>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</si>
  <si>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</si>
  <si>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</si>
  <si>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</si>
  <si>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</si>
  <si>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</si>
  <si>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</si>
  <si>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</si>
  <si>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</si>
  <si>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</si>
  <si>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</si>
  <si>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</si>
  <si>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</si>
  <si>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</si>
  <si>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</si>
  <si>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</si>
  <si>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</si>
  <si>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</si>
  <si>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</si>
  <si>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</si>
  <si>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</si>
  <si>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</si>
  <si>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</si>
  <si>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</si>
  <si>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</si>
  <si>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</si>
  <si>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</si>
  <si>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</si>
  <si>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</si>
  <si>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</si>
  <si>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</si>
  <si>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</si>
  <si>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</si>
  <si>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</si>
  <si>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</si>
  <si>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</si>
  <si>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</si>
  <si>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</si>
  <si>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</si>
  <si>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</si>
  <si>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</si>
  <si>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</si>
  <si>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</si>
  <si>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</si>
  <si>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</si>
  <si>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</si>
  <si>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</si>
  <si>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</si>
  <si>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</si>
  <si>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</si>
  <si>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</si>
  <si>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</si>
  <si>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</si>
  <si>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</si>
  <si>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</si>
  <si>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</si>
  <si>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</si>
  <si>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</si>
  <si>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</si>
  <si>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</si>
  <si>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</si>
  <si>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</si>
  <si>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</si>
  <si>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</si>
  <si>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</si>
  <si>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</si>
  <si>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</si>
  <si>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</si>
  <si>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</si>
  <si>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</si>
  <si>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</si>
  <si>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</si>
  <si>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</si>
  <si>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</si>
  <si>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</si>
  <si>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</si>
  <si>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</si>
  <si>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</si>
  <si>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</si>
  <si>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</si>
  <si>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</si>
  <si>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</si>
  <si>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</si>
  <si>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</si>
  <si>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</si>
  <si>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</si>
  <si>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</si>
  <si>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</si>
  <si>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</si>
  <si>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</si>
  <si>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</si>
  <si>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</si>
  <si>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</si>
  <si>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</si>
  <si>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</si>
  <si>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</si>
  <si>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</si>
  <si>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</si>
  <si>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</si>
  <si>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</si>
  <si>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</si>
  <si>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</si>
  <si>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</si>
  <si>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</si>
  <si>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</si>
  <si>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</si>
  <si>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</si>
  <si>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</si>
  <si>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</si>
  <si>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</si>
  <si>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</si>
  <si>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</si>
  <si>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</si>
  <si>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</si>
  <si>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</si>
  <si>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</si>
  <si>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</si>
  <si>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</si>
  <si>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</si>
  <si>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</si>
  <si>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</si>
  <si>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</si>
  <si>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</si>
  <si>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</si>
  <si>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</si>
  <si>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</si>
  <si>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</si>
  <si>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</si>
  <si>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</si>
  <si>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</si>
  <si>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</si>
  <si>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</si>
  <si>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</si>
  <si>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</si>
  <si>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</si>
  <si>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</si>
  <si>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</si>
  <si>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</si>
  <si>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</si>
  <si>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</si>
  <si>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</si>
  <si>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</si>
  <si>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</si>
  <si>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</si>
  <si>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</si>
  <si>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</si>
  <si>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</si>
  <si>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</si>
  <si>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</si>
  <si>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</si>
  <si>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</si>
  <si>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</si>
  <si>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</si>
  <si>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</si>
  <si>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</si>
  <si>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</si>
  <si>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</si>
  <si>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</si>
  <si>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</si>
  <si>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</si>
  <si>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</si>
  <si>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</si>
  <si>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</si>
  <si>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</si>
  <si>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</si>
  <si>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</si>
  <si>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</si>
  <si>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</si>
  <si>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</si>
  <si>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</si>
  <si>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</si>
  <si>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</si>
  <si>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</si>
  <si>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</si>
  <si>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</si>
  <si>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</si>
  <si>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</si>
  <si>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</si>
  <si>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</si>
  <si>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</si>
  <si>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</si>
  <si>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</si>
  <si>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</si>
  <si>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</si>
  <si>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</si>
  <si>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</si>
  <si>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</si>
  <si>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</si>
  <si>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</si>
  <si>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</si>
  <si>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</si>
  <si>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</si>
  <si>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</si>
  <si>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</si>
  <si>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</si>
  <si>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</si>
  <si>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</si>
  <si>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</si>
  <si>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</si>
  <si>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</si>
  <si>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</si>
  <si>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</si>
  <si>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</si>
  <si>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</si>
  <si>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</si>
  <si>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</si>
  <si>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</si>
  <si>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</si>
  <si>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</si>
  <si>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</si>
  <si>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</si>
  <si>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</si>
  <si>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</si>
  <si>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</si>
  <si>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</si>
  <si>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</si>
  <si>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</si>
  <si>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</si>
  <si>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</si>
  <si>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</si>
  <si>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</si>
  <si>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</si>
  <si>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</si>
  <si>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</si>
  <si>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</si>
  <si>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</si>
  <si>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</si>
  <si>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</si>
  <si>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</si>
  <si>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</si>
  <si>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</si>
  <si>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</si>
  <si>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</si>
  <si>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</si>
  <si>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</si>
  <si>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</si>
  <si>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</si>
  <si>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</si>
  <si>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</si>
  <si>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</si>
  <si>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</si>
  <si>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</si>
  <si>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</si>
  <si>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</si>
  <si>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</si>
  <si>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</si>
  <si>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</si>
  <si>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</si>
  <si>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</si>
  <si>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</si>
  <si>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</si>
  <si>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</si>
  <si>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</si>
  <si>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</si>
  <si>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</si>
  <si>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</si>
  <si>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</si>
  <si>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</si>
  <si>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</si>
  <si>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</si>
  <si>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</si>
  <si>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</si>
  <si>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</si>
  <si>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</si>
  <si>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</si>
  <si>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</si>
  <si>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</si>
  <si>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</si>
  <si>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</si>
  <si>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</si>
  <si>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</si>
  <si>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</si>
  <si>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</si>
  <si>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</si>
  <si>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</si>
  <si>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</si>
  <si>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</si>
  <si>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</si>
  <si>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</si>
  <si>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</si>
  <si>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</si>
  <si>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</si>
  <si>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</si>
  <si>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</si>
  <si>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</si>
  <si>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</si>
  <si>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</si>
  <si>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</si>
  <si>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</si>
  <si>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</si>
  <si>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</si>
  <si>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</si>
  <si>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</si>
  <si>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</si>
  <si>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</si>
  <si>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</si>
  <si>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</si>
  <si>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</si>
  <si>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</si>
  <si>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</si>
  <si>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</si>
  <si>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</si>
  <si>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</si>
  <si>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</si>
  <si>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</si>
  <si>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</si>
  <si>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</si>
  <si>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</si>
  <si>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</si>
  <si>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</si>
  <si>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</si>
  <si>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</si>
  <si>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</si>
  <si>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</si>
  <si>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</si>
  <si>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</si>
  <si>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</si>
  <si>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</si>
  <si>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</si>
  <si>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</si>
  <si>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</si>
  <si>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</si>
  <si>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</si>
  <si>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</si>
  <si>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</si>
  <si>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</si>
  <si>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</si>
  <si>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</si>
  <si>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</si>
  <si>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</si>
  <si>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</si>
  <si>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</si>
  <si>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</si>
  <si>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</si>
  <si>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</si>
  <si>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</si>
  <si>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</si>
  <si>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</si>
  <si>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</si>
  <si>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</si>
  <si>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</si>
  <si>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</si>
  <si>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</si>
  <si>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</si>
  <si>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</si>
  <si>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</si>
  <si>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</si>
  <si>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</si>
  <si>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</si>
  <si>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</si>
  <si>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</si>
  <si>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</si>
  <si>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</si>
  <si>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</si>
  <si>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</si>
  <si>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</si>
  <si>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</si>
  <si>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</si>
  <si>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</si>
  <si>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</si>
  <si>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</si>
  <si>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</si>
  <si>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</si>
  <si>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</si>
  <si>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</si>
  <si>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</si>
  <si>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</si>
  <si>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</si>
  <si>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</si>
  <si>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</si>
  <si>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</si>
  <si>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</si>
  <si>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</si>
  <si>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</si>
  <si>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</si>
  <si>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</si>
  <si>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</si>
  <si>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</si>
  <si>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</si>
  <si>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</si>
  <si>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</si>
  <si>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</si>
  <si>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</si>
  <si>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</si>
  <si>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</si>
  <si>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</si>
  <si>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</si>
  <si>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</si>
  <si>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</si>
  <si>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</si>
  <si>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</si>
  <si>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</si>
  <si>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</si>
  <si>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</si>
  <si>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</si>
  <si>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</si>
  <si>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</si>
  <si>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</si>
  <si>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</si>
  <si>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</si>
  <si>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</si>
  <si>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</si>
  <si>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</si>
  <si>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</si>
  <si>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</si>
  <si>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</si>
  <si>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</si>
  <si>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</si>
  <si>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</si>
  <si>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</si>
  <si>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</si>
  <si>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</si>
  <si>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</si>
  <si>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</si>
  <si>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</si>
  <si>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</si>
  <si>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</si>
  <si>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</si>
  <si>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</si>
  <si>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</si>
  <si>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</si>
  <si>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</si>
  <si>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</si>
  <si>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</si>
  <si>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</si>
  <si>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</si>
  <si>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</si>
  <si>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</si>
  <si>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</si>
  <si>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</si>
  <si>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</si>
  <si>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</si>
  <si>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</si>
  <si>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</si>
  <si>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</si>
  <si>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</si>
  <si>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</si>
  <si>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</si>
  <si>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</si>
  <si>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</si>
  <si>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</si>
  <si>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</si>
  <si>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</si>
  <si>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</si>
  <si>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</si>
  <si>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</si>
  <si>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</si>
  <si>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</si>
  <si>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</si>
  <si>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</si>
  <si>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</si>
  <si>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</si>
  <si>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</si>
  <si>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</si>
  <si>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</si>
  <si>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</si>
  <si>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</si>
  <si>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</si>
  <si>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</si>
  <si>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</si>
  <si>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</si>
  <si>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</si>
  <si>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</si>
  <si>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</si>
  <si>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</si>
  <si>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</si>
  <si>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</si>
  <si>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</si>
  <si>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</si>
  <si>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</si>
  <si>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</si>
  <si>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</si>
  <si>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</si>
  <si>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</si>
  <si>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</si>
  <si>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</si>
  <si>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</si>
  <si>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</si>
  <si>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</si>
  <si>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</si>
  <si>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</si>
  <si>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</si>
  <si>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</si>
  <si>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</si>
  <si>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</si>
  <si>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</si>
  <si>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</si>
  <si>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</si>
  <si>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</si>
  <si>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</si>
  <si>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</si>
  <si>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流行地域が変化してきている感染症の診断体制強化と疫学調査の実施に関する事業費</t>
  </si>
  <si>
    <t>国立感染症研究所</t>
  </si>
  <si>
    <t>藤谷　正</t>
  </si>
  <si>
    <t>令和元年度</t>
  </si>
  <si>
    <t>終了予定なし</t>
  </si>
  <si>
    <t>総務部会計課</t>
  </si>
  <si>
    <t>-</t>
  </si>
  <si>
    <t>近年、北海道全域でダニ媒介性脳炎（TBE）により死亡または後遺症が残る患者が増加しており、本州にもTBEウイルスが存在することを示唆する研究成績が蓄積されつつある。また、寄生虫性疾患であるエキノコックス症は北海道に限局していたが、北海道内でもその流行地（分布域）が広がりつつあり、さらに愛知県の野良犬の糞便中にエキノコックス虫卵が検出され、北海道以外の地域でもTBEやエキノコックス症が存在し、今後患者が発生する可能性がある。このように流行地が限定されていた感染症の流行地域が拡大しつつある状況を調査するものである。</t>
  </si>
  <si>
    <t>試験研究費</t>
  </si>
  <si>
    <t>そのうち地方衛生研究所等への技術移転実績数</t>
  </si>
  <si>
    <t>件</t>
  </si>
  <si>
    <t>地方衛生研究所等技術移転件数集計リスト</t>
  </si>
  <si>
    <t>検査実施件数実績</t>
  </si>
  <si>
    <t>Ｘ/Ｙ
Ｘ：執行額
Ｙ：検査実績数</t>
    <phoneticPr fontId="5"/>
  </si>
  <si>
    <t>万円</t>
  </si>
  <si>
    <t>　Ｘ/Ｙ</t>
    <phoneticPr fontId="5"/>
  </si>
  <si>
    <t>9百万円/27件</t>
  </si>
  <si>
    <t>／　</t>
    <phoneticPr fontId="5"/>
  </si>
  <si>
    <t>新31-0050</t>
  </si>
  <si>
    <t>新31</t>
  </si>
  <si>
    <t>○</t>
  </si>
  <si>
    <t>厚労</t>
  </si>
  <si>
    <t>9百万円/137件</t>
    <rPh sb="1" eb="4">
      <t>ヒャクマンエン</t>
    </rPh>
    <rPh sb="8" eb="9">
      <t>ケン</t>
    </rPh>
    <phoneticPr fontId="5"/>
  </si>
  <si>
    <t>9百万円/150件</t>
    <rPh sb="1" eb="4">
      <t>ヒャクマンエン</t>
    </rPh>
    <rPh sb="8" eb="9">
      <t>ケン</t>
    </rPh>
    <phoneticPr fontId="5"/>
  </si>
  <si>
    <t>施策大目標１　国立試験研究機関の適正かつ効果的な運営を確保すること</t>
    <phoneticPr fontId="5"/>
  </si>
  <si>
    <t>ⅩⅢ-1-1　国立感染症研究所など国立試験研究機関の適正かつ効果的な運営を確保すること</t>
    <phoneticPr fontId="5"/>
  </si>
  <si>
    <t>無</t>
  </si>
  <si>
    <t>‐</t>
  </si>
  <si>
    <t>△</t>
  </si>
  <si>
    <t>保健医療の向上や感染症に関する研究を行うことが国立感染症研究所の責務であり、国費の投入が必要。</t>
    <phoneticPr fontId="5"/>
  </si>
  <si>
    <t>感染症法に基づく国の責務を踏まえ実施している事業であるため。</t>
    <phoneticPr fontId="5"/>
  </si>
  <si>
    <t>国民の健康を守るための検査・診断法の整備を行うものであり、優先度は高い。</t>
    <phoneticPr fontId="5"/>
  </si>
  <si>
    <t>少額の随意契約であっても複数社から見積書を徴収し、最も安価な業者を選定する等、会計法に基づき適切に契約を行っている。</t>
    <phoneticPr fontId="5"/>
  </si>
  <si>
    <t>事業の適切な遂行について、必要な経費に限定されている。</t>
    <phoneticPr fontId="5"/>
  </si>
  <si>
    <t>少額の随意契約であっても複数社から見積書を徴収し、最も安価な業者を選定する等、コスト削減に努めている。</t>
    <phoneticPr fontId="5"/>
  </si>
  <si>
    <t>当該事業に基づきTBE及びエキノコックス症の検査法の開発・改良が行われていることから、成果物は十分に活用されている。</t>
    <phoneticPr fontId="5"/>
  </si>
  <si>
    <t>令和3年度には、脳炎患者のウイルス学的検査にダニ媒介脳炎（TBE）検査を実施してTBE患者の存在を確認する作業を実施した。また、エキノコックス症は流行地隣接自治体（青森・愛知）の抑留犬検査とともに、本州でのエキノコックス疑い患者の検査を実施した。その結果，本州でのTBE患者とエキノコックス犬は確認されなかった。エキノコックス症患者は2名発見され、分子同定と聞き取りの結果、1名は海外感染例、もう1名は北海道感染例と推定された。</t>
    <phoneticPr fontId="5"/>
  </si>
  <si>
    <t>令和4年度には、基幹となる地方衛生研究所に対し、TBEやエキノコックス症の検査法技術移転を確実に実施する。また、基幹地方衛生研究所の微生物検査担当者と感染研担当者とのTBEやエキノコックス症に関する講習会・意見交換会を開催するなどの広報活動を実施する。</t>
    <phoneticPr fontId="5"/>
  </si>
  <si>
    <t>https://www.mhlw.go.jp/wp/seisaku/hyouka/dl/r03_jizenbunseki/XIII-1-1.pdf</t>
    <phoneticPr fontId="5"/>
  </si>
  <si>
    <t>8頁</t>
    <rPh sb="1" eb="2">
      <t>ページ</t>
    </rPh>
    <phoneticPr fontId="5"/>
  </si>
  <si>
    <t>株式会社チヨダサイエンス</t>
    <phoneticPr fontId="5"/>
  </si>
  <si>
    <t>備品購入</t>
    <rPh sb="0" eb="4">
      <t>ビヒンコウニュウ</t>
    </rPh>
    <phoneticPr fontId="5"/>
  </si>
  <si>
    <t>消耗品購入</t>
    <rPh sb="0" eb="5">
      <t>ショウモウヒンコウニュウ</t>
    </rPh>
    <phoneticPr fontId="5"/>
  </si>
  <si>
    <t>通信運搬費</t>
    <rPh sb="0" eb="2">
      <t>ツウシン</t>
    </rPh>
    <rPh sb="2" eb="5">
      <t>ウンパンヒ</t>
    </rPh>
    <phoneticPr fontId="5"/>
  </si>
  <si>
    <t>A.株式会社チヨダサイエンス</t>
    <phoneticPr fontId="5"/>
  </si>
  <si>
    <t>備品費</t>
    <rPh sb="0" eb="3">
      <t>ビヒンヒ</t>
    </rPh>
    <phoneticPr fontId="5"/>
  </si>
  <si>
    <t>-</t>
    <phoneticPr fontId="5"/>
  </si>
  <si>
    <t>TBE及びエキノコックス症の検査法の開発・改良実績</t>
    <phoneticPr fontId="5"/>
  </si>
  <si>
    <t>TBE及びエキノコックス症の検査</t>
    <phoneticPr fontId="5"/>
  </si>
  <si>
    <t>TBE及びエキノコックス症の検査法を整備するとともに、疫学調査を通じて北海道以外の地域でのTBEやエキノコックス症の流行状況や病原体分布状況を調べる。その上で、リスクのある地域を特定し、当該地域を所管する地方衛生研究所と連携して国内の検査・診断体制を強化・維持する。</t>
    <phoneticPr fontId="5"/>
  </si>
  <si>
    <t>TBE及びエキノコックス症の疫学調査を通じて、TBEやエキノコックス症の流行状況や病原体分布状況を調べる。</t>
    <phoneticPr fontId="5"/>
  </si>
  <si>
    <t>令和2年度までは地方衛生研究所への技術移転は進まなかったが、令和3年度はその検査法の地方衛生研究所への技術移転を１件実施することが出来た。</t>
    <rPh sb="57" eb="58">
      <t>ケン</t>
    </rPh>
    <rPh sb="65" eb="67">
      <t>デキ</t>
    </rPh>
    <phoneticPr fontId="5"/>
  </si>
  <si>
    <t>少額の随意契約であっても複数社から見積書を徴収し、最も安価な業者を選定する等、コスト削減に努めているため、妥当である。</t>
    <rPh sb="53" eb="55">
      <t>ダトウ</t>
    </rPh>
    <phoneticPr fontId="5"/>
  </si>
  <si>
    <t>高信化学株式会社　東京支店</t>
  </si>
  <si>
    <t>日本郵便株式会社</t>
  </si>
  <si>
    <t>尾崎理化株式会社</t>
  </si>
  <si>
    <t>ナカライテスク株式会社</t>
  </si>
  <si>
    <t>岩井化学薬品株式会社</t>
  </si>
  <si>
    <t>株式会社薬研社</t>
    <phoneticPr fontId="5"/>
  </si>
  <si>
    <t>事業計画時に見込んだ内容を概ね達成できている。</t>
    <phoneticPr fontId="5"/>
  </si>
  <si>
    <t>引き続き、必要な予算額を確保し、適正な執行に努めること。</t>
    <phoneticPr fontId="5"/>
  </si>
  <si>
    <t>点検対象外</t>
    <rPh sb="0" eb="5">
      <t>テンケンタイショウガイ</t>
    </rPh>
    <phoneticPr fontId="5"/>
  </si>
  <si>
    <t>-</t>
    <phoneticPr fontId="5"/>
  </si>
  <si>
    <t>‒</t>
    <phoneticPr fontId="5"/>
  </si>
  <si>
    <t>株式会社竹宝商会</t>
    <rPh sb="0" eb="4">
      <t>カブシキガイシャ</t>
    </rPh>
    <phoneticPr fontId="5"/>
  </si>
  <si>
    <t>株式会社池田理化</t>
    <rPh sb="0" eb="4">
      <t>カブシキガイシャ</t>
    </rPh>
    <phoneticPr fontId="5"/>
  </si>
  <si>
    <t>株式会社高長</t>
    <rPh sb="0" eb="4">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</si>
</sst>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116541</xdr:colOff>
      <xdr:row>270</xdr:row>
      <xdr:rowOff>0</xdr:rowOff>
    </xdr:from>
    <xdr:to>
      <xdr:col>37</xdr:col>
      <xdr:colOff>60647</xdr:colOff>
      <xdr:row>274</xdr:row>
      <xdr:rowOff>306145</xdr:rowOff>
    </xdr:to>
    <xdr:sp macro="" textlink="">
      <xdr:nvSpPr>
        <xdr:cNvPr id="2" name="正方形/長方形 1">
          <a:extLst>
            <a:ext uri="{FF2B5EF4-FFF2-40B4-BE49-F238E27FC236}">
              <a16:creationId xmlns:a16="http://schemas.microsoft.com/office/drawing/2014/main" id="{EA1DBAEF-05B1-407B-8A36-58846EE98E2F}"/>
            </a:ext>
          </a:extLst>
        </xdr:cNvPr>
        <xdr:cNvSpPr/>
      </xdr:nvSpPr>
      <xdr:spPr>
        <a:xfrm>
          <a:off x="3702423" y="38897859"/>
          <a:ext cx="2992106" cy="173153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国立感染症研究所</a:t>
          </a:r>
          <a:endParaRPr kumimoji="1" lang="en-US" altLang="ja-JP" sz="1100"/>
        </a:p>
        <a:p>
          <a:pPr algn="ctr"/>
          <a:endParaRPr kumimoji="1" lang="en-US" altLang="ja-JP" sz="1100"/>
        </a:p>
        <a:p>
          <a:pPr algn="ctr"/>
          <a:r>
            <a:rPr kumimoji="1" lang="en-US" altLang="ja-JP" sz="1100" b="0" i="0" u="none" strike="noStrike" kern="0" cap="none" spc="0" normalizeH="0" baseline="0" noProof="0">
              <a:ln>
                <a:noFill/>
              </a:ln>
              <a:solidFill>
                <a:prstClr val="black"/>
              </a:solidFill>
              <a:effectLst/>
              <a:uLnTx/>
              <a:uFillTx/>
              <a:latin typeface="+mn-lt"/>
              <a:ea typeface="+mn-ea"/>
              <a:cs typeface="+mn-cs"/>
            </a:rPr>
            <a:t>8.9</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流行地域が変化してきている感染症の診断体制強化と疫学調査の実施に関する事業費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28</xdr:col>
      <xdr:colOff>161364</xdr:colOff>
      <xdr:row>274</xdr:row>
      <xdr:rowOff>313764</xdr:rowOff>
    </xdr:from>
    <xdr:to>
      <xdr:col>28</xdr:col>
      <xdr:colOff>161364</xdr:colOff>
      <xdr:row>277</xdr:row>
      <xdr:rowOff>3130</xdr:rowOff>
    </xdr:to>
    <xdr:cxnSp macro="">
      <xdr:nvCxnSpPr>
        <xdr:cNvPr id="3" name="直線コネクタ 2">
          <a:extLst>
            <a:ext uri="{FF2B5EF4-FFF2-40B4-BE49-F238E27FC236}">
              <a16:creationId xmlns:a16="http://schemas.microsoft.com/office/drawing/2014/main" id="{DC0911FC-9EAD-4A4F-9C56-C0B2099CBC1D}"/>
            </a:ext>
          </a:extLst>
        </xdr:cNvPr>
        <xdr:cNvCxnSpPr/>
      </xdr:nvCxnSpPr>
      <xdr:spPr>
        <a:xfrm>
          <a:off x="5181599" y="40637011"/>
          <a:ext cx="0" cy="756166"/>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107576</xdr:colOff>
      <xdr:row>277</xdr:row>
      <xdr:rowOff>17930</xdr:rowOff>
    </xdr:from>
    <xdr:to>
      <xdr:col>35</xdr:col>
      <xdr:colOff>52083</xdr:colOff>
      <xdr:row>280</xdr:row>
      <xdr:rowOff>313037</xdr:rowOff>
    </xdr:to>
    <xdr:sp macro="" textlink="">
      <xdr:nvSpPr>
        <xdr:cNvPr id="5" name="テキスト ボックス 4">
          <a:extLst>
            <a:ext uri="{FF2B5EF4-FFF2-40B4-BE49-F238E27FC236}">
              <a16:creationId xmlns:a16="http://schemas.microsoft.com/office/drawing/2014/main" id="{70FA12E7-AC19-4B64-9AC3-9DAC7ACE3B67}"/>
            </a:ext>
          </a:extLst>
        </xdr:cNvPr>
        <xdr:cNvSpPr txBox="1"/>
      </xdr:nvSpPr>
      <xdr:spPr>
        <a:xfrm>
          <a:off x="4052047" y="39794330"/>
          <a:ext cx="2275330" cy="137087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株式会社チヨダサイエンス他</a:t>
          </a:r>
          <a:r>
            <a:rPr kumimoji="1" lang="en-US" altLang="ja-JP" sz="1100"/>
            <a:t>12</a:t>
          </a:r>
          <a:r>
            <a:rPr kumimoji="1" lang="ja-JP" altLang="en-US" sz="1100"/>
            <a:t>社</a:t>
          </a:r>
          <a:endParaRPr kumimoji="1" lang="en-US" altLang="ja-JP" sz="1100"/>
        </a:p>
        <a:p>
          <a:pPr algn="ct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8.9</a:t>
          </a:r>
          <a:r>
            <a:rPr kumimoji="1" lang="ja-JP" altLang="ja-JP" sz="1100">
              <a:solidFill>
                <a:schemeClr val="dk1"/>
              </a:solidFill>
              <a:latin typeface="+mn-lt"/>
              <a:ea typeface="+mn-ea"/>
              <a:cs typeface="+mn-cs"/>
            </a:rPr>
            <a:t>百万円</a:t>
          </a:r>
          <a:endParaRPr kumimoji="1" lang="en-US" altLang="ja-JP" sz="1100"/>
        </a:p>
        <a:p>
          <a:pPr algn="ctr"/>
          <a:endParaRPr kumimoji="1" lang="en-US" altLang="ja-JP" sz="1100"/>
        </a:p>
        <a:p>
          <a:pPr algn="ctr"/>
          <a:r>
            <a:rPr kumimoji="1" lang="ja-JP" altLang="en-US" sz="1100"/>
            <a:t>備品・消耗品の購入、通信運搬費</a:t>
          </a:r>
          <a:endParaRPr kumimoji="1" lang="en-US" altLang="ja-JP" sz="1100"/>
        </a:p>
        <a:p>
          <a:pPr algn="ctr"/>
          <a:endParaRPr kumimoji="1" lang="en-US" altLang="ja-JP" sz="1100"/>
        </a:p>
      </xdr:txBody>
    </xdr:sp>
    <xdr:clientData/>
  </xdr:twoCellAnchor>
  <xdr:twoCellAnchor>
    <xdr:from>
      <xdr:col>25</xdr:col>
      <xdr:colOff>62753</xdr:colOff>
      <xdr:row>275</xdr:row>
      <xdr:rowOff>233083</xdr:rowOff>
    </xdr:from>
    <xdr:to>
      <xdr:col>33</xdr:col>
      <xdr:colOff>112977</xdr:colOff>
      <xdr:row>276</xdr:row>
      <xdr:rowOff>165482</xdr:rowOff>
    </xdr:to>
    <xdr:sp macro="" textlink="">
      <xdr:nvSpPr>
        <xdr:cNvPr id="6" name="テキスト ボックス 5">
          <a:extLst>
            <a:ext uri="{FF2B5EF4-FFF2-40B4-BE49-F238E27FC236}">
              <a16:creationId xmlns:a16="http://schemas.microsoft.com/office/drawing/2014/main" id="{D6B1E43E-3B09-4F41-AEF7-FB650B1E6E27}"/>
            </a:ext>
          </a:extLst>
        </xdr:cNvPr>
        <xdr:cNvSpPr txBox="1"/>
      </xdr:nvSpPr>
      <xdr:spPr>
        <a:xfrm rot="10800000" flipV="1">
          <a:off x="4545106" y="40914918"/>
          <a:ext cx="1484577" cy="282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随意契約（少額）</a:t>
          </a:r>
          <a:r>
            <a:rPr kumimoji="1" lang="en-US" altLang="ja-JP" sz="1100"/>
            <a:t>】</a:t>
          </a:r>
          <a:r>
            <a:rPr kumimoji="1" lang="ja-JP" altLang="en-US" sz="1100"/>
            <a:t>　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75" zoomScaleNormal="75" zoomScaleSheetLayoutView="75" zoomScalePageLayoutView="85" workbookViewId="0">
      <selection activeCell="C382" sqref="C382:I382"/>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285</v>
      </c>
      <c r="AJ2" s="835" t="s">
        <v>630</v>
      </c>
      <c r="AK2" s="835"/>
      <c r="AL2" s="835"/>
      <c r="AM2" s="835"/>
      <c r="AN2" s="75" t="s">
        <v>285</v>
      </c>
      <c r="AO2" s="835">
        <v>21</v>
      </c>
      <c r="AP2" s="835"/>
      <c r="AQ2" s="835"/>
      <c r="AR2" s="76" t="s">
        <v>285</v>
      </c>
      <c r="AS2" s="836">
        <v>1001</v>
      </c>
      <c r="AT2" s="836"/>
      <c r="AU2" s="836"/>
      <c r="AV2" s="75" t="str">
        <f>IF(AW2="","","-")</f>
        <v/>
      </c>
      <c r="AW2" s="837"/>
      <c r="AX2" s="837"/>
    </row>
    <row r="3" spans="1:50" ht="21" customHeight="1" thickBot="1" x14ac:dyDescent="0.25">
      <c r="A3" s="838" t="s">
        <v>598</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608</v>
      </c>
      <c r="AK3" s="840"/>
      <c r="AL3" s="840"/>
      <c r="AM3" s="840"/>
      <c r="AN3" s="840"/>
      <c r="AO3" s="840"/>
      <c r="AP3" s="840"/>
      <c r="AQ3" s="840"/>
      <c r="AR3" s="840"/>
      <c r="AS3" s="840"/>
      <c r="AT3" s="840"/>
      <c r="AU3" s="840"/>
      <c r="AV3" s="840"/>
      <c r="AW3" s="840"/>
      <c r="AX3" s="24" t="s">
        <v>60</v>
      </c>
    </row>
    <row r="4" spans="1:50" ht="24.75" customHeight="1" x14ac:dyDescent="0.2">
      <c r="A4" s="810" t="s">
        <v>23</v>
      </c>
      <c r="B4" s="811"/>
      <c r="C4" s="811"/>
      <c r="D4" s="811"/>
      <c r="E4" s="811"/>
      <c r="F4" s="811"/>
      <c r="G4" s="812" t="s">
        <v>609</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610</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2">
      <c r="A5" s="822" t="s">
        <v>62</v>
      </c>
      <c r="B5" s="823"/>
      <c r="C5" s="823"/>
      <c r="D5" s="823"/>
      <c r="E5" s="823"/>
      <c r="F5" s="824"/>
      <c r="G5" s="825" t="s">
        <v>612</v>
      </c>
      <c r="H5" s="826"/>
      <c r="I5" s="826"/>
      <c r="J5" s="826"/>
      <c r="K5" s="826"/>
      <c r="L5" s="826"/>
      <c r="M5" s="827" t="s">
        <v>61</v>
      </c>
      <c r="N5" s="828"/>
      <c r="O5" s="828"/>
      <c r="P5" s="828"/>
      <c r="Q5" s="828"/>
      <c r="R5" s="829"/>
      <c r="S5" s="830" t="s">
        <v>613</v>
      </c>
      <c r="T5" s="826"/>
      <c r="U5" s="826"/>
      <c r="V5" s="826"/>
      <c r="W5" s="826"/>
      <c r="X5" s="831"/>
      <c r="Y5" s="832" t="s">
        <v>3</v>
      </c>
      <c r="Z5" s="833"/>
      <c r="AA5" s="833"/>
      <c r="AB5" s="833"/>
      <c r="AC5" s="833"/>
      <c r="AD5" s="834"/>
      <c r="AE5" s="855" t="s">
        <v>614</v>
      </c>
      <c r="AF5" s="855"/>
      <c r="AG5" s="855"/>
      <c r="AH5" s="855"/>
      <c r="AI5" s="855"/>
      <c r="AJ5" s="855"/>
      <c r="AK5" s="855"/>
      <c r="AL5" s="855"/>
      <c r="AM5" s="855"/>
      <c r="AN5" s="855"/>
      <c r="AO5" s="855"/>
      <c r="AP5" s="856"/>
      <c r="AQ5" s="857" t="s">
        <v>611</v>
      </c>
      <c r="AR5" s="858"/>
      <c r="AS5" s="858"/>
      <c r="AT5" s="858"/>
      <c r="AU5" s="858"/>
      <c r="AV5" s="858"/>
      <c r="AW5" s="858"/>
      <c r="AX5" s="859"/>
    </row>
    <row r="6" spans="1:50" ht="39" customHeight="1" x14ac:dyDescent="0.2">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x14ac:dyDescent="0.2">
      <c r="A7" s="841" t="s">
        <v>20</v>
      </c>
      <c r="B7" s="842"/>
      <c r="C7" s="842"/>
      <c r="D7" s="842"/>
      <c r="E7" s="842"/>
      <c r="F7" s="843"/>
      <c r="G7" s="865" t="s">
        <v>615</v>
      </c>
      <c r="H7" s="866"/>
      <c r="I7" s="866"/>
      <c r="J7" s="866"/>
      <c r="K7" s="866"/>
      <c r="L7" s="866"/>
      <c r="M7" s="866"/>
      <c r="N7" s="866"/>
      <c r="O7" s="866"/>
      <c r="P7" s="866"/>
      <c r="Q7" s="866"/>
      <c r="R7" s="866"/>
      <c r="S7" s="866"/>
      <c r="T7" s="866"/>
      <c r="U7" s="866"/>
      <c r="V7" s="866"/>
      <c r="W7" s="866"/>
      <c r="X7" s="867"/>
      <c r="Y7" s="868" t="s">
        <v>270</v>
      </c>
      <c r="Z7" s="687"/>
      <c r="AA7" s="687"/>
      <c r="AB7" s="687"/>
      <c r="AC7" s="687"/>
      <c r="AD7" s="869"/>
      <c r="AE7" s="797" t="s">
        <v>615</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2">
      <c r="A8" s="841" t="s">
        <v>185</v>
      </c>
      <c r="B8" s="842"/>
      <c r="C8" s="842"/>
      <c r="D8" s="842"/>
      <c r="E8" s="842"/>
      <c r="F8" s="843"/>
      <c r="G8" s="844" t="str">
        <f>入力規則等!A27</f>
        <v>医療分野の研究開発関連、科学技術・イノベーション</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文教及び科学振興</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2">
      <c r="A9" s="770" t="s">
        <v>21</v>
      </c>
      <c r="B9" s="771"/>
      <c r="C9" s="771"/>
      <c r="D9" s="771"/>
      <c r="E9" s="771"/>
      <c r="F9" s="771"/>
      <c r="G9" s="852" t="s">
        <v>616</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2">
      <c r="A10" s="758" t="s">
        <v>27</v>
      </c>
      <c r="B10" s="759"/>
      <c r="C10" s="759"/>
      <c r="D10" s="759"/>
      <c r="E10" s="759"/>
      <c r="F10" s="759"/>
      <c r="G10" s="760" t="s">
        <v>658</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2">
      <c r="A11" s="758" t="s">
        <v>5</v>
      </c>
      <c r="B11" s="759"/>
      <c r="C11" s="759"/>
      <c r="D11" s="759"/>
      <c r="E11" s="759"/>
      <c r="F11" s="763"/>
      <c r="G11" s="764" t="str">
        <f>入力規則等!P10</f>
        <v>直接実施</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2">
      <c r="A12" s="767" t="s">
        <v>22</v>
      </c>
      <c r="B12" s="768"/>
      <c r="C12" s="768"/>
      <c r="D12" s="768"/>
      <c r="E12" s="768"/>
      <c r="F12" s="769"/>
      <c r="G12" s="773"/>
      <c r="H12" s="774"/>
      <c r="I12" s="774"/>
      <c r="J12" s="774"/>
      <c r="K12" s="774"/>
      <c r="L12" s="774"/>
      <c r="M12" s="774"/>
      <c r="N12" s="774"/>
      <c r="O12" s="774"/>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3"/>
    </row>
    <row r="13" spans="1:50" ht="21" customHeight="1" x14ac:dyDescent="0.2">
      <c r="A13" s="307"/>
      <c r="B13" s="308"/>
      <c r="C13" s="308"/>
      <c r="D13" s="308"/>
      <c r="E13" s="308"/>
      <c r="F13" s="309"/>
      <c r="G13" s="787" t="s">
        <v>6</v>
      </c>
      <c r="H13" s="788"/>
      <c r="I13" s="804" t="s">
        <v>7</v>
      </c>
      <c r="J13" s="805"/>
      <c r="K13" s="805"/>
      <c r="L13" s="805"/>
      <c r="M13" s="805"/>
      <c r="N13" s="805"/>
      <c r="O13" s="806"/>
      <c r="P13" s="698">
        <v>9</v>
      </c>
      <c r="Q13" s="699"/>
      <c r="R13" s="699"/>
      <c r="S13" s="699"/>
      <c r="T13" s="699"/>
      <c r="U13" s="699"/>
      <c r="V13" s="700"/>
      <c r="W13" s="698">
        <v>9</v>
      </c>
      <c r="X13" s="699"/>
      <c r="Y13" s="699"/>
      <c r="Z13" s="699"/>
      <c r="AA13" s="699"/>
      <c r="AB13" s="699"/>
      <c r="AC13" s="700"/>
      <c r="AD13" s="698">
        <v>9</v>
      </c>
      <c r="AE13" s="699"/>
      <c r="AF13" s="699"/>
      <c r="AG13" s="699"/>
      <c r="AH13" s="699"/>
      <c r="AI13" s="699"/>
      <c r="AJ13" s="700"/>
      <c r="AK13" s="698">
        <v>9</v>
      </c>
      <c r="AL13" s="699"/>
      <c r="AM13" s="699"/>
      <c r="AN13" s="699"/>
      <c r="AO13" s="699"/>
      <c r="AP13" s="699"/>
      <c r="AQ13" s="700"/>
      <c r="AR13" s="735">
        <v>9</v>
      </c>
      <c r="AS13" s="736"/>
      <c r="AT13" s="736"/>
      <c r="AU13" s="736"/>
      <c r="AV13" s="736"/>
      <c r="AW13" s="736"/>
      <c r="AX13" s="807"/>
    </row>
    <row r="14" spans="1:50" ht="21" customHeight="1" x14ac:dyDescent="0.2">
      <c r="A14" s="307"/>
      <c r="B14" s="308"/>
      <c r="C14" s="308"/>
      <c r="D14" s="308"/>
      <c r="E14" s="308"/>
      <c r="F14" s="309"/>
      <c r="G14" s="789"/>
      <c r="H14" s="790"/>
      <c r="I14" s="782" t="s">
        <v>8</v>
      </c>
      <c r="J14" s="783"/>
      <c r="K14" s="783"/>
      <c r="L14" s="783"/>
      <c r="M14" s="783"/>
      <c r="N14" s="783"/>
      <c r="O14" s="784"/>
      <c r="P14" s="698" t="s">
        <v>615</v>
      </c>
      <c r="Q14" s="699"/>
      <c r="R14" s="699"/>
      <c r="S14" s="699"/>
      <c r="T14" s="699"/>
      <c r="U14" s="699"/>
      <c r="V14" s="700"/>
      <c r="W14" s="698" t="s">
        <v>615</v>
      </c>
      <c r="X14" s="699"/>
      <c r="Y14" s="699"/>
      <c r="Z14" s="699"/>
      <c r="AA14" s="699"/>
      <c r="AB14" s="699"/>
      <c r="AC14" s="700"/>
      <c r="AD14" s="698" t="s">
        <v>615</v>
      </c>
      <c r="AE14" s="699"/>
      <c r="AF14" s="699"/>
      <c r="AG14" s="699"/>
      <c r="AH14" s="699"/>
      <c r="AI14" s="699"/>
      <c r="AJ14" s="700"/>
      <c r="AK14" s="698" t="s">
        <v>285</v>
      </c>
      <c r="AL14" s="699"/>
      <c r="AM14" s="699"/>
      <c r="AN14" s="699"/>
      <c r="AO14" s="699"/>
      <c r="AP14" s="699"/>
      <c r="AQ14" s="700"/>
      <c r="AR14" s="793"/>
      <c r="AS14" s="793"/>
      <c r="AT14" s="793"/>
      <c r="AU14" s="793"/>
      <c r="AV14" s="793"/>
      <c r="AW14" s="793"/>
      <c r="AX14" s="794"/>
    </row>
    <row r="15" spans="1:50" ht="21" customHeight="1" x14ac:dyDescent="0.2">
      <c r="A15" s="307"/>
      <c r="B15" s="308"/>
      <c r="C15" s="308"/>
      <c r="D15" s="308"/>
      <c r="E15" s="308"/>
      <c r="F15" s="309"/>
      <c r="G15" s="789"/>
      <c r="H15" s="790"/>
      <c r="I15" s="782" t="s">
        <v>47</v>
      </c>
      <c r="J15" s="795"/>
      <c r="K15" s="795"/>
      <c r="L15" s="795"/>
      <c r="M15" s="795"/>
      <c r="N15" s="795"/>
      <c r="O15" s="796"/>
      <c r="P15" s="698" t="s">
        <v>615</v>
      </c>
      <c r="Q15" s="699"/>
      <c r="R15" s="699"/>
      <c r="S15" s="699"/>
      <c r="T15" s="699"/>
      <c r="U15" s="699"/>
      <c r="V15" s="700"/>
      <c r="W15" s="698" t="s">
        <v>615</v>
      </c>
      <c r="X15" s="699"/>
      <c r="Y15" s="699"/>
      <c r="Z15" s="699"/>
      <c r="AA15" s="699"/>
      <c r="AB15" s="699"/>
      <c r="AC15" s="700"/>
      <c r="AD15" s="698" t="s">
        <v>615</v>
      </c>
      <c r="AE15" s="699"/>
      <c r="AF15" s="699"/>
      <c r="AG15" s="699"/>
      <c r="AH15" s="699"/>
      <c r="AI15" s="699"/>
      <c r="AJ15" s="700"/>
      <c r="AK15" s="698" t="s">
        <v>285</v>
      </c>
      <c r="AL15" s="699"/>
      <c r="AM15" s="699"/>
      <c r="AN15" s="699"/>
      <c r="AO15" s="699"/>
      <c r="AP15" s="699"/>
      <c r="AQ15" s="700"/>
      <c r="AR15" s="698" t="s">
        <v>671</v>
      </c>
      <c r="AS15" s="699"/>
      <c r="AT15" s="699"/>
      <c r="AU15" s="699"/>
      <c r="AV15" s="699"/>
      <c r="AW15" s="699"/>
      <c r="AX15" s="808"/>
    </row>
    <row r="16" spans="1:50" ht="21" customHeight="1" x14ac:dyDescent="0.2">
      <c r="A16" s="307"/>
      <c r="B16" s="308"/>
      <c r="C16" s="308"/>
      <c r="D16" s="308"/>
      <c r="E16" s="308"/>
      <c r="F16" s="309"/>
      <c r="G16" s="789"/>
      <c r="H16" s="790"/>
      <c r="I16" s="782" t="s">
        <v>48</v>
      </c>
      <c r="J16" s="795"/>
      <c r="K16" s="795"/>
      <c r="L16" s="795"/>
      <c r="M16" s="795"/>
      <c r="N16" s="795"/>
      <c r="O16" s="796"/>
      <c r="P16" s="698" t="s">
        <v>615</v>
      </c>
      <c r="Q16" s="699"/>
      <c r="R16" s="699"/>
      <c r="S16" s="699"/>
      <c r="T16" s="699"/>
      <c r="U16" s="699"/>
      <c r="V16" s="700"/>
      <c r="W16" s="698" t="s">
        <v>615</v>
      </c>
      <c r="X16" s="699"/>
      <c r="Y16" s="699"/>
      <c r="Z16" s="699"/>
      <c r="AA16" s="699"/>
      <c r="AB16" s="699"/>
      <c r="AC16" s="700"/>
      <c r="AD16" s="698" t="s">
        <v>615</v>
      </c>
      <c r="AE16" s="699"/>
      <c r="AF16" s="699"/>
      <c r="AG16" s="699"/>
      <c r="AH16" s="699"/>
      <c r="AI16" s="699"/>
      <c r="AJ16" s="700"/>
      <c r="AK16" s="698" t="s">
        <v>285</v>
      </c>
      <c r="AL16" s="699"/>
      <c r="AM16" s="699"/>
      <c r="AN16" s="699"/>
      <c r="AO16" s="699"/>
      <c r="AP16" s="699"/>
      <c r="AQ16" s="700"/>
      <c r="AR16" s="800"/>
      <c r="AS16" s="801"/>
      <c r="AT16" s="801"/>
      <c r="AU16" s="801"/>
      <c r="AV16" s="801"/>
      <c r="AW16" s="801"/>
      <c r="AX16" s="802"/>
    </row>
    <row r="17" spans="1:50" ht="24.75" customHeight="1" x14ac:dyDescent="0.2">
      <c r="A17" s="307"/>
      <c r="B17" s="308"/>
      <c r="C17" s="308"/>
      <c r="D17" s="308"/>
      <c r="E17" s="308"/>
      <c r="F17" s="309"/>
      <c r="G17" s="789"/>
      <c r="H17" s="790"/>
      <c r="I17" s="782" t="s">
        <v>46</v>
      </c>
      <c r="J17" s="783"/>
      <c r="K17" s="783"/>
      <c r="L17" s="783"/>
      <c r="M17" s="783"/>
      <c r="N17" s="783"/>
      <c r="O17" s="784"/>
      <c r="P17" s="698" t="s">
        <v>615</v>
      </c>
      <c r="Q17" s="699"/>
      <c r="R17" s="699"/>
      <c r="S17" s="699"/>
      <c r="T17" s="699"/>
      <c r="U17" s="699"/>
      <c r="V17" s="700"/>
      <c r="W17" s="698" t="s">
        <v>615</v>
      </c>
      <c r="X17" s="699"/>
      <c r="Y17" s="699"/>
      <c r="Z17" s="699"/>
      <c r="AA17" s="699"/>
      <c r="AB17" s="699"/>
      <c r="AC17" s="700"/>
      <c r="AD17" s="698" t="s">
        <v>615</v>
      </c>
      <c r="AE17" s="699"/>
      <c r="AF17" s="699"/>
      <c r="AG17" s="699"/>
      <c r="AH17" s="699"/>
      <c r="AI17" s="699"/>
      <c r="AJ17" s="700"/>
      <c r="AK17" s="698" t="s">
        <v>285</v>
      </c>
      <c r="AL17" s="699"/>
      <c r="AM17" s="699"/>
      <c r="AN17" s="699"/>
      <c r="AO17" s="699"/>
      <c r="AP17" s="699"/>
      <c r="AQ17" s="700"/>
      <c r="AR17" s="785"/>
      <c r="AS17" s="785"/>
      <c r="AT17" s="785"/>
      <c r="AU17" s="785"/>
      <c r="AV17" s="785"/>
      <c r="AW17" s="785"/>
      <c r="AX17" s="786"/>
    </row>
    <row r="18" spans="1:50" ht="24.75" customHeight="1" x14ac:dyDescent="0.2">
      <c r="A18" s="307"/>
      <c r="B18" s="308"/>
      <c r="C18" s="308"/>
      <c r="D18" s="308"/>
      <c r="E18" s="308"/>
      <c r="F18" s="309"/>
      <c r="G18" s="791"/>
      <c r="H18" s="792"/>
      <c r="I18" s="775" t="s">
        <v>18</v>
      </c>
      <c r="J18" s="776"/>
      <c r="K18" s="776"/>
      <c r="L18" s="776"/>
      <c r="M18" s="776"/>
      <c r="N18" s="776"/>
      <c r="O18" s="777"/>
      <c r="P18" s="778">
        <f>SUM(P13:V17)</f>
        <v>9</v>
      </c>
      <c r="Q18" s="779"/>
      <c r="R18" s="779"/>
      <c r="S18" s="779"/>
      <c r="T18" s="779"/>
      <c r="U18" s="779"/>
      <c r="V18" s="780"/>
      <c r="W18" s="778">
        <f>SUM(W13:AC17)</f>
        <v>9</v>
      </c>
      <c r="X18" s="779"/>
      <c r="Y18" s="779"/>
      <c r="Z18" s="779"/>
      <c r="AA18" s="779"/>
      <c r="AB18" s="779"/>
      <c r="AC18" s="780"/>
      <c r="AD18" s="778">
        <f>SUM(AD13:AJ17)</f>
        <v>9</v>
      </c>
      <c r="AE18" s="779"/>
      <c r="AF18" s="779"/>
      <c r="AG18" s="779"/>
      <c r="AH18" s="779"/>
      <c r="AI18" s="779"/>
      <c r="AJ18" s="780"/>
      <c r="AK18" s="778">
        <f>SUM(AK13:AQ17)</f>
        <v>9</v>
      </c>
      <c r="AL18" s="779"/>
      <c r="AM18" s="779"/>
      <c r="AN18" s="779"/>
      <c r="AO18" s="779"/>
      <c r="AP18" s="779"/>
      <c r="AQ18" s="780"/>
      <c r="AR18" s="778">
        <f>SUM(AR13:AX17)</f>
        <v>9</v>
      </c>
      <c r="AS18" s="779"/>
      <c r="AT18" s="779"/>
      <c r="AU18" s="779"/>
      <c r="AV18" s="779"/>
      <c r="AW18" s="779"/>
      <c r="AX18" s="781"/>
    </row>
    <row r="19" spans="1:50" ht="24.75" customHeight="1" x14ac:dyDescent="0.2">
      <c r="A19" s="307"/>
      <c r="B19" s="308"/>
      <c r="C19" s="308"/>
      <c r="D19" s="308"/>
      <c r="E19" s="308"/>
      <c r="F19" s="309"/>
      <c r="G19" s="750" t="s">
        <v>9</v>
      </c>
      <c r="H19" s="751"/>
      <c r="I19" s="751"/>
      <c r="J19" s="751"/>
      <c r="K19" s="751"/>
      <c r="L19" s="751"/>
      <c r="M19" s="751"/>
      <c r="N19" s="751"/>
      <c r="O19" s="751"/>
      <c r="P19" s="698">
        <v>9</v>
      </c>
      <c r="Q19" s="699"/>
      <c r="R19" s="699"/>
      <c r="S19" s="699"/>
      <c r="T19" s="699"/>
      <c r="U19" s="699"/>
      <c r="V19" s="700"/>
      <c r="W19" s="698">
        <v>9</v>
      </c>
      <c r="X19" s="699"/>
      <c r="Y19" s="699"/>
      <c r="Z19" s="699"/>
      <c r="AA19" s="699"/>
      <c r="AB19" s="699"/>
      <c r="AC19" s="700"/>
      <c r="AD19" s="698">
        <v>9</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2">
      <c r="A20" s="307"/>
      <c r="B20" s="308"/>
      <c r="C20" s="308"/>
      <c r="D20" s="308"/>
      <c r="E20" s="308"/>
      <c r="F20" s="309"/>
      <c r="G20" s="750" t="s">
        <v>10</v>
      </c>
      <c r="H20" s="751"/>
      <c r="I20" s="751"/>
      <c r="J20" s="751"/>
      <c r="K20" s="751"/>
      <c r="L20" s="751"/>
      <c r="M20" s="751"/>
      <c r="N20" s="751"/>
      <c r="O20" s="751"/>
      <c r="P20" s="746">
        <f>IF(P18=0, "-", SUM(P19)/P18)</f>
        <v>1</v>
      </c>
      <c r="Q20" s="746"/>
      <c r="R20" s="746"/>
      <c r="S20" s="746"/>
      <c r="T20" s="746"/>
      <c r="U20" s="746"/>
      <c r="V20" s="746"/>
      <c r="W20" s="746">
        <f>IF(W18=0, "-", SUM(W19)/W18)</f>
        <v>1</v>
      </c>
      <c r="X20" s="746"/>
      <c r="Y20" s="746"/>
      <c r="Z20" s="746"/>
      <c r="AA20" s="746"/>
      <c r="AB20" s="746"/>
      <c r="AC20" s="746"/>
      <c r="AD20" s="746">
        <f>IF(AD18=0, "-", SUM(AD19)/AD18)</f>
        <v>1</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2">
      <c r="A21" s="770"/>
      <c r="B21" s="771"/>
      <c r="C21" s="771"/>
      <c r="D21" s="771"/>
      <c r="E21" s="771"/>
      <c r="F21" s="772"/>
      <c r="G21" s="744" t="s">
        <v>239</v>
      </c>
      <c r="H21" s="745"/>
      <c r="I21" s="745"/>
      <c r="J21" s="745"/>
      <c r="K21" s="745"/>
      <c r="L21" s="745"/>
      <c r="M21" s="745"/>
      <c r="N21" s="745"/>
      <c r="O21" s="745"/>
      <c r="P21" s="746">
        <f>IF(P19=0, "-", SUM(P19)/SUM(P13,P14))</f>
        <v>1</v>
      </c>
      <c r="Q21" s="746"/>
      <c r="R21" s="746"/>
      <c r="S21" s="746"/>
      <c r="T21" s="746"/>
      <c r="U21" s="746"/>
      <c r="V21" s="746"/>
      <c r="W21" s="746">
        <f>IF(W19=0, "-", SUM(W19)/SUM(W13,W14))</f>
        <v>1</v>
      </c>
      <c r="X21" s="746"/>
      <c r="Y21" s="746"/>
      <c r="Z21" s="746"/>
      <c r="AA21" s="746"/>
      <c r="AB21" s="746"/>
      <c r="AC21" s="746"/>
      <c r="AD21" s="746">
        <f>IF(AD19=0, "-", SUM(AD19)/SUM(AD13,AD14))</f>
        <v>1</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2">
      <c r="A22" s="704" t="s">
        <v>593</v>
      </c>
      <c r="B22" s="705"/>
      <c r="C22" s="705"/>
      <c r="D22" s="705"/>
      <c r="E22" s="705"/>
      <c r="F22" s="706"/>
      <c r="G22" s="710" t="s">
        <v>229</v>
      </c>
      <c r="H22" s="550"/>
      <c r="I22" s="550"/>
      <c r="J22" s="550"/>
      <c r="K22" s="550"/>
      <c r="L22" s="550"/>
      <c r="M22" s="550"/>
      <c r="N22" s="550"/>
      <c r="O22" s="551"/>
      <c r="P22" s="711" t="s">
        <v>591</v>
      </c>
      <c r="Q22" s="550"/>
      <c r="R22" s="550"/>
      <c r="S22" s="550"/>
      <c r="T22" s="550"/>
      <c r="U22" s="550"/>
      <c r="V22" s="551"/>
      <c r="W22" s="711" t="s">
        <v>592</v>
      </c>
      <c r="X22" s="550"/>
      <c r="Y22" s="550"/>
      <c r="Z22" s="550"/>
      <c r="AA22" s="550"/>
      <c r="AB22" s="550"/>
      <c r="AC22" s="551"/>
      <c r="AD22" s="711" t="s">
        <v>228</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2">
      <c r="A23" s="707"/>
      <c r="B23" s="708"/>
      <c r="C23" s="708"/>
      <c r="D23" s="708"/>
      <c r="E23" s="708"/>
      <c r="F23" s="709"/>
      <c r="G23" s="732" t="s">
        <v>617</v>
      </c>
      <c r="H23" s="733"/>
      <c r="I23" s="733"/>
      <c r="J23" s="733"/>
      <c r="K23" s="733"/>
      <c r="L23" s="733"/>
      <c r="M23" s="733"/>
      <c r="N23" s="733"/>
      <c r="O23" s="734"/>
      <c r="P23" s="735">
        <v>9</v>
      </c>
      <c r="Q23" s="736"/>
      <c r="R23" s="736"/>
      <c r="S23" s="736"/>
      <c r="T23" s="736"/>
      <c r="U23" s="736"/>
      <c r="V23" s="737"/>
      <c r="W23" s="735">
        <v>9</v>
      </c>
      <c r="X23" s="736"/>
      <c r="Y23" s="736"/>
      <c r="Z23" s="736"/>
      <c r="AA23" s="736"/>
      <c r="AB23" s="736"/>
      <c r="AC23" s="737"/>
      <c r="AD23" s="738"/>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2">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2">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2">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2">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2">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5">
      <c r="A29" s="707"/>
      <c r="B29" s="708"/>
      <c r="C29" s="708"/>
      <c r="D29" s="708"/>
      <c r="E29" s="708"/>
      <c r="F29" s="709"/>
      <c r="G29" s="298" t="s">
        <v>18</v>
      </c>
      <c r="H29" s="718"/>
      <c r="I29" s="718"/>
      <c r="J29" s="718"/>
      <c r="K29" s="718"/>
      <c r="L29" s="718"/>
      <c r="M29" s="718"/>
      <c r="N29" s="718"/>
      <c r="O29" s="719"/>
      <c r="P29" s="720">
        <f>AK13</f>
        <v>9</v>
      </c>
      <c r="Q29" s="721"/>
      <c r="R29" s="721"/>
      <c r="S29" s="721"/>
      <c r="T29" s="721"/>
      <c r="U29" s="721"/>
      <c r="V29" s="722"/>
      <c r="W29" s="723">
        <f>AR13</f>
        <v>9</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2">
      <c r="A30" s="726" t="s">
        <v>580</v>
      </c>
      <c r="B30" s="727"/>
      <c r="C30" s="727"/>
      <c r="D30" s="727"/>
      <c r="E30" s="727"/>
      <c r="F30" s="728"/>
      <c r="G30" s="729" t="s">
        <v>659</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2">
      <c r="A31" s="648" t="s">
        <v>581</v>
      </c>
      <c r="B31" s="153"/>
      <c r="C31" s="153"/>
      <c r="D31" s="153"/>
      <c r="E31" s="153"/>
      <c r="F31" s="154"/>
      <c r="G31" s="689" t="s">
        <v>573</v>
      </c>
      <c r="H31" s="690"/>
      <c r="I31" s="690"/>
      <c r="J31" s="690"/>
      <c r="K31" s="690"/>
      <c r="L31" s="690"/>
      <c r="M31" s="690"/>
      <c r="N31" s="690"/>
      <c r="O31" s="690"/>
      <c r="P31" s="691" t="s">
        <v>572</v>
      </c>
      <c r="Q31" s="690"/>
      <c r="R31" s="690"/>
      <c r="S31" s="690"/>
      <c r="T31" s="690"/>
      <c r="U31" s="690"/>
      <c r="V31" s="690"/>
      <c r="W31" s="690"/>
      <c r="X31" s="692"/>
      <c r="Y31" s="693"/>
      <c r="Z31" s="694"/>
      <c r="AA31" s="695"/>
      <c r="AB31" s="626" t="s">
        <v>11</v>
      </c>
      <c r="AC31" s="626"/>
      <c r="AD31" s="626"/>
      <c r="AE31" s="116" t="s">
        <v>417</v>
      </c>
      <c r="AF31" s="696"/>
      <c r="AG31" s="696"/>
      <c r="AH31" s="697"/>
      <c r="AI31" s="116" t="s">
        <v>569</v>
      </c>
      <c r="AJ31" s="696"/>
      <c r="AK31" s="696"/>
      <c r="AL31" s="697"/>
      <c r="AM31" s="116" t="s">
        <v>385</v>
      </c>
      <c r="AN31" s="696"/>
      <c r="AO31" s="696"/>
      <c r="AP31" s="697"/>
      <c r="AQ31" s="623" t="s">
        <v>416</v>
      </c>
      <c r="AR31" s="624"/>
      <c r="AS31" s="624"/>
      <c r="AT31" s="625"/>
      <c r="AU31" s="623" t="s">
        <v>594</v>
      </c>
      <c r="AV31" s="624"/>
      <c r="AW31" s="624"/>
      <c r="AX31" s="633"/>
    </row>
    <row r="32" spans="1:50" ht="23.25" customHeight="1" x14ac:dyDescent="0.2">
      <c r="A32" s="648"/>
      <c r="B32" s="153"/>
      <c r="C32" s="153"/>
      <c r="D32" s="153"/>
      <c r="E32" s="153"/>
      <c r="F32" s="154"/>
      <c r="G32" s="730" t="s">
        <v>657</v>
      </c>
      <c r="H32" s="635"/>
      <c r="I32" s="635"/>
      <c r="J32" s="635"/>
      <c r="K32" s="635"/>
      <c r="L32" s="635"/>
      <c r="M32" s="635"/>
      <c r="N32" s="635"/>
      <c r="O32" s="635"/>
      <c r="P32" s="638" t="s">
        <v>621</v>
      </c>
      <c r="Q32" s="639"/>
      <c r="R32" s="639"/>
      <c r="S32" s="639"/>
      <c r="T32" s="639"/>
      <c r="U32" s="639"/>
      <c r="V32" s="639"/>
      <c r="W32" s="639"/>
      <c r="X32" s="640"/>
      <c r="Y32" s="644" t="s">
        <v>51</v>
      </c>
      <c r="Z32" s="645"/>
      <c r="AA32" s="646"/>
      <c r="AB32" s="647" t="s">
        <v>619</v>
      </c>
      <c r="AC32" s="647"/>
      <c r="AD32" s="647"/>
      <c r="AE32" s="616">
        <v>27</v>
      </c>
      <c r="AF32" s="616"/>
      <c r="AG32" s="616"/>
      <c r="AH32" s="616"/>
      <c r="AI32" s="616">
        <v>27</v>
      </c>
      <c r="AJ32" s="616"/>
      <c r="AK32" s="616"/>
      <c r="AL32" s="616"/>
      <c r="AM32" s="616">
        <v>137</v>
      </c>
      <c r="AN32" s="616"/>
      <c r="AO32" s="616"/>
      <c r="AP32" s="616"/>
      <c r="AQ32" s="662" t="s">
        <v>285</v>
      </c>
      <c r="AR32" s="616"/>
      <c r="AS32" s="616"/>
      <c r="AT32" s="616"/>
      <c r="AU32" s="93" t="s">
        <v>285</v>
      </c>
      <c r="AV32" s="618"/>
      <c r="AW32" s="618"/>
      <c r="AX32" s="619"/>
    </row>
    <row r="33" spans="1:51" ht="23.25" customHeight="1" x14ac:dyDescent="0.2">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619</v>
      </c>
      <c r="AC33" s="647"/>
      <c r="AD33" s="647"/>
      <c r="AE33" s="616">
        <v>5</v>
      </c>
      <c r="AF33" s="616"/>
      <c r="AG33" s="616"/>
      <c r="AH33" s="616"/>
      <c r="AI33" s="616">
        <v>5</v>
      </c>
      <c r="AJ33" s="616"/>
      <c r="AK33" s="616"/>
      <c r="AL33" s="616"/>
      <c r="AM33" s="616">
        <v>5</v>
      </c>
      <c r="AN33" s="616"/>
      <c r="AO33" s="616"/>
      <c r="AP33" s="616"/>
      <c r="AQ33" s="616">
        <v>150</v>
      </c>
      <c r="AR33" s="616"/>
      <c r="AS33" s="616"/>
      <c r="AT33" s="616"/>
      <c r="AU33" s="617">
        <v>150</v>
      </c>
      <c r="AV33" s="618"/>
      <c r="AW33" s="618"/>
      <c r="AX33" s="619"/>
    </row>
    <row r="34" spans="1:51" ht="23.25" customHeight="1" x14ac:dyDescent="0.2">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2">
      <c r="A35" s="683"/>
      <c r="B35" s="684"/>
      <c r="C35" s="684"/>
      <c r="D35" s="684"/>
      <c r="E35" s="684"/>
      <c r="F35" s="685"/>
      <c r="G35" s="652" t="s">
        <v>622</v>
      </c>
      <c r="H35" s="653"/>
      <c r="I35" s="653"/>
      <c r="J35" s="653"/>
      <c r="K35" s="653"/>
      <c r="L35" s="653"/>
      <c r="M35" s="653"/>
      <c r="N35" s="653"/>
      <c r="O35" s="653"/>
      <c r="P35" s="653"/>
      <c r="Q35" s="653"/>
      <c r="R35" s="653"/>
      <c r="S35" s="653"/>
      <c r="T35" s="653"/>
      <c r="U35" s="653"/>
      <c r="V35" s="653"/>
      <c r="W35" s="653"/>
      <c r="X35" s="653"/>
      <c r="Y35" s="656" t="s">
        <v>582</v>
      </c>
      <c r="Z35" s="657"/>
      <c r="AA35" s="658"/>
      <c r="AB35" s="659" t="s">
        <v>623</v>
      </c>
      <c r="AC35" s="660"/>
      <c r="AD35" s="661"/>
      <c r="AE35" s="662">
        <v>33.299999999999997</v>
      </c>
      <c r="AF35" s="662"/>
      <c r="AG35" s="662"/>
      <c r="AH35" s="662"/>
      <c r="AI35" s="662">
        <v>33.299999999999997</v>
      </c>
      <c r="AJ35" s="662"/>
      <c r="AK35" s="662"/>
      <c r="AL35" s="662"/>
      <c r="AM35" s="662">
        <v>6.6</v>
      </c>
      <c r="AN35" s="662"/>
      <c r="AO35" s="662"/>
      <c r="AP35" s="662"/>
      <c r="AQ35" s="93">
        <v>6</v>
      </c>
      <c r="AR35" s="87"/>
      <c r="AS35" s="87"/>
      <c r="AT35" s="87"/>
      <c r="AU35" s="87"/>
      <c r="AV35" s="87"/>
      <c r="AW35" s="87"/>
      <c r="AX35" s="88"/>
    </row>
    <row r="36" spans="1:51" ht="46.5" customHeight="1" x14ac:dyDescent="0.2">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624</v>
      </c>
      <c r="AC36" s="613"/>
      <c r="AD36" s="614"/>
      <c r="AE36" s="615" t="s">
        <v>625</v>
      </c>
      <c r="AF36" s="615"/>
      <c r="AG36" s="615"/>
      <c r="AH36" s="615"/>
      <c r="AI36" s="615" t="s">
        <v>625</v>
      </c>
      <c r="AJ36" s="615"/>
      <c r="AK36" s="615"/>
      <c r="AL36" s="615"/>
      <c r="AM36" s="615" t="s">
        <v>631</v>
      </c>
      <c r="AN36" s="615"/>
      <c r="AO36" s="615"/>
      <c r="AP36" s="615"/>
      <c r="AQ36" s="615" t="s">
        <v>632</v>
      </c>
      <c r="AR36" s="615"/>
      <c r="AS36" s="615"/>
      <c r="AT36" s="615"/>
      <c r="AU36" s="615"/>
      <c r="AV36" s="615"/>
      <c r="AW36" s="615"/>
      <c r="AX36" s="651"/>
    </row>
    <row r="37" spans="1:51" ht="18.75" customHeight="1" x14ac:dyDescent="0.2">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customHeight="1" x14ac:dyDescent="0.2">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615</v>
      </c>
      <c r="AR38" s="508"/>
      <c r="AS38" s="127" t="s">
        <v>175</v>
      </c>
      <c r="AT38" s="128"/>
      <c r="AU38" s="126">
        <v>4</v>
      </c>
      <c r="AV38" s="126"/>
      <c r="AW38" s="108" t="s">
        <v>166</v>
      </c>
      <c r="AX38" s="129"/>
    </row>
    <row r="39" spans="1:51" ht="23.25" customHeight="1" x14ac:dyDescent="0.2">
      <c r="A39" s="674"/>
      <c r="B39" s="672"/>
      <c r="C39" s="672"/>
      <c r="D39" s="672"/>
      <c r="E39" s="672"/>
      <c r="F39" s="673"/>
      <c r="G39" s="178" t="s">
        <v>656</v>
      </c>
      <c r="H39" s="179"/>
      <c r="I39" s="179"/>
      <c r="J39" s="179"/>
      <c r="K39" s="179"/>
      <c r="L39" s="179"/>
      <c r="M39" s="179"/>
      <c r="N39" s="179"/>
      <c r="O39" s="180"/>
      <c r="P39" s="131" t="s">
        <v>618</v>
      </c>
      <c r="Q39" s="131"/>
      <c r="R39" s="131"/>
      <c r="S39" s="131"/>
      <c r="T39" s="131"/>
      <c r="U39" s="131"/>
      <c r="V39" s="131"/>
      <c r="W39" s="131"/>
      <c r="X39" s="132"/>
      <c r="Y39" s="219" t="s">
        <v>12</v>
      </c>
      <c r="Z39" s="220"/>
      <c r="AA39" s="221"/>
      <c r="AB39" s="148" t="s">
        <v>619</v>
      </c>
      <c r="AC39" s="148"/>
      <c r="AD39" s="148"/>
      <c r="AE39" s="93">
        <v>0</v>
      </c>
      <c r="AF39" s="87"/>
      <c r="AG39" s="87"/>
      <c r="AH39" s="87"/>
      <c r="AI39" s="93">
        <v>0</v>
      </c>
      <c r="AJ39" s="87"/>
      <c r="AK39" s="87"/>
      <c r="AL39" s="87"/>
      <c r="AM39" s="93">
        <v>1</v>
      </c>
      <c r="AN39" s="87"/>
      <c r="AO39" s="87"/>
      <c r="AP39" s="87"/>
      <c r="AQ39" s="94" t="s">
        <v>615</v>
      </c>
      <c r="AR39" s="95"/>
      <c r="AS39" s="95"/>
      <c r="AT39" s="96"/>
      <c r="AU39" s="87" t="s">
        <v>615</v>
      </c>
      <c r="AV39" s="87"/>
      <c r="AW39" s="87"/>
      <c r="AX39" s="88"/>
    </row>
    <row r="40" spans="1:51" ht="23.25" customHeight="1" x14ac:dyDescent="0.2">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619</v>
      </c>
      <c r="AC40" s="92"/>
      <c r="AD40" s="92"/>
      <c r="AE40" s="93">
        <v>5</v>
      </c>
      <c r="AF40" s="87"/>
      <c r="AG40" s="87"/>
      <c r="AH40" s="87"/>
      <c r="AI40" s="93">
        <v>5</v>
      </c>
      <c r="AJ40" s="87"/>
      <c r="AK40" s="87"/>
      <c r="AL40" s="87"/>
      <c r="AM40" s="93">
        <v>5</v>
      </c>
      <c r="AN40" s="87"/>
      <c r="AO40" s="87"/>
      <c r="AP40" s="87"/>
      <c r="AQ40" s="94" t="s">
        <v>615</v>
      </c>
      <c r="AR40" s="95"/>
      <c r="AS40" s="95"/>
      <c r="AT40" s="96"/>
      <c r="AU40" s="87">
        <v>5</v>
      </c>
      <c r="AV40" s="87"/>
      <c r="AW40" s="87"/>
      <c r="AX40" s="88"/>
    </row>
    <row r="41" spans="1:51" ht="23.25" customHeight="1" x14ac:dyDescent="0.2">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0</v>
      </c>
      <c r="AF41" s="87"/>
      <c r="AG41" s="87"/>
      <c r="AH41" s="87"/>
      <c r="AI41" s="93">
        <v>0</v>
      </c>
      <c r="AJ41" s="87"/>
      <c r="AK41" s="87"/>
      <c r="AL41" s="87"/>
      <c r="AM41" s="93">
        <v>20</v>
      </c>
      <c r="AN41" s="87"/>
      <c r="AO41" s="87"/>
      <c r="AP41" s="87"/>
      <c r="AQ41" s="94" t="s">
        <v>615</v>
      </c>
      <c r="AR41" s="95"/>
      <c r="AS41" s="95"/>
      <c r="AT41" s="96"/>
      <c r="AU41" s="87" t="s">
        <v>615</v>
      </c>
      <c r="AV41" s="87"/>
      <c r="AW41" s="87"/>
      <c r="AX41" s="88"/>
    </row>
    <row r="42" spans="1:51" ht="23.25" customHeight="1" x14ac:dyDescent="0.2">
      <c r="A42" s="187" t="s">
        <v>261</v>
      </c>
      <c r="B42" s="150"/>
      <c r="C42" s="150"/>
      <c r="D42" s="150"/>
      <c r="E42" s="150"/>
      <c r="F42" s="151"/>
      <c r="G42" s="189" t="s">
        <v>620</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2">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2">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2">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2">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2">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2">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2">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2">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2">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2">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2">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2">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2">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2">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2">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2">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2">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2">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2">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5">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2">
      <c r="A64" s="726" t="s">
        <v>580</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2">
      <c r="A65" s="648" t="s">
        <v>581</v>
      </c>
      <c r="B65" s="153"/>
      <c r="C65" s="153"/>
      <c r="D65" s="153"/>
      <c r="E65" s="153"/>
      <c r="F65" s="154"/>
      <c r="G65" s="689" t="s">
        <v>573</v>
      </c>
      <c r="H65" s="690"/>
      <c r="I65" s="690"/>
      <c r="J65" s="690"/>
      <c r="K65" s="690"/>
      <c r="L65" s="690"/>
      <c r="M65" s="690"/>
      <c r="N65" s="690"/>
      <c r="O65" s="690"/>
      <c r="P65" s="691" t="s">
        <v>572</v>
      </c>
      <c r="Q65" s="690"/>
      <c r="R65" s="690"/>
      <c r="S65" s="690"/>
      <c r="T65" s="690"/>
      <c r="U65" s="690"/>
      <c r="V65" s="690"/>
      <c r="W65" s="690"/>
      <c r="X65" s="692"/>
      <c r="Y65" s="693"/>
      <c r="Z65" s="694"/>
      <c r="AA65" s="695"/>
      <c r="AB65" s="626" t="s">
        <v>11</v>
      </c>
      <c r="AC65" s="626"/>
      <c r="AD65" s="626"/>
      <c r="AE65" s="116" t="s">
        <v>417</v>
      </c>
      <c r="AF65" s="696"/>
      <c r="AG65" s="696"/>
      <c r="AH65" s="697"/>
      <c r="AI65" s="116" t="s">
        <v>569</v>
      </c>
      <c r="AJ65" s="696"/>
      <c r="AK65" s="696"/>
      <c r="AL65" s="697"/>
      <c r="AM65" s="116" t="s">
        <v>385</v>
      </c>
      <c r="AN65" s="696"/>
      <c r="AO65" s="696"/>
      <c r="AP65" s="697"/>
      <c r="AQ65" s="623" t="s">
        <v>416</v>
      </c>
      <c r="AR65" s="624"/>
      <c r="AS65" s="624"/>
      <c r="AT65" s="625"/>
      <c r="AU65" s="623" t="s">
        <v>594</v>
      </c>
      <c r="AV65" s="624"/>
      <c r="AW65" s="624"/>
      <c r="AX65" s="633"/>
      <c r="AY65">
        <f>COUNTA($G$66)</f>
        <v>0</v>
      </c>
    </row>
    <row r="66" spans="1:51" ht="23.25" hidden="1" customHeight="1" x14ac:dyDescent="0.2">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2">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2">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0</v>
      </c>
    </row>
    <row r="69" spans="1:51" ht="23.25" hidden="1" customHeight="1" x14ac:dyDescent="0.2">
      <c r="A69" s="683"/>
      <c r="B69" s="684"/>
      <c r="C69" s="684"/>
      <c r="D69" s="684"/>
      <c r="E69" s="684"/>
      <c r="F69" s="685"/>
      <c r="G69" s="652" t="s">
        <v>626</v>
      </c>
      <c r="H69" s="653"/>
      <c r="I69" s="653"/>
      <c r="J69" s="653"/>
      <c r="K69" s="653"/>
      <c r="L69" s="653"/>
      <c r="M69" s="653"/>
      <c r="N69" s="653"/>
      <c r="O69" s="653"/>
      <c r="P69" s="653"/>
      <c r="Q69" s="653"/>
      <c r="R69" s="653"/>
      <c r="S69" s="653"/>
      <c r="T69" s="653"/>
      <c r="U69" s="653"/>
      <c r="V69" s="653"/>
      <c r="W69" s="653"/>
      <c r="X69" s="653"/>
      <c r="Y69" s="656" t="s">
        <v>582</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2">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586</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2">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2">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2">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2">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2">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2">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2">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2">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2">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2">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2">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2">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2">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2">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2">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2">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2">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2">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2">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2">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2">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2">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2">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2">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2">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5">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2">
      <c r="A98" s="712" t="s">
        <v>580</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2">
      <c r="A99" s="648" t="s">
        <v>581</v>
      </c>
      <c r="B99" s="153"/>
      <c r="C99" s="153"/>
      <c r="D99" s="153"/>
      <c r="E99" s="153"/>
      <c r="F99" s="154"/>
      <c r="G99" s="689" t="s">
        <v>573</v>
      </c>
      <c r="H99" s="690"/>
      <c r="I99" s="690"/>
      <c r="J99" s="690"/>
      <c r="K99" s="690"/>
      <c r="L99" s="690"/>
      <c r="M99" s="690"/>
      <c r="N99" s="690"/>
      <c r="O99" s="690"/>
      <c r="P99" s="691" t="s">
        <v>572</v>
      </c>
      <c r="Q99" s="690"/>
      <c r="R99" s="690"/>
      <c r="S99" s="690"/>
      <c r="T99" s="690"/>
      <c r="U99" s="690"/>
      <c r="V99" s="690"/>
      <c r="W99" s="690"/>
      <c r="X99" s="692"/>
      <c r="Y99" s="693"/>
      <c r="Z99" s="694"/>
      <c r="AA99" s="695"/>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2">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2">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2">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0</v>
      </c>
    </row>
    <row r="103" spans="1:60" ht="23.25" hidden="1" customHeight="1" x14ac:dyDescent="0.2">
      <c r="A103" s="664"/>
      <c r="B103" s="197"/>
      <c r="C103" s="197"/>
      <c r="D103" s="197"/>
      <c r="E103" s="197"/>
      <c r="F103" s="665"/>
      <c r="G103" s="652" t="s">
        <v>584</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2">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586</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2">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2">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2">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2">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2">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2">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2">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2">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2">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2">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2">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2">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2">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2">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2">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2">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2">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2">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2">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2">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2">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2">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2">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2">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2">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2">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5">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2">
      <c r="A132" s="712" t="s">
        <v>580</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2">
      <c r="A133" s="648" t="s">
        <v>581</v>
      </c>
      <c r="B133" s="153"/>
      <c r="C133" s="153"/>
      <c r="D133" s="153"/>
      <c r="E133" s="153"/>
      <c r="F133" s="154"/>
      <c r="G133" s="689" t="s">
        <v>573</v>
      </c>
      <c r="H133" s="690"/>
      <c r="I133" s="690"/>
      <c r="J133" s="690"/>
      <c r="K133" s="690"/>
      <c r="L133" s="690"/>
      <c r="M133" s="690"/>
      <c r="N133" s="690"/>
      <c r="O133" s="690"/>
      <c r="P133" s="691" t="s">
        <v>572</v>
      </c>
      <c r="Q133" s="690"/>
      <c r="R133" s="690"/>
      <c r="S133" s="690"/>
      <c r="T133" s="690"/>
      <c r="U133" s="690"/>
      <c r="V133" s="690"/>
      <c r="W133" s="690"/>
      <c r="X133" s="692"/>
      <c r="Y133" s="693"/>
      <c r="Z133" s="694"/>
      <c r="AA133" s="695"/>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2">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2">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2">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2">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2">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2">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2">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2">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2">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2">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2">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2">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2">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2">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2">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2">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2">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2">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2">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2">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2">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2">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2">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2">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2">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2">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2">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2">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2">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2">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2">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5">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2">
      <c r="A166" s="712" t="s">
        <v>580</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2">
      <c r="A167" s="648" t="s">
        <v>581</v>
      </c>
      <c r="B167" s="153"/>
      <c r="C167" s="153"/>
      <c r="D167" s="153"/>
      <c r="E167" s="153"/>
      <c r="F167" s="154"/>
      <c r="G167" s="689" t="s">
        <v>573</v>
      </c>
      <c r="H167" s="690"/>
      <c r="I167" s="690"/>
      <c r="J167" s="690"/>
      <c r="K167" s="690"/>
      <c r="L167" s="690"/>
      <c r="M167" s="690"/>
      <c r="N167" s="690"/>
      <c r="O167" s="690"/>
      <c r="P167" s="691" t="s">
        <v>572</v>
      </c>
      <c r="Q167" s="690"/>
      <c r="R167" s="690"/>
      <c r="S167" s="690"/>
      <c r="T167" s="690"/>
      <c r="U167" s="690"/>
      <c r="V167" s="690"/>
      <c r="W167" s="690"/>
      <c r="X167" s="692"/>
      <c r="Y167" s="693"/>
      <c r="Z167" s="694"/>
      <c r="AA167" s="695"/>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2">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2">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2">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2">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2">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2">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2">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2">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2">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2">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2">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2">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2">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2">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2">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2">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2">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2">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2">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2">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2">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2">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2">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2">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2">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2">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2">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2">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2">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2">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2">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5">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2">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2">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2">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2">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2">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2">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2">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2">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2">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2">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2">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2">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2">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2">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5">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t="s">
        <v>231</v>
      </c>
      <c r="AS214" s="419"/>
      <c r="AT214" s="420"/>
      <c r="AU214" s="420"/>
      <c r="AV214" s="420"/>
      <c r="AW214" s="420"/>
      <c r="AX214" s="421"/>
      <c r="AY214">
        <f>COUNTIF($AR$214,"☑")</f>
        <v>0</v>
      </c>
    </row>
    <row r="215" spans="1:51" ht="45" customHeight="1" x14ac:dyDescent="0.2">
      <c r="A215" s="406" t="s">
        <v>284</v>
      </c>
      <c r="B215" s="407"/>
      <c r="C215" s="410" t="s">
        <v>178</v>
      </c>
      <c r="D215" s="407"/>
      <c r="E215" s="412" t="s">
        <v>194</v>
      </c>
      <c r="F215" s="413"/>
      <c r="G215" s="414" t="s">
        <v>633</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2">
      <c r="A216" s="408"/>
      <c r="B216" s="409"/>
      <c r="C216" s="411"/>
      <c r="D216" s="409"/>
      <c r="E216" s="149" t="s">
        <v>193</v>
      </c>
      <c r="F216" s="151"/>
      <c r="G216" s="130" t="s">
        <v>634</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647</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2">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648</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2">
      <c r="A218" s="408"/>
      <c r="B218" s="409"/>
      <c r="C218" s="491" t="s">
        <v>600</v>
      </c>
      <c r="D218" s="492"/>
      <c r="E218" s="149" t="s">
        <v>280</v>
      </c>
      <c r="F218" s="151"/>
      <c r="G218" s="472" t="s">
        <v>181</v>
      </c>
      <c r="H218" s="473"/>
      <c r="I218" s="473"/>
      <c r="J218" s="493" t="s">
        <v>615</v>
      </c>
      <c r="K218" s="494"/>
      <c r="L218" s="494"/>
      <c r="M218" s="494"/>
      <c r="N218" s="494"/>
      <c r="O218" s="494"/>
      <c r="P218" s="494"/>
      <c r="Q218" s="494"/>
      <c r="R218" s="494"/>
      <c r="S218" s="494"/>
      <c r="T218" s="495"/>
      <c r="U218" s="470" t="s">
        <v>285</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2">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285</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5">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09" t="s">
        <v>285</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2">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2">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27" customHeight="1" x14ac:dyDescent="0.2">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629</v>
      </c>
      <c r="AE223" s="452"/>
      <c r="AF223" s="452"/>
      <c r="AG223" s="453" t="s">
        <v>638</v>
      </c>
      <c r="AH223" s="454"/>
      <c r="AI223" s="454"/>
      <c r="AJ223" s="454"/>
      <c r="AK223" s="454"/>
      <c r="AL223" s="454"/>
      <c r="AM223" s="454"/>
      <c r="AN223" s="454"/>
      <c r="AO223" s="454"/>
      <c r="AP223" s="454"/>
      <c r="AQ223" s="454"/>
      <c r="AR223" s="454"/>
      <c r="AS223" s="454"/>
      <c r="AT223" s="454"/>
      <c r="AU223" s="454"/>
      <c r="AV223" s="454"/>
      <c r="AW223" s="454"/>
      <c r="AX223" s="455"/>
    </row>
    <row r="224" spans="1:51" ht="27" customHeight="1" x14ac:dyDescent="0.2">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629</v>
      </c>
      <c r="AE224" s="365"/>
      <c r="AF224" s="365"/>
      <c r="AG224" s="359" t="s">
        <v>639</v>
      </c>
      <c r="AH224" s="360"/>
      <c r="AI224" s="360"/>
      <c r="AJ224" s="360"/>
      <c r="AK224" s="360"/>
      <c r="AL224" s="360"/>
      <c r="AM224" s="360"/>
      <c r="AN224" s="360"/>
      <c r="AO224" s="360"/>
      <c r="AP224" s="360"/>
      <c r="AQ224" s="360"/>
      <c r="AR224" s="360"/>
      <c r="AS224" s="360"/>
      <c r="AT224" s="360"/>
      <c r="AU224" s="360"/>
      <c r="AV224" s="360"/>
      <c r="AW224" s="360"/>
      <c r="AX224" s="361"/>
    </row>
    <row r="225" spans="1:50" ht="27" customHeight="1" x14ac:dyDescent="0.2">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629</v>
      </c>
      <c r="AE225" s="402"/>
      <c r="AF225" s="402"/>
      <c r="AG225" s="387" t="s">
        <v>640</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2">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629</v>
      </c>
      <c r="AE226" s="383"/>
      <c r="AF226" s="383"/>
      <c r="AG226" s="385" t="s">
        <v>641</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2">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635</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2">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635</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2">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636</v>
      </c>
      <c r="AE229" s="349"/>
      <c r="AF229" s="349"/>
      <c r="AG229" s="351" t="s">
        <v>285</v>
      </c>
      <c r="AH229" s="352"/>
      <c r="AI229" s="352"/>
      <c r="AJ229" s="352"/>
      <c r="AK229" s="352"/>
      <c r="AL229" s="352"/>
      <c r="AM229" s="352"/>
      <c r="AN229" s="352"/>
      <c r="AO229" s="352"/>
      <c r="AP229" s="352"/>
      <c r="AQ229" s="352"/>
      <c r="AR229" s="352"/>
      <c r="AS229" s="352"/>
      <c r="AT229" s="352"/>
      <c r="AU229" s="352"/>
      <c r="AV229" s="352"/>
      <c r="AW229" s="352"/>
      <c r="AX229" s="353"/>
    </row>
    <row r="230" spans="1:50" ht="42.75" customHeight="1" x14ac:dyDescent="0.2">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629</v>
      </c>
      <c r="AE230" s="365"/>
      <c r="AF230" s="365"/>
      <c r="AG230" s="359" t="s">
        <v>661</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2">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636</v>
      </c>
      <c r="AE231" s="365"/>
      <c r="AF231" s="365"/>
      <c r="AG231" s="359" t="s">
        <v>285</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2">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629</v>
      </c>
      <c r="AE232" s="365"/>
      <c r="AF232" s="365"/>
      <c r="AG232" s="359" t="s">
        <v>642</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2">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636</v>
      </c>
      <c r="AE233" s="402"/>
      <c r="AF233" s="402"/>
      <c r="AG233" s="403" t="s">
        <v>285</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2">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636</v>
      </c>
      <c r="AE234" s="365"/>
      <c r="AF234" s="434"/>
      <c r="AG234" s="359" t="s">
        <v>285</v>
      </c>
      <c r="AH234" s="360"/>
      <c r="AI234" s="360"/>
      <c r="AJ234" s="360"/>
      <c r="AK234" s="360"/>
      <c r="AL234" s="360"/>
      <c r="AM234" s="360"/>
      <c r="AN234" s="360"/>
      <c r="AO234" s="360"/>
      <c r="AP234" s="360"/>
      <c r="AQ234" s="360"/>
      <c r="AR234" s="360"/>
      <c r="AS234" s="360"/>
      <c r="AT234" s="360"/>
      <c r="AU234" s="360"/>
      <c r="AV234" s="360"/>
      <c r="AW234" s="360"/>
      <c r="AX234" s="361"/>
    </row>
    <row r="235" spans="1:50" ht="30.75" customHeight="1" x14ac:dyDescent="0.2">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629</v>
      </c>
      <c r="AE235" s="395"/>
      <c r="AF235" s="396"/>
      <c r="AG235" s="397" t="s">
        <v>643</v>
      </c>
      <c r="AH235" s="398"/>
      <c r="AI235" s="398"/>
      <c r="AJ235" s="398"/>
      <c r="AK235" s="398"/>
      <c r="AL235" s="398"/>
      <c r="AM235" s="398"/>
      <c r="AN235" s="398"/>
      <c r="AO235" s="398"/>
      <c r="AP235" s="398"/>
      <c r="AQ235" s="398"/>
      <c r="AR235" s="398"/>
      <c r="AS235" s="398"/>
      <c r="AT235" s="398"/>
      <c r="AU235" s="398"/>
      <c r="AV235" s="398"/>
      <c r="AW235" s="398"/>
      <c r="AX235" s="399"/>
    </row>
    <row r="236" spans="1:50" ht="72" customHeight="1" x14ac:dyDescent="0.2">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637</v>
      </c>
      <c r="AE236" s="349"/>
      <c r="AF236" s="350"/>
      <c r="AG236" s="351" t="s">
        <v>660</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2">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636</v>
      </c>
      <c r="AE237" s="358"/>
      <c r="AF237" s="358"/>
      <c r="AG237" s="359" t="s">
        <v>285</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2">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629</v>
      </c>
      <c r="AE238" s="365"/>
      <c r="AF238" s="365"/>
      <c r="AG238" s="359" t="s">
        <v>668</v>
      </c>
      <c r="AH238" s="360"/>
      <c r="AI238" s="360"/>
      <c r="AJ238" s="360"/>
      <c r="AK238" s="360"/>
      <c r="AL238" s="360"/>
      <c r="AM238" s="360"/>
      <c r="AN238" s="360"/>
      <c r="AO238" s="360"/>
      <c r="AP238" s="360"/>
      <c r="AQ238" s="360"/>
      <c r="AR238" s="360"/>
      <c r="AS238" s="360"/>
      <c r="AT238" s="360"/>
      <c r="AU238" s="360"/>
      <c r="AV238" s="360"/>
      <c r="AW238" s="360"/>
      <c r="AX238" s="361"/>
    </row>
    <row r="239" spans="1:50" ht="42.6" customHeight="1" x14ac:dyDescent="0.2">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629</v>
      </c>
      <c r="AE239" s="365"/>
      <c r="AF239" s="365"/>
      <c r="AG239" s="389" t="s">
        <v>644</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2">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636</v>
      </c>
      <c r="AE240" s="383"/>
      <c r="AF240" s="384"/>
      <c r="AG240" s="385" t="s">
        <v>285</v>
      </c>
      <c r="AH240" s="131"/>
      <c r="AI240" s="131"/>
      <c r="AJ240" s="131"/>
      <c r="AK240" s="131"/>
      <c r="AL240" s="131"/>
      <c r="AM240" s="131"/>
      <c r="AN240" s="131"/>
      <c r="AO240" s="131"/>
      <c r="AP240" s="131"/>
      <c r="AQ240" s="131"/>
      <c r="AR240" s="131"/>
      <c r="AS240" s="131"/>
      <c r="AT240" s="131"/>
      <c r="AU240" s="131"/>
      <c r="AV240" s="131"/>
      <c r="AW240" s="131"/>
      <c r="AX240" s="386"/>
    </row>
    <row r="241" spans="1:50" ht="19.649999999999999" customHeight="1" x14ac:dyDescent="0.2">
      <c r="A241" s="375"/>
      <c r="B241" s="376"/>
      <c r="C241" s="888" t="s">
        <v>0</v>
      </c>
      <c r="D241" s="889"/>
      <c r="E241" s="889"/>
      <c r="F241" s="889"/>
      <c r="G241" s="889"/>
      <c r="H241" s="889"/>
      <c r="I241" s="889"/>
      <c r="J241" s="889"/>
      <c r="K241" s="889"/>
      <c r="L241" s="889"/>
      <c r="M241" s="889"/>
      <c r="N241" s="889"/>
      <c r="O241" s="885" t="s">
        <v>606</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2">
      <c r="A242" s="375"/>
      <c r="B242" s="376"/>
      <c r="C242" s="872"/>
      <c r="D242" s="873"/>
      <c r="E242" s="368"/>
      <c r="F242" s="368"/>
      <c r="G242" s="368"/>
      <c r="H242" s="369"/>
      <c r="I242" s="369"/>
      <c r="J242" s="874"/>
      <c r="K242" s="874"/>
      <c r="L242" s="874"/>
      <c r="M242" s="369"/>
      <c r="N242" s="875"/>
      <c r="O242" s="876"/>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2">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customHeight="1" x14ac:dyDescent="0.2">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customHeight="1" x14ac:dyDescent="0.2">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2">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2">
      <c r="A247" s="339" t="s">
        <v>45</v>
      </c>
      <c r="B247" s="900"/>
      <c r="C247" s="298" t="s">
        <v>49</v>
      </c>
      <c r="D247" s="718"/>
      <c r="E247" s="718"/>
      <c r="F247" s="719"/>
      <c r="G247" s="903" t="s">
        <v>645</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67.5" customHeight="1" thickBot="1" x14ac:dyDescent="0.25">
      <c r="A248" s="901"/>
      <c r="B248" s="902"/>
      <c r="C248" s="905" t="s">
        <v>53</v>
      </c>
      <c r="D248" s="906"/>
      <c r="E248" s="906"/>
      <c r="F248" s="907"/>
      <c r="G248" s="908" t="s">
        <v>646</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2">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67.5" customHeight="1" thickBot="1" x14ac:dyDescent="0.25">
      <c r="A250" s="893" t="s">
        <v>670</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2">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7.5" customHeight="1" thickBot="1" x14ac:dyDescent="0.25">
      <c r="A252" s="323" t="s">
        <v>132</v>
      </c>
      <c r="B252" s="324"/>
      <c r="C252" s="324"/>
      <c r="D252" s="324"/>
      <c r="E252" s="325"/>
      <c r="F252" s="899" t="s">
        <v>669</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2">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66" customHeight="1" thickBot="1" x14ac:dyDescent="0.25">
      <c r="A254" s="323" t="s">
        <v>132</v>
      </c>
      <c r="B254" s="324"/>
      <c r="C254" s="324"/>
      <c r="D254" s="324"/>
      <c r="E254" s="325"/>
      <c r="F254" s="326" t="s">
        <v>672</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2">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7.5" customHeight="1" thickBot="1" x14ac:dyDescent="0.25">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2">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2">
      <c r="A258" s="338" t="s">
        <v>278</v>
      </c>
      <c r="B258" s="90"/>
      <c r="C258" s="90"/>
      <c r="D258" s="91"/>
      <c r="E258" s="319" t="s">
        <v>615</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2">
      <c r="A259" s="256" t="s">
        <v>277</v>
      </c>
      <c r="B259" s="256"/>
      <c r="C259" s="256"/>
      <c r="D259" s="256"/>
      <c r="E259" s="319" t="s">
        <v>615</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2">
      <c r="A260" s="256" t="s">
        <v>276</v>
      </c>
      <c r="B260" s="256"/>
      <c r="C260" s="256"/>
      <c r="D260" s="256"/>
      <c r="E260" s="319" t="s">
        <v>615</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2">
      <c r="A261" s="256" t="s">
        <v>275</v>
      </c>
      <c r="B261" s="256"/>
      <c r="C261" s="256"/>
      <c r="D261" s="256"/>
      <c r="E261" s="319" t="s">
        <v>615</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2">
      <c r="A262" s="256" t="s">
        <v>274</v>
      </c>
      <c r="B262" s="256"/>
      <c r="C262" s="256"/>
      <c r="D262" s="256"/>
      <c r="E262" s="319" t="s">
        <v>615</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2">
      <c r="A263" s="256" t="s">
        <v>273</v>
      </c>
      <c r="B263" s="256"/>
      <c r="C263" s="256"/>
      <c r="D263" s="256"/>
      <c r="E263" s="319" t="s">
        <v>615</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2">
      <c r="A264" s="256" t="s">
        <v>272</v>
      </c>
      <c r="B264" s="256"/>
      <c r="C264" s="256"/>
      <c r="D264" s="256"/>
      <c r="E264" s="319" t="s">
        <v>615</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2">
      <c r="A265" s="256" t="s">
        <v>271</v>
      </c>
      <c r="B265" s="256"/>
      <c r="C265" s="256"/>
      <c r="D265" s="256"/>
      <c r="E265" s="319" t="s">
        <v>627</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2">
      <c r="A266" s="256" t="s">
        <v>417</v>
      </c>
      <c r="B266" s="256"/>
      <c r="C266" s="256"/>
      <c r="D266" s="256"/>
      <c r="E266" s="100" t="s">
        <v>608</v>
      </c>
      <c r="F266" s="86"/>
      <c r="G266" s="86"/>
      <c r="H266" s="77" t="str">
        <f>IF(E266="","","-")</f>
        <v>-</v>
      </c>
      <c r="I266" s="86" t="s">
        <v>628</v>
      </c>
      <c r="J266" s="86"/>
      <c r="K266" s="77" t="str">
        <f>IF(I266="","","-")</f>
        <v>-</v>
      </c>
      <c r="L266" s="101">
        <v>43</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2">
      <c r="A267" s="256" t="s">
        <v>597</v>
      </c>
      <c r="B267" s="256"/>
      <c r="C267" s="256"/>
      <c r="D267" s="256"/>
      <c r="E267" s="100" t="s">
        <v>608</v>
      </c>
      <c r="F267" s="86"/>
      <c r="G267" s="86"/>
      <c r="H267" s="77"/>
      <c r="I267" s="86"/>
      <c r="J267" s="86"/>
      <c r="K267" s="77"/>
      <c r="L267" s="101">
        <v>918</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2">
      <c r="A268" s="256" t="s">
        <v>385</v>
      </c>
      <c r="B268" s="256"/>
      <c r="C268" s="256"/>
      <c r="D268" s="256"/>
      <c r="E268" s="84">
        <v>2021</v>
      </c>
      <c r="F268" s="85"/>
      <c r="G268" s="86" t="s">
        <v>630</v>
      </c>
      <c r="H268" s="86"/>
      <c r="I268" s="86"/>
      <c r="J268" s="85">
        <v>20</v>
      </c>
      <c r="K268" s="85"/>
      <c r="L268" s="101">
        <v>999</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2">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2">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2">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2">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2">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2">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2">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2">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2">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2">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hidden="1" customHeight="1" x14ac:dyDescent="0.2">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5.4" customHeight="1" x14ac:dyDescent="0.2">
      <c r="A308" s="313" t="s">
        <v>267</v>
      </c>
      <c r="B308" s="314"/>
      <c r="C308" s="314"/>
      <c r="D308" s="314"/>
      <c r="E308" s="314"/>
      <c r="F308" s="315"/>
      <c r="G308" s="294" t="s">
        <v>653</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37.200000000000003" customHeight="1" x14ac:dyDescent="0.2">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36.6" customHeight="1" x14ac:dyDescent="0.2">
      <c r="A310" s="316"/>
      <c r="B310" s="317"/>
      <c r="C310" s="317"/>
      <c r="D310" s="317"/>
      <c r="E310" s="317"/>
      <c r="F310" s="318"/>
      <c r="G310" s="284" t="s">
        <v>654</v>
      </c>
      <c r="H310" s="285"/>
      <c r="I310" s="285"/>
      <c r="J310" s="285"/>
      <c r="K310" s="286"/>
      <c r="L310" s="287" t="s">
        <v>650</v>
      </c>
      <c r="M310" s="288"/>
      <c r="N310" s="288"/>
      <c r="O310" s="288"/>
      <c r="P310" s="288"/>
      <c r="Q310" s="288"/>
      <c r="R310" s="288"/>
      <c r="S310" s="288"/>
      <c r="T310" s="288"/>
      <c r="U310" s="288"/>
      <c r="V310" s="288"/>
      <c r="W310" s="288"/>
      <c r="X310" s="289"/>
      <c r="Y310" s="290">
        <v>2.8</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24.75" hidden="1" customHeight="1" x14ac:dyDescent="0.2">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2">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2">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2">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2">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2">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2">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2">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10.199999999999999" hidden="1" customHeight="1" x14ac:dyDescent="0.2">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 customHeigh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2.8</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2">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2">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2">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2">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2">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2">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2">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2">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2">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2">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2">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2">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5">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2">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2">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2">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2">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2">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2">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2">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2">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2">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2">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2">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2">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5">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2">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2">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2">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2">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2">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2">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2">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2">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2">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2">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2">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2">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2">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5">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2">
      <c r="A366" s="230">
        <v>1</v>
      </c>
      <c r="B366" s="230">
        <v>1</v>
      </c>
      <c r="C366" s="252" t="s">
        <v>649</v>
      </c>
      <c r="D366" s="251"/>
      <c r="E366" s="251"/>
      <c r="F366" s="251"/>
      <c r="G366" s="251"/>
      <c r="H366" s="251"/>
      <c r="I366" s="251"/>
      <c r="J366" s="233">
        <v>7010001023050</v>
      </c>
      <c r="K366" s="234"/>
      <c r="L366" s="234"/>
      <c r="M366" s="234"/>
      <c r="N366" s="234"/>
      <c r="O366" s="234"/>
      <c r="P366" s="245" t="s">
        <v>650</v>
      </c>
      <c r="Q366" s="235"/>
      <c r="R366" s="235"/>
      <c r="S366" s="235"/>
      <c r="T366" s="235"/>
      <c r="U366" s="235"/>
      <c r="V366" s="235"/>
      <c r="W366" s="235"/>
      <c r="X366" s="235"/>
      <c r="Y366" s="236">
        <v>1</v>
      </c>
      <c r="Z366" s="237"/>
      <c r="AA366" s="237"/>
      <c r="AB366" s="238"/>
      <c r="AC366" s="222" t="s">
        <v>259</v>
      </c>
      <c r="AD366" s="223"/>
      <c r="AE366" s="223"/>
      <c r="AF366" s="223"/>
      <c r="AG366" s="223"/>
      <c r="AH366" s="253" t="s">
        <v>655</v>
      </c>
      <c r="AI366" s="254"/>
      <c r="AJ366" s="254"/>
      <c r="AK366" s="254"/>
      <c r="AL366" s="226" t="s">
        <v>285</v>
      </c>
      <c r="AM366" s="227"/>
      <c r="AN366" s="227"/>
      <c r="AO366" s="228"/>
      <c r="AP366" s="229" t="s">
        <v>655</v>
      </c>
      <c r="AQ366" s="229"/>
      <c r="AR366" s="229"/>
      <c r="AS366" s="229"/>
      <c r="AT366" s="229"/>
      <c r="AU366" s="229"/>
      <c r="AV366" s="229"/>
      <c r="AW366" s="229"/>
      <c r="AX366" s="229"/>
    </row>
    <row r="367" spans="1:51" ht="30" customHeight="1" x14ac:dyDescent="0.2">
      <c r="A367" s="230">
        <v>2</v>
      </c>
      <c r="B367" s="230">
        <v>1</v>
      </c>
      <c r="C367" s="252" t="s">
        <v>649</v>
      </c>
      <c r="D367" s="251"/>
      <c r="E367" s="251"/>
      <c r="F367" s="251"/>
      <c r="G367" s="251"/>
      <c r="H367" s="251"/>
      <c r="I367" s="251"/>
      <c r="J367" s="233">
        <v>7010001023050</v>
      </c>
      <c r="K367" s="234"/>
      <c r="L367" s="234"/>
      <c r="M367" s="234"/>
      <c r="N367" s="234"/>
      <c r="O367" s="234"/>
      <c r="P367" s="245" t="s">
        <v>650</v>
      </c>
      <c r="Q367" s="235"/>
      <c r="R367" s="235"/>
      <c r="S367" s="235"/>
      <c r="T367" s="235"/>
      <c r="U367" s="235"/>
      <c r="V367" s="235"/>
      <c r="W367" s="235"/>
      <c r="X367" s="235"/>
      <c r="Y367" s="236">
        <v>0.8</v>
      </c>
      <c r="Z367" s="237"/>
      <c r="AA367" s="237"/>
      <c r="AB367" s="238"/>
      <c r="AC367" s="222" t="s">
        <v>259</v>
      </c>
      <c r="AD367" s="223"/>
      <c r="AE367" s="223"/>
      <c r="AF367" s="223"/>
      <c r="AG367" s="223"/>
      <c r="AH367" s="253" t="s">
        <v>655</v>
      </c>
      <c r="AI367" s="254"/>
      <c r="AJ367" s="254"/>
      <c r="AK367" s="254"/>
      <c r="AL367" s="226" t="s">
        <v>285</v>
      </c>
      <c r="AM367" s="227"/>
      <c r="AN367" s="227"/>
      <c r="AO367" s="228"/>
      <c r="AP367" s="229" t="s">
        <v>655</v>
      </c>
      <c r="AQ367" s="229"/>
      <c r="AR367" s="229"/>
      <c r="AS367" s="229"/>
      <c r="AT367" s="229"/>
      <c r="AU367" s="229"/>
      <c r="AV367" s="229"/>
      <c r="AW367" s="229"/>
      <c r="AX367" s="229"/>
      <c r="AY367">
        <f>COUNTA($C$367)</f>
        <v>1</v>
      </c>
    </row>
    <row r="368" spans="1:51" ht="30" customHeight="1" x14ac:dyDescent="0.2">
      <c r="A368" s="230">
        <v>3</v>
      </c>
      <c r="B368" s="230">
        <v>1</v>
      </c>
      <c r="C368" s="252" t="s">
        <v>649</v>
      </c>
      <c r="D368" s="251"/>
      <c r="E368" s="251"/>
      <c r="F368" s="251"/>
      <c r="G368" s="251"/>
      <c r="H368" s="251"/>
      <c r="I368" s="251"/>
      <c r="J368" s="233">
        <v>7010001023050</v>
      </c>
      <c r="K368" s="234"/>
      <c r="L368" s="234"/>
      <c r="M368" s="234"/>
      <c r="N368" s="234"/>
      <c r="O368" s="234"/>
      <c r="P368" s="245" t="s">
        <v>651</v>
      </c>
      <c r="Q368" s="235"/>
      <c r="R368" s="235"/>
      <c r="S368" s="235"/>
      <c r="T368" s="235"/>
      <c r="U368" s="235"/>
      <c r="V368" s="235"/>
      <c r="W368" s="235"/>
      <c r="X368" s="235"/>
      <c r="Y368" s="236">
        <v>0.5</v>
      </c>
      <c r="Z368" s="237"/>
      <c r="AA368" s="237"/>
      <c r="AB368" s="238"/>
      <c r="AC368" s="222" t="s">
        <v>259</v>
      </c>
      <c r="AD368" s="223"/>
      <c r="AE368" s="223"/>
      <c r="AF368" s="223"/>
      <c r="AG368" s="223"/>
      <c r="AH368" s="253" t="s">
        <v>655</v>
      </c>
      <c r="AI368" s="254"/>
      <c r="AJ368" s="254"/>
      <c r="AK368" s="254"/>
      <c r="AL368" s="226" t="s">
        <v>285</v>
      </c>
      <c r="AM368" s="227"/>
      <c r="AN368" s="227"/>
      <c r="AO368" s="228"/>
      <c r="AP368" s="229" t="s">
        <v>655</v>
      </c>
      <c r="AQ368" s="229"/>
      <c r="AR368" s="229"/>
      <c r="AS368" s="229"/>
      <c r="AT368" s="229"/>
      <c r="AU368" s="229"/>
      <c r="AV368" s="229"/>
      <c r="AW368" s="229"/>
      <c r="AX368" s="229"/>
      <c r="AY368">
        <f>COUNTA($C$368)</f>
        <v>1</v>
      </c>
    </row>
    <row r="369" spans="1:51" ht="30" customHeight="1" x14ac:dyDescent="0.2">
      <c r="A369" s="230">
        <v>4</v>
      </c>
      <c r="B369" s="230">
        <v>1</v>
      </c>
      <c r="C369" s="252" t="s">
        <v>649</v>
      </c>
      <c r="D369" s="251"/>
      <c r="E369" s="251"/>
      <c r="F369" s="251"/>
      <c r="G369" s="251"/>
      <c r="H369" s="251"/>
      <c r="I369" s="251"/>
      <c r="J369" s="233">
        <v>7010001023050</v>
      </c>
      <c r="K369" s="234"/>
      <c r="L369" s="234"/>
      <c r="M369" s="234"/>
      <c r="N369" s="234"/>
      <c r="O369" s="234"/>
      <c r="P369" s="245" t="s">
        <v>651</v>
      </c>
      <c r="Q369" s="235"/>
      <c r="R369" s="235"/>
      <c r="S369" s="235"/>
      <c r="T369" s="235"/>
      <c r="U369" s="235"/>
      <c r="V369" s="235"/>
      <c r="W369" s="235"/>
      <c r="X369" s="235"/>
      <c r="Y369" s="236">
        <v>0.4</v>
      </c>
      <c r="Z369" s="237"/>
      <c r="AA369" s="237"/>
      <c r="AB369" s="238"/>
      <c r="AC369" s="222" t="s">
        <v>259</v>
      </c>
      <c r="AD369" s="223"/>
      <c r="AE369" s="223"/>
      <c r="AF369" s="223"/>
      <c r="AG369" s="223"/>
      <c r="AH369" s="253" t="s">
        <v>655</v>
      </c>
      <c r="AI369" s="254"/>
      <c r="AJ369" s="254"/>
      <c r="AK369" s="254"/>
      <c r="AL369" s="226" t="s">
        <v>285</v>
      </c>
      <c r="AM369" s="227"/>
      <c r="AN369" s="227"/>
      <c r="AO369" s="228"/>
      <c r="AP369" s="229" t="s">
        <v>655</v>
      </c>
      <c r="AQ369" s="229"/>
      <c r="AR369" s="229"/>
      <c r="AS369" s="229"/>
      <c r="AT369" s="229"/>
      <c r="AU369" s="229"/>
      <c r="AV369" s="229"/>
      <c r="AW369" s="229"/>
      <c r="AX369" s="229"/>
      <c r="AY369">
        <f>COUNTA($C$369)</f>
        <v>1</v>
      </c>
    </row>
    <row r="370" spans="1:51" ht="30" customHeight="1" x14ac:dyDescent="0.2">
      <c r="A370" s="230">
        <v>5</v>
      </c>
      <c r="B370" s="230">
        <v>1</v>
      </c>
      <c r="C370" s="252" t="s">
        <v>667</v>
      </c>
      <c r="D370" s="251"/>
      <c r="E370" s="251"/>
      <c r="F370" s="251"/>
      <c r="G370" s="251"/>
      <c r="H370" s="251"/>
      <c r="I370" s="251"/>
      <c r="J370" s="233">
        <v>8040001007537</v>
      </c>
      <c r="K370" s="234"/>
      <c r="L370" s="234"/>
      <c r="M370" s="234"/>
      <c r="N370" s="234"/>
      <c r="O370" s="234"/>
      <c r="P370" s="245" t="s">
        <v>651</v>
      </c>
      <c r="Q370" s="235"/>
      <c r="R370" s="235"/>
      <c r="S370" s="235"/>
      <c r="T370" s="235"/>
      <c r="U370" s="235"/>
      <c r="V370" s="235"/>
      <c r="W370" s="235"/>
      <c r="X370" s="235"/>
      <c r="Y370" s="236">
        <v>1</v>
      </c>
      <c r="Z370" s="237"/>
      <c r="AA370" s="237"/>
      <c r="AB370" s="238"/>
      <c r="AC370" s="222" t="s">
        <v>259</v>
      </c>
      <c r="AD370" s="223"/>
      <c r="AE370" s="223"/>
      <c r="AF370" s="223"/>
      <c r="AG370" s="223"/>
      <c r="AH370" s="253" t="s">
        <v>655</v>
      </c>
      <c r="AI370" s="254"/>
      <c r="AJ370" s="254"/>
      <c r="AK370" s="254"/>
      <c r="AL370" s="226" t="s">
        <v>285</v>
      </c>
      <c r="AM370" s="227"/>
      <c r="AN370" s="227"/>
      <c r="AO370" s="228"/>
      <c r="AP370" s="229" t="s">
        <v>655</v>
      </c>
      <c r="AQ370" s="229"/>
      <c r="AR370" s="229"/>
      <c r="AS370" s="229"/>
      <c r="AT370" s="229"/>
      <c r="AU370" s="229"/>
      <c r="AV370" s="229"/>
      <c r="AW370" s="229"/>
      <c r="AX370" s="229"/>
      <c r="AY370">
        <f>COUNTA($C$370)</f>
        <v>1</v>
      </c>
    </row>
    <row r="371" spans="1:51" ht="30" customHeight="1" x14ac:dyDescent="0.2">
      <c r="A371" s="230">
        <v>6</v>
      </c>
      <c r="B371" s="230">
        <v>1</v>
      </c>
      <c r="C371" s="252" t="s">
        <v>667</v>
      </c>
      <c r="D371" s="251"/>
      <c r="E371" s="251"/>
      <c r="F371" s="251"/>
      <c r="G371" s="251"/>
      <c r="H371" s="251"/>
      <c r="I371" s="251"/>
      <c r="J371" s="233">
        <v>8040001007537</v>
      </c>
      <c r="K371" s="234"/>
      <c r="L371" s="234"/>
      <c r="M371" s="234"/>
      <c r="N371" s="234"/>
      <c r="O371" s="234"/>
      <c r="P371" s="245" t="s">
        <v>651</v>
      </c>
      <c r="Q371" s="235"/>
      <c r="R371" s="235"/>
      <c r="S371" s="235"/>
      <c r="T371" s="235"/>
      <c r="U371" s="235"/>
      <c r="V371" s="235"/>
      <c r="W371" s="235"/>
      <c r="X371" s="235"/>
      <c r="Y371" s="236">
        <v>0.5</v>
      </c>
      <c r="Z371" s="237"/>
      <c r="AA371" s="237"/>
      <c r="AB371" s="238"/>
      <c r="AC371" s="222" t="s">
        <v>259</v>
      </c>
      <c r="AD371" s="223"/>
      <c r="AE371" s="223"/>
      <c r="AF371" s="223"/>
      <c r="AG371" s="223"/>
      <c r="AH371" s="253" t="s">
        <v>655</v>
      </c>
      <c r="AI371" s="254"/>
      <c r="AJ371" s="254"/>
      <c r="AK371" s="254"/>
      <c r="AL371" s="226" t="s">
        <v>285</v>
      </c>
      <c r="AM371" s="227"/>
      <c r="AN371" s="227"/>
      <c r="AO371" s="228"/>
      <c r="AP371" s="229" t="s">
        <v>655</v>
      </c>
      <c r="AQ371" s="229"/>
      <c r="AR371" s="229"/>
      <c r="AS371" s="229"/>
      <c r="AT371" s="229"/>
      <c r="AU371" s="229"/>
      <c r="AV371" s="229"/>
      <c r="AW371" s="229"/>
      <c r="AX371" s="229"/>
      <c r="AY371">
        <f>COUNTA($C$371)</f>
        <v>1</v>
      </c>
    </row>
    <row r="372" spans="1:51" ht="30" customHeight="1" x14ac:dyDescent="0.2">
      <c r="A372" s="230">
        <v>7</v>
      </c>
      <c r="B372" s="230">
        <v>1</v>
      </c>
      <c r="C372" s="252" t="s">
        <v>667</v>
      </c>
      <c r="D372" s="251"/>
      <c r="E372" s="251"/>
      <c r="F372" s="251"/>
      <c r="G372" s="251"/>
      <c r="H372" s="251"/>
      <c r="I372" s="251"/>
      <c r="J372" s="233">
        <v>8040001007537</v>
      </c>
      <c r="K372" s="234"/>
      <c r="L372" s="234"/>
      <c r="M372" s="234"/>
      <c r="N372" s="234"/>
      <c r="O372" s="234"/>
      <c r="P372" s="245" t="s">
        <v>650</v>
      </c>
      <c r="Q372" s="235"/>
      <c r="R372" s="235"/>
      <c r="S372" s="235"/>
      <c r="T372" s="235"/>
      <c r="U372" s="235"/>
      <c r="V372" s="235"/>
      <c r="W372" s="235"/>
      <c r="X372" s="235"/>
      <c r="Y372" s="236">
        <v>0.2</v>
      </c>
      <c r="Z372" s="237"/>
      <c r="AA372" s="237"/>
      <c r="AB372" s="238"/>
      <c r="AC372" s="222" t="s">
        <v>259</v>
      </c>
      <c r="AD372" s="223"/>
      <c r="AE372" s="223"/>
      <c r="AF372" s="223"/>
      <c r="AG372" s="223"/>
      <c r="AH372" s="253" t="s">
        <v>655</v>
      </c>
      <c r="AI372" s="254"/>
      <c r="AJ372" s="254"/>
      <c r="AK372" s="254"/>
      <c r="AL372" s="226" t="s">
        <v>285</v>
      </c>
      <c r="AM372" s="227"/>
      <c r="AN372" s="227"/>
      <c r="AO372" s="228"/>
      <c r="AP372" s="229" t="s">
        <v>655</v>
      </c>
      <c r="AQ372" s="229"/>
      <c r="AR372" s="229"/>
      <c r="AS372" s="229"/>
      <c r="AT372" s="229"/>
      <c r="AU372" s="229"/>
      <c r="AV372" s="229"/>
      <c r="AW372" s="229"/>
      <c r="AX372" s="229"/>
      <c r="AY372">
        <f>COUNTA($C$372)</f>
        <v>1</v>
      </c>
    </row>
    <row r="373" spans="1:51" ht="30" customHeight="1" x14ac:dyDescent="0.2">
      <c r="A373" s="230">
        <v>8</v>
      </c>
      <c r="B373" s="230">
        <v>1</v>
      </c>
      <c r="C373" s="252" t="s">
        <v>667</v>
      </c>
      <c r="D373" s="251"/>
      <c r="E373" s="251"/>
      <c r="F373" s="251"/>
      <c r="G373" s="251"/>
      <c r="H373" s="251"/>
      <c r="I373" s="251"/>
      <c r="J373" s="233">
        <v>8040001007537</v>
      </c>
      <c r="K373" s="234"/>
      <c r="L373" s="234"/>
      <c r="M373" s="234"/>
      <c r="N373" s="234"/>
      <c r="O373" s="234"/>
      <c r="P373" s="245" t="s">
        <v>651</v>
      </c>
      <c r="Q373" s="235"/>
      <c r="R373" s="235"/>
      <c r="S373" s="235"/>
      <c r="T373" s="235"/>
      <c r="U373" s="235"/>
      <c r="V373" s="235"/>
      <c r="W373" s="235"/>
      <c r="X373" s="235"/>
      <c r="Y373" s="236">
        <v>0.2</v>
      </c>
      <c r="Z373" s="237"/>
      <c r="AA373" s="237"/>
      <c r="AB373" s="238"/>
      <c r="AC373" s="222" t="s">
        <v>259</v>
      </c>
      <c r="AD373" s="223"/>
      <c r="AE373" s="223"/>
      <c r="AF373" s="223"/>
      <c r="AG373" s="223"/>
      <c r="AH373" s="253" t="s">
        <v>655</v>
      </c>
      <c r="AI373" s="254"/>
      <c r="AJ373" s="254"/>
      <c r="AK373" s="254"/>
      <c r="AL373" s="226" t="s">
        <v>285</v>
      </c>
      <c r="AM373" s="227"/>
      <c r="AN373" s="227"/>
      <c r="AO373" s="228"/>
      <c r="AP373" s="229" t="s">
        <v>655</v>
      </c>
      <c r="AQ373" s="229"/>
      <c r="AR373" s="229"/>
      <c r="AS373" s="229"/>
      <c r="AT373" s="229"/>
      <c r="AU373" s="229"/>
      <c r="AV373" s="229"/>
      <c r="AW373" s="229"/>
      <c r="AX373" s="229"/>
      <c r="AY373">
        <f>COUNTA($C$373)</f>
        <v>1</v>
      </c>
    </row>
    <row r="374" spans="1:51" ht="30" customHeight="1" x14ac:dyDescent="0.2">
      <c r="A374" s="230">
        <v>9</v>
      </c>
      <c r="B374" s="230">
        <v>1</v>
      </c>
      <c r="C374" s="252" t="s">
        <v>673</v>
      </c>
      <c r="D374" s="251"/>
      <c r="E374" s="251"/>
      <c r="F374" s="251"/>
      <c r="G374" s="251"/>
      <c r="H374" s="251"/>
      <c r="I374" s="251"/>
      <c r="J374" s="233">
        <v>4011101012854</v>
      </c>
      <c r="K374" s="234"/>
      <c r="L374" s="234"/>
      <c r="M374" s="234"/>
      <c r="N374" s="234"/>
      <c r="O374" s="234"/>
      <c r="P374" s="245" t="s">
        <v>651</v>
      </c>
      <c r="Q374" s="235"/>
      <c r="R374" s="235"/>
      <c r="S374" s="235"/>
      <c r="T374" s="235"/>
      <c r="U374" s="235"/>
      <c r="V374" s="235"/>
      <c r="W374" s="235"/>
      <c r="X374" s="235"/>
      <c r="Y374" s="236">
        <v>0.5</v>
      </c>
      <c r="Z374" s="237"/>
      <c r="AA374" s="237"/>
      <c r="AB374" s="238"/>
      <c r="AC374" s="222" t="s">
        <v>259</v>
      </c>
      <c r="AD374" s="223"/>
      <c r="AE374" s="223"/>
      <c r="AF374" s="223"/>
      <c r="AG374" s="223"/>
      <c r="AH374" s="253" t="s">
        <v>655</v>
      </c>
      <c r="AI374" s="254"/>
      <c r="AJ374" s="254"/>
      <c r="AK374" s="254"/>
      <c r="AL374" s="226" t="s">
        <v>285</v>
      </c>
      <c r="AM374" s="227"/>
      <c r="AN374" s="227"/>
      <c r="AO374" s="228"/>
      <c r="AP374" s="229" t="s">
        <v>655</v>
      </c>
      <c r="AQ374" s="229"/>
      <c r="AR374" s="229"/>
      <c r="AS374" s="229"/>
      <c r="AT374" s="229"/>
      <c r="AU374" s="229"/>
      <c r="AV374" s="229"/>
      <c r="AW374" s="229"/>
      <c r="AX374" s="229"/>
      <c r="AY374">
        <f>COUNTA($C$374)</f>
        <v>1</v>
      </c>
    </row>
    <row r="375" spans="1:51" ht="30" customHeight="1" x14ac:dyDescent="0.2">
      <c r="A375" s="230">
        <v>10</v>
      </c>
      <c r="B375" s="230">
        <v>1</v>
      </c>
      <c r="C375" s="252" t="s">
        <v>673</v>
      </c>
      <c r="D375" s="251"/>
      <c r="E375" s="251"/>
      <c r="F375" s="251"/>
      <c r="G375" s="251"/>
      <c r="H375" s="251"/>
      <c r="I375" s="251"/>
      <c r="J375" s="233">
        <v>4011101012854</v>
      </c>
      <c r="K375" s="234"/>
      <c r="L375" s="234"/>
      <c r="M375" s="234"/>
      <c r="N375" s="234"/>
      <c r="O375" s="234"/>
      <c r="P375" s="245" t="s">
        <v>651</v>
      </c>
      <c r="Q375" s="235"/>
      <c r="R375" s="235"/>
      <c r="S375" s="235"/>
      <c r="T375" s="235"/>
      <c r="U375" s="235"/>
      <c r="V375" s="235"/>
      <c r="W375" s="235"/>
      <c r="X375" s="235"/>
      <c r="Y375" s="236">
        <v>0.4</v>
      </c>
      <c r="Z375" s="237"/>
      <c r="AA375" s="237"/>
      <c r="AB375" s="238"/>
      <c r="AC375" s="222" t="s">
        <v>259</v>
      </c>
      <c r="AD375" s="223"/>
      <c r="AE375" s="223"/>
      <c r="AF375" s="223"/>
      <c r="AG375" s="223"/>
      <c r="AH375" s="253" t="s">
        <v>655</v>
      </c>
      <c r="AI375" s="254"/>
      <c r="AJ375" s="254"/>
      <c r="AK375" s="254"/>
      <c r="AL375" s="226" t="s">
        <v>285</v>
      </c>
      <c r="AM375" s="227"/>
      <c r="AN375" s="227"/>
      <c r="AO375" s="228"/>
      <c r="AP375" s="229" t="s">
        <v>655</v>
      </c>
      <c r="AQ375" s="229"/>
      <c r="AR375" s="229"/>
      <c r="AS375" s="229"/>
      <c r="AT375" s="229"/>
      <c r="AU375" s="229"/>
      <c r="AV375" s="229"/>
      <c r="AW375" s="229"/>
      <c r="AX375" s="229"/>
      <c r="AY375">
        <f>COUNTA($C$375)</f>
        <v>1</v>
      </c>
    </row>
    <row r="376" spans="1:51" ht="30" customHeight="1" x14ac:dyDescent="0.2">
      <c r="A376" s="230">
        <v>11</v>
      </c>
      <c r="B376" s="230">
        <v>1</v>
      </c>
      <c r="C376" s="251" t="s">
        <v>666</v>
      </c>
      <c r="D376" s="251"/>
      <c r="E376" s="251"/>
      <c r="F376" s="251"/>
      <c r="G376" s="251"/>
      <c r="H376" s="251"/>
      <c r="I376" s="251"/>
      <c r="J376" s="233">
        <v>8010001036745</v>
      </c>
      <c r="K376" s="234"/>
      <c r="L376" s="234"/>
      <c r="M376" s="234"/>
      <c r="N376" s="234"/>
      <c r="O376" s="234"/>
      <c r="P376" s="235" t="s">
        <v>651</v>
      </c>
      <c r="Q376" s="235"/>
      <c r="R376" s="235"/>
      <c r="S376" s="235"/>
      <c r="T376" s="235"/>
      <c r="U376" s="235"/>
      <c r="V376" s="235"/>
      <c r="W376" s="235"/>
      <c r="X376" s="235"/>
      <c r="Y376" s="236">
        <v>0.3</v>
      </c>
      <c r="Z376" s="237"/>
      <c r="AA376" s="237"/>
      <c r="AB376" s="238"/>
      <c r="AC376" s="222" t="s">
        <v>259</v>
      </c>
      <c r="AD376" s="223"/>
      <c r="AE376" s="223"/>
      <c r="AF376" s="223"/>
      <c r="AG376" s="223"/>
      <c r="AH376" s="253" t="s">
        <v>285</v>
      </c>
      <c r="AI376" s="254"/>
      <c r="AJ376" s="254"/>
      <c r="AK376" s="254"/>
      <c r="AL376" s="226" t="s">
        <v>285</v>
      </c>
      <c r="AM376" s="227"/>
      <c r="AN376" s="227"/>
      <c r="AO376" s="228"/>
      <c r="AP376" s="229" t="s">
        <v>285</v>
      </c>
      <c r="AQ376" s="229"/>
      <c r="AR376" s="229"/>
      <c r="AS376" s="229"/>
      <c r="AT376" s="229"/>
      <c r="AU376" s="229"/>
      <c r="AV376" s="229"/>
      <c r="AW376" s="229"/>
      <c r="AX376" s="229"/>
      <c r="AY376">
        <f>COUNTA($C$376)</f>
        <v>1</v>
      </c>
    </row>
    <row r="377" spans="1:51" ht="30" customHeight="1" x14ac:dyDescent="0.2">
      <c r="A377" s="230">
        <v>12</v>
      </c>
      <c r="B377" s="230">
        <v>1</v>
      </c>
      <c r="C377" s="251" t="s">
        <v>666</v>
      </c>
      <c r="D377" s="251"/>
      <c r="E377" s="251"/>
      <c r="F377" s="251"/>
      <c r="G377" s="251"/>
      <c r="H377" s="251"/>
      <c r="I377" s="251"/>
      <c r="J377" s="233">
        <v>8010001036745</v>
      </c>
      <c r="K377" s="234"/>
      <c r="L377" s="234"/>
      <c r="M377" s="234"/>
      <c r="N377" s="234"/>
      <c r="O377" s="234"/>
      <c r="P377" s="235" t="s">
        <v>651</v>
      </c>
      <c r="Q377" s="235"/>
      <c r="R377" s="235"/>
      <c r="S377" s="235"/>
      <c r="T377" s="235"/>
      <c r="U377" s="235"/>
      <c r="V377" s="235"/>
      <c r="W377" s="235"/>
      <c r="X377" s="235"/>
      <c r="Y377" s="236">
        <v>0.3</v>
      </c>
      <c r="Z377" s="237"/>
      <c r="AA377" s="237"/>
      <c r="AB377" s="238"/>
      <c r="AC377" s="222" t="s">
        <v>259</v>
      </c>
      <c r="AD377" s="223"/>
      <c r="AE377" s="223"/>
      <c r="AF377" s="223"/>
      <c r="AG377" s="223"/>
      <c r="AH377" s="253" t="s">
        <v>285</v>
      </c>
      <c r="AI377" s="254"/>
      <c r="AJ377" s="254"/>
      <c r="AK377" s="254"/>
      <c r="AL377" s="226" t="s">
        <v>285</v>
      </c>
      <c r="AM377" s="227"/>
      <c r="AN377" s="227"/>
      <c r="AO377" s="228"/>
      <c r="AP377" s="229" t="s">
        <v>285</v>
      </c>
      <c r="AQ377" s="229"/>
      <c r="AR377" s="229"/>
      <c r="AS377" s="229"/>
      <c r="AT377" s="229"/>
      <c r="AU377" s="229"/>
      <c r="AV377" s="229"/>
      <c r="AW377" s="229"/>
      <c r="AX377" s="229"/>
      <c r="AY377">
        <f>COUNTA($C$377)</f>
        <v>1</v>
      </c>
    </row>
    <row r="378" spans="1:51" ht="30" customHeight="1" x14ac:dyDescent="0.2">
      <c r="A378" s="230">
        <v>13</v>
      </c>
      <c r="B378" s="230">
        <v>1</v>
      </c>
      <c r="C378" s="251" t="s">
        <v>665</v>
      </c>
      <c r="D378" s="251"/>
      <c r="E378" s="251"/>
      <c r="F378" s="251"/>
      <c r="G378" s="251"/>
      <c r="H378" s="251"/>
      <c r="I378" s="251"/>
      <c r="J378" s="233">
        <v>1130001021948</v>
      </c>
      <c r="K378" s="234"/>
      <c r="L378" s="234"/>
      <c r="M378" s="234"/>
      <c r="N378" s="234"/>
      <c r="O378" s="234"/>
      <c r="P378" s="235" t="s">
        <v>651</v>
      </c>
      <c r="Q378" s="235"/>
      <c r="R378" s="235"/>
      <c r="S378" s="235"/>
      <c r="T378" s="235"/>
      <c r="U378" s="235"/>
      <c r="V378" s="235"/>
      <c r="W378" s="235"/>
      <c r="X378" s="235"/>
      <c r="Y378" s="236">
        <v>0.3</v>
      </c>
      <c r="Z378" s="237"/>
      <c r="AA378" s="237"/>
      <c r="AB378" s="238"/>
      <c r="AC378" s="222" t="s">
        <v>259</v>
      </c>
      <c r="AD378" s="223"/>
      <c r="AE378" s="223"/>
      <c r="AF378" s="223"/>
      <c r="AG378" s="223"/>
      <c r="AH378" s="253" t="s">
        <v>285</v>
      </c>
      <c r="AI378" s="254"/>
      <c r="AJ378" s="254"/>
      <c r="AK378" s="254"/>
      <c r="AL378" s="226" t="s">
        <v>285</v>
      </c>
      <c r="AM378" s="227"/>
      <c r="AN378" s="227"/>
      <c r="AO378" s="228"/>
      <c r="AP378" s="229" t="s">
        <v>285</v>
      </c>
      <c r="AQ378" s="229"/>
      <c r="AR378" s="229"/>
      <c r="AS378" s="229"/>
      <c r="AT378" s="229"/>
      <c r="AU378" s="229"/>
      <c r="AV378" s="229"/>
      <c r="AW378" s="229"/>
      <c r="AX378" s="229"/>
      <c r="AY378">
        <f>COUNTA($C$378)</f>
        <v>1</v>
      </c>
    </row>
    <row r="379" spans="1:51" ht="30" customHeight="1" x14ac:dyDescent="0.2">
      <c r="A379" s="230">
        <v>14</v>
      </c>
      <c r="B379" s="230">
        <v>1</v>
      </c>
      <c r="C379" s="252" t="s">
        <v>674</v>
      </c>
      <c r="D379" s="251"/>
      <c r="E379" s="251"/>
      <c r="F379" s="251"/>
      <c r="G379" s="251"/>
      <c r="H379" s="251"/>
      <c r="I379" s="251"/>
      <c r="J379" s="233">
        <v>3010001010696</v>
      </c>
      <c r="K379" s="234"/>
      <c r="L379" s="234"/>
      <c r="M379" s="234"/>
      <c r="N379" s="234"/>
      <c r="O379" s="234"/>
      <c r="P379" s="235" t="s">
        <v>651</v>
      </c>
      <c r="Q379" s="235"/>
      <c r="R379" s="235"/>
      <c r="S379" s="235"/>
      <c r="T379" s="235"/>
      <c r="U379" s="235"/>
      <c r="V379" s="235"/>
      <c r="W379" s="235"/>
      <c r="X379" s="235"/>
      <c r="Y379" s="236">
        <v>0.3</v>
      </c>
      <c r="Z379" s="237"/>
      <c r="AA379" s="237"/>
      <c r="AB379" s="238"/>
      <c r="AC379" s="222" t="s">
        <v>259</v>
      </c>
      <c r="AD379" s="223"/>
      <c r="AE379" s="223"/>
      <c r="AF379" s="223"/>
      <c r="AG379" s="223"/>
      <c r="AH379" s="253" t="s">
        <v>285</v>
      </c>
      <c r="AI379" s="254"/>
      <c r="AJ379" s="254"/>
      <c r="AK379" s="254"/>
      <c r="AL379" s="226" t="s">
        <v>285</v>
      </c>
      <c r="AM379" s="227"/>
      <c r="AN379" s="227"/>
      <c r="AO379" s="228"/>
      <c r="AP379" s="229" t="s">
        <v>285</v>
      </c>
      <c r="AQ379" s="229"/>
      <c r="AR379" s="229"/>
      <c r="AS379" s="229"/>
      <c r="AT379" s="229"/>
      <c r="AU379" s="229"/>
      <c r="AV379" s="229"/>
      <c r="AW379" s="229"/>
      <c r="AX379" s="229"/>
      <c r="AY379">
        <f>COUNTA($C$379)</f>
        <v>1</v>
      </c>
    </row>
    <row r="380" spans="1:51" ht="30" customHeight="1" x14ac:dyDescent="0.2">
      <c r="A380" s="230">
        <v>15</v>
      </c>
      <c r="B380" s="230">
        <v>1</v>
      </c>
      <c r="C380" s="251" t="s">
        <v>664</v>
      </c>
      <c r="D380" s="251"/>
      <c r="E380" s="251"/>
      <c r="F380" s="251"/>
      <c r="G380" s="251"/>
      <c r="H380" s="251"/>
      <c r="I380" s="251"/>
      <c r="J380" s="233">
        <v>2021001016122</v>
      </c>
      <c r="K380" s="234"/>
      <c r="L380" s="234"/>
      <c r="M380" s="234"/>
      <c r="N380" s="234"/>
      <c r="O380" s="234"/>
      <c r="P380" s="235" t="s">
        <v>651</v>
      </c>
      <c r="Q380" s="235"/>
      <c r="R380" s="235"/>
      <c r="S380" s="235"/>
      <c r="T380" s="235"/>
      <c r="U380" s="235"/>
      <c r="V380" s="235"/>
      <c r="W380" s="235"/>
      <c r="X380" s="235"/>
      <c r="Y380" s="236">
        <v>0.2</v>
      </c>
      <c r="Z380" s="237"/>
      <c r="AA380" s="237"/>
      <c r="AB380" s="238"/>
      <c r="AC380" s="222" t="s">
        <v>259</v>
      </c>
      <c r="AD380" s="223"/>
      <c r="AE380" s="223"/>
      <c r="AF380" s="223"/>
      <c r="AG380" s="223"/>
      <c r="AH380" s="253" t="s">
        <v>285</v>
      </c>
      <c r="AI380" s="254"/>
      <c r="AJ380" s="254"/>
      <c r="AK380" s="254"/>
      <c r="AL380" s="226" t="s">
        <v>285</v>
      </c>
      <c r="AM380" s="227"/>
      <c r="AN380" s="227"/>
      <c r="AO380" s="228"/>
      <c r="AP380" s="229" t="s">
        <v>285</v>
      </c>
      <c r="AQ380" s="229"/>
      <c r="AR380" s="229"/>
      <c r="AS380" s="229"/>
      <c r="AT380" s="229"/>
      <c r="AU380" s="229"/>
      <c r="AV380" s="229"/>
      <c r="AW380" s="229"/>
      <c r="AX380" s="229"/>
      <c r="AY380">
        <f>COUNTA($C$380)</f>
        <v>1</v>
      </c>
    </row>
    <row r="381" spans="1:51" ht="30" customHeight="1" x14ac:dyDescent="0.2">
      <c r="A381" s="230">
        <v>16</v>
      </c>
      <c r="B381" s="230">
        <v>1</v>
      </c>
      <c r="C381" s="252" t="s">
        <v>675</v>
      </c>
      <c r="D381" s="251"/>
      <c r="E381" s="251"/>
      <c r="F381" s="251"/>
      <c r="G381" s="251"/>
      <c r="H381" s="251"/>
      <c r="I381" s="251"/>
      <c r="J381" s="233">
        <v>1021001048034</v>
      </c>
      <c r="K381" s="234"/>
      <c r="L381" s="234"/>
      <c r="M381" s="234"/>
      <c r="N381" s="234"/>
      <c r="O381" s="234"/>
      <c r="P381" s="235" t="s">
        <v>651</v>
      </c>
      <c r="Q381" s="235"/>
      <c r="R381" s="235"/>
      <c r="S381" s="235"/>
      <c r="T381" s="235"/>
      <c r="U381" s="235"/>
      <c r="V381" s="235"/>
      <c r="W381" s="235"/>
      <c r="X381" s="235"/>
      <c r="Y381" s="236">
        <v>0.1</v>
      </c>
      <c r="Z381" s="237"/>
      <c r="AA381" s="237"/>
      <c r="AB381" s="238"/>
      <c r="AC381" s="222" t="s">
        <v>259</v>
      </c>
      <c r="AD381" s="223"/>
      <c r="AE381" s="223"/>
      <c r="AF381" s="223"/>
      <c r="AG381" s="223"/>
      <c r="AH381" s="253" t="s">
        <v>285</v>
      </c>
      <c r="AI381" s="254"/>
      <c r="AJ381" s="254"/>
      <c r="AK381" s="254"/>
      <c r="AL381" s="226" t="s">
        <v>285</v>
      </c>
      <c r="AM381" s="227"/>
      <c r="AN381" s="227"/>
      <c r="AO381" s="228"/>
      <c r="AP381" s="229" t="s">
        <v>285</v>
      </c>
      <c r="AQ381" s="229"/>
      <c r="AR381" s="229"/>
      <c r="AS381" s="229"/>
      <c r="AT381" s="229"/>
      <c r="AU381" s="229"/>
      <c r="AV381" s="229"/>
      <c r="AW381" s="229"/>
      <c r="AX381" s="229"/>
      <c r="AY381">
        <f>COUNTA($C$381)</f>
        <v>1</v>
      </c>
    </row>
    <row r="382" spans="1:51" s="16" customFormat="1" ht="30" customHeight="1" x14ac:dyDescent="0.2">
      <c r="A382" s="230">
        <v>17</v>
      </c>
      <c r="B382" s="230">
        <v>1</v>
      </c>
      <c r="C382" s="251" t="s">
        <v>663</v>
      </c>
      <c r="D382" s="251"/>
      <c r="E382" s="251"/>
      <c r="F382" s="251"/>
      <c r="G382" s="251"/>
      <c r="H382" s="251"/>
      <c r="I382" s="251"/>
      <c r="J382" s="233">
        <v>1010001112577</v>
      </c>
      <c r="K382" s="234"/>
      <c r="L382" s="234"/>
      <c r="M382" s="234"/>
      <c r="N382" s="234"/>
      <c r="O382" s="234"/>
      <c r="P382" s="235" t="s">
        <v>652</v>
      </c>
      <c r="Q382" s="235"/>
      <c r="R382" s="235"/>
      <c r="S382" s="235"/>
      <c r="T382" s="235"/>
      <c r="U382" s="235"/>
      <c r="V382" s="235"/>
      <c r="W382" s="235"/>
      <c r="X382" s="235"/>
      <c r="Y382" s="236">
        <v>0.1</v>
      </c>
      <c r="Z382" s="237"/>
      <c r="AA382" s="237"/>
      <c r="AB382" s="238"/>
      <c r="AC382" s="222" t="s">
        <v>259</v>
      </c>
      <c r="AD382" s="223"/>
      <c r="AE382" s="223"/>
      <c r="AF382" s="223"/>
      <c r="AG382" s="223"/>
      <c r="AH382" s="253" t="s">
        <v>285</v>
      </c>
      <c r="AI382" s="254"/>
      <c r="AJ382" s="254"/>
      <c r="AK382" s="254"/>
      <c r="AL382" s="226" t="s">
        <v>285</v>
      </c>
      <c r="AM382" s="227"/>
      <c r="AN382" s="227"/>
      <c r="AO382" s="228"/>
      <c r="AP382" s="229" t="s">
        <v>285</v>
      </c>
      <c r="AQ382" s="229"/>
      <c r="AR382" s="229"/>
      <c r="AS382" s="229"/>
      <c r="AT382" s="229"/>
      <c r="AU382" s="229"/>
      <c r="AV382" s="229"/>
      <c r="AW382" s="229"/>
      <c r="AX382" s="229"/>
      <c r="AY382">
        <f>COUNTA($C$382)</f>
        <v>1</v>
      </c>
    </row>
    <row r="383" spans="1:51" ht="30" customHeight="1" x14ac:dyDescent="0.2">
      <c r="A383" s="230">
        <v>18</v>
      </c>
      <c r="B383" s="230">
        <v>1</v>
      </c>
      <c r="C383" s="251" t="s">
        <v>662</v>
      </c>
      <c r="D383" s="251"/>
      <c r="E383" s="251"/>
      <c r="F383" s="251"/>
      <c r="G383" s="251"/>
      <c r="H383" s="251"/>
      <c r="I383" s="251"/>
      <c r="J383" s="233">
        <v>7070001006859</v>
      </c>
      <c r="K383" s="234"/>
      <c r="L383" s="234"/>
      <c r="M383" s="234"/>
      <c r="N383" s="234"/>
      <c r="O383" s="234"/>
      <c r="P383" s="235" t="s">
        <v>650</v>
      </c>
      <c r="Q383" s="235"/>
      <c r="R383" s="235"/>
      <c r="S383" s="235"/>
      <c r="T383" s="235"/>
      <c r="U383" s="235"/>
      <c r="V383" s="235"/>
      <c r="W383" s="235"/>
      <c r="X383" s="235"/>
      <c r="Y383" s="236">
        <v>0.1</v>
      </c>
      <c r="Z383" s="237"/>
      <c r="AA383" s="237"/>
      <c r="AB383" s="238"/>
      <c r="AC383" s="222" t="s">
        <v>259</v>
      </c>
      <c r="AD383" s="223"/>
      <c r="AE383" s="223"/>
      <c r="AF383" s="223"/>
      <c r="AG383" s="223"/>
      <c r="AH383" s="253" t="s">
        <v>285</v>
      </c>
      <c r="AI383" s="254"/>
      <c r="AJ383" s="254"/>
      <c r="AK383" s="254"/>
      <c r="AL383" s="226" t="s">
        <v>285</v>
      </c>
      <c r="AM383" s="227"/>
      <c r="AN383" s="227"/>
      <c r="AO383" s="228"/>
      <c r="AP383" s="229" t="s">
        <v>285</v>
      </c>
      <c r="AQ383" s="229"/>
      <c r="AR383" s="229"/>
      <c r="AS383" s="229"/>
      <c r="AT383" s="229"/>
      <c r="AU383" s="229"/>
      <c r="AV383" s="229"/>
      <c r="AW383" s="229"/>
      <c r="AX383" s="229"/>
      <c r="AY383">
        <f>COUNTA($C$383)</f>
        <v>1</v>
      </c>
    </row>
    <row r="384" spans="1:51" ht="30" hidden="1" customHeight="1" x14ac:dyDescent="0.2">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2">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2">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2">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2">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2">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2">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2">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2">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2">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2">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2">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2">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2">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2">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2">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2">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2">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2">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2">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2">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2">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2">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2">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2">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2">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2">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2">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2">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2">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2">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2">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2">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2">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2">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2">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2">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2">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2">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2">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2">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2">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2">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2">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2">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2">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2">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2">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2">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2">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2">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2">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2">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2">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2">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2">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2">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2">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2">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2">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2">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2">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2">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2">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2">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2">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2">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2">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2">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2">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2">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2">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2">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2">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2">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2">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2">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2">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2">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2">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2">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2">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2">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2">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2">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2">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2">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2">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2">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2">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2">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2">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2">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2">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2">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2">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2">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2">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2">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2">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2">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2">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2">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2">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2">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2">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2">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2">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2">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2">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2">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2">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2">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2">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2">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2">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2">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2">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2">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2">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2">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2">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2">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2">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2">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2">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2">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2">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2">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2">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2">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2">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2">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2">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2">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2">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2">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2">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2">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2">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2">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2">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2">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2">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2">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2">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2">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2">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2">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2">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2">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2">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2">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2">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2">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2">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2">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2">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2">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2">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2">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2">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2">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2">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2">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2">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2">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2">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2">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2">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2">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2">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2">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2">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2">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2">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2">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2">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2">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2">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2">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2">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2">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2">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2">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2">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2">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2">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2">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2">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2">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2">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2">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2">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2">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2">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2">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2">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2">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2">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2">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2">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2">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2">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2">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2">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2">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2">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2">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2">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2">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2">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2">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2">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2">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2">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2">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2">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2">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2">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2">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2">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2">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2">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2">
      <c r="A631" s="230">
        <v>1</v>
      </c>
      <c r="B631" s="230">
        <v>1</v>
      </c>
      <c r="C631" s="231"/>
      <c r="D631" s="231"/>
      <c r="E631" s="240" t="s">
        <v>285</v>
      </c>
      <c r="F631" s="232"/>
      <c r="G631" s="232"/>
      <c r="H631" s="232"/>
      <c r="I631" s="232"/>
      <c r="J631" s="233" t="s">
        <v>285</v>
      </c>
      <c r="K631" s="234"/>
      <c r="L631" s="234"/>
      <c r="M631" s="234"/>
      <c r="N631" s="234"/>
      <c r="O631" s="234"/>
      <c r="P631" s="245" t="s">
        <v>285</v>
      </c>
      <c r="Q631" s="235"/>
      <c r="R631" s="235"/>
      <c r="S631" s="235"/>
      <c r="T631" s="235"/>
      <c r="U631" s="235"/>
      <c r="V631" s="235"/>
      <c r="W631" s="235"/>
      <c r="X631" s="235"/>
      <c r="Y631" s="236" t="s">
        <v>285</v>
      </c>
      <c r="Z631" s="237"/>
      <c r="AA631" s="237"/>
      <c r="AB631" s="238"/>
      <c r="AC631" s="222"/>
      <c r="AD631" s="223"/>
      <c r="AE631" s="223"/>
      <c r="AF631" s="223"/>
      <c r="AG631" s="223"/>
      <c r="AH631" s="224" t="s">
        <v>285</v>
      </c>
      <c r="AI631" s="225"/>
      <c r="AJ631" s="225"/>
      <c r="AK631" s="225"/>
      <c r="AL631" s="226" t="s">
        <v>285</v>
      </c>
      <c r="AM631" s="227"/>
      <c r="AN631" s="227"/>
      <c r="AO631" s="228"/>
      <c r="AP631" s="229" t="s">
        <v>285</v>
      </c>
      <c r="AQ631" s="229"/>
      <c r="AR631" s="229"/>
      <c r="AS631" s="229"/>
      <c r="AT631" s="229"/>
      <c r="AU631" s="229"/>
      <c r="AV631" s="229"/>
      <c r="AW631" s="229"/>
      <c r="AX631" s="229"/>
    </row>
    <row r="632" spans="1:51" ht="30" hidden="1" customHeight="1" x14ac:dyDescent="0.2">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2">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2">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2">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2">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2">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2">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2">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2">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2">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2">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2">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2">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2">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2">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2">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2">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2">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2">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2">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2">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2">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2">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2">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2">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2">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2">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2">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2">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84:AO395">
    <cfRule type="expression" dxfId="739" priority="839">
      <formula>IF(AND(AL384&gt;=0, RIGHT(TEXT(AL384,"0.#"),1)&lt;&gt;"."),TRUE,FALSE)</formula>
    </cfRule>
    <cfRule type="expression" dxfId="738" priority="840">
      <formula>IF(AND(AL384&gt;=0, RIGHT(TEXT(AL384,"0.#"),1)="."),TRUE,FALSE)</formula>
    </cfRule>
    <cfRule type="expression" dxfId="737" priority="841">
      <formula>IF(AND(AL384&lt;0, RIGHT(TEXT(AL384,"0.#"),1)&lt;&gt;"."),TRUE,FALSE)</formula>
    </cfRule>
    <cfRule type="expression" dxfId="736" priority="842">
      <formula>IF(AND(AL384&lt;0, RIGHT(TEXT(AL384,"0.#"),1)="."),TRUE,FALSE)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83">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2" manualBreakCount="2">
    <brk id="214" max="16383" man="1"/>
    <brk id="248"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W27" sqref="W27"/>
    </sheetView>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2">
      <c r="A2" s="14" t="s">
        <v>80</v>
      </c>
      <c r="B2" s="15" t="s">
        <v>629</v>
      </c>
      <c r="C2" s="13" t="str">
        <f>IF(B2="","",A2)</f>
        <v>医療分野の研究開発関連</v>
      </c>
      <c r="D2" s="13" t="str">
        <f>IF(C2="","",IF(D1&lt;&gt;"",CONCATENATE(D1,"、",C2),C2))</f>
        <v>医療分野の研究開発関連</v>
      </c>
      <c r="F2" s="12" t="s">
        <v>67</v>
      </c>
      <c r="G2" s="17" t="s">
        <v>629</v>
      </c>
      <c r="H2" s="13" t="str">
        <f>IF(G2="","",F2)</f>
        <v>一般会計</v>
      </c>
      <c r="I2" s="13" t="str">
        <f>IF(H2="","",IF(I1&lt;&gt;"",CONCATENATE(I1,"、",H2),H2))</f>
        <v>一般会計</v>
      </c>
      <c r="K2" s="14" t="s">
        <v>97</v>
      </c>
      <c r="L2" s="15"/>
      <c r="M2" s="13" t="str">
        <f>IF(L2="","",K2)</f>
        <v/>
      </c>
      <c r="N2" s="13" t="str">
        <f>IF(M2="","",IF(N1&lt;&gt;"",CONCATENATE(N1,"、",M2),M2))</f>
        <v/>
      </c>
      <c r="O2" s="13"/>
      <c r="P2" s="12" t="s">
        <v>69</v>
      </c>
      <c r="Q2" s="17" t="s">
        <v>629</v>
      </c>
      <c r="R2" s="13" t="str">
        <f>IF(Q2="","",P2)</f>
        <v>直接実施</v>
      </c>
      <c r="S2" s="13" t="str">
        <f>IF(R2="","",IF(S1&lt;&gt;"",CONCATENATE(S1,"、",R2),R2))</f>
        <v>直接実施</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2">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629</v>
      </c>
      <c r="M3" s="13" t="str">
        <f t="shared" ref="M3:M11" si="2">IF(L3="","",K3)</f>
        <v>文教及び科学振興</v>
      </c>
      <c r="N3" s="13" t="str">
        <f>IF(M3="",N2,IF(N2&lt;&gt;"",CONCATENATE(N2,"、",M3),M3))</f>
        <v>文教及び科学振興</v>
      </c>
      <c r="O3" s="13"/>
      <c r="P3" s="12" t="s">
        <v>70</v>
      </c>
      <c r="Q3" s="17"/>
      <c r="R3" s="13" t="str">
        <f t="shared" ref="R3:R8" si="3">IF(Q3="","",P3)</f>
        <v/>
      </c>
      <c r="S3" s="13" t="str">
        <f t="shared" ref="S3:S8" si="4">IF(R3="",S2,IF(S2&lt;&gt;"",CONCATENATE(S2,"、",R3),R3))</f>
        <v>直接実施</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2">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文教及び科学振興</v>
      </c>
      <c r="O4" s="13"/>
      <c r="P4" s="12" t="s">
        <v>71</v>
      </c>
      <c r="Q4" s="17"/>
      <c r="R4" s="13" t="str">
        <f t="shared" si="3"/>
        <v/>
      </c>
      <c r="S4" s="13" t="str">
        <f t="shared" si="4"/>
        <v>直接実施</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2">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文教及び科学振興</v>
      </c>
      <c r="O5" s="13"/>
      <c r="P5" s="12" t="s">
        <v>72</v>
      </c>
      <c r="Q5" s="17"/>
      <c r="R5" s="13" t="str">
        <f t="shared" si="3"/>
        <v/>
      </c>
      <c r="S5" s="13" t="str">
        <f t="shared" si="4"/>
        <v>直接実施</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2">
      <c r="A6" s="14" t="s">
        <v>84</v>
      </c>
      <c r="B6" s="15" t="s">
        <v>629</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文教及び科学振興</v>
      </c>
      <c r="O6" s="13"/>
      <c r="P6" s="12" t="s">
        <v>73</v>
      </c>
      <c r="Q6" s="17"/>
      <c r="R6" s="13" t="str">
        <f t="shared" si="3"/>
        <v/>
      </c>
      <c r="S6" s="13" t="str">
        <f t="shared" si="4"/>
        <v>直接実施</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2">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文教及び科学振興</v>
      </c>
      <c r="O7" s="13"/>
      <c r="P7" s="12" t="s">
        <v>74</v>
      </c>
      <c r="Q7" s="17"/>
      <c r="R7" s="13" t="str">
        <f t="shared" si="3"/>
        <v/>
      </c>
      <c r="S7" s="13" t="str">
        <f t="shared" si="4"/>
        <v>直接実施</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2">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文教及び科学振興</v>
      </c>
      <c r="O8" s="13"/>
      <c r="P8" s="12" t="s">
        <v>75</v>
      </c>
      <c r="Q8" s="17"/>
      <c r="R8" s="13" t="str">
        <f t="shared" si="3"/>
        <v/>
      </c>
      <c r="S8" s="13" t="str">
        <f t="shared" si="4"/>
        <v>直接実施</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2">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文教及び科学振興</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2">
      <c r="A10" s="14" t="s">
        <v>224</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227</v>
      </c>
      <c r="L10" s="15"/>
      <c r="M10" s="13" t="str">
        <f t="shared" si="2"/>
        <v/>
      </c>
      <c r="N10" s="13" t="str">
        <f t="shared" si="6"/>
        <v>文教及び科学振興</v>
      </c>
      <c r="O10" s="13"/>
      <c r="P10" s="13" t="str">
        <f>S8</f>
        <v>直接実施</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2">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文教及び科学振興</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2">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2">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文教及び科学振興</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2">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2">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2">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2">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2">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2">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2">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2">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2">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2">
      <c r="A23" s="69" t="s">
        <v>283</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2">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2">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2">
      <c r="A38" s="13"/>
      <c r="B38" s="13"/>
      <c r="F38" s="13"/>
      <c r="G38" s="19"/>
      <c r="K38" s="13"/>
      <c r="L38" s="13"/>
      <c r="O38" s="13"/>
      <c r="P38" s="13"/>
      <c r="Q38" s="19"/>
      <c r="T38" s="13"/>
      <c r="Y38" s="32" t="s">
        <v>327</v>
      </c>
      <c r="Z38" s="32" t="s">
        <v>455</v>
      </c>
      <c r="AF38" s="30"/>
      <c r="AK38" s="42" t="str">
        <f t="shared" si="7"/>
        <v>k</v>
      </c>
    </row>
    <row r="39" spans="1:37" x14ac:dyDescent="0.2">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2">
      <c r="A40" s="13"/>
      <c r="B40" s="13"/>
      <c r="F40" s="13"/>
      <c r="G40" s="19"/>
      <c r="K40" s="13"/>
      <c r="L40" s="13"/>
      <c r="O40" s="13"/>
      <c r="P40" s="13"/>
      <c r="Q40" s="19"/>
      <c r="T40" s="13"/>
      <c r="U40" s="32"/>
      <c r="Y40" s="32" t="s">
        <v>329</v>
      </c>
      <c r="Z40" s="32" t="s">
        <v>457</v>
      </c>
      <c r="AF40" s="30"/>
      <c r="AK40" s="42" t="str">
        <f t="shared" si="7"/>
        <v>m</v>
      </c>
    </row>
    <row r="41" spans="1:37" x14ac:dyDescent="0.2">
      <c r="A41" s="13"/>
      <c r="B41" s="13"/>
      <c r="F41" s="13"/>
      <c r="G41" s="19"/>
      <c r="K41" s="13"/>
      <c r="L41" s="13"/>
      <c r="O41" s="13"/>
      <c r="P41" s="13"/>
      <c r="Q41" s="19"/>
      <c r="T41" s="13"/>
      <c r="U41" s="32" t="s">
        <v>269</v>
      </c>
      <c r="Y41" s="32" t="s">
        <v>330</v>
      </c>
      <c r="Z41" s="32" t="s">
        <v>458</v>
      </c>
      <c r="AF41" s="30"/>
      <c r="AK41" s="42" t="str">
        <f t="shared" si="7"/>
        <v>n</v>
      </c>
    </row>
    <row r="42" spans="1:37" x14ac:dyDescent="0.2">
      <c r="A42" s="13"/>
      <c r="B42" s="13"/>
      <c r="F42" s="13"/>
      <c r="G42" s="19"/>
      <c r="K42" s="13"/>
      <c r="L42" s="13"/>
      <c r="O42" s="13"/>
      <c r="P42" s="13"/>
      <c r="Q42" s="19"/>
      <c r="T42" s="13"/>
      <c r="U42" s="32" t="s">
        <v>279</v>
      </c>
      <c r="Y42" s="32" t="s">
        <v>331</v>
      </c>
      <c r="Z42" s="32" t="s">
        <v>459</v>
      </c>
      <c r="AF42" s="30"/>
      <c r="AK42" s="42" t="str">
        <f t="shared" si="7"/>
        <v>o</v>
      </c>
    </row>
    <row r="43" spans="1:37" x14ac:dyDescent="0.2">
      <c r="A43" s="13"/>
      <c r="B43" s="13"/>
      <c r="F43" s="13"/>
      <c r="G43" s="19"/>
      <c r="K43" s="13"/>
      <c r="L43" s="13"/>
      <c r="O43" s="13"/>
      <c r="P43" s="13"/>
      <c r="Q43" s="19"/>
      <c r="T43" s="13"/>
      <c r="Y43" s="32" t="s">
        <v>332</v>
      </c>
      <c r="Z43" s="32" t="s">
        <v>460</v>
      </c>
      <c r="AF43" s="30"/>
      <c r="AK43" s="42" t="str">
        <f t="shared" si="7"/>
        <v>p</v>
      </c>
    </row>
    <row r="44" spans="1:37" x14ac:dyDescent="0.2">
      <c r="A44" s="13"/>
      <c r="B44" s="13"/>
      <c r="F44" s="13"/>
      <c r="G44" s="19"/>
      <c r="K44" s="13"/>
      <c r="L44" s="13"/>
      <c r="O44" s="13"/>
      <c r="P44" s="13"/>
      <c r="Q44" s="19"/>
      <c r="T44" s="13"/>
      <c r="Y44" s="32" t="s">
        <v>333</v>
      </c>
      <c r="Z44" s="32" t="s">
        <v>461</v>
      </c>
      <c r="AF44" s="30"/>
      <c r="AK44" s="42" t="str">
        <f t="shared" si="7"/>
        <v>q</v>
      </c>
    </row>
    <row r="45" spans="1:37" x14ac:dyDescent="0.2">
      <c r="A45" s="13"/>
      <c r="B45" s="13"/>
      <c r="F45" s="13"/>
      <c r="G45" s="19"/>
      <c r="K45" s="13"/>
      <c r="L45" s="13"/>
      <c r="O45" s="13"/>
      <c r="P45" s="13"/>
      <c r="Q45" s="19"/>
      <c r="T45" s="13"/>
      <c r="U45" s="29" t="s">
        <v>160</v>
      </c>
      <c r="Y45" s="32" t="s">
        <v>334</v>
      </c>
      <c r="Z45" s="32" t="s">
        <v>462</v>
      </c>
      <c r="AF45" s="30"/>
      <c r="AK45" s="42" t="str">
        <f t="shared" si="7"/>
        <v>r</v>
      </c>
    </row>
    <row r="46" spans="1:37" x14ac:dyDescent="0.2">
      <c r="A46" s="13"/>
      <c r="B46" s="13"/>
      <c r="F46" s="13"/>
      <c r="G46" s="19"/>
      <c r="K46" s="13"/>
      <c r="L46" s="13"/>
      <c r="O46" s="13"/>
      <c r="P46" s="13"/>
      <c r="Q46" s="19"/>
      <c r="T46" s="13"/>
      <c r="U46" s="78" t="s">
        <v>603</v>
      </c>
      <c r="Y46" s="32" t="s">
        <v>335</v>
      </c>
      <c r="Z46" s="32" t="s">
        <v>463</v>
      </c>
      <c r="AF46" s="30"/>
      <c r="AK46" s="42" t="str">
        <f t="shared" si="7"/>
        <v>s</v>
      </c>
    </row>
    <row r="47" spans="1:37" x14ac:dyDescent="0.2">
      <c r="A47" s="13"/>
      <c r="B47" s="13"/>
      <c r="F47" s="13"/>
      <c r="G47" s="19"/>
      <c r="K47" s="13"/>
      <c r="L47" s="13"/>
      <c r="O47" s="13"/>
      <c r="P47" s="13"/>
      <c r="Q47" s="19"/>
      <c r="T47" s="13"/>
      <c r="Y47" s="32" t="s">
        <v>336</v>
      </c>
      <c r="Z47" s="32" t="s">
        <v>464</v>
      </c>
      <c r="AF47" s="30"/>
      <c r="AK47" s="42" t="str">
        <f t="shared" si="7"/>
        <v>t</v>
      </c>
    </row>
    <row r="48" spans="1:37" x14ac:dyDescent="0.2">
      <c r="A48" s="13"/>
      <c r="B48" s="13"/>
      <c r="F48" s="13"/>
      <c r="G48" s="19"/>
      <c r="K48" s="13"/>
      <c r="L48" s="13"/>
      <c r="O48" s="13"/>
      <c r="P48" s="13"/>
      <c r="Q48" s="19"/>
      <c r="T48" s="13"/>
      <c r="U48" s="78">
        <v>2021</v>
      </c>
      <c r="Y48" s="32" t="s">
        <v>337</v>
      </c>
      <c r="Z48" s="32" t="s">
        <v>465</v>
      </c>
      <c r="AF48" s="30"/>
      <c r="AK48" s="42" t="str">
        <f t="shared" si="7"/>
        <v>u</v>
      </c>
    </row>
    <row r="49" spans="1:37" x14ac:dyDescent="0.2">
      <c r="A49" s="13"/>
      <c r="B49" s="13"/>
      <c r="F49" s="13"/>
      <c r="G49" s="19"/>
      <c r="K49" s="13"/>
      <c r="L49" s="13"/>
      <c r="O49" s="13"/>
      <c r="P49" s="13"/>
      <c r="Q49" s="19"/>
      <c r="T49" s="13"/>
      <c r="U49" s="78">
        <v>2022</v>
      </c>
      <c r="Y49" s="32" t="s">
        <v>338</v>
      </c>
      <c r="Z49" s="32" t="s">
        <v>466</v>
      </c>
      <c r="AF49" s="30"/>
      <c r="AK49" s="42" t="str">
        <f t="shared" si="7"/>
        <v>v</v>
      </c>
    </row>
    <row r="50" spans="1:37" x14ac:dyDescent="0.2">
      <c r="A50" s="13"/>
      <c r="B50" s="13"/>
      <c r="F50" s="13"/>
      <c r="G50" s="19"/>
      <c r="K50" s="13"/>
      <c r="L50" s="13"/>
      <c r="O50" s="13"/>
      <c r="P50" s="13"/>
      <c r="Q50" s="19"/>
      <c r="T50" s="13"/>
      <c r="U50" s="78">
        <v>2023</v>
      </c>
      <c r="Y50" s="32" t="s">
        <v>339</v>
      </c>
      <c r="Z50" s="32" t="s">
        <v>467</v>
      </c>
      <c r="AF50" s="30"/>
    </row>
    <row r="51" spans="1:37" x14ac:dyDescent="0.2">
      <c r="A51" s="13"/>
      <c r="B51" s="13"/>
      <c r="F51" s="13"/>
      <c r="G51" s="19"/>
      <c r="K51" s="13"/>
      <c r="L51" s="13"/>
      <c r="O51" s="13"/>
      <c r="P51" s="13"/>
      <c r="Q51" s="19"/>
      <c r="T51" s="13"/>
      <c r="U51" s="78">
        <v>2024</v>
      </c>
      <c r="Y51" s="32" t="s">
        <v>340</v>
      </c>
      <c r="Z51" s="32" t="s">
        <v>468</v>
      </c>
      <c r="AF51" s="30"/>
    </row>
    <row r="52" spans="1:37" x14ac:dyDescent="0.2">
      <c r="A52" s="13"/>
      <c r="B52" s="13"/>
      <c r="F52" s="13"/>
      <c r="G52" s="19"/>
      <c r="K52" s="13"/>
      <c r="L52" s="13"/>
      <c r="O52" s="13"/>
      <c r="P52" s="13"/>
      <c r="Q52" s="19"/>
      <c r="T52" s="13"/>
      <c r="U52" s="78">
        <v>2025</v>
      </c>
      <c r="Y52" s="32" t="s">
        <v>341</v>
      </c>
      <c r="Z52" s="32" t="s">
        <v>469</v>
      </c>
      <c r="AF52" s="30"/>
    </row>
    <row r="53" spans="1:37" x14ac:dyDescent="0.2">
      <c r="A53" s="13"/>
      <c r="B53" s="13"/>
      <c r="F53" s="13"/>
      <c r="G53" s="19"/>
      <c r="K53" s="13"/>
      <c r="L53" s="13"/>
      <c r="O53" s="13"/>
      <c r="P53" s="13"/>
      <c r="Q53" s="19"/>
      <c r="T53" s="13"/>
      <c r="U53" s="78">
        <v>2026</v>
      </c>
      <c r="Y53" s="32" t="s">
        <v>342</v>
      </c>
      <c r="Z53" s="32" t="s">
        <v>470</v>
      </c>
      <c r="AF53" s="30"/>
    </row>
    <row r="54" spans="1:37" x14ac:dyDescent="0.2">
      <c r="A54" s="13"/>
      <c r="B54" s="13"/>
      <c r="F54" s="13"/>
      <c r="G54" s="19"/>
      <c r="K54" s="13"/>
      <c r="L54" s="13"/>
      <c r="O54" s="13"/>
      <c r="P54" s="20"/>
      <c r="Q54" s="19"/>
      <c r="T54" s="13"/>
      <c r="Y54" s="32" t="s">
        <v>343</v>
      </c>
      <c r="Z54" s="32" t="s">
        <v>471</v>
      </c>
      <c r="AF54" s="30"/>
    </row>
    <row r="55" spans="1:37" x14ac:dyDescent="0.2">
      <c r="A55" s="13"/>
      <c r="B55" s="13"/>
      <c r="F55" s="13"/>
      <c r="G55" s="19"/>
      <c r="K55" s="13"/>
      <c r="L55" s="13"/>
      <c r="O55" s="13"/>
      <c r="P55" s="13"/>
      <c r="Q55" s="19"/>
      <c r="T55" s="13"/>
      <c r="Y55" s="32" t="s">
        <v>344</v>
      </c>
      <c r="Z55" s="32" t="s">
        <v>472</v>
      </c>
      <c r="AF55" s="30"/>
    </row>
    <row r="56" spans="1:37" x14ac:dyDescent="0.2">
      <c r="A56" s="13"/>
      <c r="B56" s="13"/>
      <c r="F56" s="13"/>
      <c r="G56" s="19"/>
      <c r="K56" s="13"/>
      <c r="L56" s="13"/>
      <c r="O56" s="13"/>
      <c r="P56" s="13"/>
      <c r="Q56" s="19"/>
      <c r="T56" s="13"/>
      <c r="U56" s="78">
        <v>20</v>
      </c>
      <c r="Y56" s="32" t="s">
        <v>345</v>
      </c>
      <c r="Z56" s="32" t="s">
        <v>473</v>
      </c>
      <c r="AF56" s="30"/>
    </row>
    <row r="57" spans="1:37" x14ac:dyDescent="0.2">
      <c r="A57" s="13"/>
      <c r="B57" s="13"/>
      <c r="F57" s="13"/>
      <c r="G57" s="19"/>
      <c r="K57" s="13"/>
      <c r="L57" s="13"/>
      <c r="O57" s="13"/>
      <c r="P57" s="13"/>
      <c r="Q57" s="19"/>
      <c r="T57" s="13"/>
      <c r="U57" s="32" t="s">
        <v>543</v>
      </c>
      <c r="Y57" s="32" t="s">
        <v>346</v>
      </c>
      <c r="Z57" s="32" t="s">
        <v>474</v>
      </c>
      <c r="AF57" s="30"/>
    </row>
    <row r="58" spans="1:37" x14ac:dyDescent="0.2">
      <c r="A58" s="13"/>
      <c r="B58" s="13"/>
      <c r="F58" s="13"/>
      <c r="G58" s="19"/>
      <c r="K58" s="13"/>
      <c r="L58" s="13"/>
      <c r="O58" s="13"/>
      <c r="P58" s="13"/>
      <c r="Q58" s="19"/>
      <c r="T58" s="13"/>
      <c r="U58" s="32" t="s">
        <v>544</v>
      </c>
      <c r="Y58" s="32" t="s">
        <v>347</v>
      </c>
      <c r="Z58" s="32" t="s">
        <v>475</v>
      </c>
      <c r="AF58" s="30"/>
    </row>
    <row r="59" spans="1:37" x14ac:dyDescent="0.2">
      <c r="A59" s="13"/>
      <c r="B59" s="13"/>
      <c r="F59" s="13"/>
      <c r="G59" s="19"/>
      <c r="K59" s="13"/>
      <c r="L59" s="13"/>
      <c r="O59" s="13"/>
      <c r="P59" s="13"/>
      <c r="Q59" s="19"/>
      <c r="T59" s="13"/>
      <c r="Y59" s="32" t="s">
        <v>348</v>
      </c>
      <c r="Z59" s="32" t="s">
        <v>476</v>
      </c>
      <c r="AF59" s="30"/>
    </row>
    <row r="60" spans="1:37" x14ac:dyDescent="0.2">
      <c r="A60" s="13"/>
      <c r="B60" s="13"/>
      <c r="F60" s="13"/>
      <c r="G60" s="19"/>
      <c r="K60" s="13"/>
      <c r="L60" s="13"/>
      <c r="O60" s="13"/>
      <c r="P60" s="13"/>
      <c r="Q60" s="19"/>
      <c r="T60" s="13"/>
      <c r="Y60" s="32" t="s">
        <v>349</v>
      </c>
      <c r="Z60" s="32" t="s">
        <v>477</v>
      </c>
      <c r="AF60" s="30"/>
    </row>
    <row r="61" spans="1:37" x14ac:dyDescent="0.2">
      <c r="A61" s="13"/>
      <c r="B61" s="13"/>
      <c r="F61" s="13"/>
      <c r="G61" s="19"/>
      <c r="K61" s="13"/>
      <c r="L61" s="13"/>
      <c r="O61" s="13"/>
      <c r="P61" s="13"/>
      <c r="Q61" s="19"/>
      <c r="T61" s="13"/>
      <c r="Y61" s="32" t="s">
        <v>350</v>
      </c>
      <c r="Z61" s="32" t="s">
        <v>478</v>
      </c>
      <c r="AF61" s="30"/>
    </row>
    <row r="62" spans="1:37" x14ac:dyDescent="0.2">
      <c r="A62" s="13"/>
      <c r="B62" s="13"/>
      <c r="F62" s="13"/>
      <c r="G62" s="19"/>
      <c r="K62" s="13"/>
      <c r="L62" s="13"/>
      <c r="O62" s="13"/>
      <c r="P62" s="13"/>
      <c r="Q62" s="19"/>
      <c r="T62" s="13"/>
      <c r="Y62" s="32" t="s">
        <v>351</v>
      </c>
      <c r="Z62" s="32" t="s">
        <v>479</v>
      </c>
      <c r="AF62" s="30"/>
    </row>
    <row r="63" spans="1:37" x14ac:dyDescent="0.2">
      <c r="A63" s="13"/>
      <c r="B63" s="13"/>
      <c r="F63" s="13"/>
      <c r="G63" s="19"/>
      <c r="K63" s="13"/>
      <c r="L63" s="13"/>
      <c r="O63" s="13"/>
      <c r="P63" s="13"/>
      <c r="Q63" s="19"/>
      <c r="T63" s="13"/>
      <c r="Y63" s="32" t="s">
        <v>352</v>
      </c>
      <c r="Z63" s="32" t="s">
        <v>480</v>
      </c>
      <c r="AF63" s="30"/>
    </row>
    <row r="64" spans="1:37" x14ac:dyDescent="0.2">
      <c r="A64" s="13"/>
      <c r="B64" s="13"/>
      <c r="F64" s="13"/>
      <c r="G64" s="19"/>
      <c r="K64" s="13"/>
      <c r="L64" s="13"/>
      <c r="O64" s="13"/>
      <c r="P64" s="13"/>
      <c r="Q64" s="19"/>
      <c r="T64" s="13"/>
      <c r="Y64" s="32" t="s">
        <v>353</v>
      </c>
      <c r="Z64" s="32" t="s">
        <v>481</v>
      </c>
      <c r="AF64" s="30"/>
    </row>
    <row r="65" spans="1:32" x14ac:dyDescent="0.2">
      <c r="A65" s="13"/>
      <c r="B65" s="13"/>
      <c r="F65" s="13"/>
      <c r="G65" s="19"/>
      <c r="K65" s="13"/>
      <c r="L65" s="13"/>
      <c r="O65" s="13"/>
      <c r="P65" s="13"/>
      <c r="Q65" s="19"/>
      <c r="T65" s="13"/>
      <c r="Y65" s="32" t="s">
        <v>354</v>
      </c>
      <c r="Z65" s="32" t="s">
        <v>482</v>
      </c>
      <c r="AF65" s="30"/>
    </row>
    <row r="66" spans="1:32" x14ac:dyDescent="0.2">
      <c r="A66" s="13"/>
      <c r="B66" s="13"/>
      <c r="F66" s="13"/>
      <c r="G66" s="19"/>
      <c r="K66" s="13"/>
      <c r="L66" s="13"/>
      <c r="O66" s="13"/>
      <c r="P66" s="13"/>
      <c r="Q66" s="19"/>
      <c r="T66" s="13"/>
      <c r="Y66" s="32" t="s">
        <v>66</v>
      </c>
      <c r="Z66" s="32" t="s">
        <v>483</v>
      </c>
      <c r="AF66" s="30"/>
    </row>
    <row r="67" spans="1:32" x14ac:dyDescent="0.2">
      <c r="A67" s="13"/>
      <c r="B67" s="13"/>
      <c r="F67" s="13"/>
      <c r="G67" s="19"/>
      <c r="K67" s="13"/>
      <c r="L67" s="13"/>
      <c r="O67" s="13"/>
      <c r="P67" s="13"/>
      <c r="Q67" s="19"/>
      <c r="T67" s="13"/>
      <c r="Y67" s="32" t="s">
        <v>355</v>
      </c>
      <c r="Z67" s="32" t="s">
        <v>484</v>
      </c>
      <c r="AF67" s="30"/>
    </row>
    <row r="68" spans="1:32" x14ac:dyDescent="0.2">
      <c r="A68" s="13"/>
      <c r="B68" s="13"/>
      <c r="F68" s="13"/>
      <c r="G68" s="19"/>
      <c r="K68" s="13"/>
      <c r="L68" s="13"/>
      <c r="O68" s="13"/>
      <c r="P68" s="13"/>
      <c r="Q68" s="19"/>
      <c r="T68" s="13"/>
      <c r="Y68" s="32" t="s">
        <v>356</v>
      </c>
      <c r="Z68" s="32" t="s">
        <v>485</v>
      </c>
      <c r="AF68" s="30"/>
    </row>
    <row r="69" spans="1:32" x14ac:dyDescent="0.2">
      <c r="A69" s="13"/>
      <c r="B69" s="13"/>
      <c r="F69" s="13"/>
      <c r="G69" s="19"/>
      <c r="K69" s="13"/>
      <c r="L69" s="13"/>
      <c r="O69" s="13"/>
      <c r="P69" s="13"/>
      <c r="Q69" s="19"/>
      <c r="T69" s="13"/>
      <c r="Y69" s="32" t="s">
        <v>357</v>
      </c>
      <c r="Z69" s="32" t="s">
        <v>486</v>
      </c>
      <c r="AF69" s="30"/>
    </row>
    <row r="70" spans="1:32" x14ac:dyDescent="0.2">
      <c r="A70" s="13"/>
      <c r="B70" s="13"/>
      <c r="Y70" s="32" t="s">
        <v>358</v>
      </c>
      <c r="Z70" s="32" t="s">
        <v>487</v>
      </c>
    </row>
    <row r="71" spans="1:32" x14ac:dyDescent="0.2">
      <c r="Y71" s="32" t="s">
        <v>359</v>
      </c>
      <c r="Z71" s="32" t="s">
        <v>488</v>
      </c>
    </row>
    <row r="72" spans="1:32" x14ac:dyDescent="0.2">
      <c r="Y72" s="32" t="s">
        <v>360</v>
      </c>
      <c r="Z72" s="32" t="s">
        <v>489</v>
      </c>
    </row>
    <row r="73" spans="1:32" x14ac:dyDescent="0.2">
      <c r="Y73" s="32" t="s">
        <v>361</v>
      </c>
      <c r="Z73" s="32" t="s">
        <v>490</v>
      </c>
    </row>
    <row r="74" spans="1:32" x14ac:dyDescent="0.2">
      <c r="Y74" s="32" t="s">
        <v>362</v>
      </c>
      <c r="Z74" s="32" t="s">
        <v>491</v>
      </c>
    </row>
    <row r="75" spans="1:32" x14ac:dyDescent="0.2">
      <c r="Y75" s="32" t="s">
        <v>363</v>
      </c>
      <c r="Z75" s="32" t="s">
        <v>492</v>
      </c>
    </row>
    <row r="76" spans="1:32" x14ac:dyDescent="0.2">
      <c r="Y76" s="32" t="s">
        <v>364</v>
      </c>
      <c r="Z76" s="32" t="s">
        <v>493</v>
      </c>
    </row>
    <row r="77" spans="1:32" x14ac:dyDescent="0.2">
      <c r="Y77" s="32" t="s">
        <v>365</v>
      </c>
      <c r="Z77" s="32" t="s">
        <v>494</v>
      </c>
    </row>
    <row r="78" spans="1:32" x14ac:dyDescent="0.2">
      <c r="Y78" s="32" t="s">
        <v>366</v>
      </c>
      <c r="Z78" s="32" t="s">
        <v>495</v>
      </c>
    </row>
    <row r="79" spans="1:32" x14ac:dyDescent="0.2">
      <c r="Y79" s="32" t="s">
        <v>367</v>
      </c>
      <c r="Z79" s="32" t="s">
        <v>496</v>
      </c>
    </row>
    <row r="80" spans="1:32" x14ac:dyDescent="0.2">
      <c r="Y80" s="32" t="s">
        <v>368</v>
      </c>
      <c r="Z80" s="32" t="s">
        <v>497</v>
      </c>
    </row>
    <row r="81" spans="25:26" x14ac:dyDescent="0.2">
      <c r="Y81" s="32" t="s">
        <v>369</v>
      </c>
      <c r="Z81" s="32" t="s">
        <v>498</v>
      </c>
    </row>
    <row r="82" spans="25:26" x14ac:dyDescent="0.2">
      <c r="Y82" s="32" t="s">
        <v>370</v>
      </c>
      <c r="Z82" s="32" t="s">
        <v>499</v>
      </c>
    </row>
    <row r="83" spans="25:26" x14ac:dyDescent="0.2">
      <c r="Y83" s="32" t="s">
        <v>371</v>
      </c>
      <c r="Z83" s="32" t="s">
        <v>500</v>
      </c>
    </row>
    <row r="84" spans="25:26" x14ac:dyDescent="0.2">
      <c r="Y84" s="32" t="s">
        <v>372</v>
      </c>
      <c r="Z84" s="32" t="s">
        <v>501</v>
      </c>
    </row>
    <row r="85" spans="25:26" x14ac:dyDescent="0.2">
      <c r="Y85" s="32" t="s">
        <v>373</v>
      </c>
      <c r="Z85" s="32" t="s">
        <v>502</v>
      </c>
    </row>
    <row r="86" spans="25:26" x14ac:dyDescent="0.2">
      <c r="Y86" s="32" t="s">
        <v>374</v>
      </c>
      <c r="Z86" s="32" t="s">
        <v>503</v>
      </c>
    </row>
    <row r="87" spans="25:26" x14ac:dyDescent="0.2">
      <c r="Y87" s="32" t="s">
        <v>375</v>
      </c>
      <c r="Z87" s="32" t="s">
        <v>504</v>
      </c>
    </row>
    <row r="88" spans="25:26" x14ac:dyDescent="0.2">
      <c r="Y88" s="32" t="s">
        <v>376</v>
      </c>
      <c r="Z88" s="32" t="s">
        <v>505</v>
      </c>
    </row>
    <row r="89" spans="25:26" x14ac:dyDescent="0.2">
      <c r="Y89" s="32" t="s">
        <v>377</v>
      </c>
      <c r="Z89" s="32" t="s">
        <v>506</v>
      </c>
    </row>
    <row r="90" spans="25:26" x14ac:dyDescent="0.2">
      <c r="Y90" s="32" t="s">
        <v>378</v>
      </c>
      <c r="Z90" s="32" t="s">
        <v>507</v>
      </c>
    </row>
    <row r="91" spans="25:26" x14ac:dyDescent="0.2">
      <c r="Y91" s="32" t="s">
        <v>379</v>
      </c>
      <c r="Z91" s="32" t="s">
        <v>508</v>
      </c>
    </row>
    <row r="92" spans="25:26" x14ac:dyDescent="0.2">
      <c r="Y92" s="32" t="s">
        <v>380</v>
      </c>
      <c r="Z92" s="32" t="s">
        <v>509</v>
      </c>
    </row>
    <row r="93" spans="25:26" x14ac:dyDescent="0.2">
      <c r="Y93" s="32" t="s">
        <v>381</v>
      </c>
      <c r="Z93" s="32" t="s">
        <v>510</v>
      </c>
    </row>
    <row r="94" spans="25:26" x14ac:dyDescent="0.2">
      <c r="Y94" s="32" t="s">
        <v>382</v>
      </c>
      <c r="Z94" s="32" t="s">
        <v>511</v>
      </c>
    </row>
    <row r="95" spans="25:26" x14ac:dyDescent="0.2">
      <c r="Y95" s="32" t="s">
        <v>383</v>
      </c>
      <c r="Z95" s="32" t="s">
        <v>512</v>
      </c>
    </row>
    <row r="96" spans="25:26" x14ac:dyDescent="0.2">
      <c r="Y96" s="32" t="s">
        <v>287</v>
      </c>
      <c r="Z96" s="32" t="s">
        <v>513</v>
      </c>
    </row>
    <row r="97" spans="25:26" x14ac:dyDescent="0.2">
      <c r="Y97" s="32" t="s">
        <v>384</v>
      </c>
      <c r="Z97" s="32" t="s">
        <v>514</v>
      </c>
    </row>
    <row r="98" spans="25:26" x14ac:dyDescent="0.2">
      <c r="Y98" s="32" t="s">
        <v>385</v>
      </c>
      <c r="Z98" s="32" t="s">
        <v>515</v>
      </c>
    </row>
    <row r="99" spans="25:26" x14ac:dyDescent="0.2">
      <c r="Y99" s="32" t="s">
        <v>415</v>
      </c>
      <c r="Z99" s="32" t="s">
        <v>516</v>
      </c>
    </row>
    <row r="100" spans="25:26" x14ac:dyDescent="0.2">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yosan-1</cp:lastModifiedBy>
  <cp:lastPrinted>2022-06-03T07:00:14Z</cp:lastPrinted>
  <dcterms:created xsi:type="dcterms:W3CDTF">2012-03-13T00:50:25Z</dcterms:created>
  <dcterms:modified xsi:type="dcterms:W3CDTF">2022-08-18T01:56:12Z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