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005_040816締切　（感染研）FW 【作業依頼：8月16日（火）15時〆】Ｒ４行政事業レビュー最終公表版\0817提出←事業単位整理表最終版\レビューシート（0817提出）\"/>
    </mc:Choice>
  </mc:AlternateContent>
  <xr:revisionPtr revIDLastSave="0" documentId="13_ncr:1_{D329C265-EE9B-4806-A7F1-9F45ADBE0517}"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P631" i="11" l="1"/>
  <c r="AY71" i="11"/>
  <c r="AY76" i="11" s="1"/>
  <c r="AY68" i="11"/>
  <c r="AY70" i="11" s="1"/>
  <c r="AY65" i="11"/>
  <c r="AY67" i="11" s="1"/>
  <c r="AY64" i="11"/>
  <c r="AY400" i="11"/>
  <c r="AY396" i="11"/>
  <c r="AY398" i="11" s="1"/>
  <c r="AY372" i="11"/>
  <c r="AY371" i="11"/>
  <c r="AY370" i="11"/>
  <c r="AY369" i="11"/>
  <c r="AY368" i="11"/>
  <c r="AY367" i="11"/>
  <c r="AY334" i="11"/>
  <c r="AY339" i="11" s="1"/>
  <c r="AY321" i="11"/>
  <c r="AY332" i="11" s="1"/>
  <c r="AY322" i="11" l="1"/>
  <c r="AY333" i="11"/>
  <c r="AY399" i="11"/>
  <c r="AY340" i="11"/>
  <c r="AY330" i="11"/>
  <c r="AY325" i="11"/>
  <c r="AY326" i="11"/>
  <c r="AY336" i="11"/>
  <c r="AY341" i="11"/>
  <c r="AY324" i="11"/>
  <c r="AY327" i="11"/>
  <c r="AY337" i="11"/>
  <c r="AY329" i="11"/>
  <c r="AY331" i="11"/>
  <c r="AY328" i="11"/>
  <c r="AY338" i="11"/>
  <c r="AY69" i="11"/>
  <c r="AY323" i="11"/>
  <c r="AY397" i="11"/>
  <c r="AY66" i="11"/>
  <c r="AY75" i="11"/>
  <c r="AY73" i="11"/>
  <c r="AY77" i="11"/>
  <c r="AY74" i="11"/>
  <c r="AY72" i="11"/>
  <c r="AY335" i="11"/>
  <c r="AY214" i="11"/>
  <c r="AY208" i="11"/>
  <c r="AY213" i="11" s="1"/>
  <c r="AY200" i="11"/>
  <c r="AY207" i="11" s="1"/>
  <c r="AY195" i="11"/>
  <c r="AY196" i="11" s="1"/>
  <c r="AY190" i="11"/>
  <c r="AY192" i="11" s="1"/>
  <c r="AY180" i="11"/>
  <c r="AY187" i="11" s="1"/>
  <c r="AY173" i="11"/>
  <c r="AY177" i="11" s="1"/>
  <c r="AY170" i="11"/>
  <c r="AY172" i="11" s="1"/>
  <c r="AY167" i="11"/>
  <c r="AY169" i="11" s="1"/>
  <c r="AY136" i="11"/>
  <c r="AY138" i="11" s="1"/>
  <c r="AY133" i="11"/>
  <c r="AY134" i="11" s="1"/>
  <c r="AY132" i="11"/>
  <c r="AY139" i="11"/>
  <c r="AY145" i="11" s="1"/>
  <c r="AY166" i="11"/>
  <c r="AY161" i="11"/>
  <c r="AY162" i="11" s="1"/>
  <c r="AY156" i="11"/>
  <c r="AY158" i="11" s="1"/>
  <c r="AY146" i="11"/>
  <c r="AY150" i="11" s="1"/>
  <c r="AY131" i="11"/>
  <c r="AY130" i="11"/>
  <c r="AY129" i="11"/>
  <c r="AY127" i="11"/>
  <c r="AY128" i="11" s="1"/>
  <c r="AY122" i="11"/>
  <c r="AY125" i="11" s="1"/>
  <c r="AY112" i="11"/>
  <c r="AY117" i="11" s="1"/>
  <c r="AY99" i="11"/>
  <c r="AY101" i="11" s="1"/>
  <c r="AY98" i="11"/>
  <c r="AY102" i="11"/>
  <c r="AY104" i="11" s="1"/>
  <c r="AY155" i="11" l="1"/>
  <c r="AY116" i="11"/>
  <c r="AY118" i="11"/>
  <c r="AY113" i="11"/>
  <c r="AY114" i="11"/>
  <c r="AY115" i="11"/>
  <c r="AY121" i="11"/>
  <c r="AY135" i="11"/>
  <c r="AY141" i="11"/>
  <c r="AY201" i="11"/>
  <c r="AY142" i="11"/>
  <c r="AY202" i="11"/>
  <c r="AY210" i="11"/>
  <c r="AY209" i="11"/>
  <c r="AY143" i="11"/>
  <c r="AY203" i="11"/>
  <c r="AY211" i="11"/>
  <c r="AY144" i="11"/>
  <c r="AY204" i="11"/>
  <c r="AY212" i="11"/>
  <c r="AY100" i="11"/>
  <c r="AY205" i="11"/>
  <c r="AY206" i="11"/>
  <c r="AY178" i="11"/>
  <c r="AY137" i="11"/>
  <c r="AY163" i="11"/>
  <c r="AY126" i="11"/>
  <c r="AY119" i="11"/>
  <c r="AY153" i="11"/>
  <c r="AY171" i="11"/>
  <c r="AY179" i="11"/>
  <c r="AY174" i="11"/>
  <c r="AY123" i="11"/>
  <c r="AY175" i="11"/>
  <c r="AY176" i="11"/>
  <c r="AY152" i="11"/>
  <c r="AY120" i="11"/>
  <c r="AY154" i="11"/>
  <c r="AY140" i="11"/>
  <c r="AY193" i="11"/>
  <c r="AY124" i="11"/>
  <c r="AY198" i="11"/>
  <c r="AY151" i="11"/>
  <c r="AY16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6" i="11" s="1"/>
  <c r="AY44" i="11"/>
  <c r="AY52" i="11" s="1"/>
  <c r="AY85" i="11" l="1"/>
  <c r="AY63" i="11"/>
  <c r="AY87" i="11"/>
  <c r="AY94" i="11"/>
  <c r="AY81" i="11"/>
  <c r="AY89" i="11"/>
  <c r="AY90" i="11"/>
  <c r="AY83" i="11"/>
  <c r="AY91" i="11"/>
  <c r="AY49" i="11"/>
  <c r="AY79" i="11"/>
  <c r="AY80" i="11"/>
  <c r="AY96" i="11"/>
  <c r="AY97" i="11"/>
  <c r="AY82" i="11"/>
  <c r="AY84" i="11"/>
  <c r="AY55"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<sst xmlns="http://schemas.openxmlformats.org/spreadsheetml/2006/main" count="1361" uniqueCount="679">
  <si>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</si>
  <si>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</si>
  <si>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</si>
  <si>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</si>
  <si>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</si>
  <si>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</si>
  <si>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</si>
  <si>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</si>
  <si>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</si>
  <si>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</si>
  <si>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</si>
  <si>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</si>
  <si>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</si>
  <si>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</si>
  <si>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</si>
  <si>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</si>
  <si>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</si>
  <si>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</si>
  <si>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</si>
  <si>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</si>
  <si>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</si>
  <si>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</si>
  <si>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</si>
  <si>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</si>
  <si>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</si>
  <si>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</si>
  <si>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</si>
  <si>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</si>
  <si>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</si>
  <si>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</si>
  <si>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</si>
  <si>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</si>
  <si>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</si>
  <si>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</si>
  <si>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</si>
  <si>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</si>
  <si>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</si>
  <si>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</si>
  <si>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</si>
  <si>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</si>
  <si>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</si>
  <si>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</si>
  <si>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</si>
  <si>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</si>
  <si>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</si>
  <si>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</si>
  <si>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</si>
  <si>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</si>
  <si>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</si>
  <si>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</si>
  <si>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</si>
  <si>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</si>
  <si>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</si>
  <si>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</si>
  <si>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</si>
  <si>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</si>
  <si>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</si>
  <si>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</si>
  <si>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</si>
  <si>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</si>
  <si>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</si>
  <si>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</si>
  <si>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</si>
  <si>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</si>
  <si>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</si>
  <si>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</si>
  <si>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</si>
  <si>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</si>
  <si>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</si>
  <si>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</si>
  <si>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</si>
  <si>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</si>
  <si>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</si>
  <si>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</si>
  <si>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</si>
  <si>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</si>
  <si>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</si>
  <si>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</si>
  <si>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</si>
  <si>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</si>
  <si>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</si>
  <si>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</si>
  <si>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</si>
  <si>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</si>
  <si>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</si>
  <si>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</si>
  <si>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</si>
  <si>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</si>
  <si>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</si>
  <si>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</si>
  <si>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</si>
  <si>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</si>
  <si>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</si>
  <si>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</si>
  <si>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</si>
  <si>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</si>
  <si>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</si>
  <si>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</si>
  <si>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</si>
  <si>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</si>
  <si>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</si>
  <si>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</si>
  <si>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</si>
  <si>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</si>
  <si>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</si>
  <si>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</si>
  <si>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</si>
  <si>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</si>
  <si>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</si>
  <si>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</si>
  <si>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</si>
  <si>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</si>
  <si>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</si>
  <si>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</si>
  <si>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</si>
  <si>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</si>
  <si>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</si>
  <si>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</si>
  <si>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</si>
  <si>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</si>
  <si>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</si>
  <si>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</si>
  <si>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</si>
  <si>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</si>
  <si>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</si>
  <si>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</si>
  <si>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</si>
  <si>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</si>
  <si>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</si>
  <si>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</si>
  <si>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</si>
  <si>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</si>
  <si>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</si>
  <si>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</si>
  <si>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</si>
  <si>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</si>
  <si>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</si>
  <si>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</si>
  <si>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</si>
  <si>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</si>
  <si>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</si>
  <si>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</si>
  <si>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</si>
  <si>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</si>
  <si>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</si>
  <si>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</si>
  <si>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</si>
  <si>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</si>
  <si>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</si>
  <si>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</si>
  <si>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</si>
  <si>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</si>
  <si>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</si>
  <si>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</si>
  <si>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</si>
  <si>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</si>
  <si>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</si>
  <si>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</si>
  <si>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</si>
  <si>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</si>
  <si>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</si>
  <si>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</si>
  <si>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</si>
  <si>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</si>
  <si>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</si>
  <si>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</si>
  <si>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</si>
  <si>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</si>
  <si>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</si>
  <si>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</si>
  <si>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</si>
  <si>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</si>
  <si>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</si>
  <si>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</si>
  <si>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</si>
  <si>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</si>
  <si>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</si>
  <si>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</si>
  <si>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</si>
  <si>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</si>
  <si>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</si>
  <si>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</si>
  <si>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</si>
  <si>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</si>
  <si>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</si>
  <si>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</si>
  <si>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</si>
  <si>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</si>
  <si>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</si>
  <si>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</si>
  <si>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</si>
  <si>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</si>
  <si>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</si>
  <si>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</si>
  <si>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</si>
  <si>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</si>
  <si>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</si>
  <si>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</si>
  <si>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</si>
  <si>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</si>
  <si>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</si>
  <si>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</si>
  <si>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</si>
  <si>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</si>
  <si>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</si>
  <si>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</si>
  <si>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</si>
  <si>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</si>
  <si>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</si>
  <si>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</si>
  <si>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</si>
  <si>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</si>
  <si>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</si>
  <si>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</si>
  <si>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</si>
  <si>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</si>
  <si>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</si>
  <si>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</si>
  <si>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</si>
  <si>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</si>
  <si>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</si>
  <si>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</si>
  <si>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</si>
  <si>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</si>
  <si>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</si>
  <si>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</si>
  <si>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</si>
  <si>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</si>
  <si>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</si>
  <si>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</si>
  <si>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</si>
  <si>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</si>
  <si>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</si>
  <si>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</si>
  <si>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</si>
  <si>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</si>
  <si>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</si>
  <si>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</si>
  <si>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</si>
  <si>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</si>
  <si>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</si>
  <si>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</si>
  <si>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</si>
  <si>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</si>
  <si>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</si>
  <si>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</si>
  <si>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</si>
  <si>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</si>
  <si>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</si>
  <si>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</si>
  <si>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</si>
  <si>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</si>
  <si>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</si>
  <si>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</si>
  <si>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</si>
  <si>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</si>
  <si>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</si>
  <si>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</si>
  <si>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</si>
  <si>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</si>
  <si>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</si>
  <si>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</si>
  <si>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</si>
  <si>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</si>
  <si>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</si>
  <si>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</si>
  <si>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</si>
  <si>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</si>
  <si>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</si>
  <si>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</si>
  <si>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</si>
  <si>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</si>
  <si>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</si>
  <si>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</si>
  <si>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</si>
  <si>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</si>
  <si>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</si>
  <si>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</si>
  <si>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</si>
  <si>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</si>
  <si>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</si>
  <si>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</si>
  <si>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</si>
  <si>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</si>
  <si>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</si>
  <si>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</si>
  <si>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</si>
  <si>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</si>
  <si>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</si>
  <si>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</si>
  <si>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</si>
  <si>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</si>
  <si>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</si>
  <si>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</si>
  <si>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</si>
  <si>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</si>
  <si>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</si>
  <si>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</si>
  <si>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</si>
  <si>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</si>
  <si>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</si>
  <si>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</si>
  <si>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</si>
  <si>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</si>
  <si>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</si>
  <si>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</si>
  <si>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</si>
  <si>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</si>
  <si>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</si>
  <si>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</si>
  <si>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</si>
  <si>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</si>
  <si>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</si>
  <si>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</si>
  <si>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</si>
  <si>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</si>
  <si>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</si>
  <si>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</si>
  <si>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</si>
  <si>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</si>
  <si>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</si>
  <si>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</si>
  <si>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</si>
  <si>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</si>
  <si>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</si>
  <si>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</si>
  <si>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</si>
  <si>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</si>
  <si>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</si>
  <si>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</si>
  <si>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</si>
  <si>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</si>
  <si>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</si>
  <si>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</si>
  <si>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</si>
  <si>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</si>
  <si>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</si>
  <si>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</si>
  <si>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</si>
  <si>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</si>
  <si>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</si>
  <si>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</si>
  <si>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</si>
  <si>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</si>
  <si>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</si>
  <si>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</si>
  <si>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</si>
  <si>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</si>
  <si>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</si>
  <si>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</si>
  <si>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</si>
  <si>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</si>
  <si>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</si>
  <si>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</si>
  <si>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</si>
  <si>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</si>
  <si>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</si>
  <si>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</si>
  <si>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</si>
  <si>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</si>
  <si>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</si>
  <si>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</si>
  <si>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</si>
  <si>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</si>
  <si>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</si>
  <si>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</si>
  <si>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</si>
  <si>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</si>
  <si>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</si>
  <si>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</si>
  <si>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</si>
  <si>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</si>
  <si>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</si>
  <si>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</si>
  <si>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</si>
  <si>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</si>
  <si>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</si>
  <si>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</si>
  <si>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</si>
  <si>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</si>
  <si>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</si>
  <si>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</si>
  <si>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</si>
  <si>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</si>
  <si>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</si>
  <si>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</si>
  <si>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</si>
  <si>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</si>
  <si>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</si>
  <si>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</si>
  <si>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</si>
  <si>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</si>
  <si>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</si>
  <si>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</si>
  <si>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</si>
  <si>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</si>
  <si>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</si>
  <si>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</si>
  <si>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</si>
  <si>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</si>
  <si>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</si>
  <si>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</si>
  <si>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</si>
  <si>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</si>
  <si>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</si>
  <si>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</si>
  <si>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</si>
  <si>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</si>
  <si>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</si>
  <si>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</si>
  <si>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</si>
  <si>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</si>
  <si>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</si>
  <si>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</si>
  <si>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</si>
  <si>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</si>
  <si>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</si>
  <si>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</si>
  <si>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</si>
  <si>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</si>
  <si>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</si>
  <si>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</si>
  <si>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</si>
  <si>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</si>
  <si>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</si>
  <si>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</si>
  <si>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</si>
  <si>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</si>
  <si>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</si>
  <si>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</si>
  <si>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</si>
  <si>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</si>
  <si>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</si>
  <si>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</si>
  <si>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</si>
  <si>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</si>
  <si>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</si>
  <si>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</si>
  <si>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</si>
  <si>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</si>
  <si>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</si>
  <si>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</si>
  <si>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</si>
  <si>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</si>
  <si>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</si>
  <si>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</si>
  <si>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</si>
  <si>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</si>
  <si>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</si>
  <si>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</si>
  <si>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</si>
  <si>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</si>
  <si>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</si>
  <si>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</si>
  <si>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</si>
  <si>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</si>
  <si>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</si>
  <si>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</si>
  <si>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</si>
  <si>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</si>
  <si>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</si>
  <si>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</si>
  <si>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</si>
  <si>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</si>
  <si>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</si>
  <si>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</si>
  <si>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</si>
  <si>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</si>
  <si>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</si>
  <si>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</si>
  <si>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</si>
  <si>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</si>
  <si>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</si>
  <si>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</si>
  <si>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</si>
  <si>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</si>
  <si>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</si>
  <si>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</si>
  <si>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</si>
  <si>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</si>
  <si>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</si>
  <si>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</si>
  <si>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</si>
  <si>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</si>
  <si>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</si>
  <si>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</si>
  <si>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</si>
  <si>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</si>
  <si>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</si>
  <si>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</si>
  <si>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</si>
  <si>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</si>
  <si>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</si>
  <si>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</si>
  <si>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</si>
  <si>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</si>
  <si>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</si>
  <si>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</si>
  <si>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</si>
  <si>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</si>
  <si>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</si>
  <si>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</si>
  <si>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</si>
  <si>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</si>
  <si>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</si>
  <si>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</si>
  <si>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</si>
  <si>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</si>
  <si>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</si>
  <si>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</si>
  <si>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</si>
  <si>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</si>
  <si>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</si>
  <si>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</si>
  <si>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</si>
  <si>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</si>
  <si>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</si>
  <si>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</si>
  <si>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</si>
  <si>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</si>
  <si>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</si>
  <si>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</si>
  <si>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</si>
  <si>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</si>
  <si>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</si>
  <si>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</si>
  <si>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</si>
  <si>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</si>
  <si>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</si>
  <si>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</si>
  <si>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</si>
  <si>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</si>
  <si>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</si>
  <si>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</si>
  <si>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</si>
  <si>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</si>
  <si>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</si>
  <si>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</si>
  <si>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</si>
  <si>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</si>
  <si>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</si>
  <si>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</si>
  <si>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</si>
  <si>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</si>
  <si>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</si>
  <si>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</si>
  <si>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</si>
  <si>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</si>
  <si>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</si>
  <si>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</si>
  <si>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</si>
  <si>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</si>
  <si>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</si>
  <si>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</si>
  <si>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</si>
  <si>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</si>
  <si>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</si>
  <si>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</si>
  <si>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</si>
  <si>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</si>
  <si>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</si>
  <si>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</si>
  <si>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</si>
  <si>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</si>
  <si>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</si>
  <si>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</si>
  <si>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</si>
  <si>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</si>
  <si>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</si>
  <si>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</si>
  <si>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</si>
  <si>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</si>
  <si>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</si>
  <si>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</si>
  <si>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</si>
  <si>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</si>
  <si>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</si>
  <si>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</si>
  <si>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</si>
  <si>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</si>
  <si>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</si>
  <si>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</si>
  <si>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</si>
  <si>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</si>
  <si>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</si>
  <si>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</si>
  <si>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</si>
  <si>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</si>
  <si>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</si>
  <si>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</si>
  <si>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</si>
  <si>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</si>
  <si>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</si>
  <si>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</si>
  <si>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</si>
  <si>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</si>
  <si>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</si>
  <si>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</si>
  <si>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</si>
  <si>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</si>
  <si>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</si>
  <si>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</si>
  <si>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</si>
  <si>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</si>
  <si>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</si>
  <si>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</si>
  <si>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</si>
  <si>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</si>
  <si>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</si>
  <si>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輸入感染症に対する検査体制強化費</t>
  </si>
  <si>
    <t>国立感染症研究所</t>
  </si>
  <si>
    <t>藤谷　正</t>
  </si>
  <si>
    <t>令和元年度</t>
  </si>
  <si>
    <t>終了予定なし</t>
  </si>
  <si>
    <t>総務部会計課</t>
  </si>
  <si>
    <t>-</t>
  </si>
  <si>
    <t>海外では、致死率の高い新興・再興ウイルス感染症（2013-15年に西アフリカにおけるエボラ出血熱や韓国で流行した中東呼吸器症候群等）の発生が相次いでいる。そうした中、経済財政運営と改革の基本方針2020や成長戦略2020を踏まえて、感染症対策について、検査体制を強化する。</t>
  </si>
  <si>
    <t>試験研究費</t>
  </si>
  <si>
    <t>研究者の能力向上</t>
  </si>
  <si>
    <t>訓練実施者数</t>
  </si>
  <si>
    <t>人</t>
  </si>
  <si>
    <t>件</t>
  </si>
  <si>
    <t>Ｘ/Ｙ
Ｘ：執行額、Ｙ：開発された検査法を技術移転させた地方衛生研究所等の箇所数</t>
    <phoneticPr fontId="5"/>
  </si>
  <si>
    <t>百万円</t>
  </si>
  <si>
    <t>　Ｘ/Ｙ</t>
    <phoneticPr fontId="5"/>
  </si>
  <si>
    <t>10百万円/0件</t>
  </si>
  <si>
    <t>／　</t>
    <phoneticPr fontId="5"/>
  </si>
  <si>
    <t>新31-0049</t>
  </si>
  <si>
    <t>新31</t>
  </si>
  <si>
    <t>○</t>
  </si>
  <si>
    <t>厚労</t>
  </si>
  <si>
    <t>10百万円/0件</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</si>
  <si>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</si>
  <si>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</si>
  <si>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無</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</si>
  <si>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</si>
  <si>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</si>
  <si>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</si>
  <si>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国民の健康を守るための検査体制の強化を行うものであり、優先度は高い。</t>
    <phoneticPr fontId="5"/>
  </si>
  <si>
    <t>事業の適切な遂行について、必要な経費に限定されている。</t>
    <phoneticPr fontId="5"/>
  </si>
  <si>
    <t>少額の随意契約であっても複数社から見積書を徴収し、最低価格で購入する等、コスト削減に努めている。</t>
    <phoneticPr fontId="5"/>
  </si>
  <si>
    <t>当該事業に基づき一類感染症等の検査法の開発が行われていることから、成果物は十分に活用されている。</t>
    <phoneticPr fontId="5"/>
  </si>
  <si>
    <t>https://www.mhlw.go.jp/wp/seisaku/hyouka/dl/r03_jizenbunseki/XIII-1-1.pdf</t>
    <phoneticPr fontId="5"/>
  </si>
  <si>
    <t>8頁</t>
    <rPh sb="1" eb="2">
      <t>ページ</t>
    </rPh>
    <phoneticPr fontId="5"/>
  </si>
  <si>
    <t>株式会社チヨダサイエンス</t>
    <phoneticPr fontId="5"/>
  </si>
  <si>
    <t>理科研株式会社</t>
    <phoneticPr fontId="5"/>
  </si>
  <si>
    <t>株式会社　和科盛商会</t>
    <phoneticPr fontId="5"/>
  </si>
  <si>
    <t>岩井化学薬品株式会社</t>
    <phoneticPr fontId="5"/>
  </si>
  <si>
    <t>赤帽首都圏軽自動車運送協同組合　埼玉県支部</t>
    <phoneticPr fontId="5"/>
  </si>
  <si>
    <t>株式会社　コジマ</t>
    <phoneticPr fontId="5"/>
  </si>
  <si>
    <t>尾崎理化株式会社</t>
    <phoneticPr fontId="5"/>
  </si>
  <si>
    <t>A.株式会社チヨダサイエンス</t>
    <phoneticPr fontId="5"/>
  </si>
  <si>
    <t>備品購入</t>
    <rPh sb="0" eb="4">
      <t>ビヒンコウニュウ</t>
    </rPh>
    <phoneticPr fontId="5"/>
  </si>
  <si>
    <t>消耗品購入</t>
    <rPh sb="0" eb="2">
      <t>ショウモウ</t>
    </rPh>
    <rPh sb="2" eb="3">
      <t>ヒン</t>
    </rPh>
    <rPh sb="3" eb="5">
      <t>コウニュウ</t>
    </rPh>
    <phoneticPr fontId="5"/>
  </si>
  <si>
    <t>検査機器修理</t>
    <rPh sb="0" eb="4">
      <t>ケンサキキ</t>
    </rPh>
    <rPh sb="4" eb="6">
      <t>シュウリ</t>
    </rPh>
    <phoneticPr fontId="5"/>
  </si>
  <si>
    <t>消耗品運送費</t>
    <rPh sb="0" eb="3">
      <t>ショウモウヒン</t>
    </rPh>
    <rPh sb="3" eb="6">
      <t>ウンソウヒ</t>
    </rPh>
    <phoneticPr fontId="5"/>
  </si>
  <si>
    <t>消耗品購入</t>
    <rPh sb="0" eb="3">
      <t>ショウモウヒン</t>
    </rPh>
    <rPh sb="3" eb="5">
      <t>コウニュウ</t>
    </rPh>
    <phoneticPr fontId="5"/>
  </si>
  <si>
    <t>備品費</t>
    <rPh sb="0" eb="3">
      <t>ビヒンヒ</t>
    </rPh>
    <phoneticPr fontId="5"/>
  </si>
  <si>
    <t>訪日外国人の増加に伴い、一類感染症等が我が国に持ち込まれるリスクがあることから、海外から持ち込まれる危険性のある輸入感染症に対し、より正確な検査法を開発して地方衛生研究所等へ技術移転し、また、BSL-4施設の安全な運営と稼働のため、研究者を教育訓練することにより、国・地方の感染症流行における危機管理能力の向上に資するものである。</t>
    <phoneticPr fontId="5"/>
  </si>
  <si>
    <t>海外から持ち込まれる危険性のある輸入感染症に対し、より正確な検査法を開発して地方衛生研究所等へ技術移転させる。</t>
    <phoneticPr fontId="5"/>
  </si>
  <si>
    <t>開発された検査法を技術移転させた地方衛生研究所等の箇所数</t>
    <phoneticPr fontId="5"/>
  </si>
  <si>
    <t>開発された検査法を地方衛生研究所等へ移転させる。</t>
    <rPh sb="18" eb="20">
      <t>イテン</t>
    </rPh>
    <phoneticPr fontId="5"/>
  </si>
  <si>
    <t>-</t>
    <phoneticPr fontId="5"/>
  </si>
  <si>
    <t>-</t>
    <phoneticPr fontId="5"/>
  </si>
  <si>
    <t>一般競争入札や少額の随意契約であっても複数社から見積書を徴収し、最も安価な業者を選定する等、コスト削減に努めているため、妥当である。</t>
    <phoneticPr fontId="5"/>
  </si>
  <si>
    <t>10百万円/9件</t>
    <rPh sb="2" eb="5">
      <t>ヒャクマンエン</t>
    </rPh>
    <rPh sb="7" eb="8">
      <t>ケン</t>
    </rPh>
    <phoneticPr fontId="5"/>
  </si>
  <si>
    <t>令和2年度は前年度に輸入された病原体を用いた検査法開発に労力をかけ、検査法を改良した。令和３年度はその検査法の地方衛生研所への技術移転を実施した。</t>
    <phoneticPr fontId="5"/>
  </si>
  <si>
    <t>令和３年度には、新型コロナウイルスの流行に伴う入国制限と国際的な人流の減少により、特定一種病原体による一類感染症の疑い例等は報告されなかった。令和元年度に海外の研究機関より国立感染症研究所BSL-4施設に分与を受けたエボラウイルス等の感染性病原体を用いた検出・診断系の整備を実施し、遺伝子検出及び抗体検査法開発作業を実施した。研究者の訓練等も実施、輸入感染症への迅速対応機能の維持に努めた。さらに今後、国際的な人流増加に備えて、一類感染症に加えて最も輸入例のリスクが高くなると思われる出血熱の原因となる節足動物媒介性ウイルスの遺伝子検出・実験室汚染防止等の技術移転にも注力した。</t>
    <phoneticPr fontId="5"/>
  </si>
  <si>
    <t>エボラウイルス等の出血熱ウイルスの検査法の改良と整備を継続し、大規模イベントに関連する感染症流行リスクに貢献する。これまで一類感染症の検査は国立感染症研究所が対応していたが、地方衛生研究所が一類感染症検査を実施する環境整備も必要である．適宜、必要となる材料の評価や手技の確認を行ない、輸入感染症（特定一種病原体及びその他のハイリスク感染症）の検査法をいつでも実施できるよう体制を維持する。加えて、最新技術を取り入れることによる検査の精度と感度の更なる向上に努める。これに加えてポストコロナの情勢からサル痘や節足動物媒介性感染症の検査実施にも努める。</t>
    <phoneticPr fontId="5"/>
  </si>
  <si>
    <t>経済財政運営と改革の基本方針2021
成長戦略2021</t>
    <phoneticPr fontId="5"/>
  </si>
  <si>
    <t>10百万円/5件</t>
    <rPh sb="2" eb="5">
      <t>ヒャクマンエン</t>
    </rPh>
    <rPh sb="7" eb="8">
      <t>ケン</t>
    </rPh>
    <phoneticPr fontId="5"/>
  </si>
  <si>
    <t>少額の随意契約であっても複数社から見積書を徴収し、最も安価な業者を選定する等、会計法に基づき適切に契約を行っているため、妥当である。</t>
    <rPh sb="60" eb="62">
      <t>ダトウ</t>
    </rPh>
    <phoneticPr fontId="5"/>
  </si>
  <si>
    <t>成果実績が成果目標以上に達しているので見合っている。</t>
    <phoneticPr fontId="5"/>
  </si>
  <si>
    <t>引き続き、必要な予算額を確保し、適正な執行に努めること。</t>
    <phoneticPr fontId="5"/>
  </si>
  <si>
    <t>点検対象外</t>
    <rPh sb="0" eb="5">
      <t>テンケンタイショウガイ</t>
    </rPh>
    <phoneticPr fontId="5"/>
  </si>
  <si>
    <t>-</t>
    <phoneticPr fontId="5"/>
  </si>
  <si>
    <t>‒</t>
    <phoneticPr fontId="5"/>
  </si>
  <si>
    <t>片山化学工業株式会社 東京営業所</t>
    <phoneticPr fontId="5"/>
  </si>
  <si>
    <t>株式会社池田理化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</si>
</sst>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270</xdr:row>
      <xdr:rowOff>0</xdr:rowOff>
    </xdr:from>
    <xdr:to>
      <xdr:col>38</xdr:col>
      <xdr:colOff>72601</xdr:colOff>
      <xdr:row>274</xdr:row>
      <xdr:rowOff>292313</xdr:rowOff>
    </xdr:to>
    <xdr:sp macro="" textlink="">
      <xdr:nvSpPr>
        <xdr:cNvPr id="2" name="正方形/長方形 1">
          <a:extLst>
            <a:ext uri="{FF2B5EF4-FFF2-40B4-BE49-F238E27FC236}">
              <a16:creationId xmlns:a16="http://schemas.microsoft.com/office/drawing/2014/main" id="{788C0D7C-CD02-4076-85CF-95863258CBAD}"/>
            </a:ext>
          </a:extLst>
        </xdr:cNvPr>
        <xdr:cNvSpPr/>
      </xdr:nvSpPr>
      <xdr:spPr>
        <a:xfrm>
          <a:off x="3944471" y="38808212"/>
          <a:ext cx="2941306" cy="171770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10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輸入感染症に対する検査体制強化費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35857</xdr:colOff>
      <xdr:row>274</xdr:row>
      <xdr:rowOff>295835</xdr:rowOff>
    </xdr:from>
    <xdr:to>
      <xdr:col>30</xdr:col>
      <xdr:colOff>35857</xdr:colOff>
      <xdr:row>276</xdr:row>
      <xdr:rowOff>345504</xdr:rowOff>
    </xdr:to>
    <xdr:cxnSp macro="">
      <xdr:nvCxnSpPr>
        <xdr:cNvPr id="3" name="直線コネクタ 2">
          <a:extLst>
            <a:ext uri="{FF2B5EF4-FFF2-40B4-BE49-F238E27FC236}">
              <a16:creationId xmlns:a16="http://schemas.microsoft.com/office/drawing/2014/main" id="{13F6D6BC-0056-4FD6-8BDD-B7C750FFE6E9}"/>
            </a:ext>
          </a:extLst>
        </xdr:cNvPr>
        <xdr:cNvCxnSpPr/>
      </xdr:nvCxnSpPr>
      <xdr:spPr>
        <a:xfrm>
          <a:off x="5414681" y="40529435"/>
          <a:ext cx="0" cy="75788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21772</xdr:colOff>
      <xdr:row>276</xdr:row>
      <xdr:rowOff>348343</xdr:rowOff>
    </xdr:from>
    <xdr:to>
      <xdr:col>36</xdr:col>
      <xdr:colOff>30124</xdr:colOff>
      <xdr:row>280</xdr:row>
      <xdr:rowOff>270388</xdr:rowOff>
    </xdr:to>
    <xdr:sp macro="" textlink="">
      <xdr:nvSpPr>
        <xdr:cNvPr id="4" name="テキスト ボックス 3">
          <a:extLst>
            <a:ext uri="{FF2B5EF4-FFF2-40B4-BE49-F238E27FC236}">
              <a16:creationId xmlns:a16="http://schemas.microsoft.com/office/drawing/2014/main" id="{005FDEB9-56B8-4E22-BA50-C9112B59543F}"/>
            </a:ext>
          </a:extLst>
        </xdr:cNvPr>
        <xdr:cNvSpPr txBox="1"/>
      </xdr:nvSpPr>
      <xdr:spPr>
        <a:xfrm>
          <a:off x="4463143" y="39852600"/>
          <a:ext cx="2229038" cy="135895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株式会社チヨダサイエンス</a:t>
          </a:r>
          <a:r>
            <a:rPr kumimoji="1" lang="en-US" altLang="ja-JP" sz="1100"/>
            <a:t>8</a:t>
          </a:r>
          <a:r>
            <a:rPr kumimoji="1" lang="ja-JP" altLang="en-US" sz="1100"/>
            <a:t>社</a:t>
          </a:r>
          <a:endParaRPr kumimoji="1" lang="en-US" altLang="ja-JP" sz="1100"/>
        </a:p>
        <a:p>
          <a:pPr algn="ct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10</a:t>
          </a:r>
          <a:r>
            <a:rPr kumimoji="1" lang="ja-JP" altLang="ja-JP" sz="1100">
              <a:solidFill>
                <a:schemeClr val="dk1"/>
              </a:solidFill>
              <a:latin typeface="+mn-lt"/>
              <a:ea typeface="+mn-ea"/>
              <a:cs typeface="+mn-cs"/>
            </a:rPr>
            <a:t>百万円</a:t>
          </a:r>
          <a:endParaRPr kumimoji="1" lang="en-US" altLang="ja-JP" sz="1100"/>
        </a:p>
        <a:p>
          <a:pPr algn="ctr"/>
          <a:endParaRPr kumimoji="1" lang="en-US" altLang="ja-JP" sz="1100"/>
        </a:p>
        <a:p>
          <a:pPr algn="ctr"/>
          <a:r>
            <a:rPr kumimoji="1" lang="ja-JP" altLang="en-US" sz="1100"/>
            <a:t>消耗品の購入</a:t>
          </a:r>
          <a:endParaRPr kumimoji="1" lang="en-US" altLang="ja-JP" sz="1100"/>
        </a:p>
        <a:p>
          <a:pPr algn="ctr"/>
          <a:endParaRPr kumimoji="1" lang="en-US" altLang="ja-JP" sz="1100"/>
        </a:p>
      </xdr:txBody>
    </xdr:sp>
    <xdr:clientData/>
  </xdr:twoCellAnchor>
  <xdr:twoCellAnchor>
    <xdr:from>
      <xdr:col>24</xdr:col>
      <xdr:colOff>71717</xdr:colOff>
      <xdr:row>275</xdr:row>
      <xdr:rowOff>179295</xdr:rowOff>
    </xdr:from>
    <xdr:to>
      <xdr:col>36</xdr:col>
      <xdr:colOff>166616</xdr:colOff>
      <xdr:row>276</xdr:row>
      <xdr:rowOff>152271</xdr:rowOff>
    </xdr:to>
    <xdr:sp macro="" textlink="">
      <xdr:nvSpPr>
        <xdr:cNvPr id="5" name="テキスト ボックス 4">
          <a:extLst>
            <a:ext uri="{FF2B5EF4-FFF2-40B4-BE49-F238E27FC236}">
              <a16:creationId xmlns:a16="http://schemas.microsoft.com/office/drawing/2014/main" id="{53CAE875-1935-4960-B878-F723062F396F}"/>
            </a:ext>
          </a:extLst>
        </xdr:cNvPr>
        <xdr:cNvSpPr txBox="1"/>
      </xdr:nvSpPr>
      <xdr:spPr>
        <a:xfrm rot="10800000" flipV="1">
          <a:off x="4374776" y="40771483"/>
          <a:ext cx="2246428" cy="32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C374" sqref="C374:I374"/>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285</v>
      </c>
      <c r="AJ2" s="836" t="s">
        <v>630</v>
      </c>
      <c r="AK2" s="836"/>
      <c r="AL2" s="836"/>
      <c r="AM2" s="836"/>
      <c r="AN2" s="75" t="s">
        <v>285</v>
      </c>
      <c r="AO2" s="836">
        <v>21</v>
      </c>
      <c r="AP2" s="836"/>
      <c r="AQ2" s="836"/>
      <c r="AR2" s="76" t="s">
        <v>285</v>
      </c>
      <c r="AS2" s="837">
        <v>1000</v>
      </c>
      <c r="AT2" s="837"/>
      <c r="AU2" s="837"/>
      <c r="AV2" s="75" t="str">
        <f>IF(AW2="","","-")</f>
        <v/>
      </c>
      <c r="AW2" s="838"/>
      <c r="AX2" s="838"/>
    </row>
    <row r="3" spans="1:50" ht="21" customHeight="1" thickBot="1" x14ac:dyDescent="0.25">
      <c r="A3" s="839" t="s">
        <v>598</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608</v>
      </c>
      <c r="AK3" s="841"/>
      <c r="AL3" s="841"/>
      <c r="AM3" s="841"/>
      <c r="AN3" s="841"/>
      <c r="AO3" s="841"/>
      <c r="AP3" s="841"/>
      <c r="AQ3" s="841"/>
      <c r="AR3" s="841"/>
      <c r="AS3" s="841"/>
      <c r="AT3" s="841"/>
      <c r="AU3" s="841"/>
      <c r="AV3" s="841"/>
      <c r="AW3" s="841"/>
      <c r="AX3" s="24" t="s">
        <v>60</v>
      </c>
    </row>
    <row r="4" spans="1:50" ht="24.75" customHeight="1" x14ac:dyDescent="0.2">
      <c r="A4" s="811" t="s">
        <v>23</v>
      </c>
      <c r="B4" s="812"/>
      <c r="C4" s="812"/>
      <c r="D4" s="812"/>
      <c r="E4" s="812"/>
      <c r="F4" s="812"/>
      <c r="G4" s="813" t="s">
        <v>609</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610</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x14ac:dyDescent="0.2">
      <c r="A5" s="823" t="s">
        <v>62</v>
      </c>
      <c r="B5" s="824"/>
      <c r="C5" s="824"/>
      <c r="D5" s="824"/>
      <c r="E5" s="824"/>
      <c r="F5" s="825"/>
      <c r="G5" s="826" t="s">
        <v>612</v>
      </c>
      <c r="H5" s="827"/>
      <c r="I5" s="827"/>
      <c r="J5" s="827"/>
      <c r="K5" s="827"/>
      <c r="L5" s="827"/>
      <c r="M5" s="828" t="s">
        <v>61</v>
      </c>
      <c r="N5" s="829"/>
      <c r="O5" s="829"/>
      <c r="P5" s="829"/>
      <c r="Q5" s="829"/>
      <c r="R5" s="830"/>
      <c r="S5" s="831" t="s">
        <v>613</v>
      </c>
      <c r="T5" s="827"/>
      <c r="U5" s="827"/>
      <c r="V5" s="827"/>
      <c r="W5" s="827"/>
      <c r="X5" s="832"/>
      <c r="Y5" s="833" t="s">
        <v>3</v>
      </c>
      <c r="Z5" s="834"/>
      <c r="AA5" s="834"/>
      <c r="AB5" s="834"/>
      <c r="AC5" s="834"/>
      <c r="AD5" s="835"/>
      <c r="AE5" s="856" t="s">
        <v>614</v>
      </c>
      <c r="AF5" s="856"/>
      <c r="AG5" s="856"/>
      <c r="AH5" s="856"/>
      <c r="AI5" s="856"/>
      <c r="AJ5" s="856"/>
      <c r="AK5" s="856"/>
      <c r="AL5" s="856"/>
      <c r="AM5" s="856"/>
      <c r="AN5" s="856"/>
      <c r="AO5" s="856"/>
      <c r="AP5" s="857"/>
      <c r="AQ5" s="858" t="s">
        <v>611</v>
      </c>
      <c r="AR5" s="859"/>
      <c r="AS5" s="859"/>
      <c r="AT5" s="859"/>
      <c r="AU5" s="859"/>
      <c r="AV5" s="859"/>
      <c r="AW5" s="859"/>
      <c r="AX5" s="860"/>
    </row>
    <row r="6" spans="1:50" ht="39" customHeight="1" x14ac:dyDescent="0.2">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2">
      <c r="A7" s="842" t="s">
        <v>20</v>
      </c>
      <c r="B7" s="843"/>
      <c r="C7" s="843"/>
      <c r="D7" s="843"/>
      <c r="E7" s="843"/>
      <c r="F7" s="844"/>
      <c r="G7" s="866" t="s">
        <v>615</v>
      </c>
      <c r="H7" s="867"/>
      <c r="I7" s="867"/>
      <c r="J7" s="867"/>
      <c r="K7" s="867"/>
      <c r="L7" s="867"/>
      <c r="M7" s="867"/>
      <c r="N7" s="867"/>
      <c r="O7" s="867"/>
      <c r="P7" s="867"/>
      <c r="Q7" s="867"/>
      <c r="R7" s="867"/>
      <c r="S7" s="867"/>
      <c r="T7" s="867"/>
      <c r="U7" s="867"/>
      <c r="V7" s="867"/>
      <c r="W7" s="867"/>
      <c r="X7" s="868"/>
      <c r="Y7" s="869" t="s">
        <v>270</v>
      </c>
      <c r="Z7" s="687"/>
      <c r="AA7" s="687"/>
      <c r="AB7" s="687"/>
      <c r="AC7" s="687"/>
      <c r="AD7" s="870"/>
      <c r="AE7" s="798" t="s">
        <v>669</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2">
      <c r="A8" s="842" t="s">
        <v>185</v>
      </c>
      <c r="B8" s="843"/>
      <c r="C8" s="843"/>
      <c r="D8" s="843"/>
      <c r="E8" s="843"/>
      <c r="F8" s="844"/>
      <c r="G8" s="845" t="str">
        <f>入力規則等!A27</f>
        <v>医療分野の研究開発関連、科学技術・イノベーション</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文教及び科学振興</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2">
      <c r="A9" s="771" t="s">
        <v>21</v>
      </c>
      <c r="B9" s="772"/>
      <c r="C9" s="772"/>
      <c r="D9" s="772"/>
      <c r="E9" s="772"/>
      <c r="F9" s="772"/>
      <c r="G9" s="853" t="s">
        <v>616</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2">
      <c r="A10" s="759" t="s">
        <v>27</v>
      </c>
      <c r="B10" s="760"/>
      <c r="C10" s="760"/>
      <c r="D10" s="760"/>
      <c r="E10" s="760"/>
      <c r="F10" s="760"/>
      <c r="G10" s="761" t="s">
        <v>658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2">
      <c r="A11" s="759" t="s">
        <v>5</v>
      </c>
      <c r="B11" s="760"/>
      <c r="C11" s="760"/>
      <c r="D11" s="760"/>
      <c r="E11" s="760"/>
      <c r="F11" s="764"/>
      <c r="G11" s="765" t="str">
        <f>入力規則等!P10</f>
        <v>直接実施</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2">
      <c r="A12" s="768" t="s">
        <v>22</v>
      </c>
      <c r="B12" s="769"/>
      <c r="C12" s="769"/>
      <c r="D12" s="769"/>
      <c r="E12" s="769"/>
      <c r="F12" s="770"/>
      <c r="G12" s="774"/>
      <c r="H12" s="775"/>
      <c r="I12" s="775"/>
      <c r="J12" s="775"/>
      <c r="K12" s="775"/>
      <c r="L12" s="775"/>
      <c r="M12" s="775"/>
      <c r="N12" s="775"/>
      <c r="O12" s="775"/>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4"/>
    </row>
    <row r="13" spans="1:50" ht="21" customHeight="1" x14ac:dyDescent="0.2">
      <c r="A13" s="307"/>
      <c r="B13" s="308"/>
      <c r="C13" s="308"/>
      <c r="D13" s="308"/>
      <c r="E13" s="308"/>
      <c r="F13" s="309"/>
      <c r="G13" s="788" t="s">
        <v>6</v>
      </c>
      <c r="H13" s="789"/>
      <c r="I13" s="805" t="s">
        <v>7</v>
      </c>
      <c r="J13" s="806"/>
      <c r="K13" s="806"/>
      <c r="L13" s="806"/>
      <c r="M13" s="806"/>
      <c r="N13" s="806"/>
      <c r="O13" s="807"/>
      <c r="P13" s="699">
        <v>10</v>
      </c>
      <c r="Q13" s="700"/>
      <c r="R13" s="700"/>
      <c r="S13" s="700"/>
      <c r="T13" s="700"/>
      <c r="U13" s="700"/>
      <c r="V13" s="701"/>
      <c r="W13" s="699">
        <v>10</v>
      </c>
      <c r="X13" s="700"/>
      <c r="Y13" s="700"/>
      <c r="Z13" s="700"/>
      <c r="AA13" s="700"/>
      <c r="AB13" s="700"/>
      <c r="AC13" s="701"/>
      <c r="AD13" s="699">
        <v>10</v>
      </c>
      <c r="AE13" s="700"/>
      <c r="AF13" s="700"/>
      <c r="AG13" s="700"/>
      <c r="AH13" s="700"/>
      <c r="AI13" s="700"/>
      <c r="AJ13" s="701"/>
      <c r="AK13" s="699">
        <v>10</v>
      </c>
      <c r="AL13" s="700"/>
      <c r="AM13" s="700"/>
      <c r="AN13" s="700"/>
      <c r="AO13" s="700"/>
      <c r="AP13" s="700"/>
      <c r="AQ13" s="701"/>
      <c r="AR13" s="736">
        <v>10</v>
      </c>
      <c r="AS13" s="737"/>
      <c r="AT13" s="737"/>
      <c r="AU13" s="737"/>
      <c r="AV13" s="737"/>
      <c r="AW13" s="737"/>
      <c r="AX13" s="808"/>
    </row>
    <row r="14" spans="1:50" ht="21" customHeight="1" x14ac:dyDescent="0.2">
      <c r="A14" s="307"/>
      <c r="B14" s="308"/>
      <c r="C14" s="308"/>
      <c r="D14" s="308"/>
      <c r="E14" s="308"/>
      <c r="F14" s="309"/>
      <c r="G14" s="790"/>
      <c r="H14" s="791"/>
      <c r="I14" s="783" t="s">
        <v>8</v>
      </c>
      <c r="J14" s="784"/>
      <c r="K14" s="784"/>
      <c r="L14" s="784"/>
      <c r="M14" s="784"/>
      <c r="N14" s="784"/>
      <c r="O14" s="785"/>
      <c r="P14" s="699" t="s">
        <v>615</v>
      </c>
      <c r="Q14" s="700"/>
      <c r="R14" s="700"/>
      <c r="S14" s="700"/>
      <c r="T14" s="700"/>
      <c r="U14" s="700"/>
      <c r="V14" s="701"/>
      <c r="W14" s="699" t="s">
        <v>615</v>
      </c>
      <c r="X14" s="700"/>
      <c r="Y14" s="700"/>
      <c r="Z14" s="700"/>
      <c r="AA14" s="700"/>
      <c r="AB14" s="700"/>
      <c r="AC14" s="701"/>
      <c r="AD14" s="699" t="s">
        <v>615</v>
      </c>
      <c r="AE14" s="700"/>
      <c r="AF14" s="700"/>
      <c r="AG14" s="700"/>
      <c r="AH14" s="700"/>
      <c r="AI14" s="700"/>
      <c r="AJ14" s="701"/>
      <c r="AK14" s="699" t="s">
        <v>663</v>
      </c>
      <c r="AL14" s="700"/>
      <c r="AM14" s="700"/>
      <c r="AN14" s="700"/>
      <c r="AO14" s="700"/>
      <c r="AP14" s="700"/>
      <c r="AQ14" s="701"/>
      <c r="AR14" s="794"/>
      <c r="AS14" s="794"/>
      <c r="AT14" s="794"/>
      <c r="AU14" s="794"/>
      <c r="AV14" s="794"/>
      <c r="AW14" s="794"/>
      <c r="AX14" s="795"/>
    </row>
    <row r="15" spans="1:50" ht="21" customHeight="1" x14ac:dyDescent="0.2">
      <c r="A15" s="307"/>
      <c r="B15" s="308"/>
      <c r="C15" s="308"/>
      <c r="D15" s="308"/>
      <c r="E15" s="308"/>
      <c r="F15" s="309"/>
      <c r="G15" s="790"/>
      <c r="H15" s="791"/>
      <c r="I15" s="783" t="s">
        <v>47</v>
      </c>
      <c r="J15" s="796"/>
      <c r="K15" s="796"/>
      <c r="L15" s="796"/>
      <c r="M15" s="796"/>
      <c r="N15" s="796"/>
      <c r="O15" s="797"/>
      <c r="P15" s="699" t="s">
        <v>615</v>
      </c>
      <c r="Q15" s="700"/>
      <c r="R15" s="700"/>
      <c r="S15" s="700"/>
      <c r="T15" s="700"/>
      <c r="U15" s="700"/>
      <c r="V15" s="701"/>
      <c r="W15" s="699" t="s">
        <v>615</v>
      </c>
      <c r="X15" s="700"/>
      <c r="Y15" s="700"/>
      <c r="Z15" s="700"/>
      <c r="AA15" s="700"/>
      <c r="AB15" s="700"/>
      <c r="AC15" s="701"/>
      <c r="AD15" s="699" t="s">
        <v>615</v>
      </c>
      <c r="AE15" s="700"/>
      <c r="AF15" s="700"/>
      <c r="AG15" s="700"/>
      <c r="AH15" s="700"/>
      <c r="AI15" s="700"/>
      <c r="AJ15" s="701"/>
      <c r="AK15" s="699" t="s">
        <v>663</v>
      </c>
      <c r="AL15" s="700"/>
      <c r="AM15" s="700"/>
      <c r="AN15" s="700"/>
      <c r="AO15" s="700"/>
      <c r="AP15" s="700"/>
      <c r="AQ15" s="701"/>
      <c r="AR15" s="699" t="s">
        <v>675</v>
      </c>
      <c r="AS15" s="700"/>
      <c r="AT15" s="700"/>
      <c r="AU15" s="700"/>
      <c r="AV15" s="700"/>
      <c r="AW15" s="700"/>
      <c r="AX15" s="809"/>
    </row>
    <row r="16" spans="1:50" ht="21" customHeight="1" x14ac:dyDescent="0.2">
      <c r="A16" s="307"/>
      <c r="B16" s="308"/>
      <c r="C16" s="308"/>
      <c r="D16" s="308"/>
      <c r="E16" s="308"/>
      <c r="F16" s="309"/>
      <c r="G16" s="790"/>
      <c r="H16" s="791"/>
      <c r="I16" s="783" t="s">
        <v>48</v>
      </c>
      <c r="J16" s="796"/>
      <c r="K16" s="796"/>
      <c r="L16" s="796"/>
      <c r="M16" s="796"/>
      <c r="N16" s="796"/>
      <c r="O16" s="797"/>
      <c r="P16" s="699" t="s">
        <v>615</v>
      </c>
      <c r="Q16" s="700"/>
      <c r="R16" s="700"/>
      <c r="S16" s="700"/>
      <c r="T16" s="700"/>
      <c r="U16" s="700"/>
      <c r="V16" s="701"/>
      <c r="W16" s="699" t="s">
        <v>615</v>
      </c>
      <c r="X16" s="700"/>
      <c r="Y16" s="700"/>
      <c r="Z16" s="700"/>
      <c r="AA16" s="700"/>
      <c r="AB16" s="700"/>
      <c r="AC16" s="701"/>
      <c r="AD16" s="699" t="s">
        <v>615</v>
      </c>
      <c r="AE16" s="700"/>
      <c r="AF16" s="700"/>
      <c r="AG16" s="700"/>
      <c r="AH16" s="700"/>
      <c r="AI16" s="700"/>
      <c r="AJ16" s="701"/>
      <c r="AK16" s="699" t="s">
        <v>663</v>
      </c>
      <c r="AL16" s="700"/>
      <c r="AM16" s="700"/>
      <c r="AN16" s="700"/>
      <c r="AO16" s="700"/>
      <c r="AP16" s="700"/>
      <c r="AQ16" s="701"/>
      <c r="AR16" s="801"/>
      <c r="AS16" s="802"/>
      <c r="AT16" s="802"/>
      <c r="AU16" s="802"/>
      <c r="AV16" s="802"/>
      <c r="AW16" s="802"/>
      <c r="AX16" s="803"/>
    </row>
    <row r="17" spans="1:50" ht="24.75" customHeight="1" x14ac:dyDescent="0.2">
      <c r="A17" s="307"/>
      <c r="B17" s="308"/>
      <c r="C17" s="308"/>
      <c r="D17" s="308"/>
      <c r="E17" s="308"/>
      <c r="F17" s="309"/>
      <c r="G17" s="790"/>
      <c r="H17" s="791"/>
      <c r="I17" s="783" t="s">
        <v>46</v>
      </c>
      <c r="J17" s="784"/>
      <c r="K17" s="784"/>
      <c r="L17" s="784"/>
      <c r="M17" s="784"/>
      <c r="N17" s="784"/>
      <c r="O17" s="785"/>
      <c r="P17" s="699" t="s">
        <v>615</v>
      </c>
      <c r="Q17" s="700"/>
      <c r="R17" s="700"/>
      <c r="S17" s="700"/>
      <c r="T17" s="700"/>
      <c r="U17" s="700"/>
      <c r="V17" s="701"/>
      <c r="W17" s="699" t="s">
        <v>615</v>
      </c>
      <c r="X17" s="700"/>
      <c r="Y17" s="700"/>
      <c r="Z17" s="700"/>
      <c r="AA17" s="700"/>
      <c r="AB17" s="700"/>
      <c r="AC17" s="701"/>
      <c r="AD17" s="699" t="s">
        <v>615</v>
      </c>
      <c r="AE17" s="700"/>
      <c r="AF17" s="700"/>
      <c r="AG17" s="700"/>
      <c r="AH17" s="700"/>
      <c r="AI17" s="700"/>
      <c r="AJ17" s="701"/>
      <c r="AK17" s="699" t="s">
        <v>663</v>
      </c>
      <c r="AL17" s="700"/>
      <c r="AM17" s="700"/>
      <c r="AN17" s="700"/>
      <c r="AO17" s="700"/>
      <c r="AP17" s="700"/>
      <c r="AQ17" s="701"/>
      <c r="AR17" s="786"/>
      <c r="AS17" s="786"/>
      <c r="AT17" s="786"/>
      <c r="AU17" s="786"/>
      <c r="AV17" s="786"/>
      <c r="AW17" s="786"/>
      <c r="AX17" s="787"/>
    </row>
    <row r="18" spans="1:50" ht="24.75" customHeight="1" x14ac:dyDescent="0.2">
      <c r="A18" s="307"/>
      <c r="B18" s="308"/>
      <c r="C18" s="308"/>
      <c r="D18" s="308"/>
      <c r="E18" s="308"/>
      <c r="F18" s="309"/>
      <c r="G18" s="792"/>
      <c r="H18" s="793"/>
      <c r="I18" s="776" t="s">
        <v>18</v>
      </c>
      <c r="J18" s="777"/>
      <c r="K18" s="777"/>
      <c r="L18" s="777"/>
      <c r="M18" s="777"/>
      <c r="N18" s="777"/>
      <c r="O18" s="778"/>
      <c r="P18" s="779">
        <f>SUM(P13:V17)</f>
        <v>10</v>
      </c>
      <c r="Q18" s="780"/>
      <c r="R18" s="780"/>
      <c r="S18" s="780"/>
      <c r="T18" s="780"/>
      <c r="U18" s="780"/>
      <c r="V18" s="781"/>
      <c r="W18" s="779">
        <f>SUM(W13:AC17)</f>
        <v>10</v>
      </c>
      <c r="X18" s="780"/>
      <c r="Y18" s="780"/>
      <c r="Z18" s="780"/>
      <c r="AA18" s="780"/>
      <c r="AB18" s="780"/>
      <c r="AC18" s="781"/>
      <c r="AD18" s="779">
        <f>SUM(AD13:AJ17)</f>
        <v>10</v>
      </c>
      <c r="AE18" s="780"/>
      <c r="AF18" s="780"/>
      <c r="AG18" s="780"/>
      <c r="AH18" s="780"/>
      <c r="AI18" s="780"/>
      <c r="AJ18" s="781"/>
      <c r="AK18" s="779">
        <f>SUM(AK13:AQ17)</f>
        <v>10</v>
      </c>
      <c r="AL18" s="780"/>
      <c r="AM18" s="780"/>
      <c r="AN18" s="780"/>
      <c r="AO18" s="780"/>
      <c r="AP18" s="780"/>
      <c r="AQ18" s="781"/>
      <c r="AR18" s="779">
        <f>SUM(AR13:AX17)</f>
        <v>10</v>
      </c>
      <c r="AS18" s="780"/>
      <c r="AT18" s="780"/>
      <c r="AU18" s="780"/>
      <c r="AV18" s="780"/>
      <c r="AW18" s="780"/>
      <c r="AX18" s="782"/>
    </row>
    <row r="19" spans="1:50" ht="24.75" customHeight="1" x14ac:dyDescent="0.2">
      <c r="A19" s="307"/>
      <c r="B19" s="308"/>
      <c r="C19" s="308"/>
      <c r="D19" s="308"/>
      <c r="E19" s="308"/>
      <c r="F19" s="309"/>
      <c r="G19" s="751" t="s">
        <v>9</v>
      </c>
      <c r="H19" s="752"/>
      <c r="I19" s="752"/>
      <c r="J19" s="752"/>
      <c r="K19" s="752"/>
      <c r="L19" s="752"/>
      <c r="M19" s="752"/>
      <c r="N19" s="752"/>
      <c r="O19" s="752"/>
      <c r="P19" s="699">
        <v>10</v>
      </c>
      <c r="Q19" s="700"/>
      <c r="R19" s="700"/>
      <c r="S19" s="700"/>
      <c r="T19" s="700"/>
      <c r="U19" s="700"/>
      <c r="V19" s="701"/>
      <c r="W19" s="699">
        <v>10</v>
      </c>
      <c r="X19" s="700"/>
      <c r="Y19" s="700"/>
      <c r="Z19" s="700"/>
      <c r="AA19" s="700"/>
      <c r="AB19" s="700"/>
      <c r="AC19" s="701"/>
      <c r="AD19" s="699">
        <v>10</v>
      </c>
      <c r="AE19" s="700"/>
      <c r="AF19" s="700"/>
      <c r="AG19" s="700"/>
      <c r="AH19" s="700"/>
      <c r="AI19" s="700"/>
      <c r="AJ19" s="701"/>
      <c r="AK19" s="748"/>
      <c r="AL19" s="748"/>
      <c r="AM19" s="748"/>
      <c r="AN19" s="748"/>
      <c r="AO19" s="748"/>
      <c r="AP19" s="748"/>
      <c r="AQ19" s="748"/>
      <c r="AR19" s="748"/>
      <c r="AS19" s="748"/>
      <c r="AT19" s="748"/>
      <c r="AU19" s="748"/>
      <c r="AV19" s="748"/>
      <c r="AW19" s="748"/>
      <c r="AX19" s="750"/>
    </row>
    <row r="20" spans="1:50" ht="24.75" customHeight="1" x14ac:dyDescent="0.2">
      <c r="A20" s="307"/>
      <c r="B20" s="308"/>
      <c r="C20" s="308"/>
      <c r="D20" s="308"/>
      <c r="E20" s="308"/>
      <c r="F20" s="309"/>
      <c r="G20" s="751" t="s">
        <v>10</v>
      </c>
      <c r="H20" s="752"/>
      <c r="I20" s="752"/>
      <c r="J20" s="752"/>
      <c r="K20" s="752"/>
      <c r="L20" s="752"/>
      <c r="M20" s="752"/>
      <c r="N20" s="752"/>
      <c r="O20" s="752"/>
      <c r="P20" s="747">
        <f>IF(P18=0, "-", SUM(P19)/P18)</f>
        <v>1</v>
      </c>
      <c r="Q20" s="747"/>
      <c r="R20" s="747"/>
      <c r="S20" s="747"/>
      <c r="T20" s="747"/>
      <c r="U20" s="747"/>
      <c r="V20" s="747"/>
      <c r="W20" s="747">
        <f>IF(W18=0, "-", SUM(W19)/W18)</f>
        <v>1</v>
      </c>
      <c r="X20" s="747"/>
      <c r="Y20" s="747"/>
      <c r="Z20" s="747"/>
      <c r="AA20" s="747"/>
      <c r="AB20" s="747"/>
      <c r="AC20" s="747"/>
      <c r="AD20" s="747">
        <f>IF(AD18=0, "-", SUM(AD19)/AD18)</f>
        <v>1</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2">
      <c r="A21" s="771"/>
      <c r="B21" s="772"/>
      <c r="C21" s="772"/>
      <c r="D21" s="772"/>
      <c r="E21" s="772"/>
      <c r="F21" s="773"/>
      <c r="G21" s="745" t="s">
        <v>239</v>
      </c>
      <c r="H21" s="746"/>
      <c r="I21" s="746"/>
      <c r="J21" s="746"/>
      <c r="K21" s="746"/>
      <c r="L21" s="746"/>
      <c r="M21" s="746"/>
      <c r="N21" s="746"/>
      <c r="O21" s="746"/>
      <c r="P21" s="747">
        <f>IF(P19=0, "-", SUM(P19)/SUM(P13,P14))</f>
        <v>1</v>
      </c>
      <c r="Q21" s="747"/>
      <c r="R21" s="747"/>
      <c r="S21" s="747"/>
      <c r="T21" s="747"/>
      <c r="U21" s="747"/>
      <c r="V21" s="747"/>
      <c r="W21" s="747">
        <f>IF(W19=0, "-", SUM(W19)/SUM(W13,W14))</f>
        <v>1</v>
      </c>
      <c r="X21" s="747"/>
      <c r="Y21" s="747"/>
      <c r="Z21" s="747"/>
      <c r="AA21" s="747"/>
      <c r="AB21" s="747"/>
      <c r="AC21" s="747"/>
      <c r="AD21" s="747">
        <f>IF(AD19=0, "-", SUM(AD19)/SUM(AD13,AD14))</f>
        <v>1</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2">
      <c r="A22" s="705" t="s">
        <v>593</v>
      </c>
      <c r="B22" s="706"/>
      <c r="C22" s="706"/>
      <c r="D22" s="706"/>
      <c r="E22" s="706"/>
      <c r="F22" s="707"/>
      <c r="G22" s="711" t="s">
        <v>229</v>
      </c>
      <c r="H22" s="550"/>
      <c r="I22" s="550"/>
      <c r="J22" s="550"/>
      <c r="K22" s="550"/>
      <c r="L22" s="550"/>
      <c r="M22" s="550"/>
      <c r="N22" s="550"/>
      <c r="O22" s="551"/>
      <c r="P22" s="712" t="s">
        <v>591</v>
      </c>
      <c r="Q22" s="550"/>
      <c r="R22" s="550"/>
      <c r="S22" s="550"/>
      <c r="T22" s="550"/>
      <c r="U22" s="550"/>
      <c r="V22" s="551"/>
      <c r="W22" s="712" t="s">
        <v>592</v>
      </c>
      <c r="X22" s="550"/>
      <c r="Y22" s="550"/>
      <c r="Z22" s="550"/>
      <c r="AA22" s="550"/>
      <c r="AB22" s="550"/>
      <c r="AC22" s="551"/>
      <c r="AD22" s="712" t="s">
        <v>228</v>
      </c>
      <c r="AE22" s="550"/>
      <c r="AF22" s="550"/>
      <c r="AG22" s="550"/>
      <c r="AH22" s="550"/>
      <c r="AI22" s="550"/>
      <c r="AJ22" s="550"/>
      <c r="AK22" s="550"/>
      <c r="AL22" s="550"/>
      <c r="AM22" s="550"/>
      <c r="AN22" s="550"/>
      <c r="AO22" s="550"/>
      <c r="AP22" s="550"/>
      <c r="AQ22" s="550"/>
      <c r="AR22" s="550"/>
      <c r="AS22" s="550"/>
      <c r="AT22" s="550"/>
      <c r="AU22" s="550"/>
      <c r="AV22" s="550"/>
      <c r="AW22" s="550"/>
      <c r="AX22" s="732"/>
    </row>
    <row r="23" spans="1:50" ht="25.5" customHeight="1" x14ac:dyDescent="0.2">
      <c r="A23" s="708"/>
      <c r="B23" s="709"/>
      <c r="C23" s="709"/>
      <c r="D23" s="709"/>
      <c r="E23" s="709"/>
      <c r="F23" s="710"/>
      <c r="G23" s="733" t="s">
        <v>617</v>
      </c>
      <c r="H23" s="734"/>
      <c r="I23" s="734"/>
      <c r="J23" s="734"/>
      <c r="K23" s="734"/>
      <c r="L23" s="734"/>
      <c r="M23" s="734"/>
      <c r="N23" s="734"/>
      <c r="O23" s="735"/>
      <c r="P23" s="736">
        <v>10</v>
      </c>
      <c r="Q23" s="737"/>
      <c r="R23" s="737"/>
      <c r="S23" s="737"/>
      <c r="T23" s="737"/>
      <c r="U23" s="737"/>
      <c r="V23" s="738"/>
      <c r="W23" s="736">
        <v>10</v>
      </c>
      <c r="X23" s="737"/>
      <c r="Y23" s="737"/>
      <c r="Z23" s="737"/>
      <c r="AA23" s="737"/>
      <c r="AB23" s="737"/>
      <c r="AC23" s="738"/>
      <c r="AD23" s="739"/>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hidden="1" customHeight="1" x14ac:dyDescent="0.2">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hidden="1" customHeight="1" x14ac:dyDescent="0.2">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hidden="1" customHeight="1" x14ac:dyDescent="0.2">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hidden="1" customHeight="1" x14ac:dyDescent="0.2">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hidden="1" customHeight="1" x14ac:dyDescent="0.2">
      <c r="A28" s="708"/>
      <c r="B28" s="709"/>
      <c r="C28" s="709"/>
      <c r="D28" s="709"/>
      <c r="E28" s="709"/>
      <c r="F28" s="710"/>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x14ac:dyDescent="0.25">
      <c r="A29" s="708"/>
      <c r="B29" s="709"/>
      <c r="C29" s="709"/>
      <c r="D29" s="709"/>
      <c r="E29" s="709"/>
      <c r="F29" s="710"/>
      <c r="G29" s="298" t="s">
        <v>18</v>
      </c>
      <c r="H29" s="719"/>
      <c r="I29" s="719"/>
      <c r="J29" s="719"/>
      <c r="K29" s="719"/>
      <c r="L29" s="719"/>
      <c r="M29" s="719"/>
      <c r="N29" s="719"/>
      <c r="O29" s="720"/>
      <c r="P29" s="721">
        <f>AK13</f>
        <v>10</v>
      </c>
      <c r="Q29" s="722"/>
      <c r="R29" s="722"/>
      <c r="S29" s="722"/>
      <c r="T29" s="722"/>
      <c r="U29" s="722"/>
      <c r="V29" s="723"/>
      <c r="W29" s="724">
        <f>AR13</f>
        <v>10</v>
      </c>
      <c r="X29" s="725"/>
      <c r="Y29" s="725"/>
      <c r="Z29" s="725"/>
      <c r="AA29" s="725"/>
      <c r="AB29" s="725"/>
      <c r="AC29" s="726"/>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7.25" customHeight="1" x14ac:dyDescent="0.2">
      <c r="A30" s="727" t="s">
        <v>580</v>
      </c>
      <c r="B30" s="728"/>
      <c r="C30" s="728"/>
      <c r="D30" s="728"/>
      <c r="E30" s="728"/>
      <c r="F30" s="729"/>
      <c r="G30" s="730" t="s">
        <v>659</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2">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23.25" customHeight="1" x14ac:dyDescent="0.2">
      <c r="A32" s="648"/>
      <c r="B32" s="153"/>
      <c r="C32" s="153"/>
      <c r="D32" s="153"/>
      <c r="E32" s="153"/>
      <c r="F32" s="154"/>
      <c r="G32" s="731" t="s">
        <v>661</v>
      </c>
      <c r="H32" s="635"/>
      <c r="I32" s="635"/>
      <c r="J32" s="635"/>
      <c r="K32" s="635"/>
      <c r="L32" s="635"/>
      <c r="M32" s="635"/>
      <c r="N32" s="635"/>
      <c r="O32" s="635"/>
      <c r="P32" s="385" t="s">
        <v>660</v>
      </c>
      <c r="Q32" s="639"/>
      <c r="R32" s="639"/>
      <c r="S32" s="639"/>
      <c r="T32" s="639"/>
      <c r="U32" s="639"/>
      <c r="V32" s="639"/>
      <c r="W32" s="639"/>
      <c r="X32" s="640"/>
      <c r="Y32" s="644" t="s">
        <v>51</v>
      </c>
      <c r="Z32" s="645"/>
      <c r="AA32" s="646"/>
      <c r="AB32" s="647" t="s">
        <v>621</v>
      </c>
      <c r="AC32" s="647"/>
      <c r="AD32" s="647"/>
      <c r="AE32" s="616">
        <v>0</v>
      </c>
      <c r="AF32" s="616"/>
      <c r="AG32" s="616"/>
      <c r="AH32" s="616"/>
      <c r="AI32" s="616">
        <v>0</v>
      </c>
      <c r="AJ32" s="616"/>
      <c r="AK32" s="616"/>
      <c r="AL32" s="616"/>
      <c r="AM32" s="616">
        <v>9</v>
      </c>
      <c r="AN32" s="616"/>
      <c r="AO32" s="616"/>
      <c r="AP32" s="616"/>
      <c r="AQ32" s="662" t="s">
        <v>285</v>
      </c>
      <c r="AR32" s="616"/>
      <c r="AS32" s="616"/>
      <c r="AT32" s="616"/>
      <c r="AU32" s="93" t="s">
        <v>285</v>
      </c>
      <c r="AV32" s="618"/>
      <c r="AW32" s="618"/>
      <c r="AX32" s="619"/>
    </row>
    <row r="33" spans="1:51" ht="23.25" customHeight="1" x14ac:dyDescent="0.2">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621</v>
      </c>
      <c r="AC33" s="647"/>
      <c r="AD33" s="647"/>
      <c r="AE33" s="616">
        <v>5</v>
      </c>
      <c r="AF33" s="616"/>
      <c r="AG33" s="616"/>
      <c r="AH33" s="616"/>
      <c r="AI33" s="616">
        <v>5</v>
      </c>
      <c r="AJ33" s="616"/>
      <c r="AK33" s="616"/>
      <c r="AL33" s="616"/>
      <c r="AM33" s="616">
        <v>5</v>
      </c>
      <c r="AN33" s="616"/>
      <c r="AO33" s="616"/>
      <c r="AP33" s="616"/>
      <c r="AQ33" s="616">
        <v>5</v>
      </c>
      <c r="AR33" s="616"/>
      <c r="AS33" s="616"/>
      <c r="AT33" s="616"/>
      <c r="AU33" s="617">
        <v>5</v>
      </c>
      <c r="AV33" s="618"/>
      <c r="AW33" s="618"/>
      <c r="AX33" s="619"/>
    </row>
    <row r="34" spans="1:51" ht="23.25" customHeight="1" x14ac:dyDescent="0.2">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2">
      <c r="A35" s="683"/>
      <c r="B35" s="684"/>
      <c r="C35" s="684"/>
      <c r="D35" s="684"/>
      <c r="E35" s="684"/>
      <c r="F35" s="685"/>
      <c r="G35" s="652" t="s">
        <v>622</v>
      </c>
      <c r="H35" s="653"/>
      <c r="I35" s="653"/>
      <c r="J35" s="653"/>
      <c r="K35" s="653"/>
      <c r="L35" s="653"/>
      <c r="M35" s="653"/>
      <c r="N35" s="653"/>
      <c r="O35" s="653"/>
      <c r="P35" s="653"/>
      <c r="Q35" s="653"/>
      <c r="R35" s="653"/>
      <c r="S35" s="653"/>
      <c r="T35" s="653"/>
      <c r="U35" s="653"/>
      <c r="V35" s="653"/>
      <c r="W35" s="653"/>
      <c r="X35" s="653"/>
      <c r="Y35" s="656" t="s">
        <v>582</v>
      </c>
      <c r="Z35" s="657"/>
      <c r="AA35" s="658"/>
      <c r="AB35" s="659" t="s">
        <v>623</v>
      </c>
      <c r="AC35" s="660"/>
      <c r="AD35" s="661"/>
      <c r="AE35" s="662">
        <v>0</v>
      </c>
      <c r="AF35" s="662"/>
      <c r="AG35" s="662"/>
      <c r="AH35" s="662"/>
      <c r="AI35" s="662">
        <v>0</v>
      </c>
      <c r="AJ35" s="662"/>
      <c r="AK35" s="662"/>
      <c r="AL35" s="662"/>
      <c r="AM35" s="662">
        <v>1.1000000000000001</v>
      </c>
      <c r="AN35" s="662"/>
      <c r="AO35" s="662"/>
      <c r="AP35" s="662"/>
      <c r="AQ35" s="93">
        <v>2</v>
      </c>
      <c r="AR35" s="87"/>
      <c r="AS35" s="87"/>
      <c r="AT35" s="87"/>
      <c r="AU35" s="87"/>
      <c r="AV35" s="87"/>
      <c r="AW35" s="87"/>
      <c r="AX35" s="88"/>
    </row>
    <row r="36" spans="1:51" ht="46.5" customHeight="1" x14ac:dyDescent="0.2">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624</v>
      </c>
      <c r="AC36" s="613"/>
      <c r="AD36" s="614"/>
      <c r="AE36" s="615" t="s">
        <v>625</v>
      </c>
      <c r="AF36" s="615"/>
      <c r="AG36" s="615"/>
      <c r="AH36" s="615"/>
      <c r="AI36" s="615" t="s">
        <v>631</v>
      </c>
      <c r="AJ36" s="615"/>
      <c r="AK36" s="615"/>
      <c r="AL36" s="615"/>
      <c r="AM36" s="698" t="s">
        <v>665</v>
      </c>
      <c r="AN36" s="615"/>
      <c r="AO36" s="615"/>
      <c r="AP36" s="615"/>
      <c r="AQ36" s="615" t="s">
        <v>670</v>
      </c>
      <c r="AR36" s="615"/>
      <c r="AS36" s="615"/>
      <c r="AT36" s="615"/>
      <c r="AU36" s="615"/>
      <c r="AV36" s="615"/>
      <c r="AW36" s="615"/>
      <c r="AX36" s="651"/>
    </row>
    <row r="37" spans="1:51" ht="18.75" customHeight="1" x14ac:dyDescent="0.2">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2">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615</v>
      </c>
      <c r="AR38" s="508"/>
      <c r="AS38" s="127" t="s">
        <v>175</v>
      </c>
      <c r="AT38" s="128"/>
      <c r="AU38" s="126">
        <v>4</v>
      </c>
      <c r="AV38" s="126"/>
      <c r="AW38" s="108" t="s">
        <v>166</v>
      </c>
      <c r="AX38" s="129"/>
    </row>
    <row r="39" spans="1:51" ht="23.25" customHeight="1" x14ac:dyDescent="0.2">
      <c r="A39" s="674"/>
      <c r="B39" s="672"/>
      <c r="C39" s="672"/>
      <c r="D39" s="672"/>
      <c r="E39" s="672"/>
      <c r="F39" s="673"/>
      <c r="G39" s="178" t="s">
        <v>618</v>
      </c>
      <c r="H39" s="179"/>
      <c r="I39" s="179"/>
      <c r="J39" s="179"/>
      <c r="K39" s="179"/>
      <c r="L39" s="179"/>
      <c r="M39" s="179"/>
      <c r="N39" s="179"/>
      <c r="O39" s="180"/>
      <c r="P39" s="131" t="s">
        <v>619</v>
      </c>
      <c r="Q39" s="131"/>
      <c r="R39" s="131"/>
      <c r="S39" s="131"/>
      <c r="T39" s="131"/>
      <c r="U39" s="131"/>
      <c r="V39" s="131"/>
      <c r="W39" s="131"/>
      <c r="X39" s="132"/>
      <c r="Y39" s="219" t="s">
        <v>12</v>
      </c>
      <c r="Z39" s="220"/>
      <c r="AA39" s="221"/>
      <c r="AB39" s="148" t="s">
        <v>620</v>
      </c>
      <c r="AC39" s="148"/>
      <c r="AD39" s="148"/>
      <c r="AE39" s="93">
        <v>10</v>
      </c>
      <c r="AF39" s="87"/>
      <c r="AG39" s="87"/>
      <c r="AH39" s="87"/>
      <c r="AI39" s="93">
        <v>5</v>
      </c>
      <c r="AJ39" s="87"/>
      <c r="AK39" s="87"/>
      <c r="AL39" s="87"/>
      <c r="AM39" s="93">
        <v>5</v>
      </c>
      <c r="AN39" s="87"/>
      <c r="AO39" s="87"/>
      <c r="AP39" s="87"/>
      <c r="AQ39" s="94" t="s">
        <v>615</v>
      </c>
      <c r="AR39" s="95"/>
      <c r="AS39" s="95"/>
      <c r="AT39" s="96"/>
      <c r="AU39" s="87" t="s">
        <v>615</v>
      </c>
      <c r="AV39" s="87"/>
      <c r="AW39" s="87"/>
      <c r="AX39" s="88"/>
    </row>
    <row r="40" spans="1:51" ht="23.25" customHeight="1" x14ac:dyDescent="0.2">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620</v>
      </c>
      <c r="AC40" s="92"/>
      <c r="AD40" s="92"/>
      <c r="AE40" s="93">
        <v>5</v>
      </c>
      <c r="AF40" s="87"/>
      <c r="AG40" s="87"/>
      <c r="AH40" s="87"/>
      <c r="AI40" s="93">
        <v>5</v>
      </c>
      <c r="AJ40" s="87"/>
      <c r="AK40" s="87"/>
      <c r="AL40" s="87"/>
      <c r="AM40" s="93">
        <v>5</v>
      </c>
      <c r="AN40" s="87"/>
      <c r="AO40" s="87"/>
      <c r="AP40" s="87"/>
      <c r="AQ40" s="94" t="s">
        <v>615</v>
      </c>
      <c r="AR40" s="95"/>
      <c r="AS40" s="95"/>
      <c r="AT40" s="96"/>
      <c r="AU40" s="87">
        <v>5</v>
      </c>
      <c r="AV40" s="87"/>
      <c r="AW40" s="87"/>
      <c r="AX40" s="88"/>
    </row>
    <row r="41" spans="1:51" ht="23.25" customHeight="1" x14ac:dyDescent="0.2">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200</v>
      </c>
      <c r="AF41" s="87"/>
      <c r="AG41" s="87"/>
      <c r="AH41" s="87"/>
      <c r="AI41" s="93">
        <v>100</v>
      </c>
      <c r="AJ41" s="87"/>
      <c r="AK41" s="87"/>
      <c r="AL41" s="87"/>
      <c r="AM41" s="93">
        <v>100</v>
      </c>
      <c r="AN41" s="87"/>
      <c r="AO41" s="87"/>
      <c r="AP41" s="87"/>
      <c r="AQ41" s="94" t="s">
        <v>615</v>
      </c>
      <c r="AR41" s="95"/>
      <c r="AS41" s="95"/>
      <c r="AT41" s="96"/>
      <c r="AU41" s="87" t="s">
        <v>615</v>
      </c>
      <c r="AV41" s="87"/>
      <c r="AW41" s="87"/>
      <c r="AX41" s="88"/>
    </row>
    <row r="42" spans="1:51" ht="33" customHeight="1" x14ac:dyDescent="0.2">
      <c r="A42" s="187" t="s">
        <v>261</v>
      </c>
      <c r="B42" s="150"/>
      <c r="C42" s="150"/>
      <c r="D42" s="150"/>
      <c r="E42" s="150"/>
      <c r="F42" s="151"/>
      <c r="G42" s="189" t="s">
        <v>615</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5">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2">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2">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2">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2">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2">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2">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2">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2">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2">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2">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2">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2">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2">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2">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2">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2">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5">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2">
      <c r="A64" s="727" t="s">
        <v>580</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2">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2">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2">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2">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2">
      <c r="A69" s="683"/>
      <c r="B69" s="684"/>
      <c r="C69" s="684"/>
      <c r="D69" s="684"/>
      <c r="E69" s="684"/>
      <c r="F69" s="685"/>
      <c r="G69" s="652" t="s">
        <v>626</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2">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2">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2">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2">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2">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2">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2">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2">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2">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2">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2">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2">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2">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2">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2">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2">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2">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2">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2">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2">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2">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2">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2">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2">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2">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5">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2">
      <c r="A98" s="713" t="s">
        <v>580</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2">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2">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2">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2">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2">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2">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2">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2">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2">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2">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2">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2">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2">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2">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2">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2">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2">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2">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2">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2">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2">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2">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2">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2">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2">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2">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2">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2">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2">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2">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2">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2">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5">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2">
      <c r="A132" s="713" t="s">
        <v>580</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2">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2">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2">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2">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2">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2">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2">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2">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2">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2">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2">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2">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2">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2">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2">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2">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2">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2">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2">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2">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2">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2">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2">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2">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2">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2">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2">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2">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2">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2">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2">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2">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5">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2">
      <c r="A166" s="713" t="s">
        <v>580</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2">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2">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2">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2">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2">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2">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2">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2">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2">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2">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2">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2">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2">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2">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2">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2">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2">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2">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2">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2">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2">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2">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2">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2">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2">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2">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2">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2">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2">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2">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2">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2">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5">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2">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2">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2">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2">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2">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2">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2">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2">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2">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2">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2">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2">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2">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2">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5">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t="s">
        <v>231</v>
      </c>
      <c r="AS214" s="419"/>
      <c r="AT214" s="420"/>
      <c r="AU214" s="420"/>
      <c r="AV214" s="420"/>
      <c r="AW214" s="420"/>
      <c r="AX214" s="421"/>
      <c r="AY214">
        <f>COUNTIF($AR$214,"☑")</f>
        <v>0</v>
      </c>
    </row>
    <row r="215" spans="1:51" ht="45" customHeight="1" x14ac:dyDescent="0.2">
      <c r="A215" s="406" t="s">
        <v>284</v>
      </c>
      <c r="B215" s="407"/>
      <c r="C215" s="410" t="s">
        <v>178</v>
      </c>
      <c r="D215" s="407"/>
      <c r="E215" s="412" t="s">
        <v>194</v>
      </c>
      <c r="F215" s="413"/>
      <c r="G215" s="414" t="s">
        <v>632</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2">
      <c r="A216" s="408"/>
      <c r="B216" s="409"/>
      <c r="C216" s="411"/>
      <c r="D216" s="409"/>
      <c r="E216" s="149" t="s">
        <v>193</v>
      </c>
      <c r="F216" s="151"/>
      <c r="G216" s="130" t="s">
        <v>633</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642</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2">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643</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2">
      <c r="A218" s="408"/>
      <c r="B218" s="409"/>
      <c r="C218" s="491" t="s">
        <v>600</v>
      </c>
      <c r="D218" s="492"/>
      <c r="E218" s="149" t="s">
        <v>280</v>
      </c>
      <c r="F218" s="151"/>
      <c r="G218" s="472" t="s">
        <v>181</v>
      </c>
      <c r="H218" s="473"/>
      <c r="I218" s="473"/>
      <c r="J218" s="493" t="s">
        <v>615</v>
      </c>
      <c r="K218" s="494"/>
      <c r="L218" s="494"/>
      <c r="M218" s="494"/>
      <c r="N218" s="494"/>
      <c r="O218" s="494"/>
      <c r="P218" s="494"/>
      <c r="Q218" s="494"/>
      <c r="R218" s="494"/>
      <c r="S218" s="494"/>
      <c r="T218" s="495"/>
      <c r="U218" s="470" t="s">
        <v>285</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2">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285</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5">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10" t="s">
        <v>285</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2">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2">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2">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629</v>
      </c>
      <c r="AE223" s="452"/>
      <c r="AF223" s="452"/>
      <c r="AG223" s="453" t="s">
        <v>636</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2">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629</v>
      </c>
      <c r="AE224" s="365"/>
      <c r="AF224" s="365"/>
      <c r="AG224" s="359" t="s">
        <v>637</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2">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629</v>
      </c>
      <c r="AE225" s="402"/>
      <c r="AF225" s="402"/>
      <c r="AG225" s="387" t="s">
        <v>638</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2">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629</v>
      </c>
      <c r="AE226" s="383"/>
      <c r="AF226" s="383"/>
      <c r="AG226" s="385" t="s">
        <v>671</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2">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634</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48.6" customHeight="1" x14ac:dyDescent="0.2">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634</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2">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635</v>
      </c>
      <c r="AE229" s="349"/>
      <c r="AF229" s="349"/>
      <c r="AG229" s="351" t="s">
        <v>285</v>
      </c>
      <c r="AH229" s="352"/>
      <c r="AI229" s="352"/>
      <c r="AJ229" s="352"/>
      <c r="AK229" s="352"/>
      <c r="AL229" s="352"/>
      <c r="AM229" s="352"/>
      <c r="AN229" s="352"/>
      <c r="AO229" s="352"/>
      <c r="AP229" s="352"/>
      <c r="AQ229" s="352"/>
      <c r="AR229" s="352"/>
      <c r="AS229" s="352"/>
      <c r="AT229" s="352"/>
      <c r="AU229" s="352"/>
      <c r="AV229" s="352"/>
      <c r="AW229" s="352"/>
      <c r="AX229" s="353"/>
    </row>
    <row r="230" spans="1:50" ht="45.6" customHeight="1" x14ac:dyDescent="0.2">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629</v>
      </c>
      <c r="AE230" s="365"/>
      <c r="AF230" s="365"/>
      <c r="AG230" s="359" t="s">
        <v>664</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2">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635</v>
      </c>
      <c r="AE231" s="365"/>
      <c r="AF231" s="365"/>
      <c r="AG231" s="359" t="s">
        <v>285</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2">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629</v>
      </c>
      <c r="AE232" s="365"/>
      <c r="AF232" s="365"/>
      <c r="AG232" s="359" t="s">
        <v>639</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2">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635</v>
      </c>
      <c r="AE233" s="402"/>
      <c r="AF233" s="402"/>
      <c r="AG233" s="403" t="s">
        <v>285</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2">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635</v>
      </c>
      <c r="AE234" s="365"/>
      <c r="AF234" s="434"/>
      <c r="AG234" s="359" t="s">
        <v>285</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2">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629</v>
      </c>
      <c r="AE235" s="395"/>
      <c r="AF235" s="396"/>
      <c r="AG235" s="397" t="s">
        <v>640</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2">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629</v>
      </c>
      <c r="AE236" s="349"/>
      <c r="AF236" s="350"/>
      <c r="AG236" s="351" t="s">
        <v>672</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2">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635</v>
      </c>
      <c r="AE237" s="358"/>
      <c r="AF237" s="358"/>
      <c r="AG237" s="359" t="s">
        <v>285</v>
      </c>
      <c r="AH237" s="360"/>
      <c r="AI237" s="360"/>
      <c r="AJ237" s="360"/>
      <c r="AK237" s="360"/>
      <c r="AL237" s="360"/>
      <c r="AM237" s="360"/>
      <c r="AN237" s="360"/>
      <c r="AO237" s="360"/>
      <c r="AP237" s="360"/>
      <c r="AQ237" s="360"/>
      <c r="AR237" s="360"/>
      <c r="AS237" s="360"/>
      <c r="AT237" s="360"/>
      <c r="AU237" s="360"/>
      <c r="AV237" s="360"/>
      <c r="AW237" s="360"/>
      <c r="AX237" s="361"/>
    </row>
    <row r="238" spans="1:50" ht="42" customHeight="1" x14ac:dyDescent="0.2">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629</v>
      </c>
      <c r="AE238" s="365"/>
      <c r="AF238" s="365"/>
      <c r="AG238" s="359" t="s">
        <v>666</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2">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629</v>
      </c>
      <c r="AE239" s="365"/>
      <c r="AF239" s="365"/>
      <c r="AG239" s="389" t="s">
        <v>641</v>
      </c>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2">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635</v>
      </c>
      <c r="AE240" s="383"/>
      <c r="AF240" s="384"/>
      <c r="AG240" s="385" t="s">
        <v>285</v>
      </c>
      <c r="AH240" s="131"/>
      <c r="AI240" s="131"/>
      <c r="AJ240" s="131"/>
      <c r="AK240" s="131"/>
      <c r="AL240" s="131"/>
      <c r="AM240" s="131"/>
      <c r="AN240" s="131"/>
      <c r="AO240" s="131"/>
      <c r="AP240" s="131"/>
      <c r="AQ240" s="131"/>
      <c r="AR240" s="131"/>
      <c r="AS240" s="131"/>
      <c r="AT240" s="131"/>
      <c r="AU240" s="131"/>
      <c r="AV240" s="131"/>
      <c r="AW240" s="131"/>
      <c r="AX240" s="386"/>
    </row>
    <row r="241" spans="1:50" ht="19.649999999999999" customHeight="1" x14ac:dyDescent="0.2">
      <c r="A241" s="375"/>
      <c r="B241" s="376"/>
      <c r="C241" s="889" t="s">
        <v>0</v>
      </c>
      <c r="D241" s="890"/>
      <c r="E241" s="890"/>
      <c r="F241" s="890"/>
      <c r="G241" s="890"/>
      <c r="H241" s="890"/>
      <c r="I241" s="890"/>
      <c r="J241" s="890"/>
      <c r="K241" s="890"/>
      <c r="L241" s="890"/>
      <c r="M241" s="890"/>
      <c r="N241" s="890"/>
      <c r="O241" s="886" t="s">
        <v>606</v>
      </c>
      <c r="P241" s="887"/>
      <c r="Q241" s="887"/>
      <c r="R241" s="887"/>
      <c r="S241" s="887"/>
      <c r="T241" s="887"/>
      <c r="U241" s="887"/>
      <c r="V241" s="887"/>
      <c r="W241" s="887"/>
      <c r="X241" s="887"/>
      <c r="Y241" s="887"/>
      <c r="Z241" s="887"/>
      <c r="AA241" s="887"/>
      <c r="AB241" s="887"/>
      <c r="AC241" s="887"/>
      <c r="AD241" s="887"/>
      <c r="AE241" s="887"/>
      <c r="AF241" s="888"/>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2">
      <c r="A242" s="375"/>
      <c r="B242" s="376"/>
      <c r="C242" s="873"/>
      <c r="D242" s="874"/>
      <c r="E242" s="368"/>
      <c r="F242" s="368"/>
      <c r="G242" s="368"/>
      <c r="H242" s="369"/>
      <c r="I242" s="369"/>
      <c r="J242" s="875"/>
      <c r="K242" s="875"/>
      <c r="L242" s="875"/>
      <c r="M242" s="369"/>
      <c r="N242" s="876"/>
      <c r="O242" s="877"/>
      <c r="P242" s="878"/>
      <c r="Q242" s="878"/>
      <c r="R242" s="878"/>
      <c r="S242" s="878"/>
      <c r="T242" s="878"/>
      <c r="U242" s="878"/>
      <c r="V242" s="878"/>
      <c r="W242" s="878"/>
      <c r="X242" s="878"/>
      <c r="Y242" s="878"/>
      <c r="Z242" s="878"/>
      <c r="AA242" s="878"/>
      <c r="AB242" s="878"/>
      <c r="AC242" s="878"/>
      <c r="AD242" s="878"/>
      <c r="AE242" s="878"/>
      <c r="AF242" s="879"/>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2">
      <c r="A243" s="375"/>
      <c r="B243" s="376"/>
      <c r="C243" s="366"/>
      <c r="D243" s="367"/>
      <c r="E243" s="368"/>
      <c r="F243" s="368"/>
      <c r="G243" s="368"/>
      <c r="H243" s="369"/>
      <c r="I243" s="369"/>
      <c r="J243" s="370"/>
      <c r="K243" s="370"/>
      <c r="L243" s="370"/>
      <c r="M243" s="371"/>
      <c r="N243" s="372"/>
      <c r="O243" s="880"/>
      <c r="P243" s="881"/>
      <c r="Q243" s="881"/>
      <c r="R243" s="881"/>
      <c r="S243" s="881"/>
      <c r="T243" s="881"/>
      <c r="U243" s="881"/>
      <c r="V243" s="881"/>
      <c r="W243" s="881"/>
      <c r="X243" s="881"/>
      <c r="Y243" s="881"/>
      <c r="Z243" s="881"/>
      <c r="AA243" s="881"/>
      <c r="AB243" s="881"/>
      <c r="AC243" s="881"/>
      <c r="AD243" s="881"/>
      <c r="AE243" s="881"/>
      <c r="AF243" s="882"/>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2">
      <c r="A244" s="375"/>
      <c r="B244" s="376"/>
      <c r="C244" s="366"/>
      <c r="D244" s="367"/>
      <c r="E244" s="368"/>
      <c r="F244" s="368"/>
      <c r="G244" s="368"/>
      <c r="H244" s="369"/>
      <c r="I244" s="369"/>
      <c r="J244" s="370"/>
      <c r="K244" s="370"/>
      <c r="L244" s="370"/>
      <c r="M244" s="371"/>
      <c r="N244" s="372"/>
      <c r="O244" s="880"/>
      <c r="P244" s="881"/>
      <c r="Q244" s="881"/>
      <c r="R244" s="881"/>
      <c r="S244" s="881"/>
      <c r="T244" s="881"/>
      <c r="U244" s="881"/>
      <c r="V244" s="881"/>
      <c r="W244" s="881"/>
      <c r="X244" s="881"/>
      <c r="Y244" s="881"/>
      <c r="Z244" s="881"/>
      <c r="AA244" s="881"/>
      <c r="AB244" s="881"/>
      <c r="AC244" s="881"/>
      <c r="AD244" s="881"/>
      <c r="AE244" s="881"/>
      <c r="AF244" s="882"/>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2">
      <c r="A245" s="375"/>
      <c r="B245" s="376"/>
      <c r="C245" s="366"/>
      <c r="D245" s="367"/>
      <c r="E245" s="368"/>
      <c r="F245" s="368"/>
      <c r="G245" s="368"/>
      <c r="H245" s="369"/>
      <c r="I245" s="369"/>
      <c r="J245" s="370"/>
      <c r="K245" s="370"/>
      <c r="L245" s="370"/>
      <c r="M245" s="371"/>
      <c r="N245" s="372"/>
      <c r="O245" s="880"/>
      <c r="P245" s="881"/>
      <c r="Q245" s="881"/>
      <c r="R245" s="881"/>
      <c r="S245" s="881"/>
      <c r="T245" s="881"/>
      <c r="U245" s="881"/>
      <c r="V245" s="881"/>
      <c r="W245" s="881"/>
      <c r="X245" s="881"/>
      <c r="Y245" s="881"/>
      <c r="Z245" s="881"/>
      <c r="AA245" s="881"/>
      <c r="AB245" s="881"/>
      <c r="AC245" s="881"/>
      <c r="AD245" s="881"/>
      <c r="AE245" s="881"/>
      <c r="AF245" s="882"/>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2">
      <c r="A246" s="377"/>
      <c r="B246" s="378"/>
      <c r="C246" s="391"/>
      <c r="D246" s="392"/>
      <c r="E246" s="368"/>
      <c r="F246" s="368"/>
      <c r="G246" s="368"/>
      <c r="H246" s="369"/>
      <c r="I246" s="369"/>
      <c r="J246" s="393"/>
      <c r="K246" s="393"/>
      <c r="L246" s="393"/>
      <c r="M246" s="871"/>
      <c r="N246" s="872"/>
      <c r="O246" s="883"/>
      <c r="P246" s="884"/>
      <c r="Q246" s="884"/>
      <c r="R246" s="884"/>
      <c r="S246" s="884"/>
      <c r="T246" s="884"/>
      <c r="U246" s="884"/>
      <c r="V246" s="884"/>
      <c r="W246" s="884"/>
      <c r="X246" s="884"/>
      <c r="Y246" s="884"/>
      <c r="Z246" s="884"/>
      <c r="AA246" s="884"/>
      <c r="AB246" s="884"/>
      <c r="AC246" s="884"/>
      <c r="AD246" s="884"/>
      <c r="AE246" s="884"/>
      <c r="AF246" s="885"/>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2">
      <c r="A247" s="339" t="s">
        <v>45</v>
      </c>
      <c r="B247" s="901"/>
      <c r="C247" s="298" t="s">
        <v>49</v>
      </c>
      <c r="D247" s="719"/>
      <c r="E247" s="719"/>
      <c r="F247" s="720"/>
      <c r="G247" s="904" t="s">
        <v>667</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67.5" customHeight="1" thickBot="1" x14ac:dyDescent="0.25">
      <c r="A248" s="902"/>
      <c r="B248" s="903"/>
      <c r="C248" s="906" t="s">
        <v>53</v>
      </c>
      <c r="D248" s="907"/>
      <c r="E248" s="907"/>
      <c r="F248" s="908"/>
      <c r="G248" s="909" t="s">
        <v>668</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2">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67.5" customHeight="1" thickBot="1" x14ac:dyDescent="0.25">
      <c r="A250" s="894" t="s">
        <v>674</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2">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67.5" customHeight="1" thickBot="1" x14ac:dyDescent="0.25">
      <c r="A252" s="323" t="s">
        <v>132</v>
      </c>
      <c r="B252" s="324"/>
      <c r="C252" s="324"/>
      <c r="D252" s="324"/>
      <c r="E252" s="325"/>
      <c r="F252" s="900" t="s">
        <v>673</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2">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66" customHeight="1" thickBot="1" x14ac:dyDescent="0.25">
      <c r="A254" s="323" t="s">
        <v>132</v>
      </c>
      <c r="B254" s="324"/>
      <c r="C254" s="324"/>
      <c r="D254" s="324"/>
      <c r="E254" s="325"/>
      <c r="F254" s="326" t="s">
        <v>676</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2">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5">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2">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2">
      <c r="A258" s="338" t="s">
        <v>278</v>
      </c>
      <c r="B258" s="90"/>
      <c r="C258" s="90"/>
      <c r="D258" s="91"/>
      <c r="E258" s="319" t="s">
        <v>615</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2">
      <c r="A259" s="256" t="s">
        <v>277</v>
      </c>
      <c r="B259" s="256"/>
      <c r="C259" s="256"/>
      <c r="D259" s="256"/>
      <c r="E259" s="319" t="s">
        <v>615</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2">
      <c r="A260" s="256" t="s">
        <v>276</v>
      </c>
      <c r="B260" s="256"/>
      <c r="C260" s="256"/>
      <c r="D260" s="256"/>
      <c r="E260" s="319" t="s">
        <v>615</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2">
      <c r="A261" s="256" t="s">
        <v>275</v>
      </c>
      <c r="B261" s="256"/>
      <c r="C261" s="256"/>
      <c r="D261" s="256"/>
      <c r="E261" s="319" t="s">
        <v>615</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2">
      <c r="A262" s="256" t="s">
        <v>274</v>
      </c>
      <c r="B262" s="256"/>
      <c r="C262" s="256"/>
      <c r="D262" s="256"/>
      <c r="E262" s="319" t="s">
        <v>615</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2">
      <c r="A263" s="256" t="s">
        <v>273</v>
      </c>
      <c r="B263" s="256"/>
      <c r="C263" s="256"/>
      <c r="D263" s="256"/>
      <c r="E263" s="319" t="s">
        <v>615</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2">
      <c r="A264" s="256" t="s">
        <v>272</v>
      </c>
      <c r="B264" s="256"/>
      <c r="C264" s="256"/>
      <c r="D264" s="256"/>
      <c r="E264" s="319" t="s">
        <v>615</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2">
      <c r="A265" s="256" t="s">
        <v>271</v>
      </c>
      <c r="B265" s="256"/>
      <c r="C265" s="256"/>
      <c r="D265" s="256"/>
      <c r="E265" s="319" t="s">
        <v>627</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2">
      <c r="A266" s="256" t="s">
        <v>417</v>
      </c>
      <c r="B266" s="256"/>
      <c r="C266" s="256"/>
      <c r="D266" s="256"/>
      <c r="E266" s="100" t="s">
        <v>608</v>
      </c>
      <c r="F266" s="86"/>
      <c r="G266" s="86"/>
      <c r="H266" s="77" t="str">
        <f>IF(E266="","","-")</f>
        <v>-</v>
      </c>
      <c r="I266" s="86" t="s">
        <v>628</v>
      </c>
      <c r="J266" s="86"/>
      <c r="K266" s="77" t="str">
        <f>IF(I266="","","-")</f>
        <v>-</v>
      </c>
      <c r="L266" s="101">
        <v>42</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2">
      <c r="A267" s="256" t="s">
        <v>597</v>
      </c>
      <c r="B267" s="256"/>
      <c r="C267" s="256"/>
      <c r="D267" s="256"/>
      <c r="E267" s="100" t="s">
        <v>608</v>
      </c>
      <c r="F267" s="86"/>
      <c r="G267" s="86"/>
      <c r="H267" s="77"/>
      <c r="I267" s="86"/>
      <c r="J267" s="86"/>
      <c r="K267" s="77"/>
      <c r="L267" s="101">
        <v>917</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2">
      <c r="A268" s="256" t="s">
        <v>385</v>
      </c>
      <c r="B268" s="256"/>
      <c r="C268" s="256"/>
      <c r="D268" s="256"/>
      <c r="E268" s="84">
        <v>2021</v>
      </c>
      <c r="F268" s="85"/>
      <c r="G268" s="86" t="s">
        <v>630</v>
      </c>
      <c r="H268" s="86"/>
      <c r="I268" s="86"/>
      <c r="J268" s="85">
        <v>20</v>
      </c>
      <c r="K268" s="85"/>
      <c r="L268" s="101">
        <v>998</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2">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2">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313" t="s">
        <v>267</v>
      </c>
      <c r="B308" s="314"/>
      <c r="C308" s="314"/>
      <c r="D308" s="314"/>
      <c r="E308" s="314"/>
      <c r="F308" s="315"/>
      <c r="G308" s="294" t="s">
        <v>651</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39" customHeight="1" x14ac:dyDescent="0.2">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42.6" customHeight="1" x14ac:dyDescent="0.2">
      <c r="A310" s="316"/>
      <c r="B310" s="317"/>
      <c r="C310" s="317"/>
      <c r="D310" s="317"/>
      <c r="E310" s="317"/>
      <c r="F310" s="318"/>
      <c r="G310" s="284" t="s">
        <v>657</v>
      </c>
      <c r="H310" s="285"/>
      <c r="I310" s="285"/>
      <c r="J310" s="285"/>
      <c r="K310" s="286"/>
      <c r="L310" s="287" t="s">
        <v>652</v>
      </c>
      <c r="M310" s="288"/>
      <c r="N310" s="288"/>
      <c r="O310" s="288"/>
      <c r="P310" s="288"/>
      <c r="Q310" s="288"/>
      <c r="R310" s="288"/>
      <c r="S310" s="288"/>
      <c r="T310" s="288"/>
      <c r="U310" s="288"/>
      <c r="V310" s="288"/>
      <c r="W310" s="288"/>
      <c r="X310" s="289"/>
      <c r="Y310" s="290">
        <v>7.3</v>
      </c>
      <c r="Z310" s="291"/>
      <c r="AA310" s="291"/>
      <c r="AB310" s="292"/>
      <c r="AC310" s="284"/>
      <c r="AD310" s="285"/>
      <c r="AE310" s="285"/>
      <c r="AF310" s="285"/>
      <c r="AG310" s="286"/>
      <c r="AH310" s="287"/>
      <c r="AI310" s="288"/>
      <c r="AJ310" s="288"/>
      <c r="AK310" s="288"/>
      <c r="AL310" s="288"/>
      <c r="AM310" s="288"/>
      <c r="AN310" s="288"/>
      <c r="AO310" s="288"/>
      <c r="AP310" s="288"/>
      <c r="AQ310" s="288"/>
      <c r="AR310" s="288"/>
      <c r="AS310" s="288"/>
      <c r="AT310" s="289"/>
      <c r="AU310" s="290"/>
      <c r="AV310" s="291"/>
      <c r="AW310" s="291"/>
      <c r="AX310" s="293"/>
    </row>
    <row r="311" spans="1:50" ht="24.75" hidden="1" customHeight="1" x14ac:dyDescent="0.2">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c r="AD311" s="275"/>
      <c r="AE311" s="275"/>
      <c r="AF311" s="275"/>
      <c r="AG311" s="276"/>
      <c r="AH311" s="277"/>
      <c r="AI311" s="278"/>
      <c r="AJ311" s="278"/>
      <c r="AK311" s="278"/>
      <c r="AL311" s="278"/>
      <c r="AM311" s="278"/>
      <c r="AN311" s="278"/>
      <c r="AO311" s="278"/>
      <c r="AP311" s="278"/>
      <c r="AQ311" s="278"/>
      <c r="AR311" s="278"/>
      <c r="AS311" s="278"/>
      <c r="AT311" s="279"/>
      <c r="AU311" s="280"/>
      <c r="AV311" s="281"/>
      <c r="AW311" s="281"/>
      <c r="AX311" s="283"/>
    </row>
    <row r="312" spans="1:50" ht="24.75" hidden="1" customHeight="1" x14ac:dyDescent="0.2">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hidden="1" customHeight="1" x14ac:dyDescent="0.2">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2">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2">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2">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2">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2">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10.199999999999999" hidden="1" customHeight="1" x14ac:dyDescent="0.2">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7.3</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0</v>
      </c>
      <c r="AV320" s="271"/>
      <c r="AW320" s="271"/>
      <c r="AX320" s="273"/>
    </row>
    <row r="321" spans="1:51" ht="24.75" hidden="1" customHeight="1" x14ac:dyDescent="0.2">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2">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2">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2">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2">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2">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2">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2">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2">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2">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2">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2">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2">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2">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2">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2">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2">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2">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2">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2">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2">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2">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2">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2">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5">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2">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2">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2">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2">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2">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2">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2">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2">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2">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2">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2">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2">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2">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5">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2">
      <c r="A366" s="230">
        <v>1</v>
      </c>
      <c r="B366" s="230">
        <v>1</v>
      </c>
      <c r="C366" s="252" t="s">
        <v>644</v>
      </c>
      <c r="D366" s="251"/>
      <c r="E366" s="251"/>
      <c r="F366" s="251"/>
      <c r="G366" s="251"/>
      <c r="H366" s="251"/>
      <c r="I366" s="251"/>
      <c r="J366" s="233">
        <v>7010001023050</v>
      </c>
      <c r="K366" s="234"/>
      <c r="L366" s="234"/>
      <c r="M366" s="234"/>
      <c r="N366" s="234"/>
      <c r="O366" s="234"/>
      <c r="P366" s="245" t="s">
        <v>652</v>
      </c>
      <c r="Q366" s="235"/>
      <c r="R366" s="235"/>
      <c r="S366" s="235"/>
      <c r="T366" s="235"/>
      <c r="U366" s="235"/>
      <c r="V366" s="235"/>
      <c r="W366" s="235"/>
      <c r="X366" s="235"/>
      <c r="Y366" s="236">
        <v>7.3</v>
      </c>
      <c r="Z366" s="237"/>
      <c r="AA366" s="237"/>
      <c r="AB366" s="238"/>
      <c r="AC366" s="222" t="s">
        <v>253</v>
      </c>
      <c r="AD366" s="223"/>
      <c r="AE366" s="223"/>
      <c r="AF366" s="223"/>
      <c r="AG366" s="223"/>
      <c r="AH366" s="253">
        <v>2</v>
      </c>
      <c r="AI366" s="254"/>
      <c r="AJ366" s="254"/>
      <c r="AK366" s="254"/>
      <c r="AL366" s="226">
        <v>91.93</v>
      </c>
      <c r="AM366" s="227"/>
      <c r="AN366" s="227"/>
      <c r="AO366" s="228"/>
      <c r="AP366" s="229" t="s">
        <v>662</v>
      </c>
      <c r="AQ366" s="229"/>
      <c r="AR366" s="229"/>
      <c r="AS366" s="229"/>
      <c r="AT366" s="229"/>
      <c r="AU366" s="229"/>
      <c r="AV366" s="229"/>
      <c r="AW366" s="229"/>
      <c r="AX366" s="229"/>
    </row>
    <row r="367" spans="1:51" ht="30" customHeight="1" x14ac:dyDescent="0.2">
      <c r="A367" s="230">
        <v>2</v>
      </c>
      <c r="B367" s="230">
        <v>1</v>
      </c>
      <c r="C367" s="252" t="s">
        <v>645</v>
      </c>
      <c r="D367" s="251"/>
      <c r="E367" s="251"/>
      <c r="F367" s="251"/>
      <c r="G367" s="251"/>
      <c r="H367" s="251"/>
      <c r="I367" s="251"/>
      <c r="J367" s="233">
        <v>8180001124830</v>
      </c>
      <c r="K367" s="234"/>
      <c r="L367" s="234"/>
      <c r="M367" s="234"/>
      <c r="N367" s="234"/>
      <c r="O367" s="234"/>
      <c r="P367" s="245" t="s">
        <v>653</v>
      </c>
      <c r="Q367" s="235"/>
      <c r="R367" s="235"/>
      <c r="S367" s="235"/>
      <c r="T367" s="235"/>
      <c r="U367" s="235"/>
      <c r="V367" s="235"/>
      <c r="W367" s="235"/>
      <c r="X367" s="235"/>
      <c r="Y367" s="236">
        <v>1</v>
      </c>
      <c r="Z367" s="237"/>
      <c r="AA367" s="237"/>
      <c r="AB367" s="238"/>
      <c r="AC367" s="222" t="s">
        <v>259</v>
      </c>
      <c r="AD367" s="223"/>
      <c r="AE367" s="223"/>
      <c r="AF367" s="223"/>
      <c r="AG367" s="223"/>
      <c r="AH367" s="253" t="s">
        <v>662</v>
      </c>
      <c r="AI367" s="254"/>
      <c r="AJ367" s="254"/>
      <c r="AK367" s="254"/>
      <c r="AL367" s="226" t="s">
        <v>662</v>
      </c>
      <c r="AM367" s="227"/>
      <c r="AN367" s="227"/>
      <c r="AO367" s="228"/>
      <c r="AP367" s="229" t="s">
        <v>662</v>
      </c>
      <c r="AQ367" s="229"/>
      <c r="AR367" s="229"/>
      <c r="AS367" s="229"/>
      <c r="AT367" s="229"/>
      <c r="AU367" s="229"/>
      <c r="AV367" s="229"/>
      <c r="AW367" s="229"/>
      <c r="AX367" s="229"/>
      <c r="AY367">
        <f>COUNTA($C$367)</f>
        <v>1</v>
      </c>
    </row>
    <row r="368" spans="1:51" ht="30" customHeight="1" x14ac:dyDescent="0.2">
      <c r="A368" s="230">
        <v>3</v>
      </c>
      <c r="B368" s="230">
        <v>1</v>
      </c>
      <c r="C368" s="252" t="s">
        <v>646</v>
      </c>
      <c r="D368" s="251"/>
      <c r="E368" s="251"/>
      <c r="F368" s="251"/>
      <c r="G368" s="251"/>
      <c r="H368" s="251"/>
      <c r="I368" s="251"/>
      <c r="J368" s="233">
        <v>3010001105926</v>
      </c>
      <c r="K368" s="234"/>
      <c r="L368" s="234"/>
      <c r="M368" s="234"/>
      <c r="N368" s="234"/>
      <c r="O368" s="234"/>
      <c r="P368" s="245" t="s">
        <v>653</v>
      </c>
      <c r="Q368" s="235"/>
      <c r="R368" s="235"/>
      <c r="S368" s="235"/>
      <c r="T368" s="235"/>
      <c r="U368" s="235"/>
      <c r="V368" s="235"/>
      <c r="W368" s="235"/>
      <c r="X368" s="235"/>
      <c r="Y368" s="236">
        <v>0.7</v>
      </c>
      <c r="Z368" s="237"/>
      <c r="AA368" s="237"/>
      <c r="AB368" s="238"/>
      <c r="AC368" s="222" t="s">
        <v>259</v>
      </c>
      <c r="AD368" s="223"/>
      <c r="AE368" s="223"/>
      <c r="AF368" s="223"/>
      <c r="AG368" s="223"/>
      <c r="AH368" s="224" t="s">
        <v>662</v>
      </c>
      <c r="AI368" s="225"/>
      <c r="AJ368" s="225"/>
      <c r="AK368" s="225"/>
      <c r="AL368" s="224" t="s">
        <v>662</v>
      </c>
      <c r="AM368" s="225"/>
      <c r="AN368" s="225"/>
      <c r="AO368" s="225"/>
      <c r="AP368" s="229" t="s">
        <v>662</v>
      </c>
      <c r="AQ368" s="229"/>
      <c r="AR368" s="229"/>
      <c r="AS368" s="229"/>
      <c r="AT368" s="229"/>
      <c r="AU368" s="229"/>
      <c r="AV368" s="229"/>
      <c r="AW368" s="229"/>
      <c r="AX368" s="229"/>
      <c r="AY368">
        <f>COUNTA($C$368)</f>
        <v>1</v>
      </c>
    </row>
    <row r="369" spans="1:51" ht="30" customHeight="1" x14ac:dyDescent="0.2">
      <c r="A369" s="230">
        <v>4</v>
      </c>
      <c r="B369" s="230">
        <v>1</v>
      </c>
      <c r="C369" s="252" t="s">
        <v>647</v>
      </c>
      <c r="D369" s="251"/>
      <c r="E369" s="251"/>
      <c r="F369" s="251"/>
      <c r="G369" s="251"/>
      <c r="H369" s="251"/>
      <c r="I369" s="251"/>
      <c r="J369" s="233">
        <v>8010001036745</v>
      </c>
      <c r="K369" s="234"/>
      <c r="L369" s="234"/>
      <c r="M369" s="234"/>
      <c r="N369" s="234"/>
      <c r="O369" s="234"/>
      <c r="P369" s="245" t="s">
        <v>653</v>
      </c>
      <c r="Q369" s="235"/>
      <c r="R369" s="235"/>
      <c r="S369" s="235"/>
      <c r="T369" s="235"/>
      <c r="U369" s="235"/>
      <c r="V369" s="235"/>
      <c r="W369" s="235"/>
      <c r="X369" s="235"/>
      <c r="Y369" s="236">
        <v>0.4</v>
      </c>
      <c r="Z369" s="237"/>
      <c r="AA369" s="237"/>
      <c r="AB369" s="238"/>
      <c r="AC369" s="222" t="s">
        <v>259</v>
      </c>
      <c r="AD369" s="223"/>
      <c r="AE369" s="223"/>
      <c r="AF369" s="223"/>
      <c r="AG369" s="223"/>
      <c r="AH369" s="224" t="s">
        <v>662</v>
      </c>
      <c r="AI369" s="225"/>
      <c r="AJ369" s="225"/>
      <c r="AK369" s="225"/>
      <c r="AL369" s="224" t="s">
        <v>662</v>
      </c>
      <c r="AM369" s="225"/>
      <c r="AN369" s="225"/>
      <c r="AO369" s="225"/>
      <c r="AP369" s="229" t="s">
        <v>662</v>
      </c>
      <c r="AQ369" s="229"/>
      <c r="AR369" s="229"/>
      <c r="AS369" s="229"/>
      <c r="AT369" s="229"/>
      <c r="AU369" s="229"/>
      <c r="AV369" s="229"/>
      <c r="AW369" s="229"/>
      <c r="AX369" s="229"/>
      <c r="AY369">
        <f>COUNTA($C$369)</f>
        <v>1</v>
      </c>
    </row>
    <row r="370" spans="1:51" ht="30" customHeight="1" x14ac:dyDescent="0.2">
      <c r="A370" s="230">
        <v>5</v>
      </c>
      <c r="B370" s="230">
        <v>1</v>
      </c>
      <c r="C370" s="252" t="s">
        <v>647</v>
      </c>
      <c r="D370" s="251"/>
      <c r="E370" s="251"/>
      <c r="F370" s="251"/>
      <c r="G370" s="251"/>
      <c r="H370" s="251"/>
      <c r="I370" s="251"/>
      <c r="J370" s="233">
        <v>8010001036745</v>
      </c>
      <c r="K370" s="234"/>
      <c r="L370" s="234"/>
      <c r="M370" s="234"/>
      <c r="N370" s="234"/>
      <c r="O370" s="234"/>
      <c r="P370" s="245" t="s">
        <v>653</v>
      </c>
      <c r="Q370" s="235"/>
      <c r="R370" s="235"/>
      <c r="S370" s="235"/>
      <c r="T370" s="235"/>
      <c r="U370" s="235"/>
      <c r="V370" s="235"/>
      <c r="W370" s="235"/>
      <c r="X370" s="235"/>
      <c r="Y370" s="236">
        <v>0.1</v>
      </c>
      <c r="Z370" s="237"/>
      <c r="AA370" s="237"/>
      <c r="AB370" s="238"/>
      <c r="AC370" s="222" t="s">
        <v>259</v>
      </c>
      <c r="AD370" s="223"/>
      <c r="AE370" s="223"/>
      <c r="AF370" s="223"/>
      <c r="AG370" s="223"/>
      <c r="AH370" s="224" t="s">
        <v>662</v>
      </c>
      <c r="AI370" s="225"/>
      <c r="AJ370" s="225"/>
      <c r="AK370" s="225"/>
      <c r="AL370" s="224" t="s">
        <v>662</v>
      </c>
      <c r="AM370" s="225"/>
      <c r="AN370" s="225"/>
      <c r="AO370" s="225"/>
      <c r="AP370" s="229" t="s">
        <v>662</v>
      </c>
      <c r="AQ370" s="229"/>
      <c r="AR370" s="229"/>
      <c r="AS370" s="229"/>
      <c r="AT370" s="229"/>
      <c r="AU370" s="229"/>
      <c r="AV370" s="229"/>
      <c r="AW370" s="229"/>
      <c r="AX370" s="229"/>
      <c r="AY370">
        <f>COUNTA($C$370)</f>
        <v>1</v>
      </c>
    </row>
    <row r="371" spans="1:51" ht="30" customHeight="1" x14ac:dyDescent="0.2">
      <c r="A371" s="230">
        <v>6</v>
      </c>
      <c r="B371" s="230">
        <v>1</v>
      </c>
      <c r="C371" s="252" t="s">
        <v>677</v>
      </c>
      <c r="D371" s="251"/>
      <c r="E371" s="251"/>
      <c r="F371" s="251"/>
      <c r="G371" s="251"/>
      <c r="H371" s="251"/>
      <c r="I371" s="251"/>
      <c r="J371" s="233">
        <v>6120001076914</v>
      </c>
      <c r="K371" s="234"/>
      <c r="L371" s="234"/>
      <c r="M371" s="234"/>
      <c r="N371" s="234"/>
      <c r="O371" s="234"/>
      <c r="P371" s="245" t="s">
        <v>653</v>
      </c>
      <c r="Q371" s="235"/>
      <c r="R371" s="235"/>
      <c r="S371" s="235"/>
      <c r="T371" s="235"/>
      <c r="U371" s="235"/>
      <c r="V371" s="235"/>
      <c r="W371" s="235"/>
      <c r="X371" s="235"/>
      <c r="Y371" s="236">
        <v>0.1</v>
      </c>
      <c r="Z371" s="237"/>
      <c r="AA371" s="237"/>
      <c r="AB371" s="238"/>
      <c r="AC371" s="222" t="s">
        <v>259</v>
      </c>
      <c r="AD371" s="223"/>
      <c r="AE371" s="223"/>
      <c r="AF371" s="223"/>
      <c r="AG371" s="223"/>
      <c r="AH371" s="224" t="s">
        <v>662</v>
      </c>
      <c r="AI371" s="225"/>
      <c r="AJ371" s="225"/>
      <c r="AK371" s="225"/>
      <c r="AL371" s="224" t="s">
        <v>662</v>
      </c>
      <c r="AM371" s="225"/>
      <c r="AN371" s="225"/>
      <c r="AO371" s="225"/>
      <c r="AP371" s="229" t="s">
        <v>662</v>
      </c>
      <c r="AQ371" s="229"/>
      <c r="AR371" s="229"/>
      <c r="AS371" s="229"/>
      <c r="AT371" s="229"/>
      <c r="AU371" s="229"/>
      <c r="AV371" s="229"/>
      <c r="AW371" s="229"/>
      <c r="AX371" s="229"/>
      <c r="AY371">
        <f>COUNTA($C$371)</f>
        <v>1</v>
      </c>
    </row>
    <row r="372" spans="1:51" ht="30" customHeight="1" x14ac:dyDescent="0.2">
      <c r="A372" s="230">
        <v>7</v>
      </c>
      <c r="B372" s="230">
        <v>1</v>
      </c>
      <c r="C372" s="252" t="s">
        <v>678</v>
      </c>
      <c r="D372" s="251"/>
      <c r="E372" s="251"/>
      <c r="F372" s="251"/>
      <c r="G372" s="251"/>
      <c r="H372" s="251"/>
      <c r="I372" s="251"/>
      <c r="J372" s="233">
        <v>3010001010696</v>
      </c>
      <c r="K372" s="234"/>
      <c r="L372" s="234"/>
      <c r="M372" s="234"/>
      <c r="N372" s="234"/>
      <c r="O372" s="234"/>
      <c r="P372" s="245" t="s">
        <v>654</v>
      </c>
      <c r="Q372" s="235"/>
      <c r="R372" s="235"/>
      <c r="S372" s="235"/>
      <c r="T372" s="235"/>
      <c r="U372" s="235"/>
      <c r="V372" s="235"/>
      <c r="W372" s="235"/>
      <c r="X372" s="235"/>
      <c r="Y372" s="236">
        <v>0.1</v>
      </c>
      <c r="Z372" s="237"/>
      <c r="AA372" s="237"/>
      <c r="AB372" s="238"/>
      <c r="AC372" s="222" t="s">
        <v>259</v>
      </c>
      <c r="AD372" s="223"/>
      <c r="AE372" s="223"/>
      <c r="AF372" s="223"/>
      <c r="AG372" s="223"/>
      <c r="AH372" s="224" t="s">
        <v>662</v>
      </c>
      <c r="AI372" s="225"/>
      <c r="AJ372" s="225"/>
      <c r="AK372" s="225"/>
      <c r="AL372" s="224" t="s">
        <v>662</v>
      </c>
      <c r="AM372" s="225"/>
      <c r="AN372" s="225"/>
      <c r="AO372" s="225"/>
      <c r="AP372" s="229" t="s">
        <v>662</v>
      </c>
      <c r="AQ372" s="229"/>
      <c r="AR372" s="229"/>
      <c r="AS372" s="229"/>
      <c r="AT372" s="229"/>
      <c r="AU372" s="229"/>
      <c r="AV372" s="229"/>
      <c r="AW372" s="229"/>
      <c r="AX372" s="229"/>
      <c r="AY372">
        <f>COUNTA($C$372)</f>
        <v>1</v>
      </c>
    </row>
    <row r="373" spans="1:51" ht="40.950000000000003" customHeight="1" x14ac:dyDescent="0.2">
      <c r="A373" s="230">
        <v>8</v>
      </c>
      <c r="B373" s="230">
        <v>1</v>
      </c>
      <c r="C373" s="252" t="s">
        <v>648</v>
      </c>
      <c r="D373" s="251"/>
      <c r="E373" s="251"/>
      <c r="F373" s="251"/>
      <c r="G373" s="251"/>
      <c r="H373" s="251"/>
      <c r="I373" s="251"/>
      <c r="J373" s="233">
        <v>8010505001897</v>
      </c>
      <c r="K373" s="234"/>
      <c r="L373" s="234"/>
      <c r="M373" s="234"/>
      <c r="N373" s="234"/>
      <c r="O373" s="234"/>
      <c r="P373" s="245" t="s">
        <v>655</v>
      </c>
      <c r="Q373" s="235"/>
      <c r="R373" s="235"/>
      <c r="S373" s="235"/>
      <c r="T373" s="235"/>
      <c r="U373" s="235"/>
      <c r="V373" s="235"/>
      <c r="W373" s="235"/>
      <c r="X373" s="235"/>
      <c r="Y373" s="236">
        <v>0</v>
      </c>
      <c r="Z373" s="237"/>
      <c r="AA373" s="237"/>
      <c r="AB373" s="238"/>
      <c r="AC373" s="222" t="s">
        <v>259</v>
      </c>
      <c r="AD373" s="223"/>
      <c r="AE373" s="223"/>
      <c r="AF373" s="223"/>
      <c r="AG373" s="223"/>
      <c r="AH373" s="224" t="s">
        <v>662</v>
      </c>
      <c r="AI373" s="225"/>
      <c r="AJ373" s="225"/>
      <c r="AK373" s="225"/>
      <c r="AL373" s="224" t="s">
        <v>662</v>
      </c>
      <c r="AM373" s="225"/>
      <c r="AN373" s="225"/>
      <c r="AO373" s="225"/>
      <c r="AP373" s="229" t="s">
        <v>662</v>
      </c>
      <c r="AQ373" s="229"/>
      <c r="AR373" s="229"/>
      <c r="AS373" s="229"/>
      <c r="AT373" s="229"/>
      <c r="AU373" s="229"/>
      <c r="AV373" s="229"/>
      <c r="AW373" s="229"/>
      <c r="AX373" s="229"/>
      <c r="AY373">
        <f>COUNTA($C$373)</f>
        <v>1</v>
      </c>
    </row>
    <row r="374" spans="1:51" ht="30" customHeight="1" x14ac:dyDescent="0.2">
      <c r="A374" s="230">
        <v>9</v>
      </c>
      <c r="B374" s="230">
        <v>1</v>
      </c>
      <c r="C374" s="252" t="s">
        <v>649</v>
      </c>
      <c r="D374" s="251"/>
      <c r="E374" s="251"/>
      <c r="F374" s="251"/>
      <c r="G374" s="251"/>
      <c r="H374" s="251"/>
      <c r="I374" s="251"/>
      <c r="J374" s="233">
        <v>2060001001667</v>
      </c>
      <c r="K374" s="234"/>
      <c r="L374" s="234"/>
      <c r="M374" s="234"/>
      <c r="N374" s="234"/>
      <c r="O374" s="234"/>
      <c r="P374" s="245" t="s">
        <v>656</v>
      </c>
      <c r="Q374" s="235"/>
      <c r="R374" s="235"/>
      <c r="S374" s="235"/>
      <c r="T374" s="235"/>
      <c r="U374" s="235"/>
      <c r="V374" s="235"/>
      <c r="W374" s="235"/>
      <c r="X374" s="235"/>
      <c r="Y374" s="236">
        <v>0</v>
      </c>
      <c r="Z374" s="237"/>
      <c r="AA374" s="237"/>
      <c r="AB374" s="238"/>
      <c r="AC374" s="222" t="s">
        <v>259</v>
      </c>
      <c r="AD374" s="223"/>
      <c r="AE374" s="223"/>
      <c r="AF374" s="223"/>
      <c r="AG374" s="223"/>
      <c r="AH374" s="224" t="s">
        <v>662</v>
      </c>
      <c r="AI374" s="225"/>
      <c r="AJ374" s="225"/>
      <c r="AK374" s="225"/>
      <c r="AL374" s="224" t="s">
        <v>662</v>
      </c>
      <c r="AM374" s="225"/>
      <c r="AN374" s="225"/>
      <c r="AO374" s="225"/>
      <c r="AP374" s="229" t="s">
        <v>662</v>
      </c>
      <c r="AQ374" s="229"/>
      <c r="AR374" s="229"/>
      <c r="AS374" s="229"/>
      <c r="AT374" s="229"/>
      <c r="AU374" s="229"/>
      <c r="AV374" s="229"/>
      <c r="AW374" s="229"/>
      <c r="AX374" s="229"/>
      <c r="AY374">
        <f>COUNTA($C$374)</f>
        <v>1</v>
      </c>
    </row>
    <row r="375" spans="1:51" ht="30" customHeight="1" x14ac:dyDescent="0.2">
      <c r="A375" s="230">
        <v>10</v>
      </c>
      <c r="B375" s="230">
        <v>1</v>
      </c>
      <c r="C375" s="252" t="s">
        <v>650</v>
      </c>
      <c r="D375" s="251"/>
      <c r="E375" s="251"/>
      <c r="F375" s="251"/>
      <c r="G375" s="251"/>
      <c r="H375" s="251"/>
      <c r="I375" s="251"/>
      <c r="J375" s="233">
        <v>2021001016122</v>
      </c>
      <c r="K375" s="234"/>
      <c r="L375" s="234"/>
      <c r="M375" s="234"/>
      <c r="N375" s="234"/>
      <c r="O375" s="234"/>
      <c r="P375" s="245" t="s">
        <v>656</v>
      </c>
      <c r="Q375" s="235"/>
      <c r="R375" s="235"/>
      <c r="S375" s="235"/>
      <c r="T375" s="235"/>
      <c r="U375" s="235"/>
      <c r="V375" s="235"/>
      <c r="W375" s="235"/>
      <c r="X375" s="235"/>
      <c r="Y375" s="236">
        <v>0</v>
      </c>
      <c r="Z375" s="237"/>
      <c r="AA375" s="237"/>
      <c r="AB375" s="238"/>
      <c r="AC375" s="222" t="s">
        <v>259</v>
      </c>
      <c r="AD375" s="223"/>
      <c r="AE375" s="223"/>
      <c r="AF375" s="223"/>
      <c r="AG375" s="223"/>
      <c r="AH375" s="224" t="s">
        <v>662</v>
      </c>
      <c r="AI375" s="225"/>
      <c r="AJ375" s="225"/>
      <c r="AK375" s="225"/>
      <c r="AL375" s="224" t="s">
        <v>662</v>
      </c>
      <c r="AM375" s="225"/>
      <c r="AN375" s="225"/>
      <c r="AO375" s="225"/>
      <c r="AP375" s="229" t="s">
        <v>662</v>
      </c>
      <c r="AQ375" s="229"/>
      <c r="AR375" s="229"/>
      <c r="AS375" s="229"/>
      <c r="AT375" s="229"/>
      <c r="AU375" s="229"/>
      <c r="AV375" s="229"/>
      <c r="AW375" s="229"/>
      <c r="AX375" s="229"/>
      <c r="AY375">
        <f>COUNTA($C$375)</f>
        <v>1</v>
      </c>
    </row>
    <row r="376" spans="1:51" ht="30" hidden="1" customHeight="1" x14ac:dyDescent="0.2">
      <c r="A376" s="230">
        <v>11</v>
      </c>
      <c r="B376" s="230">
        <v>1</v>
      </c>
      <c r="C376" s="251"/>
      <c r="D376" s="251"/>
      <c r="E376" s="251"/>
      <c r="F376" s="251"/>
      <c r="G376" s="251"/>
      <c r="H376" s="251"/>
      <c r="I376" s="251"/>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2">
      <c r="A377" s="230">
        <v>12</v>
      </c>
      <c r="B377" s="230">
        <v>1</v>
      </c>
      <c r="C377" s="251"/>
      <c r="D377" s="251"/>
      <c r="E377" s="251"/>
      <c r="F377" s="251"/>
      <c r="G377" s="251"/>
      <c r="H377" s="251"/>
      <c r="I377" s="251"/>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2">
      <c r="A378" s="230">
        <v>13</v>
      </c>
      <c r="B378" s="230">
        <v>1</v>
      </c>
      <c r="C378" s="251"/>
      <c r="D378" s="251"/>
      <c r="E378" s="251"/>
      <c r="F378" s="251"/>
      <c r="G378" s="251"/>
      <c r="H378" s="251"/>
      <c r="I378" s="251"/>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2">
      <c r="A379" s="230">
        <v>14</v>
      </c>
      <c r="B379" s="230">
        <v>1</v>
      </c>
      <c r="C379" s="251"/>
      <c r="D379" s="251"/>
      <c r="E379" s="251"/>
      <c r="F379" s="251"/>
      <c r="G379" s="251"/>
      <c r="H379" s="251"/>
      <c r="I379" s="251"/>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2">
      <c r="A380" s="230">
        <v>15</v>
      </c>
      <c r="B380" s="230">
        <v>1</v>
      </c>
      <c r="C380" s="251"/>
      <c r="D380" s="251"/>
      <c r="E380" s="251"/>
      <c r="F380" s="251"/>
      <c r="G380" s="251"/>
      <c r="H380" s="251"/>
      <c r="I380" s="251"/>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2">
      <c r="A381" s="230">
        <v>16</v>
      </c>
      <c r="B381" s="230">
        <v>1</v>
      </c>
      <c r="C381" s="251"/>
      <c r="D381" s="251"/>
      <c r="E381" s="251"/>
      <c r="F381" s="251"/>
      <c r="G381" s="251"/>
      <c r="H381" s="251"/>
      <c r="I381" s="251"/>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2">
      <c r="A382" s="230">
        <v>17</v>
      </c>
      <c r="B382" s="230">
        <v>1</v>
      </c>
      <c r="C382" s="251"/>
      <c r="D382" s="251"/>
      <c r="E382" s="251"/>
      <c r="F382" s="251"/>
      <c r="G382" s="251"/>
      <c r="H382" s="251"/>
      <c r="I382" s="251"/>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2">
      <c r="A383" s="230">
        <v>18</v>
      </c>
      <c r="B383" s="230">
        <v>1</v>
      </c>
      <c r="C383" s="251"/>
      <c r="D383" s="251"/>
      <c r="E383" s="251"/>
      <c r="F383" s="251"/>
      <c r="G383" s="251"/>
      <c r="H383" s="251"/>
      <c r="I383" s="251"/>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1"/>
      <c r="D384" s="251"/>
      <c r="E384" s="251"/>
      <c r="F384" s="251"/>
      <c r="G384" s="251"/>
      <c r="H384" s="251"/>
      <c r="I384" s="251"/>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51"/>
      <c r="D385" s="251"/>
      <c r="E385" s="251"/>
      <c r="F385" s="251"/>
      <c r="G385" s="251"/>
      <c r="H385" s="251"/>
      <c r="I385" s="251"/>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2">
      <c r="A386" s="230">
        <v>21</v>
      </c>
      <c r="B386" s="230">
        <v>1</v>
      </c>
      <c r="C386" s="251"/>
      <c r="D386" s="251"/>
      <c r="E386" s="251"/>
      <c r="F386" s="251"/>
      <c r="G386" s="251"/>
      <c r="H386" s="251"/>
      <c r="I386" s="251"/>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2">
      <c r="A387" s="230">
        <v>22</v>
      </c>
      <c r="B387" s="230">
        <v>1</v>
      </c>
      <c r="C387" s="251"/>
      <c r="D387" s="251"/>
      <c r="E387" s="251"/>
      <c r="F387" s="251"/>
      <c r="G387" s="251"/>
      <c r="H387" s="251"/>
      <c r="I387" s="251"/>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1"/>
      <c r="D388" s="251"/>
      <c r="E388" s="251"/>
      <c r="F388" s="251"/>
      <c r="G388" s="251"/>
      <c r="H388" s="251"/>
      <c r="I388" s="251"/>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1"/>
      <c r="D389" s="251"/>
      <c r="E389" s="251"/>
      <c r="F389" s="251"/>
      <c r="G389" s="251"/>
      <c r="H389" s="251"/>
      <c r="I389" s="251"/>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1"/>
      <c r="D390" s="251"/>
      <c r="E390" s="251"/>
      <c r="F390" s="251"/>
      <c r="G390" s="251"/>
      <c r="H390" s="251"/>
      <c r="I390" s="251"/>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1"/>
      <c r="D391" s="251"/>
      <c r="E391" s="251"/>
      <c r="F391" s="251"/>
      <c r="G391" s="251"/>
      <c r="H391" s="251"/>
      <c r="I391" s="251"/>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1"/>
      <c r="D392" s="251"/>
      <c r="E392" s="251"/>
      <c r="F392" s="251"/>
      <c r="G392" s="251"/>
      <c r="H392" s="251"/>
      <c r="I392" s="251"/>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1"/>
      <c r="D393" s="251"/>
      <c r="E393" s="251"/>
      <c r="F393" s="251"/>
      <c r="G393" s="251"/>
      <c r="H393" s="251"/>
      <c r="I393" s="251"/>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1"/>
      <c r="D394" s="251"/>
      <c r="E394" s="251"/>
      <c r="F394" s="251"/>
      <c r="G394" s="251"/>
      <c r="H394" s="251"/>
      <c r="I394" s="251"/>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1"/>
      <c r="D395" s="251"/>
      <c r="E395" s="251"/>
      <c r="F395" s="251"/>
      <c r="G395" s="251"/>
      <c r="H395" s="251"/>
      <c r="I395" s="251"/>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0</v>
      </c>
    </row>
    <row r="399" spans="1:51" ht="30" hidden="1" customHeight="1" x14ac:dyDescent="0.2">
      <c r="A399" s="230">
        <v>1</v>
      </c>
      <c r="B399" s="230">
        <v>1</v>
      </c>
      <c r="C399" s="251"/>
      <c r="D399" s="251"/>
      <c r="E399" s="251"/>
      <c r="F399" s="251"/>
      <c r="G399" s="251"/>
      <c r="H399" s="251"/>
      <c r="I399" s="251"/>
      <c r="J399" s="233"/>
      <c r="K399" s="234"/>
      <c r="L399" s="234"/>
      <c r="M399" s="234"/>
      <c r="N399" s="234"/>
      <c r="O399" s="234"/>
      <c r="P399" s="235"/>
      <c r="Q399" s="235"/>
      <c r="R399" s="235"/>
      <c r="S399" s="235"/>
      <c r="T399" s="235"/>
      <c r="U399" s="235"/>
      <c r="V399" s="235"/>
      <c r="W399" s="235"/>
      <c r="X399" s="235"/>
      <c r="Y399" s="236"/>
      <c r="Z399" s="237"/>
      <c r="AA399" s="237"/>
      <c r="AB399" s="238"/>
      <c r="AC399" s="222"/>
      <c r="AD399" s="223"/>
      <c r="AE399" s="223"/>
      <c r="AF399" s="223"/>
      <c r="AG399" s="223"/>
      <c r="AH399" s="253"/>
      <c r="AI399" s="254"/>
      <c r="AJ399" s="254"/>
      <c r="AK399" s="254"/>
      <c r="AL399" s="226"/>
      <c r="AM399" s="227"/>
      <c r="AN399" s="227"/>
      <c r="AO399" s="228"/>
      <c r="AP399" s="229"/>
      <c r="AQ399" s="229"/>
      <c r="AR399" s="229"/>
      <c r="AS399" s="229"/>
      <c r="AT399" s="229"/>
      <c r="AU399" s="229"/>
      <c r="AV399" s="229"/>
      <c r="AW399" s="229"/>
      <c r="AX399" s="229"/>
      <c r="AY399">
        <f>$AY$396</f>
        <v>0</v>
      </c>
    </row>
    <row r="400" spans="1:51" ht="30" hidden="1" customHeight="1" x14ac:dyDescent="0.2">
      <c r="A400" s="230">
        <v>2</v>
      </c>
      <c r="B400" s="230">
        <v>1</v>
      </c>
      <c r="C400" s="252"/>
      <c r="D400" s="251"/>
      <c r="E400" s="251"/>
      <c r="F400" s="251"/>
      <c r="G400" s="251"/>
      <c r="H400" s="251"/>
      <c r="I400" s="251"/>
      <c r="J400" s="233"/>
      <c r="K400" s="234"/>
      <c r="L400" s="234"/>
      <c r="M400" s="234"/>
      <c r="N400" s="234"/>
      <c r="O400" s="234"/>
      <c r="P400" s="235"/>
      <c r="Q400" s="235"/>
      <c r="R400" s="235"/>
      <c r="S400" s="235"/>
      <c r="T400" s="235"/>
      <c r="U400" s="235"/>
      <c r="V400" s="235"/>
      <c r="W400" s="235"/>
      <c r="X400" s="235"/>
      <c r="Y400" s="236"/>
      <c r="Z400" s="237"/>
      <c r="AA400" s="237"/>
      <c r="AB400" s="238"/>
      <c r="AC400" s="222"/>
      <c r="AD400" s="223"/>
      <c r="AE400" s="223"/>
      <c r="AF400" s="223"/>
      <c r="AG400" s="223"/>
      <c r="AH400" s="253"/>
      <c r="AI400" s="254"/>
      <c r="AJ400" s="254"/>
      <c r="AK400" s="254"/>
      <c r="AL400" s="226"/>
      <c r="AM400" s="227"/>
      <c r="AN400" s="227"/>
      <c r="AO400" s="228"/>
      <c r="AP400" s="229"/>
      <c r="AQ400" s="229"/>
      <c r="AR400" s="229"/>
      <c r="AS400" s="229"/>
      <c r="AT400" s="229"/>
      <c r="AU400" s="229"/>
      <c r="AV400" s="229"/>
      <c r="AW400" s="229"/>
      <c r="AX400" s="229"/>
      <c r="AY400">
        <f>COUNTA($C$400)</f>
        <v>0</v>
      </c>
    </row>
    <row r="401" spans="1:51" ht="30" hidden="1" customHeight="1" x14ac:dyDescent="0.2">
      <c r="A401" s="230">
        <v>3</v>
      </c>
      <c r="B401" s="230">
        <v>1</v>
      </c>
      <c r="C401" s="252"/>
      <c r="D401" s="251"/>
      <c r="E401" s="251"/>
      <c r="F401" s="251"/>
      <c r="G401" s="251"/>
      <c r="H401" s="251"/>
      <c r="I401" s="251"/>
      <c r="J401" s="233"/>
      <c r="K401" s="234"/>
      <c r="L401" s="234"/>
      <c r="M401" s="234"/>
      <c r="N401" s="234"/>
      <c r="O401" s="234"/>
      <c r="P401" s="245"/>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2">
      <c r="A402" s="230">
        <v>4</v>
      </c>
      <c r="B402" s="230">
        <v>1</v>
      </c>
      <c r="C402" s="252"/>
      <c r="D402" s="251"/>
      <c r="E402" s="251"/>
      <c r="F402" s="251"/>
      <c r="G402" s="251"/>
      <c r="H402" s="251"/>
      <c r="I402" s="251"/>
      <c r="J402" s="233"/>
      <c r="K402" s="234"/>
      <c r="L402" s="234"/>
      <c r="M402" s="234"/>
      <c r="N402" s="234"/>
      <c r="O402" s="234"/>
      <c r="P402" s="245"/>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2">
      <c r="A403" s="230">
        <v>5</v>
      </c>
      <c r="B403" s="230">
        <v>1</v>
      </c>
      <c r="C403" s="251"/>
      <c r="D403" s="251"/>
      <c r="E403" s="251"/>
      <c r="F403" s="251"/>
      <c r="G403" s="251"/>
      <c r="H403" s="251"/>
      <c r="I403" s="251"/>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2">
      <c r="A404" s="230">
        <v>6</v>
      </c>
      <c r="B404" s="230">
        <v>1</v>
      </c>
      <c r="C404" s="251"/>
      <c r="D404" s="251"/>
      <c r="E404" s="251"/>
      <c r="F404" s="251"/>
      <c r="G404" s="251"/>
      <c r="H404" s="251"/>
      <c r="I404" s="251"/>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2">
      <c r="A405" s="230">
        <v>7</v>
      </c>
      <c r="B405" s="230">
        <v>1</v>
      </c>
      <c r="C405" s="251"/>
      <c r="D405" s="251"/>
      <c r="E405" s="251"/>
      <c r="F405" s="251"/>
      <c r="G405" s="251"/>
      <c r="H405" s="251"/>
      <c r="I405" s="251"/>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2">
      <c r="A406" s="230">
        <v>8</v>
      </c>
      <c r="B406" s="230">
        <v>1</v>
      </c>
      <c r="C406" s="251"/>
      <c r="D406" s="251"/>
      <c r="E406" s="251"/>
      <c r="F406" s="251"/>
      <c r="G406" s="251"/>
      <c r="H406" s="251"/>
      <c r="I406" s="251"/>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1"/>
      <c r="D407" s="251"/>
      <c r="E407" s="251"/>
      <c r="F407" s="251"/>
      <c r="G407" s="251"/>
      <c r="H407" s="251"/>
      <c r="I407" s="251"/>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1"/>
      <c r="D408" s="251"/>
      <c r="E408" s="251"/>
      <c r="F408" s="251"/>
      <c r="G408" s="251"/>
      <c r="H408" s="251"/>
      <c r="I408" s="251"/>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1"/>
      <c r="D409" s="251"/>
      <c r="E409" s="251"/>
      <c r="F409" s="251"/>
      <c r="G409" s="251"/>
      <c r="H409" s="251"/>
      <c r="I409" s="251"/>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1"/>
      <c r="D410" s="251"/>
      <c r="E410" s="251"/>
      <c r="F410" s="251"/>
      <c r="G410" s="251"/>
      <c r="H410" s="251"/>
      <c r="I410" s="251"/>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1"/>
      <c r="D411" s="251"/>
      <c r="E411" s="251"/>
      <c r="F411" s="251"/>
      <c r="G411" s="251"/>
      <c r="H411" s="251"/>
      <c r="I411" s="251"/>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1"/>
      <c r="D412" s="251"/>
      <c r="E412" s="251"/>
      <c r="F412" s="251"/>
      <c r="G412" s="251"/>
      <c r="H412" s="251"/>
      <c r="I412" s="251"/>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1"/>
      <c r="D413" s="251"/>
      <c r="E413" s="251"/>
      <c r="F413" s="251"/>
      <c r="G413" s="251"/>
      <c r="H413" s="251"/>
      <c r="I413" s="251"/>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1"/>
      <c r="D414" s="251"/>
      <c r="E414" s="251"/>
      <c r="F414" s="251"/>
      <c r="G414" s="251"/>
      <c r="H414" s="251"/>
      <c r="I414" s="251"/>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2">
      <c r="A415" s="230">
        <v>17</v>
      </c>
      <c r="B415" s="230">
        <v>1</v>
      </c>
      <c r="C415" s="251"/>
      <c r="D415" s="251"/>
      <c r="E415" s="251"/>
      <c r="F415" s="251"/>
      <c r="G415" s="251"/>
      <c r="H415" s="251"/>
      <c r="I415" s="251"/>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1"/>
      <c r="D416" s="251"/>
      <c r="E416" s="251"/>
      <c r="F416" s="251"/>
      <c r="G416" s="251"/>
      <c r="H416" s="251"/>
      <c r="I416" s="251"/>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1"/>
      <c r="D417" s="251"/>
      <c r="E417" s="251"/>
      <c r="F417" s="251"/>
      <c r="G417" s="251"/>
      <c r="H417" s="251"/>
      <c r="I417" s="251"/>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1"/>
      <c r="D418" s="251"/>
      <c r="E418" s="251"/>
      <c r="F418" s="251"/>
      <c r="G418" s="251"/>
      <c r="H418" s="251"/>
      <c r="I418" s="251"/>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1"/>
      <c r="D419" s="251"/>
      <c r="E419" s="251"/>
      <c r="F419" s="251"/>
      <c r="G419" s="251"/>
      <c r="H419" s="251"/>
      <c r="I419" s="251"/>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1"/>
      <c r="D420" s="251"/>
      <c r="E420" s="251"/>
      <c r="F420" s="251"/>
      <c r="G420" s="251"/>
      <c r="H420" s="251"/>
      <c r="I420" s="251"/>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1"/>
      <c r="D421" s="251"/>
      <c r="E421" s="251"/>
      <c r="F421" s="251"/>
      <c r="G421" s="251"/>
      <c r="H421" s="251"/>
      <c r="I421" s="251"/>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1"/>
      <c r="D422" s="251"/>
      <c r="E422" s="251"/>
      <c r="F422" s="251"/>
      <c r="G422" s="251"/>
      <c r="H422" s="251"/>
      <c r="I422" s="251"/>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1"/>
      <c r="D423" s="251"/>
      <c r="E423" s="251"/>
      <c r="F423" s="251"/>
      <c r="G423" s="251"/>
      <c r="H423" s="251"/>
      <c r="I423" s="251"/>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1"/>
      <c r="D424" s="251"/>
      <c r="E424" s="251"/>
      <c r="F424" s="251"/>
      <c r="G424" s="251"/>
      <c r="H424" s="251"/>
      <c r="I424" s="251"/>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1"/>
      <c r="D425" s="251"/>
      <c r="E425" s="251"/>
      <c r="F425" s="251"/>
      <c r="G425" s="251"/>
      <c r="H425" s="251"/>
      <c r="I425" s="251"/>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1"/>
      <c r="D426" s="251"/>
      <c r="E426" s="251"/>
      <c r="F426" s="251"/>
      <c r="G426" s="251"/>
      <c r="H426" s="251"/>
      <c r="I426" s="251"/>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1"/>
      <c r="D427" s="251"/>
      <c r="E427" s="251"/>
      <c r="F427" s="251"/>
      <c r="G427" s="251"/>
      <c r="H427" s="251"/>
      <c r="I427" s="251"/>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1"/>
      <c r="D428" s="251"/>
      <c r="E428" s="251"/>
      <c r="F428" s="251"/>
      <c r="G428" s="251"/>
      <c r="H428" s="251"/>
      <c r="I428" s="251"/>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hidden="1" customHeight="1" x14ac:dyDescent="0.2">
      <c r="A432" s="230">
        <v>1</v>
      </c>
      <c r="B432" s="230">
        <v>1</v>
      </c>
      <c r="C432" s="251"/>
      <c r="D432" s="251"/>
      <c r="E432" s="251"/>
      <c r="F432" s="251"/>
      <c r="G432" s="251"/>
      <c r="H432" s="251"/>
      <c r="I432" s="251"/>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2">
      <c r="A433" s="230">
        <v>2</v>
      </c>
      <c r="B433" s="230">
        <v>1</v>
      </c>
      <c r="C433" s="251"/>
      <c r="D433" s="251"/>
      <c r="E433" s="251"/>
      <c r="F433" s="251"/>
      <c r="G433" s="251"/>
      <c r="H433" s="251"/>
      <c r="I433" s="251"/>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2">
      <c r="A434" s="230">
        <v>3</v>
      </c>
      <c r="B434" s="230">
        <v>1</v>
      </c>
      <c r="C434" s="252"/>
      <c r="D434" s="251"/>
      <c r="E434" s="251"/>
      <c r="F434" s="251"/>
      <c r="G434" s="251"/>
      <c r="H434" s="251"/>
      <c r="I434" s="251"/>
      <c r="J434" s="233"/>
      <c r="K434" s="234"/>
      <c r="L434" s="234"/>
      <c r="M434" s="234"/>
      <c r="N434" s="234"/>
      <c r="O434" s="234"/>
      <c r="P434" s="245"/>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2"/>
      <c r="D435" s="251"/>
      <c r="E435" s="251"/>
      <c r="F435" s="251"/>
      <c r="G435" s="251"/>
      <c r="H435" s="251"/>
      <c r="I435" s="251"/>
      <c r="J435" s="233"/>
      <c r="K435" s="234"/>
      <c r="L435" s="234"/>
      <c r="M435" s="234"/>
      <c r="N435" s="234"/>
      <c r="O435" s="234"/>
      <c r="P435" s="245"/>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1"/>
      <c r="D436" s="251"/>
      <c r="E436" s="251"/>
      <c r="F436" s="251"/>
      <c r="G436" s="251"/>
      <c r="H436" s="251"/>
      <c r="I436" s="251"/>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1"/>
      <c r="D437" s="251"/>
      <c r="E437" s="251"/>
      <c r="F437" s="251"/>
      <c r="G437" s="251"/>
      <c r="H437" s="251"/>
      <c r="I437" s="251"/>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1"/>
      <c r="D438" s="251"/>
      <c r="E438" s="251"/>
      <c r="F438" s="251"/>
      <c r="G438" s="251"/>
      <c r="H438" s="251"/>
      <c r="I438" s="251"/>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1"/>
      <c r="D439" s="251"/>
      <c r="E439" s="251"/>
      <c r="F439" s="251"/>
      <c r="G439" s="251"/>
      <c r="H439" s="251"/>
      <c r="I439" s="251"/>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1"/>
      <c r="D440" s="251"/>
      <c r="E440" s="251"/>
      <c r="F440" s="251"/>
      <c r="G440" s="251"/>
      <c r="H440" s="251"/>
      <c r="I440" s="251"/>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1"/>
      <c r="D441" s="251"/>
      <c r="E441" s="251"/>
      <c r="F441" s="251"/>
      <c r="G441" s="251"/>
      <c r="H441" s="251"/>
      <c r="I441" s="251"/>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1"/>
      <c r="D442" s="251"/>
      <c r="E442" s="251"/>
      <c r="F442" s="251"/>
      <c r="G442" s="251"/>
      <c r="H442" s="251"/>
      <c r="I442" s="251"/>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1"/>
      <c r="D443" s="251"/>
      <c r="E443" s="251"/>
      <c r="F443" s="251"/>
      <c r="G443" s="251"/>
      <c r="H443" s="251"/>
      <c r="I443" s="251"/>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1"/>
      <c r="D444" s="251"/>
      <c r="E444" s="251"/>
      <c r="F444" s="251"/>
      <c r="G444" s="251"/>
      <c r="H444" s="251"/>
      <c r="I444" s="251"/>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1"/>
      <c r="D445" s="251"/>
      <c r="E445" s="251"/>
      <c r="F445" s="251"/>
      <c r="G445" s="251"/>
      <c r="H445" s="251"/>
      <c r="I445" s="251"/>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1"/>
      <c r="D446" s="251"/>
      <c r="E446" s="251"/>
      <c r="F446" s="251"/>
      <c r="G446" s="251"/>
      <c r="H446" s="251"/>
      <c r="I446" s="251"/>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1"/>
      <c r="D447" s="251"/>
      <c r="E447" s="251"/>
      <c r="F447" s="251"/>
      <c r="G447" s="251"/>
      <c r="H447" s="251"/>
      <c r="I447" s="251"/>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2">
      <c r="A448" s="230">
        <v>17</v>
      </c>
      <c r="B448" s="230">
        <v>1</v>
      </c>
      <c r="C448" s="251"/>
      <c r="D448" s="251"/>
      <c r="E448" s="251"/>
      <c r="F448" s="251"/>
      <c r="G448" s="251"/>
      <c r="H448" s="251"/>
      <c r="I448" s="251"/>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1"/>
      <c r="D449" s="251"/>
      <c r="E449" s="251"/>
      <c r="F449" s="251"/>
      <c r="G449" s="251"/>
      <c r="H449" s="251"/>
      <c r="I449" s="251"/>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1"/>
      <c r="D450" s="251"/>
      <c r="E450" s="251"/>
      <c r="F450" s="251"/>
      <c r="G450" s="251"/>
      <c r="H450" s="251"/>
      <c r="I450" s="251"/>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1"/>
      <c r="D451" s="251"/>
      <c r="E451" s="251"/>
      <c r="F451" s="251"/>
      <c r="G451" s="251"/>
      <c r="H451" s="251"/>
      <c r="I451" s="251"/>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1"/>
      <c r="D452" s="251"/>
      <c r="E452" s="251"/>
      <c r="F452" s="251"/>
      <c r="G452" s="251"/>
      <c r="H452" s="251"/>
      <c r="I452" s="251"/>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1"/>
      <c r="D453" s="251"/>
      <c r="E453" s="251"/>
      <c r="F453" s="251"/>
      <c r="G453" s="251"/>
      <c r="H453" s="251"/>
      <c r="I453" s="251"/>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1"/>
      <c r="D454" s="251"/>
      <c r="E454" s="251"/>
      <c r="F454" s="251"/>
      <c r="G454" s="251"/>
      <c r="H454" s="251"/>
      <c r="I454" s="251"/>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1"/>
      <c r="D455" s="251"/>
      <c r="E455" s="251"/>
      <c r="F455" s="251"/>
      <c r="G455" s="251"/>
      <c r="H455" s="251"/>
      <c r="I455" s="251"/>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1"/>
      <c r="D456" s="251"/>
      <c r="E456" s="251"/>
      <c r="F456" s="251"/>
      <c r="G456" s="251"/>
      <c r="H456" s="251"/>
      <c r="I456" s="251"/>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1"/>
      <c r="D457" s="251"/>
      <c r="E457" s="251"/>
      <c r="F457" s="251"/>
      <c r="G457" s="251"/>
      <c r="H457" s="251"/>
      <c r="I457" s="251"/>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1"/>
      <c r="D458" s="251"/>
      <c r="E458" s="251"/>
      <c r="F458" s="251"/>
      <c r="G458" s="251"/>
      <c r="H458" s="251"/>
      <c r="I458" s="251"/>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1"/>
      <c r="D459" s="251"/>
      <c r="E459" s="251"/>
      <c r="F459" s="251"/>
      <c r="G459" s="251"/>
      <c r="H459" s="251"/>
      <c r="I459" s="251"/>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1"/>
      <c r="D460" s="251"/>
      <c r="E460" s="251"/>
      <c r="F460" s="251"/>
      <c r="G460" s="251"/>
      <c r="H460" s="251"/>
      <c r="I460" s="251"/>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1"/>
      <c r="D461" s="251"/>
      <c r="E461" s="251"/>
      <c r="F461" s="251"/>
      <c r="G461" s="251"/>
      <c r="H461" s="251"/>
      <c r="I461" s="251"/>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2">
      <c r="A465" s="230">
        <v>1</v>
      </c>
      <c r="B465" s="230">
        <v>1</v>
      </c>
      <c r="C465" s="251"/>
      <c r="D465" s="251"/>
      <c r="E465" s="251"/>
      <c r="F465" s="251"/>
      <c r="G465" s="251"/>
      <c r="H465" s="251"/>
      <c r="I465" s="251"/>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1"/>
      <c r="D466" s="251"/>
      <c r="E466" s="251"/>
      <c r="F466" s="251"/>
      <c r="G466" s="251"/>
      <c r="H466" s="251"/>
      <c r="I466" s="251"/>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2"/>
      <c r="D467" s="251"/>
      <c r="E467" s="251"/>
      <c r="F467" s="251"/>
      <c r="G467" s="251"/>
      <c r="H467" s="251"/>
      <c r="I467" s="251"/>
      <c r="J467" s="233"/>
      <c r="K467" s="234"/>
      <c r="L467" s="234"/>
      <c r="M467" s="234"/>
      <c r="N467" s="234"/>
      <c r="O467" s="234"/>
      <c r="P467" s="245"/>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2"/>
      <c r="D468" s="251"/>
      <c r="E468" s="251"/>
      <c r="F468" s="251"/>
      <c r="G468" s="251"/>
      <c r="H468" s="251"/>
      <c r="I468" s="251"/>
      <c r="J468" s="233"/>
      <c r="K468" s="234"/>
      <c r="L468" s="234"/>
      <c r="M468" s="234"/>
      <c r="N468" s="234"/>
      <c r="O468" s="234"/>
      <c r="P468" s="245"/>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1"/>
      <c r="D469" s="251"/>
      <c r="E469" s="251"/>
      <c r="F469" s="251"/>
      <c r="G469" s="251"/>
      <c r="H469" s="251"/>
      <c r="I469" s="251"/>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1"/>
      <c r="D470" s="251"/>
      <c r="E470" s="251"/>
      <c r="F470" s="251"/>
      <c r="G470" s="251"/>
      <c r="H470" s="251"/>
      <c r="I470" s="251"/>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1"/>
      <c r="D471" s="251"/>
      <c r="E471" s="251"/>
      <c r="F471" s="251"/>
      <c r="G471" s="251"/>
      <c r="H471" s="251"/>
      <c r="I471" s="251"/>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1"/>
      <c r="D472" s="251"/>
      <c r="E472" s="251"/>
      <c r="F472" s="251"/>
      <c r="G472" s="251"/>
      <c r="H472" s="251"/>
      <c r="I472" s="251"/>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1"/>
      <c r="D473" s="251"/>
      <c r="E473" s="251"/>
      <c r="F473" s="251"/>
      <c r="G473" s="251"/>
      <c r="H473" s="251"/>
      <c r="I473" s="251"/>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1"/>
      <c r="D474" s="251"/>
      <c r="E474" s="251"/>
      <c r="F474" s="251"/>
      <c r="G474" s="251"/>
      <c r="H474" s="251"/>
      <c r="I474" s="251"/>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1"/>
      <c r="D475" s="251"/>
      <c r="E475" s="251"/>
      <c r="F475" s="251"/>
      <c r="G475" s="251"/>
      <c r="H475" s="251"/>
      <c r="I475" s="251"/>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1"/>
      <c r="D476" s="251"/>
      <c r="E476" s="251"/>
      <c r="F476" s="251"/>
      <c r="G476" s="251"/>
      <c r="H476" s="251"/>
      <c r="I476" s="251"/>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1"/>
      <c r="D477" s="251"/>
      <c r="E477" s="251"/>
      <c r="F477" s="251"/>
      <c r="G477" s="251"/>
      <c r="H477" s="251"/>
      <c r="I477" s="251"/>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1"/>
      <c r="D478" s="251"/>
      <c r="E478" s="251"/>
      <c r="F478" s="251"/>
      <c r="G478" s="251"/>
      <c r="H478" s="251"/>
      <c r="I478" s="251"/>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1"/>
      <c r="D479" s="251"/>
      <c r="E479" s="251"/>
      <c r="F479" s="251"/>
      <c r="G479" s="251"/>
      <c r="H479" s="251"/>
      <c r="I479" s="251"/>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1"/>
      <c r="D480" s="251"/>
      <c r="E480" s="251"/>
      <c r="F480" s="251"/>
      <c r="G480" s="251"/>
      <c r="H480" s="251"/>
      <c r="I480" s="251"/>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2">
      <c r="A481" s="230">
        <v>17</v>
      </c>
      <c r="B481" s="230">
        <v>1</v>
      </c>
      <c r="C481" s="251"/>
      <c r="D481" s="251"/>
      <c r="E481" s="251"/>
      <c r="F481" s="251"/>
      <c r="G481" s="251"/>
      <c r="H481" s="251"/>
      <c r="I481" s="251"/>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1"/>
      <c r="D482" s="251"/>
      <c r="E482" s="251"/>
      <c r="F482" s="251"/>
      <c r="G482" s="251"/>
      <c r="H482" s="251"/>
      <c r="I482" s="251"/>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1"/>
      <c r="D483" s="251"/>
      <c r="E483" s="251"/>
      <c r="F483" s="251"/>
      <c r="G483" s="251"/>
      <c r="H483" s="251"/>
      <c r="I483" s="251"/>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1"/>
      <c r="D484" s="251"/>
      <c r="E484" s="251"/>
      <c r="F484" s="251"/>
      <c r="G484" s="251"/>
      <c r="H484" s="251"/>
      <c r="I484" s="251"/>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1"/>
      <c r="D485" s="251"/>
      <c r="E485" s="251"/>
      <c r="F485" s="251"/>
      <c r="G485" s="251"/>
      <c r="H485" s="251"/>
      <c r="I485" s="251"/>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1"/>
      <c r="D486" s="251"/>
      <c r="E486" s="251"/>
      <c r="F486" s="251"/>
      <c r="G486" s="251"/>
      <c r="H486" s="251"/>
      <c r="I486" s="251"/>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1"/>
      <c r="D487" s="251"/>
      <c r="E487" s="251"/>
      <c r="F487" s="251"/>
      <c r="G487" s="251"/>
      <c r="H487" s="251"/>
      <c r="I487" s="251"/>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1"/>
      <c r="D488" s="251"/>
      <c r="E488" s="251"/>
      <c r="F488" s="251"/>
      <c r="G488" s="251"/>
      <c r="H488" s="251"/>
      <c r="I488" s="251"/>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1"/>
      <c r="D489" s="251"/>
      <c r="E489" s="251"/>
      <c r="F489" s="251"/>
      <c r="G489" s="251"/>
      <c r="H489" s="251"/>
      <c r="I489" s="251"/>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1"/>
      <c r="D490" s="251"/>
      <c r="E490" s="251"/>
      <c r="F490" s="251"/>
      <c r="G490" s="251"/>
      <c r="H490" s="251"/>
      <c r="I490" s="251"/>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1"/>
      <c r="D491" s="251"/>
      <c r="E491" s="251"/>
      <c r="F491" s="251"/>
      <c r="G491" s="251"/>
      <c r="H491" s="251"/>
      <c r="I491" s="251"/>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1"/>
      <c r="D492" s="251"/>
      <c r="E492" s="251"/>
      <c r="F492" s="251"/>
      <c r="G492" s="251"/>
      <c r="H492" s="251"/>
      <c r="I492" s="251"/>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1"/>
      <c r="D493" s="251"/>
      <c r="E493" s="251"/>
      <c r="F493" s="251"/>
      <c r="G493" s="251"/>
      <c r="H493" s="251"/>
      <c r="I493" s="251"/>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1"/>
      <c r="D494" s="251"/>
      <c r="E494" s="251"/>
      <c r="F494" s="251"/>
      <c r="G494" s="251"/>
      <c r="H494" s="251"/>
      <c r="I494" s="251"/>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2">
      <c r="A498" s="230">
        <v>1</v>
      </c>
      <c r="B498" s="230">
        <v>1</v>
      </c>
      <c r="C498" s="251"/>
      <c r="D498" s="251"/>
      <c r="E498" s="251"/>
      <c r="F498" s="251"/>
      <c r="G498" s="251"/>
      <c r="H498" s="251"/>
      <c r="I498" s="251"/>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1"/>
      <c r="D499" s="251"/>
      <c r="E499" s="251"/>
      <c r="F499" s="251"/>
      <c r="G499" s="251"/>
      <c r="H499" s="251"/>
      <c r="I499" s="251"/>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2"/>
      <c r="D500" s="251"/>
      <c r="E500" s="251"/>
      <c r="F500" s="251"/>
      <c r="G500" s="251"/>
      <c r="H500" s="251"/>
      <c r="I500" s="251"/>
      <c r="J500" s="233"/>
      <c r="K500" s="234"/>
      <c r="L500" s="234"/>
      <c r="M500" s="234"/>
      <c r="N500" s="234"/>
      <c r="O500" s="234"/>
      <c r="P500" s="245"/>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2"/>
      <c r="D501" s="251"/>
      <c r="E501" s="251"/>
      <c r="F501" s="251"/>
      <c r="G501" s="251"/>
      <c r="H501" s="251"/>
      <c r="I501" s="251"/>
      <c r="J501" s="233"/>
      <c r="K501" s="234"/>
      <c r="L501" s="234"/>
      <c r="M501" s="234"/>
      <c r="N501" s="234"/>
      <c r="O501" s="234"/>
      <c r="P501" s="245"/>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1"/>
      <c r="D502" s="251"/>
      <c r="E502" s="251"/>
      <c r="F502" s="251"/>
      <c r="G502" s="251"/>
      <c r="H502" s="251"/>
      <c r="I502" s="251"/>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1"/>
      <c r="D503" s="251"/>
      <c r="E503" s="251"/>
      <c r="F503" s="251"/>
      <c r="G503" s="251"/>
      <c r="H503" s="251"/>
      <c r="I503" s="251"/>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1"/>
      <c r="D504" s="251"/>
      <c r="E504" s="251"/>
      <c r="F504" s="251"/>
      <c r="G504" s="251"/>
      <c r="H504" s="251"/>
      <c r="I504" s="251"/>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1"/>
      <c r="D505" s="251"/>
      <c r="E505" s="251"/>
      <c r="F505" s="251"/>
      <c r="G505" s="251"/>
      <c r="H505" s="251"/>
      <c r="I505" s="251"/>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1"/>
      <c r="D506" s="251"/>
      <c r="E506" s="251"/>
      <c r="F506" s="251"/>
      <c r="G506" s="251"/>
      <c r="H506" s="251"/>
      <c r="I506" s="251"/>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1"/>
      <c r="D507" s="251"/>
      <c r="E507" s="251"/>
      <c r="F507" s="251"/>
      <c r="G507" s="251"/>
      <c r="H507" s="251"/>
      <c r="I507" s="251"/>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1"/>
      <c r="D508" s="251"/>
      <c r="E508" s="251"/>
      <c r="F508" s="251"/>
      <c r="G508" s="251"/>
      <c r="H508" s="251"/>
      <c r="I508" s="251"/>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1"/>
      <c r="D509" s="251"/>
      <c r="E509" s="251"/>
      <c r="F509" s="251"/>
      <c r="G509" s="251"/>
      <c r="H509" s="251"/>
      <c r="I509" s="251"/>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1"/>
      <c r="D510" s="251"/>
      <c r="E510" s="251"/>
      <c r="F510" s="251"/>
      <c r="G510" s="251"/>
      <c r="H510" s="251"/>
      <c r="I510" s="251"/>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1"/>
      <c r="D511" s="251"/>
      <c r="E511" s="251"/>
      <c r="F511" s="251"/>
      <c r="G511" s="251"/>
      <c r="H511" s="251"/>
      <c r="I511" s="251"/>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1"/>
      <c r="D512" s="251"/>
      <c r="E512" s="251"/>
      <c r="F512" s="251"/>
      <c r="G512" s="251"/>
      <c r="H512" s="251"/>
      <c r="I512" s="251"/>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1"/>
      <c r="D513" s="251"/>
      <c r="E513" s="251"/>
      <c r="F513" s="251"/>
      <c r="G513" s="251"/>
      <c r="H513" s="251"/>
      <c r="I513" s="251"/>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2">
      <c r="A514" s="230">
        <v>17</v>
      </c>
      <c r="B514" s="230">
        <v>1</v>
      </c>
      <c r="C514" s="251"/>
      <c r="D514" s="251"/>
      <c r="E514" s="251"/>
      <c r="F514" s="251"/>
      <c r="G514" s="251"/>
      <c r="H514" s="251"/>
      <c r="I514" s="251"/>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1"/>
      <c r="D515" s="251"/>
      <c r="E515" s="251"/>
      <c r="F515" s="251"/>
      <c r="G515" s="251"/>
      <c r="H515" s="251"/>
      <c r="I515" s="251"/>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1"/>
      <c r="D516" s="251"/>
      <c r="E516" s="251"/>
      <c r="F516" s="251"/>
      <c r="G516" s="251"/>
      <c r="H516" s="251"/>
      <c r="I516" s="251"/>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1"/>
      <c r="D517" s="251"/>
      <c r="E517" s="251"/>
      <c r="F517" s="251"/>
      <c r="G517" s="251"/>
      <c r="H517" s="251"/>
      <c r="I517" s="251"/>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1"/>
      <c r="D518" s="251"/>
      <c r="E518" s="251"/>
      <c r="F518" s="251"/>
      <c r="G518" s="251"/>
      <c r="H518" s="251"/>
      <c r="I518" s="251"/>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1"/>
      <c r="D519" s="251"/>
      <c r="E519" s="251"/>
      <c r="F519" s="251"/>
      <c r="G519" s="251"/>
      <c r="H519" s="251"/>
      <c r="I519" s="251"/>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1"/>
      <c r="D520" s="251"/>
      <c r="E520" s="251"/>
      <c r="F520" s="251"/>
      <c r="G520" s="251"/>
      <c r="H520" s="251"/>
      <c r="I520" s="251"/>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1"/>
      <c r="D521" s="251"/>
      <c r="E521" s="251"/>
      <c r="F521" s="251"/>
      <c r="G521" s="251"/>
      <c r="H521" s="251"/>
      <c r="I521" s="251"/>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1"/>
      <c r="D522" s="251"/>
      <c r="E522" s="251"/>
      <c r="F522" s="251"/>
      <c r="G522" s="251"/>
      <c r="H522" s="251"/>
      <c r="I522" s="251"/>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1"/>
      <c r="D523" s="251"/>
      <c r="E523" s="251"/>
      <c r="F523" s="251"/>
      <c r="G523" s="251"/>
      <c r="H523" s="251"/>
      <c r="I523" s="251"/>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1"/>
      <c r="D524" s="251"/>
      <c r="E524" s="251"/>
      <c r="F524" s="251"/>
      <c r="G524" s="251"/>
      <c r="H524" s="251"/>
      <c r="I524" s="251"/>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1"/>
      <c r="D525" s="251"/>
      <c r="E525" s="251"/>
      <c r="F525" s="251"/>
      <c r="G525" s="251"/>
      <c r="H525" s="251"/>
      <c r="I525" s="251"/>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1"/>
      <c r="D526" s="251"/>
      <c r="E526" s="251"/>
      <c r="F526" s="251"/>
      <c r="G526" s="251"/>
      <c r="H526" s="251"/>
      <c r="I526" s="251"/>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1"/>
      <c r="D527" s="251"/>
      <c r="E527" s="251"/>
      <c r="F527" s="251"/>
      <c r="G527" s="251"/>
      <c r="H527" s="251"/>
      <c r="I527" s="251"/>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2">
      <c r="A531" s="230">
        <v>1</v>
      </c>
      <c r="B531" s="230">
        <v>1</v>
      </c>
      <c r="C531" s="251"/>
      <c r="D531" s="251"/>
      <c r="E531" s="251"/>
      <c r="F531" s="251"/>
      <c r="G531" s="251"/>
      <c r="H531" s="251"/>
      <c r="I531" s="251"/>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1"/>
      <c r="D532" s="251"/>
      <c r="E532" s="251"/>
      <c r="F532" s="251"/>
      <c r="G532" s="251"/>
      <c r="H532" s="251"/>
      <c r="I532" s="251"/>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2"/>
      <c r="D533" s="251"/>
      <c r="E533" s="251"/>
      <c r="F533" s="251"/>
      <c r="G533" s="251"/>
      <c r="H533" s="251"/>
      <c r="I533" s="251"/>
      <c r="J533" s="233"/>
      <c r="K533" s="234"/>
      <c r="L533" s="234"/>
      <c r="M533" s="234"/>
      <c r="N533" s="234"/>
      <c r="O533" s="234"/>
      <c r="P533" s="245"/>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2"/>
      <c r="D534" s="251"/>
      <c r="E534" s="251"/>
      <c r="F534" s="251"/>
      <c r="G534" s="251"/>
      <c r="H534" s="251"/>
      <c r="I534" s="251"/>
      <c r="J534" s="233"/>
      <c r="K534" s="234"/>
      <c r="L534" s="234"/>
      <c r="M534" s="234"/>
      <c r="N534" s="234"/>
      <c r="O534" s="234"/>
      <c r="P534" s="245"/>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1"/>
      <c r="D535" s="251"/>
      <c r="E535" s="251"/>
      <c r="F535" s="251"/>
      <c r="G535" s="251"/>
      <c r="H535" s="251"/>
      <c r="I535" s="251"/>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1"/>
      <c r="D536" s="251"/>
      <c r="E536" s="251"/>
      <c r="F536" s="251"/>
      <c r="G536" s="251"/>
      <c r="H536" s="251"/>
      <c r="I536" s="251"/>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1"/>
      <c r="D537" s="251"/>
      <c r="E537" s="251"/>
      <c r="F537" s="251"/>
      <c r="G537" s="251"/>
      <c r="H537" s="251"/>
      <c r="I537" s="251"/>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1"/>
      <c r="D538" s="251"/>
      <c r="E538" s="251"/>
      <c r="F538" s="251"/>
      <c r="G538" s="251"/>
      <c r="H538" s="251"/>
      <c r="I538" s="251"/>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1"/>
      <c r="D539" s="251"/>
      <c r="E539" s="251"/>
      <c r="F539" s="251"/>
      <c r="G539" s="251"/>
      <c r="H539" s="251"/>
      <c r="I539" s="251"/>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1"/>
      <c r="D540" s="251"/>
      <c r="E540" s="251"/>
      <c r="F540" s="251"/>
      <c r="G540" s="251"/>
      <c r="H540" s="251"/>
      <c r="I540" s="251"/>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1"/>
      <c r="D541" s="251"/>
      <c r="E541" s="251"/>
      <c r="F541" s="251"/>
      <c r="G541" s="251"/>
      <c r="H541" s="251"/>
      <c r="I541" s="251"/>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1"/>
      <c r="D542" s="251"/>
      <c r="E542" s="251"/>
      <c r="F542" s="251"/>
      <c r="G542" s="251"/>
      <c r="H542" s="251"/>
      <c r="I542" s="251"/>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1"/>
      <c r="D543" s="251"/>
      <c r="E543" s="251"/>
      <c r="F543" s="251"/>
      <c r="G543" s="251"/>
      <c r="H543" s="251"/>
      <c r="I543" s="251"/>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1"/>
      <c r="D544" s="251"/>
      <c r="E544" s="251"/>
      <c r="F544" s="251"/>
      <c r="G544" s="251"/>
      <c r="H544" s="251"/>
      <c r="I544" s="251"/>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1"/>
      <c r="D545" s="251"/>
      <c r="E545" s="251"/>
      <c r="F545" s="251"/>
      <c r="G545" s="251"/>
      <c r="H545" s="251"/>
      <c r="I545" s="251"/>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1"/>
      <c r="D546" s="251"/>
      <c r="E546" s="251"/>
      <c r="F546" s="251"/>
      <c r="G546" s="251"/>
      <c r="H546" s="251"/>
      <c r="I546" s="251"/>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2">
      <c r="A547" s="230">
        <v>17</v>
      </c>
      <c r="B547" s="230">
        <v>1</v>
      </c>
      <c r="C547" s="251"/>
      <c r="D547" s="251"/>
      <c r="E547" s="251"/>
      <c r="F547" s="251"/>
      <c r="G547" s="251"/>
      <c r="H547" s="251"/>
      <c r="I547" s="251"/>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1"/>
      <c r="D548" s="251"/>
      <c r="E548" s="251"/>
      <c r="F548" s="251"/>
      <c r="G548" s="251"/>
      <c r="H548" s="251"/>
      <c r="I548" s="251"/>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1"/>
      <c r="D549" s="251"/>
      <c r="E549" s="251"/>
      <c r="F549" s="251"/>
      <c r="G549" s="251"/>
      <c r="H549" s="251"/>
      <c r="I549" s="251"/>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1"/>
      <c r="D550" s="251"/>
      <c r="E550" s="251"/>
      <c r="F550" s="251"/>
      <c r="G550" s="251"/>
      <c r="H550" s="251"/>
      <c r="I550" s="251"/>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1"/>
      <c r="D551" s="251"/>
      <c r="E551" s="251"/>
      <c r="F551" s="251"/>
      <c r="G551" s="251"/>
      <c r="H551" s="251"/>
      <c r="I551" s="251"/>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1"/>
      <c r="D552" s="251"/>
      <c r="E552" s="251"/>
      <c r="F552" s="251"/>
      <c r="G552" s="251"/>
      <c r="H552" s="251"/>
      <c r="I552" s="251"/>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1"/>
      <c r="D553" s="251"/>
      <c r="E553" s="251"/>
      <c r="F553" s="251"/>
      <c r="G553" s="251"/>
      <c r="H553" s="251"/>
      <c r="I553" s="251"/>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1"/>
      <c r="D554" s="251"/>
      <c r="E554" s="251"/>
      <c r="F554" s="251"/>
      <c r="G554" s="251"/>
      <c r="H554" s="251"/>
      <c r="I554" s="251"/>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1"/>
      <c r="D555" s="251"/>
      <c r="E555" s="251"/>
      <c r="F555" s="251"/>
      <c r="G555" s="251"/>
      <c r="H555" s="251"/>
      <c r="I555" s="251"/>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1"/>
      <c r="D556" s="251"/>
      <c r="E556" s="251"/>
      <c r="F556" s="251"/>
      <c r="G556" s="251"/>
      <c r="H556" s="251"/>
      <c r="I556" s="251"/>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1"/>
      <c r="D557" s="251"/>
      <c r="E557" s="251"/>
      <c r="F557" s="251"/>
      <c r="G557" s="251"/>
      <c r="H557" s="251"/>
      <c r="I557" s="251"/>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1"/>
      <c r="D558" s="251"/>
      <c r="E558" s="251"/>
      <c r="F558" s="251"/>
      <c r="G558" s="251"/>
      <c r="H558" s="251"/>
      <c r="I558" s="251"/>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1"/>
      <c r="D559" s="251"/>
      <c r="E559" s="251"/>
      <c r="F559" s="251"/>
      <c r="G559" s="251"/>
      <c r="H559" s="251"/>
      <c r="I559" s="251"/>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1"/>
      <c r="D560" s="251"/>
      <c r="E560" s="251"/>
      <c r="F560" s="251"/>
      <c r="G560" s="251"/>
      <c r="H560" s="251"/>
      <c r="I560" s="251"/>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2">
      <c r="A564" s="230">
        <v>1</v>
      </c>
      <c r="B564" s="230">
        <v>1</v>
      </c>
      <c r="C564" s="251"/>
      <c r="D564" s="251"/>
      <c r="E564" s="251"/>
      <c r="F564" s="251"/>
      <c r="G564" s="251"/>
      <c r="H564" s="251"/>
      <c r="I564" s="251"/>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1"/>
      <c r="D565" s="251"/>
      <c r="E565" s="251"/>
      <c r="F565" s="251"/>
      <c r="G565" s="251"/>
      <c r="H565" s="251"/>
      <c r="I565" s="251"/>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2"/>
      <c r="D566" s="251"/>
      <c r="E566" s="251"/>
      <c r="F566" s="251"/>
      <c r="G566" s="251"/>
      <c r="H566" s="251"/>
      <c r="I566" s="251"/>
      <c r="J566" s="233"/>
      <c r="K566" s="234"/>
      <c r="L566" s="234"/>
      <c r="M566" s="234"/>
      <c r="N566" s="234"/>
      <c r="O566" s="234"/>
      <c r="P566" s="245"/>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2"/>
      <c r="D567" s="251"/>
      <c r="E567" s="251"/>
      <c r="F567" s="251"/>
      <c r="G567" s="251"/>
      <c r="H567" s="251"/>
      <c r="I567" s="251"/>
      <c r="J567" s="233"/>
      <c r="K567" s="234"/>
      <c r="L567" s="234"/>
      <c r="M567" s="234"/>
      <c r="N567" s="234"/>
      <c r="O567" s="234"/>
      <c r="P567" s="245"/>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1"/>
      <c r="D568" s="251"/>
      <c r="E568" s="251"/>
      <c r="F568" s="251"/>
      <c r="G568" s="251"/>
      <c r="H568" s="251"/>
      <c r="I568" s="251"/>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1"/>
      <c r="D569" s="251"/>
      <c r="E569" s="251"/>
      <c r="F569" s="251"/>
      <c r="G569" s="251"/>
      <c r="H569" s="251"/>
      <c r="I569" s="251"/>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1"/>
      <c r="D570" s="251"/>
      <c r="E570" s="251"/>
      <c r="F570" s="251"/>
      <c r="G570" s="251"/>
      <c r="H570" s="251"/>
      <c r="I570" s="251"/>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1"/>
      <c r="D571" s="251"/>
      <c r="E571" s="251"/>
      <c r="F571" s="251"/>
      <c r="G571" s="251"/>
      <c r="H571" s="251"/>
      <c r="I571" s="251"/>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1"/>
      <c r="D572" s="251"/>
      <c r="E572" s="251"/>
      <c r="F572" s="251"/>
      <c r="G572" s="251"/>
      <c r="H572" s="251"/>
      <c r="I572" s="251"/>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1"/>
      <c r="D573" s="251"/>
      <c r="E573" s="251"/>
      <c r="F573" s="251"/>
      <c r="G573" s="251"/>
      <c r="H573" s="251"/>
      <c r="I573" s="251"/>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1"/>
      <c r="D574" s="251"/>
      <c r="E574" s="251"/>
      <c r="F574" s="251"/>
      <c r="G574" s="251"/>
      <c r="H574" s="251"/>
      <c r="I574" s="251"/>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1"/>
      <c r="D575" s="251"/>
      <c r="E575" s="251"/>
      <c r="F575" s="251"/>
      <c r="G575" s="251"/>
      <c r="H575" s="251"/>
      <c r="I575" s="251"/>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1"/>
      <c r="D576" s="251"/>
      <c r="E576" s="251"/>
      <c r="F576" s="251"/>
      <c r="G576" s="251"/>
      <c r="H576" s="251"/>
      <c r="I576" s="251"/>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1"/>
      <c r="D577" s="251"/>
      <c r="E577" s="251"/>
      <c r="F577" s="251"/>
      <c r="G577" s="251"/>
      <c r="H577" s="251"/>
      <c r="I577" s="251"/>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1"/>
      <c r="D578" s="251"/>
      <c r="E578" s="251"/>
      <c r="F578" s="251"/>
      <c r="G578" s="251"/>
      <c r="H578" s="251"/>
      <c r="I578" s="251"/>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1"/>
      <c r="D579" s="251"/>
      <c r="E579" s="251"/>
      <c r="F579" s="251"/>
      <c r="G579" s="251"/>
      <c r="H579" s="251"/>
      <c r="I579" s="251"/>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2">
      <c r="A580" s="230">
        <v>17</v>
      </c>
      <c r="B580" s="230">
        <v>1</v>
      </c>
      <c r="C580" s="251"/>
      <c r="D580" s="251"/>
      <c r="E580" s="251"/>
      <c r="F580" s="251"/>
      <c r="G580" s="251"/>
      <c r="H580" s="251"/>
      <c r="I580" s="251"/>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1"/>
      <c r="D581" s="251"/>
      <c r="E581" s="251"/>
      <c r="F581" s="251"/>
      <c r="G581" s="251"/>
      <c r="H581" s="251"/>
      <c r="I581" s="251"/>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1"/>
      <c r="D582" s="251"/>
      <c r="E582" s="251"/>
      <c r="F582" s="251"/>
      <c r="G582" s="251"/>
      <c r="H582" s="251"/>
      <c r="I582" s="251"/>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1"/>
      <c r="D583" s="251"/>
      <c r="E583" s="251"/>
      <c r="F583" s="251"/>
      <c r="G583" s="251"/>
      <c r="H583" s="251"/>
      <c r="I583" s="251"/>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1"/>
      <c r="D584" s="251"/>
      <c r="E584" s="251"/>
      <c r="F584" s="251"/>
      <c r="G584" s="251"/>
      <c r="H584" s="251"/>
      <c r="I584" s="251"/>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1"/>
      <c r="D585" s="251"/>
      <c r="E585" s="251"/>
      <c r="F585" s="251"/>
      <c r="G585" s="251"/>
      <c r="H585" s="251"/>
      <c r="I585" s="251"/>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1"/>
      <c r="D586" s="251"/>
      <c r="E586" s="251"/>
      <c r="F586" s="251"/>
      <c r="G586" s="251"/>
      <c r="H586" s="251"/>
      <c r="I586" s="251"/>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1"/>
      <c r="D587" s="251"/>
      <c r="E587" s="251"/>
      <c r="F587" s="251"/>
      <c r="G587" s="251"/>
      <c r="H587" s="251"/>
      <c r="I587" s="251"/>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1"/>
      <c r="D588" s="251"/>
      <c r="E588" s="251"/>
      <c r="F588" s="251"/>
      <c r="G588" s="251"/>
      <c r="H588" s="251"/>
      <c r="I588" s="251"/>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1"/>
      <c r="D589" s="251"/>
      <c r="E589" s="251"/>
      <c r="F589" s="251"/>
      <c r="G589" s="251"/>
      <c r="H589" s="251"/>
      <c r="I589" s="251"/>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1"/>
      <c r="D590" s="251"/>
      <c r="E590" s="251"/>
      <c r="F590" s="251"/>
      <c r="G590" s="251"/>
      <c r="H590" s="251"/>
      <c r="I590" s="251"/>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1"/>
      <c r="D591" s="251"/>
      <c r="E591" s="251"/>
      <c r="F591" s="251"/>
      <c r="G591" s="251"/>
      <c r="H591" s="251"/>
      <c r="I591" s="251"/>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1"/>
      <c r="D592" s="251"/>
      <c r="E592" s="251"/>
      <c r="F592" s="251"/>
      <c r="G592" s="251"/>
      <c r="H592" s="251"/>
      <c r="I592" s="251"/>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1"/>
      <c r="D593" s="251"/>
      <c r="E593" s="251"/>
      <c r="F593" s="251"/>
      <c r="G593" s="251"/>
      <c r="H593" s="251"/>
      <c r="I593" s="251"/>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2">
      <c r="A597" s="230">
        <v>1</v>
      </c>
      <c r="B597" s="230">
        <v>1</v>
      </c>
      <c r="C597" s="251"/>
      <c r="D597" s="251"/>
      <c r="E597" s="251"/>
      <c r="F597" s="251"/>
      <c r="G597" s="251"/>
      <c r="H597" s="251"/>
      <c r="I597" s="251"/>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1"/>
      <c r="D598" s="251"/>
      <c r="E598" s="251"/>
      <c r="F598" s="251"/>
      <c r="G598" s="251"/>
      <c r="H598" s="251"/>
      <c r="I598" s="251"/>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2"/>
      <c r="D599" s="251"/>
      <c r="E599" s="251"/>
      <c r="F599" s="251"/>
      <c r="G599" s="251"/>
      <c r="H599" s="251"/>
      <c r="I599" s="251"/>
      <c r="J599" s="233"/>
      <c r="K599" s="234"/>
      <c r="L599" s="234"/>
      <c r="M599" s="234"/>
      <c r="N599" s="234"/>
      <c r="O599" s="234"/>
      <c r="P599" s="245"/>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2"/>
      <c r="D600" s="251"/>
      <c r="E600" s="251"/>
      <c r="F600" s="251"/>
      <c r="G600" s="251"/>
      <c r="H600" s="251"/>
      <c r="I600" s="251"/>
      <c r="J600" s="233"/>
      <c r="K600" s="234"/>
      <c r="L600" s="234"/>
      <c r="M600" s="234"/>
      <c r="N600" s="234"/>
      <c r="O600" s="234"/>
      <c r="P600" s="245"/>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1"/>
      <c r="D601" s="251"/>
      <c r="E601" s="251"/>
      <c r="F601" s="251"/>
      <c r="G601" s="251"/>
      <c r="H601" s="251"/>
      <c r="I601" s="251"/>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1"/>
      <c r="D602" s="251"/>
      <c r="E602" s="251"/>
      <c r="F602" s="251"/>
      <c r="G602" s="251"/>
      <c r="H602" s="251"/>
      <c r="I602" s="251"/>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1"/>
      <c r="D603" s="251"/>
      <c r="E603" s="251"/>
      <c r="F603" s="251"/>
      <c r="G603" s="251"/>
      <c r="H603" s="251"/>
      <c r="I603" s="251"/>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1"/>
      <c r="D604" s="251"/>
      <c r="E604" s="251"/>
      <c r="F604" s="251"/>
      <c r="G604" s="251"/>
      <c r="H604" s="251"/>
      <c r="I604" s="251"/>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1"/>
      <c r="D605" s="251"/>
      <c r="E605" s="251"/>
      <c r="F605" s="251"/>
      <c r="G605" s="251"/>
      <c r="H605" s="251"/>
      <c r="I605" s="251"/>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1"/>
      <c r="D606" s="251"/>
      <c r="E606" s="251"/>
      <c r="F606" s="251"/>
      <c r="G606" s="251"/>
      <c r="H606" s="251"/>
      <c r="I606" s="251"/>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1"/>
      <c r="D607" s="251"/>
      <c r="E607" s="251"/>
      <c r="F607" s="251"/>
      <c r="G607" s="251"/>
      <c r="H607" s="251"/>
      <c r="I607" s="251"/>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1"/>
      <c r="D608" s="251"/>
      <c r="E608" s="251"/>
      <c r="F608" s="251"/>
      <c r="G608" s="251"/>
      <c r="H608" s="251"/>
      <c r="I608" s="251"/>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1"/>
      <c r="D609" s="251"/>
      <c r="E609" s="251"/>
      <c r="F609" s="251"/>
      <c r="G609" s="251"/>
      <c r="H609" s="251"/>
      <c r="I609" s="251"/>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1"/>
      <c r="D610" s="251"/>
      <c r="E610" s="251"/>
      <c r="F610" s="251"/>
      <c r="G610" s="251"/>
      <c r="H610" s="251"/>
      <c r="I610" s="251"/>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1"/>
      <c r="D611" s="251"/>
      <c r="E611" s="251"/>
      <c r="F611" s="251"/>
      <c r="G611" s="251"/>
      <c r="H611" s="251"/>
      <c r="I611" s="251"/>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1"/>
      <c r="D612" s="251"/>
      <c r="E612" s="251"/>
      <c r="F612" s="251"/>
      <c r="G612" s="251"/>
      <c r="H612" s="251"/>
      <c r="I612" s="251"/>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2">
      <c r="A613" s="230">
        <v>17</v>
      </c>
      <c r="B613" s="230">
        <v>1</v>
      </c>
      <c r="C613" s="251"/>
      <c r="D613" s="251"/>
      <c r="E613" s="251"/>
      <c r="F613" s="251"/>
      <c r="G613" s="251"/>
      <c r="H613" s="251"/>
      <c r="I613" s="251"/>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1"/>
      <c r="D614" s="251"/>
      <c r="E614" s="251"/>
      <c r="F614" s="251"/>
      <c r="G614" s="251"/>
      <c r="H614" s="251"/>
      <c r="I614" s="251"/>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1"/>
      <c r="D615" s="251"/>
      <c r="E615" s="251"/>
      <c r="F615" s="251"/>
      <c r="G615" s="251"/>
      <c r="H615" s="251"/>
      <c r="I615" s="251"/>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1"/>
      <c r="D616" s="251"/>
      <c r="E616" s="251"/>
      <c r="F616" s="251"/>
      <c r="G616" s="251"/>
      <c r="H616" s="251"/>
      <c r="I616" s="251"/>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1"/>
      <c r="D617" s="251"/>
      <c r="E617" s="251"/>
      <c r="F617" s="251"/>
      <c r="G617" s="251"/>
      <c r="H617" s="251"/>
      <c r="I617" s="251"/>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1"/>
      <c r="D618" s="251"/>
      <c r="E618" s="251"/>
      <c r="F618" s="251"/>
      <c r="G618" s="251"/>
      <c r="H618" s="251"/>
      <c r="I618" s="251"/>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1"/>
      <c r="D619" s="251"/>
      <c r="E619" s="251"/>
      <c r="F619" s="251"/>
      <c r="G619" s="251"/>
      <c r="H619" s="251"/>
      <c r="I619" s="251"/>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1"/>
      <c r="D620" s="251"/>
      <c r="E620" s="251"/>
      <c r="F620" s="251"/>
      <c r="G620" s="251"/>
      <c r="H620" s="251"/>
      <c r="I620" s="251"/>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1"/>
      <c r="D621" s="251"/>
      <c r="E621" s="251"/>
      <c r="F621" s="251"/>
      <c r="G621" s="251"/>
      <c r="H621" s="251"/>
      <c r="I621" s="251"/>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1"/>
      <c r="D622" s="251"/>
      <c r="E622" s="251"/>
      <c r="F622" s="251"/>
      <c r="G622" s="251"/>
      <c r="H622" s="251"/>
      <c r="I622" s="251"/>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1"/>
      <c r="D623" s="251"/>
      <c r="E623" s="251"/>
      <c r="F623" s="251"/>
      <c r="G623" s="251"/>
      <c r="H623" s="251"/>
      <c r="I623" s="251"/>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1"/>
      <c r="D624" s="251"/>
      <c r="E624" s="251"/>
      <c r="F624" s="251"/>
      <c r="G624" s="251"/>
      <c r="H624" s="251"/>
      <c r="I624" s="251"/>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1"/>
      <c r="D625" s="251"/>
      <c r="E625" s="251"/>
      <c r="F625" s="251"/>
      <c r="G625" s="251"/>
      <c r="H625" s="251"/>
      <c r="I625" s="251"/>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1"/>
      <c r="D626" s="251"/>
      <c r="E626" s="251"/>
      <c r="F626" s="251"/>
      <c r="G626" s="251"/>
      <c r="H626" s="251"/>
      <c r="I626" s="251"/>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46" t="s">
        <v>579</v>
      </c>
      <c r="B627" s="247"/>
      <c r="C627" s="247"/>
      <c r="D627" s="247"/>
      <c r="E627" s="247"/>
      <c r="F627" s="247"/>
      <c r="G627" s="247"/>
      <c r="H627" s="247"/>
      <c r="I627" s="247"/>
      <c r="J627" s="247"/>
      <c r="K627" s="247"/>
      <c r="L627" s="247"/>
      <c r="M627" s="247"/>
      <c r="N627" s="247"/>
      <c r="O627" s="247"/>
      <c r="P627" s="247"/>
      <c r="Q627" s="247"/>
      <c r="R627" s="247"/>
      <c r="S627" s="247"/>
      <c r="T627" s="247"/>
      <c r="U627" s="247"/>
      <c r="V627" s="247"/>
      <c r="W627" s="247"/>
      <c r="X627" s="247"/>
      <c r="Y627" s="247"/>
      <c r="Z627" s="247"/>
      <c r="AA627" s="247"/>
      <c r="AB627" s="247"/>
      <c r="AC627" s="247"/>
      <c r="AD627" s="247"/>
      <c r="AE627" s="247"/>
      <c r="AF627" s="247"/>
      <c r="AG627" s="247"/>
      <c r="AH627" s="247"/>
      <c r="AI627" s="247"/>
      <c r="AJ627" s="247"/>
      <c r="AK627" s="248"/>
      <c r="AL627" s="249" t="s">
        <v>232</v>
      </c>
      <c r="AM627" s="250"/>
      <c r="AN627" s="250"/>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2">
      <c r="A631" s="230">
        <v>1</v>
      </c>
      <c r="B631" s="230">
        <v>1</v>
      </c>
      <c r="C631" s="231"/>
      <c r="D631" s="231"/>
      <c r="E631" s="240" t="s">
        <v>663</v>
      </c>
      <c r="F631" s="232"/>
      <c r="G631" s="232"/>
      <c r="H631" s="232"/>
      <c r="I631" s="232"/>
      <c r="J631" s="233" t="s">
        <v>663</v>
      </c>
      <c r="K631" s="234"/>
      <c r="L631" s="234"/>
      <c r="M631" s="234"/>
      <c r="N631" s="234"/>
      <c r="O631" s="234"/>
      <c r="P631" s="245" t="s">
        <v>663</v>
      </c>
      <c r="Q631" s="235"/>
      <c r="R631" s="235"/>
      <c r="S631" s="235"/>
      <c r="T631" s="235"/>
      <c r="U631" s="235"/>
      <c r="V631" s="235"/>
      <c r="W631" s="235"/>
      <c r="X631" s="235"/>
      <c r="Y631" s="236" t="s">
        <v>663</v>
      </c>
      <c r="Z631" s="237"/>
      <c r="AA631" s="237"/>
      <c r="AB631" s="238"/>
      <c r="AC631" s="222"/>
      <c r="AD631" s="223"/>
      <c r="AE631" s="223"/>
      <c r="AF631" s="223"/>
      <c r="AG631" s="223"/>
      <c r="AH631" s="224" t="s">
        <v>663</v>
      </c>
      <c r="AI631" s="225"/>
      <c r="AJ631" s="225"/>
      <c r="AK631" s="225"/>
      <c r="AL631" s="226" t="s">
        <v>663</v>
      </c>
      <c r="AM631" s="227"/>
      <c r="AN631" s="227"/>
      <c r="AO631" s="228"/>
      <c r="AP631" s="229">
        <f>-AR664</f>
        <v>0</v>
      </c>
      <c r="AQ631" s="229"/>
      <c r="AR631" s="229"/>
      <c r="AS631" s="229"/>
      <c r="AT631" s="229"/>
      <c r="AU631" s="229"/>
      <c r="AV631" s="229"/>
      <c r="AW631" s="229"/>
      <c r="AX631" s="229"/>
    </row>
    <row r="632" spans="1:51" ht="30" hidden="1" customHeight="1" x14ac:dyDescent="0.2">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2">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76:AO395">
    <cfRule type="expression" dxfId="739" priority="839">
      <formula>IF(AND(AL376&gt;=0, RIGHT(TEXT(AL376,"0.#"),1)&lt;&gt;"."),TRUE,FALSE)</formula>
    </cfRule>
    <cfRule type="expression" dxfId="738" priority="840">
      <formula>IF(AND(AL376&gt;=0, RIGHT(TEXT(AL376,"0.#"),1)="."),TRUE,FALSE)</formula>
    </cfRule>
    <cfRule type="expression" dxfId="737" priority="841">
      <formula>IF(AND(AL376&lt;0, RIGHT(TEXT(AL376,"0.#"),1)&lt;&gt;"."),TRUE,FALSE)</formula>
    </cfRule>
    <cfRule type="expression" dxfId="736" priority="842">
      <formula>IF(AND(AL376&lt;0, RIGHT(TEXT(AL376,"0.#"),1)="."),TRUE,FALSE)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16383" man="1"/>
    <brk id="248" max="16383" man="1"/>
    <brk id="36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A24" sqref="A2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t="s">
        <v>629</v>
      </c>
      <c r="C2" s="13" t="str">
        <f>IF(B2="","",A2)</f>
        <v>医療分野の研究開発関連</v>
      </c>
      <c r="D2" s="13" t="str">
        <f>IF(C2="","",IF(D1&lt;&gt;"",CONCATENATE(D1,"、",C2),C2))</f>
        <v>医療分野の研究開発関連</v>
      </c>
      <c r="F2" s="12" t="s">
        <v>67</v>
      </c>
      <c r="G2" s="17" t="s">
        <v>629</v>
      </c>
      <c r="H2" s="13" t="str">
        <f>IF(G2="","",F2)</f>
        <v>一般会計</v>
      </c>
      <c r="I2" s="13" t="str">
        <f>IF(H2="","",IF(I1&lt;&gt;"",CONCATENATE(I1,"、",H2),H2))</f>
        <v>一般会計</v>
      </c>
      <c r="K2" s="14" t="s">
        <v>97</v>
      </c>
      <c r="L2" s="15"/>
      <c r="M2" s="13" t="str">
        <f>IF(L2="","",K2)</f>
        <v/>
      </c>
      <c r="N2" s="13" t="str">
        <f>IF(M2="","",IF(N1&lt;&gt;"",CONCATENATE(N1,"、",M2),M2))</f>
        <v/>
      </c>
      <c r="O2" s="13"/>
      <c r="P2" s="12" t="s">
        <v>69</v>
      </c>
      <c r="Q2" s="17" t="s">
        <v>629</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629</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t="s">
        <v>629</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yosan-1</cp:lastModifiedBy>
  <cp:lastPrinted>2022-05-26T08:20:47Z</cp:lastPrinted>
  <dcterms:created xsi:type="dcterms:W3CDTF">2012-03-13T00:50:25Z</dcterms:created>
  <dcterms:modified xsi:type="dcterms:W3CDTF">2022-08-18T01:55:47Z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