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
    </mc:Choice>
  </mc:AlternateContent>
  <xr:revisionPtr revIDLastSave="0" documentId="13_ncr:1_{98D906B4-5052-4BB5-9690-532CEE10E072}"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40" i="11"/>
  <c r="AY341" i="11"/>
  <c r="AY326" i="11"/>
  <c r="AY336" i="11"/>
  <c r="AY69" i="11"/>
  <c r="AY322" i="11"/>
  <c r="AY397" i="11"/>
  <c r="AY325" i="11"/>
  <c r="AY333" i="11"/>
  <c r="AY399" i="11"/>
  <c r="AY327" i="11"/>
  <c r="AY328" i="11"/>
  <c r="AY338" i="11"/>
  <c r="AY329" i="11"/>
  <c r="AY330" i="11"/>
  <c r="AY323" i="11"/>
  <c r="AY331" i="11"/>
  <c r="AY324" i="11"/>
  <c r="AY66" i="11"/>
  <c r="AY75" i="11"/>
  <c r="AY73" i="11"/>
  <c r="AY77" i="11"/>
  <c r="AY74" i="11"/>
  <c r="AY72" i="11"/>
  <c r="AY335" i="11"/>
  <c r="AY214" i="11"/>
  <c r="AY208" i="11"/>
  <c r="AY210" i="11" s="1"/>
  <c r="AY200" i="11"/>
  <c r="AY202" i="11" s="1"/>
  <c r="AY195" i="11"/>
  <c r="AY196" i="11" s="1"/>
  <c r="AY190" i="11"/>
  <c r="AY192" i="11" s="1"/>
  <c r="AY180" i="11"/>
  <c r="AY187" i="11" s="1"/>
  <c r="AY178" i="11"/>
  <c r="AY177" i="11"/>
  <c r="AY176" i="11"/>
  <c r="AY173" i="11"/>
  <c r="AY179" i="11" s="1"/>
  <c r="AY170" i="11"/>
  <c r="AY171" i="11" s="1"/>
  <c r="AY167" i="11"/>
  <c r="AY169" i="11" s="1"/>
  <c r="AY136" i="11"/>
  <c r="AY137" i="11" s="1"/>
  <c r="AY133" i="11"/>
  <c r="AY135" i="11" s="1"/>
  <c r="AY132" i="11"/>
  <c r="AY139" i="11"/>
  <c r="AY141" i="11" s="1"/>
  <c r="AY166" i="11"/>
  <c r="AY161" i="11"/>
  <c r="AY162" i="11" s="1"/>
  <c r="AY156" i="11"/>
  <c r="AY158" i="11" s="1"/>
  <c r="AY146" i="11"/>
  <c r="AY150" i="11" s="1"/>
  <c r="AY130" i="11"/>
  <c r="AY129" i="11"/>
  <c r="AY128" i="11"/>
  <c r="AY127" i="11"/>
  <c r="AY131" i="11" s="1"/>
  <c r="AY122" i="11"/>
  <c r="AY126" i="11" s="1"/>
  <c r="AY112" i="11"/>
  <c r="AY119" i="11" s="1"/>
  <c r="AY99" i="11"/>
  <c r="AY101" i="11" s="1"/>
  <c r="AY98" i="11"/>
  <c r="AY102" i="11"/>
  <c r="AY104" i="11" s="1"/>
  <c r="AY114" i="11" l="1"/>
  <c r="AY117" i="11"/>
  <c r="AY118" i="11"/>
  <c r="AY134" i="11"/>
  <c r="AY207" i="11"/>
  <c r="AY140" i="11"/>
  <c r="AY123" i="11"/>
  <c r="AY143" i="11"/>
  <c r="AY138" i="11"/>
  <c r="AY142" i="11"/>
  <c r="AY124" i="11"/>
  <c r="AY144" i="11"/>
  <c r="AY125" i="11"/>
  <c r="AY115" i="11"/>
  <c r="AY145" i="11"/>
  <c r="AY116" i="11"/>
  <c r="AY175" i="11"/>
  <c r="AY206" i="11"/>
  <c r="AY209" i="11"/>
  <c r="AY120" i="11"/>
  <c r="AY154" i="11"/>
  <c r="AY172" i="11"/>
  <c r="AY203" i="11"/>
  <c r="AY211" i="11"/>
  <c r="AY201" i="11"/>
  <c r="AY113" i="11"/>
  <c r="AY121" i="11"/>
  <c r="AY155" i="11"/>
  <c r="AY204" i="11"/>
  <c r="AY212" i="11"/>
  <c r="AY163" i="11"/>
  <c r="AY198" i="11"/>
  <c r="AY164" i="11"/>
  <c r="AY100" i="11"/>
  <c r="AY174" i="11"/>
  <c r="AY193" i="11"/>
  <c r="AY205" i="11"/>
  <c r="AY213" i="11"/>
  <c r="AY151" i="11"/>
  <c r="AY152" i="11"/>
  <c r="AY15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91" i="11"/>
  <c r="AY88" i="11"/>
  <c r="AY89" i="11" s="1"/>
  <c r="AY78" i="11"/>
  <c r="AY81" i="11" s="1"/>
  <c r="AY44" i="11"/>
  <c r="AY52" i="11" s="1"/>
  <c r="AY92" i="11" l="1"/>
  <c r="AY82" i="11"/>
  <c r="AY83" i="11"/>
  <c r="AY84" i="11"/>
  <c r="AY49" i="11"/>
  <c r="AY85" i="11"/>
  <c r="AY55" i="11"/>
  <c r="AY90" i="11"/>
  <c r="AY63" i="11"/>
  <c r="AY86" i="11"/>
  <c r="AY94" i="11"/>
  <c r="AY79" i="11"/>
  <c r="AY87" i="11"/>
  <c r="AY95" i="11"/>
  <c r="AY80" i="11"/>
  <c r="AY9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C2" i="4"/>
  <c r="D2" i="4" s="1"/>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<sst xmlns="http://schemas.openxmlformats.org/spreadsheetml/2006/main" count="1381" uniqueCount="680">
  <si>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</si>
  <si>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</si>
  <si>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</si>
  <si>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</si>
  <si>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</si>
  <si>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</si>
  <si>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</si>
  <si>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</si>
  <si>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</si>
  <si>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</si>
  <si>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</si>
  <si>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</si>
  <si>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</si>
  <si>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</si>
  <si>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</si>
  <si>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</si>
  <si>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</si>
  <si>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</si>
  <si>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</si>
  <si>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</si>
  <si>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</si>
  <si>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</si>
  <si>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</si>
  <si>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</si>
  <si>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</si>
  <si>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</si>
  <si>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</si>
  <si>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</si>
  <si>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</si>
  <si>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</si>
  <si>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</si>
  <si>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</si>
  <si>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</si>
  <si>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</si>
  <si>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</si>
  <si>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</si>
  <si>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</si>
  <si>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</si>
  <si>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</si>
  <si>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</si>
  <si>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</si>
  <si>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</si>
  <si>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</si>
  <si>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</si>
  <si>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</si>
  <si>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</si>
  <si>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</si>
  <si>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</si>
  <si>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</si>
  <si>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</si>
  <si>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</si>
  <si>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</si>
  <si>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</si>
  <si>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</si>
  <si>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</si>
  <si>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</si>
  <si>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</si>
  <si>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</si>
  <si>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</si>
  <si>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</si>
  <si>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</si>
  <si>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</si>
  <si>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</si>
  <si>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</si>
  <si>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</si>
  <si>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</si>
  <si>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</si>
  <si>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</si>
  <si>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</si>
  <si>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</si>
  <si>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</si>
  <si>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</si>
  <si>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</si>
  <si>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</si>
  <si>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</si>
  <si>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</si>
  <si>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</si>
  <si>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</si>
  <si>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</si>
  <si>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</si>
  <si>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</si>
  <si>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</si>
  <si>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</si>
  <si>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</si>
  <si>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</si>
  <si>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</si>
  <si>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</si>
  <si>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</si>
  <si>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</si>
  <si>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</si>
  <si>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</si>
  <si>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</si>
  <si>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</si>
  <si>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</si>
  <si>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</si>
  <si>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</si>
  <si>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</si>
  <si>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</si>
  <si>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</si>
  <si>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</si>
  <si>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</si>
  <si>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</si>
  <si>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</si>
  <si>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</si>
  <si>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</si>
  <si>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</si>
  <si>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</si>
  <si>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</si>
  <si>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</si>
  <si>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</si>
  <si>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</si>
  <si>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</si>
  <si>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</si>
  <si>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</si>
  <si>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</si>
  <si>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</si>
  <si>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</si>
  <si>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</si>
  <si>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</si>
  <si>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</si>
  <si>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</si>
  <si>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</si>
  <si>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</si>
  <si>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</si>
  <si>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</si>
  <si>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</si>
  <si>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</si>
  <si>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</si>
  <si>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</si>
  <si>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</si>
  <si>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</si>
  <si>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</si>
  <si>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</si>
  <si>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</si>
  <si>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</si>
  <si>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</si>
  <si>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</si>
  <si>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</si>
  <si>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</si>
  <si>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</si>
  <si>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</si>
  <si>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</si>
  <si>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</si>
  <si>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</si>
  <si>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</si>
  <si>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</si>
  <si>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</si>
  <si>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</si>
  <si>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</si>
  <si>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</si>
  <si>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</si>
  <si>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</si>
  <si>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</si>
  <si>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</si>
  <si>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</si>
  <si>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</si>
  <si>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</si>
  <si>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</si>
  <si>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</si>
  <si>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</si>
  <si>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</si>
  <si>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</si>
  <si>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</si>
  <si>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</si>
  <si>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</si>
  <si>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</si>
  <si>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</si>
  <si>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</si>
  <si>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</si>
  <si>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</si>
  <si>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</si>
  <si>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</si>
  <si>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</si>
  <si>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</si>
  <si>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</si>
  <si>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</si>
  <si>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</si>
  <si>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</si>
  <si>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</si>
  <si>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</si>
  <si>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</si>
  <si>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</si>
  <si>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</si>
  <si>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</si>
  <si>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</si>
  <si>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</si>
  <si>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</si>
  <si>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</si>
  <si>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</si>
  <si>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</si>
  <si>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</si>
  <si>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</si>
  <si>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</si>
  <si>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</si>
  <si>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</si>
  <si>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</si>
  <si>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</si>
  <si>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</si>
  <si>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</si>
  <si>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</si>
  <si>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</si>
  <si>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</si>
  <si>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</si>
  <si>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</si>
  <si>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</si>
  <si>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</si>
  <si>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</si>
  <si>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</si>
  <si>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</si>
  <si>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</si>
  <si>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</si>
  <si>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</si>
  <si>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</si>
  <si>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</si>
  <si>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</si>
  <si>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</si>
  <si>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</si>
  <si>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</si>
  <si>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</si>
  <si>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</si>
  <si>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</si>
  <si>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</si>
  <si>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</si>
  <si>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</si>
  <si>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</si>
  <si>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</si>
  <si>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</si>
  <si>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</si>
  <si>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</si>
  <si>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</si>
  <si>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</si>
  <si>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</si>
  <si>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</si>
  <si>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</si>
  <si>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</si>
  <si>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</si>
  <si>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</si>
  <si>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</si>
  <si>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</si>
  <si>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</si>
  <si>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</si>
  <si>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</si>
  <si>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</si>
  <si>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</si>
  <si>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</si>
  <si>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</si>
  <si>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</si>
  <si>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</si>
  <si>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</si>
  <si>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</si>
  <si>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</si>
  <si>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</si>
  <si>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</si>
  <si>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</si>
  <si>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</si>
  <si>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</si>
  <si>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</si>
  <si>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</si>
  <si>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</si>
  <si>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</si>
  <si>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</si>
  <si>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</si>
  <si>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</si>
  <si>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</si>
  <si>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</si>
  <si>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</si>
  <si>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</si>
  <si>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</si>
  <si>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</si>
  <si>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</si>
  <si>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</si>
  <si>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</si>
  <si>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</si>
  <si>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</si>
  <si>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</si>
  <si>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</si>
  <si>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</si>
  <si>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</si>
  <si>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</si>
  <si>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</si>
  <si>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</si>
  <si>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</si>
  <si>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</si>
  <si>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</si>
  <si>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</si>
  <si>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</si>
  <si>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</si>
  <si>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</si>
  <si>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</si>
  <si>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</si>
  <si>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</si>
  <si>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</si>
  <si>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</si>
  <si>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</si>
  <si>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</si>
  <si>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</si>
  <si>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</si>
  <si>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</si>
  <si>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</si>
  <si>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</si>
  <si>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</si>
  <si>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</si>
  <si>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</si>
  <si>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</si>
  <si>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</si>
  <si>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</si>
  <si>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</si>
  <si>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</si>
  <si>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</si>
  <si>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</si>
  <si>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</si>
  <si>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</si>
  <si>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</si>
  <si>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</si>
  <si>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</si>
  <si>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</si>
  <si>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</si>
  <si>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</si>
  <si>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</si>
  <si>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</si>
  <si>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</si>
  <si>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</si>
  <si>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</si>
  <si>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</si>
  <si>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</si>
  <si>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</si>
  <si>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</si>
  <si>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</si>
  <si>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</si>
  <si>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</si>
  <si>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</si>
  <si>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</si>
  <si>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</si>
  <si>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</si>
  <si>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</si>
  <si>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</si>
  <si>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</si>
  <si>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</si>
  <si>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</si>
  <si>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</si>
  <si>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</si>
  <si>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</si>
  <si>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</si>
  <si>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</si>
  <si>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</si>
  <si>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</si>
  <si>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</si>
  <si>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</si>
  <si>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</si>
  <si>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</si>
  <si>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</si>
  <si>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</si>
  <si>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</si>
  <si>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</si>
  <si>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</si>
  <si>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</si>
  <si>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</si>
  <si>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</si>
  <si>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</si>
  <si>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</si>
  <si>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</si>
  <si>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</si>
  <si>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</si>
  <si>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</si>
  <si>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</si>
  <si>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</si>
  <si>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</si>
  <si>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</si>
  <si>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</si>
  <si>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</si>
  <si>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</si>
  <si>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</si>
  <si>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</si>
  <si>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</si>
  <si>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</si>
  <si>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</si>
  <si>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</si>
  <si>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</si>
  <si>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</si>
  <si>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</si>
  <si>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</si>
  <si>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</si>
  <si>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</si>
  <si>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</si>
  <si>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</si>
  <si>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</si>
  <si>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</si>
  <si>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</si>
  <si>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</si>
  <si>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</si>
  <si>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</si>
  <si>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</si>
  <si>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</si>
  <si>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</si>
  <si>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</si>
  <si>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</si>
  <si>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</si>
  <si>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</si>
  <si>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</si>
  <si>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</si>
  <si>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</si>
  <si>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</si>
  <si>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</si>
  <si>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</si>
  <si>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</si>
  <si>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</si>
  <si>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</si>
  <si>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</si>
  <si>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</si>
  <si>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</si>
  <si>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</si>
  <si>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</si>
  <si>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</si>
  <si>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</si>
  <si>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</si>
  <si>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</si>
  <si>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</si>
  <si>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</si>
  <si>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</si>
  <si>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</si>
  <si>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</si>
  <si>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</si>
  <si>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</si>
  <si>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</si>
  <si>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</si>
  <si>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</si>
  <si>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</si>
  <si>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</si>
  <si>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</si>
  <si>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</si>
  <si>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</si>
  <si>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</si>
  <si>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</si>
  <si>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</si>
  <si>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</si>
  <si>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</si>
  <si>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</si>
  <si>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</si>
  <si>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</si>
  <si>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</si>
  <si>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</si>
  <si>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</si>
  <si>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</si>
  <si>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</si>
  <si>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</si>
  <si>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</si>
  <si>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</si>
  <si>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</si>
  <si>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</si>
  <si>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</si>
  <si>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</si>
  <si>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</si>
  <si>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</si>
  <si>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</si>
  <si>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</si>
  <si>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</si>
  <si>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</si>
  <si>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</si>
  <si>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</si>
  <si>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</si>
  <si>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</si>
  <si>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</si>
  <si>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</si>
  <si>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</si>
  <si>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</si>
  <si>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</si>
  <si>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</si>
  <si>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</si>
  <si>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</si>
  <si>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</si>
  <si>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</si>
  <si>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</si>
  <si>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</si>
  <si>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</si>
  <si>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</si>
  <si>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</si>
  <si>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</si>
  <si>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</si>
  <si>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</si>
  <si>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</si>
  <si>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</si>
  <si>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</si>
  <si>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</si>
  <si>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</si>
  <si>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</si>
  <si>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</si>
  <si>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</si>
  <si>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</si>
  <si>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</si>
  <si>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</si>
  <si>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</si>
  <si>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</si>
  <si>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</si>
  <si>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</si>
  <si>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</si>
  <si>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</si>
  <si>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</si>
  <si>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</si>
  <si>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</si>
  <si>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</si>
  <si>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</si>
  <si>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</si>
  <si>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</si>
  <si>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</si>
  <si>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</si>
  <si>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</si>
  <si>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</si>
  <si>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</si>
  <si>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</si>
  <si>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</si>
  <si>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</si>
  <si>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</si>
  <si>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</si>
  <si>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</si>
  <si>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</si>
  <si>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</si>
  <si>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</si>
  <si>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</si>
  <si>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</si>
  <si>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</si>
  <si>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</si>
  <si>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</si>
  <si>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</si>
  <si>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</si>
  <si>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</si>
  <si>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</si>
  <si>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</si>
  <si>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</si>
  <si>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</si>
  <si>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</si>
  <si>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</si>
  <si>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</si>
  <si>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</si>
  <si>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</si>
  <si>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</si>
  <si>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</si>
  <si>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</si>
  <si>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</si>
  <si>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</si>
  <si>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</si>
  <si>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</si>
  <si>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</si>
  <si>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</si>
  <si>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</si>
  <si>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</si>
  <si>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</si>
  <si>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</si>
  <si>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</si>
  <si>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</si>
  <si>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</si>
  <si>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</si>
  <si>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</si>
  <si>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</si>
  <si>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</si>
  <si>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</si>
  <si>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</si>
  <si>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</si>
  <si>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</si>
  <si>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</si>
  <si>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</si>
  <si>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</si>
  <si>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</si>
  <si>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</si>
  <si>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</si>
  <si>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</si>
  <si>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</si>
  <si>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</si>
  <si>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</si>
  <si>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</si>
  <si>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</si>
  <si>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</si>
  <si>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</si>
  <si>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</si>
  <si>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</si>
  <si>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</si>
  <si>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</si>
  <si>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</si>
  <si>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</si>
  <si>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</si>
  <si>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</si>
  <si>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</si>
  <si>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</si>
  <si>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</si>
  <si>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</si>
  <si>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</si>
  <si>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</si>
  <si>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</si>
  <si>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</si>
  <si>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</si>
  <si>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</si>
  <si>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</si>
  <si>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</si>
  <si>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</si>
  <si>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</si>
  <si>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</si>
  <si>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</si>
  <si>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</si>
  <si>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</si>
  <si>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</si>
  <si>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</si>
  <si>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</si>
  <si>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</si>
  <si>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</si>
  <si>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</si>
  <si>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</si>
  <si>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</si>
  <si>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</si>
  <si>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</si>
  <si>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</si>
  <si>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ポリオウイルス病原体管理強化に伴う検定検査研究業務に係る事業費</t>
  </si>
  <si>
    <t>国立感染症研究所</t>
  </si>
  <si>
    <t>藤谷　正</t>
  </si>
  <si>
    <t>平成30年度</t>
  </si>
  <si>
    <t>終了予定なし</t>
  </si>
  <si>
    <t>総務部会計課</t>
  </si>
  <si>
    <t>-</t>
  </si>
  <si>
    <t>世界ポリオ根絶計画の進捗に伴い、WHOは、新たな行動計画(GAPⅢ)に基づくポリオウイルス病原体管理の厳格化を進めている。国内における2型ポリオウイルスの取扱い施設は、国立感染症研究所と民間ワクチン製造施設のみであるが、地方衛生研究所で実施してきた血清疫学調査やポリオウイルスを用いる検査・検定・血清疫学解析・ポリオワクチン開発研究等を包括的に実施できる施設は感染研のみであり、GAPⅢに対応させてこれらを実施するもの。</t>
  </si>
  <si>
    <t>試験研究費</t>
  </si>
  <si>
    <t>sIPV（不活化ポリオワクチン）「国家検定、感染症流行予測調査事業等における2型ポリオウイルス中和抗体価測定試験体制の整備と試験の実施</t>
  </si>
  <si>
    <t>GAPIII対応施設における;
1.sIPV（不活化ポリオワクチン）国家検定(ロット数)
2.流行予測調査事業(地域数)
3.その他、2型ポリオウイルス中和抗体価測定試験</t>
  </si>
  <si>
    <t>件</t>
  </si>
  <si>
    <t>感染症流行予測調査報告書、sIPV（不活化ポリオワクチン）国家検定実績報告書</t>
  </si>
  <si>
    <t>X:執行額/Y:WHO-GAPIII対応施設における2型ポリオウイルス中和抗体価測定試験の実施検体数</t>
    <phoneticPr fontId="5"/>
  </si>
  <si>
    <t>円</t>
  </si>
  <si>
    <t>X/Y</t>
    <phoneticPr fontId="5"/>
  </si>
  <si>
    <t>7百万円/1,616件</t>
  </si>
  <si>
    <t>7百万円/1,751件</t>
  </si>
  <si>
    <t>／　</t>
    <phoneticPr fontId="5"/>
  </si>
  <si>
    <t>ロタウイルスワクチン検定及び品質管理に関する基礎研究</t>
  </si>
  <si>
    <t>血液製剤の品質管理業務向上のためのプロトコールレビュー導入に向けた体制構築に係る事業費</t>
  </si>
  <si>
    <t>新30-0041</t>
  </si>
  <si>
    <t>新30-0038</t>
  </si>
  <si>
    <t>○</t>
  </si>
  <si>
    <t>厚労</t>
  </si>
  <si>
    <t>7百万円/1,905件</t>
    <rPh sb="1" eb="4">
      <t>ヒャクマンエン</t>
    </rPh>
    <rPh sb="10" eb="11">
      <t>ケン</t>
    </rPh>
    <phoneticPr fontId="5"/>
  </si>
  <si>
    <t>7百万円/2,300件</t>
    <rPh sb="1" eb="4">
      <t>ヒャクマンエン</t>
    </rPh>
    <rPh sb="10" eb="11">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</si>
  <si>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</si>
  <si>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</si>
  <si>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無</t>
  </si>
  <si>
    <t>‐</t>
  </si>
  <si>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</si>
  <si>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</si>
  <si>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国民の健康を守るための予防に繋がる必要な研究を行うものであり、優先度の高い事業である。</t>
    <phoneticPr fontId="5"/>
  </si>
  <si>
    <t>少額の随意契約であっても複数社から見積書を徴収し、最も安価な業者を選定する等、会計法に基づき適切に契約を行っている。</t>
    <phoneticPr fontId="5"/>
  </si>
  <si>
    <t>事業の適切な遂行について、必要な経費に限定されている。</t>
    <phoneticPr fontId="5"/>
  </si>
  <si>
    <t>少額の随意契約であっても複数社から見積書を徴収し、最低価格で購入するなど、コスト削減に努めている。</t>
    <phoneticPr fontId="5"/>
  </si>
  <si>
    <t>成果実績が成果目標に概ね達しているので見合っている。</t>
    <phoneticPr fontId="5"/>
  </si>
  <si>
    <t>当該事業はポリオウイルスを用いる検査・検定に係る事業である。ロタウイルスワクチン検定及び品質管理に関する基礎研究はロタウイルスワクチンに係る検定検査方法の確立と品質管理に係る事業であり、血液製剤の品質管理業務向上のためのプロトコールレビュー導入に向けた体制構築に係る事業費は生物学的製剤の国家検定試験法の改良・改善に係る事業であるため、役割が異なる。</t>
    <phoneticPr fontId="5"/>
  </si>
  <si>
    <t>sIPV（不活化ポリオワクチン）国家検定については、村山庁舎BSL3実験室で、ラット免疫原性試験における2型ポリオウイルス中和試験を実施している。流行予測調査事業におけるポリオウイルス中和抗体価測定試験については、地方衛生研究所で実施出来なくなった2型ポリオウイルス中和抗体価測定を村山庁舎BSL3実験室で実施する体制を整備し、SOP等を整備した。</t>
    <phoneticPr fontId="5"/>
  </si>
  <si>
    <t>感染性2型ポリオウイルスを取扱う施設は、WHOガイドライン(GAPIII)におけるポリオウイルス基幹施設(PEF)として、ポリオウイルス病原体バイオリスク管理体制を整備し施設認証を受ける必要があることから、施設認証の準備を進めている。また、将来的に想定される1型および3型ポリオウイルス病原体管理厳格化への対応も進める。</t>
    <phoneticPr fontId="5"/>
  </si>
  <si>
    <t>https://www.mhlw.go.jp/wp/seisaku/hyouka/dl/r03_jizenbunseki/XIII-1-1.pdf</t>
    <phoneticPr fontId="5"/>
  </si>
  <si>
    <t>8頁</t>
    <rPh sb="1" eb="2">
      <t>ページ</t>
    </rPh>
    <phoneticPr fontId="5"/>
  </si>
  <si>
    <t>アズサイエンス株式会社</t>
    <phoneticPr fontId="5"/>
  </si>
  <si>
    <t>株式会社チヨダサイエンス</t>
    <phoneticPr fontId="5"/>
  </si>
  <si>
    <t>岩井化学薬品株式会社</t>
    <phoneticPr fontId="5"/>
  </si>
  <si>
    <t>井上事務機事務用品株式会社</t>
    <phoneticPr fontId="5"/>
  </si>
  <si>
    <t>株式会社　コジマ</t>
    <phoneticPr fontId="5"/>
  </si>
  <si>
    <t>ヤマト運輸株式会社　西東京主管支店</t>
    <phoneticPr fontId="5"/>
  </si>
  <si>
    <t>株式会社　ヤマダデンキ</t>
    <phoneticPr fontId="5"/>
  </si>
  <si>
    <t>備品購入</t>
    <rPh sb="0" eb="4">
      <t>ビヒンコウニュウ</t>
    </rPh>
    <phoneticPr fontId="5"/>
  </si>
  <si>
    <t>設備点検業務</t>
    <rPh sb="0" eb="4">
      <t>セツビテンケン</t>
    </rPh>
    <rPh sb="4" eb="6">
      <t>ギョウム</t>
    </rPh>
    <phoneticPr fontId="5"/>
  </si>
  <si>
    <t>検査機器修理</t>
    <rPh sb="0" eb="6">
      <t>ケンサキキシュウリ</t>
    </rPh>
    <phoneticPr fontId="5"/>
  </si>
  <si>
    <t>搬送費</t>
    <rPh sb="0" eb="3">
      <t>ハンソウヒ</t>
    </rPh>
    <phoneticPr fontId="5"/>
  </si>
  <si>
    <t>備品費</t>
    <rPh sb="0" eb="3">
      <t>ビヒンヒ</t>
    </rPh>
    <phoneticPr fontId="5"/>
  </si>
  <si>
    <t>消耗品購入</t>
    <rPh sb="0" eb="5">
      <t>ショウモウヒンコウニュウ</t>
    </rPh>
    <phoneticPr fontId="5"/>
  </si>
  <si>
    <t>運送費</t>
    <rPh sb="0" eb="3">
      <t>ウンソウヒ</t>
    </rPh>
    <phoneticPr fontId="5"/>
  </si>
  <si>
    <t>A.アズサイエンス株式会社</t>
    <phoneticPr fontId="5"/>
  </si>
  <si>
    <t>GAPⅢポリオウイルス病原体バイオリスク管理基準の下で、 （１）ポリオウイルス取扱い施設国内認証の取得、（２）不活化ポリオウイルスワクチンの検定業務(BSL3＋α相当施設での2型株中和試験を含む)、（３）流行予測調査事業等による血清疫学試験、（４）新規不活化ポリオウイルスワクチンの開発研究、（５）WHO Global Specialized PV Laboratoryとしてのポリオウイルスの研究、（６）野生株・ワクチン株ポリオウイルス標準品の管理を実施する。</t>
    <phoneticPr fontId="5"/>
  </si>
  <si>
    <t>-</t>
    <phoneticPr fontId="5"/>
  </si>
  <si>
    <t>WHO-GAPIII対応施設における2型ポリオウイルス中和抗体価測定試験の実施検体数</t>
    <phoneticPr fontId="5"/>
  </si>
  <si>
    <t>WHO-GAPIII対応施設における2型ポリオウイルス中和抗体価測定試験の実施</t>
    <rPh sb="37" eb="39">
      <t>ジッシ</t>
    </rPh>
    <phoneticPr fontId="5"/>
  </si>
  <si>
    <t>-</t>
    <phoneticPr fontId="5"/>
  </si>
  <si>
    <t>少額の随意契約であっても複数社から見積書を徴収し、最低価格で購入するなど、コスト削減に努めているため、妥当である。</t>
    <phoneticPr fontId="5"/>
  </si>
  <si>
    <t>当該事業の試験結果に基づき、国家検定によるポリオワクチン品質管理を実施していることから、成果物は十分に活用されている。</t>
    <phoneticPr fontId="5"/>
  </si>
  <si>
    <t>事業計画時に見込んだ内容を概ね達成できている。</t>
    <phoneticPr fontId="5"/>
  </si>
  <si>
    <t>引き続き、必要な予算額を確保し、適正な執行に努めること。</t>
    <phoneticPr fontId="5"/>
  </si>
  <si>
    <t>点検対象外</t>
    <rPh sb="0" eb="5">
      <t>テンケンタイショウガイ</t>
    </rPh>
    <phoneticPr fontId="5"/>
  </si>
  <si>
    <t>‒</t>
    <phoneticPr fontId="5"/>
  </si>
  <si>
    <t>株式会社池田理化</t>
    <rPh sb="0" eb="4">
      <t>カブシキガイシャ</t>
    </rPh>
    <phoneticPr fontId="5"/>
  </si>
  <si>
    <t>株式会社竹宝商会</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</si>
</sst>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270</xdr:row>
      <xdr:rowOff>0</xdr:rowOff>
    </xdr:from>
    <xdr:to>
      <xdr:col>36</xdr:col>
      <xdr:colOff>36749</xdr:colOff>
      <xdr:row>273</xdr:row>
      <xdr:rowOff>155724</xdr:rowOff>
    </xdr:to>
    <xdr:sp macro="" textlink="">
      <xdr:nvSpPr>
        <xdr:cNvPr id="2" name="正方形/長方形 1">
          <a:extLst>
            <a:ext uri="{FF2B5EF4-FFF2-40B4-BE49-F238E27FC236}">
              <a16:creationId xmlns:a16="http://schemas.microsoft.com/office/drawing/2014/main" id="{3745F526-0910-4514-9962-F4532F976F55}"/>
            </a:ext>
          </a:extLst>
        </xdr:cNvPr>
        <xdr:cNvSpPr/>
      </xdr:nvSpPr>
      <xdr:spPr>
        <a:xfrm>
          <a:off x="3765176" y="38494447"/>
          <a:ext cx="2726161" cy="12225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ポリオウイルス病原体管理強化に伴う検定検査研究業務に係る事業費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107577</xdr:colOff>
      <xdr:row>273</xdr:row>
      <xdr:rowOff>152400</xdr:rowOff>
    </xdr:from>
    <xdr:to>
      <xdr:col>28</xdr:col>
      <xdr:colOff>117079</xdr:colOff>
      <xdr:row>276</xdr:row>
      <xdr:rowOff>35707</xdr:rowOff>
    </xdr:to>
    <xdr:cxnSp macro="">
      <xdr:nvCxnSpPr>
        <xdr:cNvPr id="3" name="直線コネクタ 2">
          <a:extLst>
            <a:ext uri="{FF2B5EF4-FFF2-40B4-BE49-F238E27FC236}">
              <a16:creationId xmlns:a16="http://schemas.microsoft.com/office/drawing/2014/main" id="{1BB51CE6-4816-4F6C-A0D4-B99CC78C9808}"/>
            </a:ext>
          </a:extLst>
        </xdr:cNvPr>
        <xdr:cNvCxnSpPr/>
      </xdr:nvCxnSpPr>
      <xdr:spPr>
        <a:xfrm>
          <a:off x="5127812" y="39713647"/>
          <a:ext cx="9502" cy="95010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21771</xdr:colOff>
      <xdr:row>276</xdr:row>
      <xdr:rowOff>44823</xdr:rowOff>
    </xdr:from>
    <xdr:to>
      <xdr:col>35</xdr:col>
      <xdr:colOff>16480</xdr:colOff>
      <xdr:row>279</xdr:row>
      <xdr:rowOff>243971</xdr:rowOff>
    </xdr:to>
    <xdr:sp macro="" textlink="">
      <xdr:nvSpPr>
        <xdr:cNvPr id="4" name="正方形/長方形 3">
          <a:extLst>
            <a:ext uri="{FF2B5EF4-FFF2-40B4-BE49-F238E27FC236}">
              <a16:creationId xmlns:a16="http://schemas.microsoft.com/office/drawing/2014/main" id="{35ADF140-73DE-45AB-A090-4395EDC17347}"/>
            </a:ext>
          </a:extLst>
        </xdr:cNvPr>
        <xdr:cNvSpPr/>
      </xdr:nvSpPr>
      <xdr:spPr>
        <a:xfrm>
          <a:off x="4093028" y="39222509"/>
          <a:ext cx="2400452" cy="12768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アズサイエンス株式会社 </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備品・消耗品の購入、雑役務費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62753</xdr:colOff>
      <xdr:row>274</xdr:row>
      <xdr:rowOff>125506</xdr:rowOff>
    </xdr:from>
    <xdr:to>
      <xdr:col>34</xdr:col>
      <xdr:colOff>176767</xdr:colOff>
      <xdr:row>275</xdr:row>
      <xdr:rowOff>67891</xdr:rowOff>
    </xdr:to>
    <xdr:sp macro="" textlink="">
      <xdr:nvSpPr>
        <xdr:cNvPr id="5" name="テキスト ボックス 4">
          <a:extLst>
            <a:ext uri="{FF2B5EF4-FFF2-40B4-BE49-F238E27FC236}">
              <a16:creationId xmlns:a16="http://schemas.microsoft.com/office/drawing/2014/main" id="{213DA3FD-6CFA-46B5-BA5E-0BF99C366ACA}"/>
            </a:ext>
          </a:extLst>
        </xdr:cNvPr>
        <xdr:cNvSpPr txBox="1"/>
      </xdr:nvSpPr>
      <xdr:spPr>
        <a:xfrm rot="10800000" flipV="1">
          <a:off x="4007224" y="40045341"/>
          <a:ext cx="2265543" cy="300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75" zoomScale="75" zoomScaleNormal="75" zoomScaleSheetLayoutView="75" zoomScalePageLayoutView="85" workbookViewId="0">
      <selection activeCell="P375" sqref="P375:X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633</v>
      </c>
      <c r="AK2" s="835"/>
      <c r="AL2" s="835"/>
      <c r="AM2" s="835"/>
      <c r="AN2" s="75" t="s">
        <v>285</v>
      </c>
      <c r="AO2" s="835">
        <v>21</v>
      </c>
      <c r="AP2" s="835"/>
      <c r="AQ2" s="835"/>
      <c r="AR2" s="76" t="s">
        <v>285</v>
      </c>
      <c r="AS2" s="836">
        <v>997</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613</v>
      </c>
      <c r="T5" s="826"/>
      <c r="U5" s="826"/>
      <c r="V5" s="826"/>
      <c r="W5" s="826"/>
      <c r="X5" s="831"/>
      <c r="Y5" s="832" t="s">
        <v>3</v>
      </c>
      <c r="Z5" s="833"/>
      <c r="AA5" s="833"/>
      <c r="AB5" s="833"/>
      <c r="AC5" s="833"/>
      <c r="AD5" s="834"/>
      <c r="AE5" s="855" t="s">
        <v>614</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615</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医療分野の研究開発関連、科学技術・イノベーション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文教及び科学振興</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667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7</v>
      </c>
      <c r="Q13" s="699"/>
      <c r="R13" s="699"/>
      <c r="S13" s="699"/>
      <c r="T13" s="699"/>
      <c r="U13" s="699"/>
      <c r="V13" s="700"/>
      <c r="W13" s="698">
        <v>7</v>
      </c>
      <c r="X13" s="699"/>
      <c r="Y13" s="699"/>
      <c r="Z13" s="699"/>
      <c r="AA13" s="699"/>
      <c r="AB13" s="699"/>
      <c r="AC13" s="700"/>
      <c r="AD13" s="698">
        <v>7</v>
      </c>
      <c r="AE13" s="699"/>
      <c r="AF13" s="699"/>
      <c r="AG13" s="699"/>
      <c r="AH13" s="699"/>
      <c r="AI13" s="699"/>
      <c r="AJ13" s="700"/>
      <c r="AK13" s="698">
        <v>7</v>
      </c>
      <c r="AL13" s="699"/>
      <c r="AM13" s="699"/>
      <c r="AN13" s="699"/>
      <c r="AO13" s="699"/>
      <c r="AP13" s="699"/>
      <c r="AQ13" s="700"/>
      <c r="AR13" s="735">
        <v>7</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615</v>
      </c>
      <c r="Q14" s="699"/>
      <c r="R14" s="699"/>
      <c r="S14" s="699"/>
      <c r="T14" s="699"/>
      <c r="U14" s="699"/>
      <c r="V14" s="700"/>
      <c r="W14" s="698" t="s">
        <v>615</v>
      </c>
      <c r="X14" s="699"/>
      <c r="Y14" s="699"/>
      <c r="Z14" s="699"/>
      <c r="AA14" s="699"/>
      <c r="AB14" s="699"/>
      <c r="AC14" s="700"/>
      <c r="AD14" s="698" t="s">
        <v>615</v>
      </c>
      <c r="AE14" s="699"/>
      <c r="AF14" s="699"/>
      <c r="AG14" s="699"/>
      <c r="AH14" s="699"/>
      <c r="AI14" s="699"/>
      <c r="AJ14" s="700"/>
      <c r="AK14" s="698" t="s">
        <v>671</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615</v>
      </c>
      <c r="Q15" s="699"/>
      <c r="R15" s="699"/>
      <c r="S15" s="699"/>
      <c r="T15" s="699"/>
      <c r="U15" s="699"/>
      <c r="V15" s="700"/>
      <c r="W15" s="698" t="s">
        <v>615</v>
      </c>
      <c r="X15" s="699"/>
      <c r="Y15" s="699"/>
      <c r="Z15" s="699"/>
      <c r="AA15" s="699"/>
      <c r="AB15" s="699"/>
      <c r="AC15" s="700"/>
      <c r="AD15" s="698" t="s">
        <v>615</v>
      </c>
      <c r="AE15" s="699"/>
      <c r="AF15" s="699"/>
      <c r="AG15" s="699"/>
      <c r="AH15" s="699"/>
      <c r="AI15" s="699"/>
      <c r="AJ15" s="700"/>
      <c r="AK15" s="698" t="s">
        <v>671</v>
      </c>
      <c r="AL15" s="699"/>
      <c r="AM15" s="699"/>
      <c r="AN15" s="699"/>
      <c r="AO15" s="699"/>
      <c r="AP15" s="699"/>
      <c r="AQ15" s="700"/>
      <c r="AR15" s="698" t="s">
        <v>285</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615</v>
      </c>
      <c r="Q16" s="699"/>
      <c r="R16" s="699"/>
      <c r="S16" s="699"/>
      <c r="T16" s="699"/>
      <c r="U16" s="699"/>
      <c r="V16" s="700"/>
      <c r="W16" s="698" t="s">
        <v>615</v>
      </c>
      <c r="X16" s="699"/>
      <c r="Y16" s="699"/>
      <c r="Z16" s="699"/>
      <c r="AA16" s="699"/>
      <c r="AB16" s="699"/>
      <c r="AC16" s="700"/>
      <c r="AD16" s="698" t="s">
        <v>615</v>
      </c>
      <c r="AE16" s="699"/>
      <c r="AF16" s="699"/>
      <c r="AG16" s="699"/>
      <c r="AH16" s="699"/>
      <c r="AI16" s="699"/>
      <c r="AJ16" s="700"/>
      <c r="AK16" s="698" t="s">
        <v>671</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615</v>
      </c>
      <c r="Q17" s="699"/>
      <c r="R17" s="699"/>
      <c r="S17" s="699"/>
      <c r="T17" s="699"/>
      <c r="U17" s="699"/>
      <c r="V17" s="700"/>
      <c r="W17" s="698" t="s">
        <v>615</v>
      </c>
      <c r="X17" s="699"/>
      <c r="Y17" s="699"/>
      <c r="Z17" s="699"/>
      <c r="AA17" s="699"/>
      <c r="AB17" s="699"/>
      <c r="AC17" s="700"/>
      <c r="AD17" s="698" t="s">
        <v>615</v>
      </c>
      <c r="AE17" s="699"/>
      <c r="AF17" s="699"/>
      <c r="AG17" s="699"/>
      <c r="AH17" s="699"/>
      <c r="AI17" s="699"/>
      <c r="AJ17" s="700"/>
      <c r="AK17" s="698" t="s">
        <v>671</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7</v>
      </c>
      <c r="Q18" s="779"/>
      <c r="R18" s="779"/>
      <c r="S18" s="779"/>
      <c r="T18" s="779"/>
      <c r="U18" s="779"/>
      <c r="V18" s="780"/>
      <c r="W18" s="778">
        <f>SUM(W13:AC17)</f>
        <v>7</v>
      </c>
      <c r="X18" s="779"/>
      <c r="Y18" s="779"/>
      <c r="Z18" s="779"/>
      <c r="AA18" s="779"/>
      <c r="AB18" s="779"/>
      <c r="AC18" s="780"/>
      <c r="AD18" s="778">
        <f>SUM(AD13:AJ17)</f>
        <v>7</v>
      </c>
      <c r="AE18" s="779"/>
      <c r="AF18" s="779"/>
      <c r="AG18" s="779"/>
      <c r="AH18" s="779"/>
      <c r="AI18" s="779"/>
      <c r="AJ18" s="780"/>
      <c r="AK18" s="778">
        <f>SUM(AK13:AQ17)</f>
        <v>7</v>
      </c>
      <c r="AL18" s="779"/>
      <c r="AM18" s="779"/>
      <c r="AN18" s="779"/>
      <c r="AO18" s="779"/>
      <c r="AP18" s="779"/>
      <c r="AQ18" s="780"/>
      <c r="AR18" s="778">
        <f>SUM(AR13:AX17)</f>
        <v>7</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7</v>
      </c>
      <c r="Q19" s="699"/>
      <c r="R19" s="699"/>
      <c r="S19" s="699"/>
      <c r="T19" s="699"/>
      <c r="U19" s="699"/>
      <c r="V19" s="700"/>
      <c r="W19" s="698">
        <v>7</v>
      </c>
      <c r="X19" s="699"/>
      <c r="Y19" s="699"/>
      <c r="Z19" s="699"/>
      <c r="AA19" s="699"/>
      <c r="AB19" s="699"/>
      <c r="AC19" s="700"/>
      <c r="AD19" s="698">
        <v>7</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1</v>
      </c>
      <c r="Q20" s="746"/>
      <c r="R20" s="746"/>
      <c r="S20" s="746"/>
      <c r="T20" s="746"/>
      <c r="U20" s="746"/>
      <c r="V20" s="746"/>
      <c r="W20" s="746">
        <f>IF(W18=0, "-", SUM(W19)/W18)</f>
        <v>1</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1</v>
      </c>
      <c r="Q21" s="746"/>
      <c r="R21" s="746"/>
      <c r="S21" s="746"/>
      <c r="T21" s="746"/>
      <c r="U21" s="746"/>
      <c r="V21" s="746"/>
      <c r="W21" s="746">
        <f>IF(W19=0, "-", SUM(W19)/SUM(W13,W14))</f>
        <v>1</v>
      </c>
      <c r="X21" s="746"/>
      <c r="Y21" s="746"/>
      <c r="Z21" s="746"/>
      <c r="AA21" s="746"/>
      <c r="AB21" s="746"/>
      <c r="AC21" s="746"/>
      <c r="AD21" s="746">
        <f>IF(AD19=0, "-", SUM(AD19)/SUM(AD13,AD14))</f>
        <v>1</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617</v>
      </c>
      <c r="H23" s="733"/>
      <c r="I23" s="733"/>
      <c r="J23" s="733"/>
      <c r="K23" s="733"/>
      <c r="L23" s="733"/>
      <c r="M23" s="733"/>
      <c r="N23" s="733"/>
      <c r="O23" s="734"/>
      <c r="P23" s="735">
        <v>7</v>
      </c>
      <c r="Q23" s="736"/>
      <c r="R23" s="736"/>
      <c r="S23" s="736"/>
      <c r="T23" s="736"/>
      <c r="U23" s="736"/>
      <c r="V23" s="737"/>
      <c r="W23" s="735">
        <v>7</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7</v>
      </c>
      <c r="Q29" s="721"/>
      <c r="R29" s="721"/>
      <c r="S29" s="721"/>
      <c r="T29" s="721"/>
      <c r="U29" s="721"/>
      <c r="V29" s="722"/>
      <c r="W29" s="723">
        <f>AR13</f>
        <v>7</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55.15" customHeight="1" x14ac:dyDescent="0.15">
      <c r="A30" s="726" t="s">
        <v>580</v>
      </c>
      <c r="B30" s="727"/>
      <c r="C30" s="727"/>
      <c r="D30" s="727"/>
      <c r="E30" s="727"/>
      <c r="F30" s="728"/>
      <c r="G30" s="729" t="s">
        <v>667</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670</v>
      </c>
      <c r="H32" s="635"/>
      <c r="I32" s="635"/>
      <c r="J32" s="635"/>
      <c r="K32" s="635"/>
      <c r="L32" s="635"/>
      <c r="M32" s="635"/>
      <c r="N32" s="635"/>
      <c r="O32" s="635"/>
      <c r="P32" s="385" t="s">
        <v>669</v>
      </c>
      <c r="Q32" s="639"/>
      <c r="R32" s="639"/>
      <c r="S32" s="639"/>
      <c r="T32" s="639"/>
      <c r="U32" s="639"/>
      <c r="V32" s="639"/>
      <c r="W32" s="639"/>
      <c r="X32" s="640"/>
      <c r="Y32" s="644" t="s">
        <v>51</v>
      </c>
      <c r="Z32" s="645"/>
      <c r="AA32" s="646"/>
      <c r="AB32" s="647" t="s">
        <v>620</v>
      </c>
      <c r="AC32" s="647"/>
      <c r="AD32" s="647"/>
      <c r="AE32" s="616">
        <v>1616</v>
      </c>
      <c r="AF32" s="616"/>
      <c r="AG32" s="616"/>
      <c r="AH32" s="616"/>
      <c r="AI32" s="616">
        <v>1751</v>
      </c>
      <c r="AJ32" s="616"/>
      <c r="AK32" s="616"/>
      <c r="AL32" s="616"/>
      <c r="AM32" s="616">
        <v>1905</v>
      </c>
      <c r="AN32" s="616"/>
      <c r="AO32" s="616"/>
      <c r="AP32" s="616"/>
      <c r="AQ32" s="662" t="s">
        <v>285</v>
      </c>
      <c r="AR32" s="616"/>
      <c r="AS32" s="616"/>
      <c r="AT32" s="616"/>
      <c r="AU32" s="93" t="s">
        <v>285</v>
      </c>
      <c r="AV32" s="618"/>
      <c r="AW32" s="618"/>
      <c r="AX32" s="619"/>
    </row>
    <row r="33" spans="1:51" ht="32.450000000000003"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v>1500</v>
      </c>
      <c r="AF33" s="616"/>
      <c r="AG33" s="616"/>
      <c r="AH33" s="616"/>
      <c r="AI33" s="616">
        <v>1600</v>
      </c>
      <c r="AJ33" s="616"/>
      <c r="AK33" s="616"/>
      <c r="AL33" s="616"/>
      <c r="AM33" s="616">
        <v>2400</v>
      </c>
      <c r="AN33" s="616"/>
      <c r="AO33" s="616"/>
      <c r="AP33" s="616"/>
      <c r="AQ33" s="616">
        <v>2300</v>
      </c>
      <c r="AR33" s="616"/>
      <c r="AS33" s="616"/>
      <c r="AT33" s="616"/>
      <c r="AU33" s="617">
        <v>2300</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582</v>
      </c>
      <c r="Z35" s="657"/>
      <c r="AA35" s="658"/>
      <c r="AB35" s="659" t="s">
        <v>623</v>
      </c>
      <c r="AC35" s="660"/>
      <c r="AD35" s="661"/>
      <c r="AE35" s="662">
        <v>4332</v>
      </c>
      <c r="AF35" s="662"/>
      <c r="AG35" s="662"/>
      <c r="AH35" s="662"/>
      <c r="AI35" s="662">
        <v>3998</v>
      </c>
      <c r="AJ35" s="662"/>
      <c r="AK35" s="662"/>
      <c r="AL35" s="662"/>
      <c r="AM35" s="662">
        <v>3675</v>
      </c>
      <c r="AN35" s="662"/>
      <c r="AO35" s="662"/>
      <c r="AP35" s="662"/>
      <c r="AQ35" s="93">
        <v>3043</v>
      </c>
      <c r="AR35" s="87"/>
      <c r="AS35" s="87"/>
      <c r="AT35" s="87"/>
      <c r="AU35" s="87"/>
      <c r="AV35" s="87"/>
      <c r="AW35" s="87"/>
      <c r="AX35" s="88"/>
    </row>
    <row r="36" spans="1:51" ht="47.4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624</v>
      </c>
      <c r="AC36" s="613"/>
      <c r="AD36" s="614"/>
      <c r="AE36" s="615" t="s">
        <v>625</v>
      </c>
      <c r="AF36" s="615"/>
      <c r="AG36" s="615"/>
      <c r="AH36" s="615"/>
      <c r="AI36" s="615" t="s">
        <v>626</v>
      </c>
      <c r="AJ36" s="615"/>
      <c r="AK36" s="615"/>
      <c r="AL36" s="615"/>
      <c r="AM36" s="615" t="s">
        <v>634</v>
      </c>
      <c r="AN36" s="615"/>
      <c r="AO36" s="615"/>
      <c r="AP36" s="615"/>
      <c r="AQ36" s="615" t="s">
        <v>635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615</v>
      </c>
      <c r="AR38" s="508"/>
      <c r="AS38" s="127" t="s">
        <v>175</v>
      </c>
      <c r="AT38" s="128"/>
      <c r="AU38" s="126">
        <v>4</v>
      </c>
      <c r="AV38" s="126"/>
      <c r="AW38" s="108" t="s">
        <v>166</v>
      </c>
      <c r="AX38" s="129"/>
    </row>
    <row r="39" spans="1:51" ht="23.25" customHeight="1" x14ac:dyDescent="0.15">
      <c r="A39" s="674"/>
      <c r="B39" s="672"/>
      <c r="C39" s="672"/>
      <c r="D39" s="672"/>
      <c r="E39" s="672"/>
      <c r="F39" s="673"/>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11</v>
      </c>
      <c r="AF39" s="87"/>
      <c r="AG39" s="87"/>
      <c r="AH39" s="87"/>
      <c r="AI39" s="93">
        <v>18</v>
      </c>
      <c r="AJ39" s="87"/>
      <c r="AK39" s="87"/>
      <c r="AL39" s="87"/>
      <c r="AM39" s="93">
        <v>12</v>
      </c>
      <c r="AN39" s="87"/>
      <c r="AO39" s="87"/>
      <c r="AP39" s="87"/>
      <c r="AQ39" s="94" t="s">
        <v>615</v>
      </c>
      <c r="AR39" s="95"/>
      <c r="AS39" s="95"/>
      <c r="AT39" s="96"/>
      <c r="AU39" s="87" t="s">
        <v>615</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12</v>
      </c>
      <c r="AF40" s="87"/>
      <c r="AG40" s="87"/>
      <c r="AH40" s="87"/>
      <c r="AI40" s="93">
        <v>12</v>
      </c>
      <c r="AJ40" s="87"/>
      <c r="AK40" s="87"/>
      <c r="AL40" s="87"/>
      <c r="AM40" s="93">
        <v>14</v>
      </c>
      <c r="AN40" s="87"/>
      <c r="AO40" s="87"/>
      <c r="AP40" s="87"/>
      <c r="AQ40" s="94" t="s">
        <v>615</v>
      </c>
      <c r="AR40" s="95"/>
      <c r="AS40" s="95"/>
      <c r="AT40" s="96"/>
      <c r="AU40" s="87">
        <v>14</v>
      </c>
      <c r="AV40" s="87"/>
      <c r="AW40" s="87"/>
      <c r="AX40" s="88"/>
    </row>
    <row r="41" spans="1:51" ht="55.1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92</v>
      </c>
      <c r="AF41" s="87"/>
      <c r="AG41" s="87"/>
      <c r="AH41" s="87"/>
      <c r="AI41" s="93">
        <v>150</v>
      </c>
      <c r="AJ41" s="87"/>
      <c r="AK41" s="87"/>
      <c r="AL41" s="87"/>
      <c r="AM41" s="93">
        <v>86</v>
      </c>
      <c r="AN41" s="87"/>
      <c r="AO41" s="87"/>
      <c r="AP41" s="87"/>
      <c r="AQ41" s="94" t="s">
        <v>615</v>
      </c>
      <c r="AR41" s="95"/>
      <c r="AS41" s="95"/>
      <c r="AT41" s="96"/>
      <c r="AU41" s="87" t="s">
        <v>615</v>
      </c>
      <c r="AV41" s="87"/>
      <c r="AW41" s="87"/>
      <c r="AX41" s="88"/>
    </row>
    <row r="42" spans="1:51" ht="23.25" customHeight="1" x14ac:dyDescent="0.15">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627</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636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637</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650</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615</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632</v>
      </c>
      <c r="AE223" s="452"/>
      <c r="AF223" s="452"/>
      <c r="AG223" s="453" t="s">
        <v>640</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632</v>
      </c>
      <c r="AE224" s="365"/>
      <c r="AF224" s="365"/>
      <c r="AG224" s="359" t="s">
        <v>641</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632</v>
      </c>
      <c r="AE225" s="402"/>
      <c r="AF225" s="402"/>
      <c r="AG225" s="387" t="s">
        <v>642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632</v>
      </c>
      <c r="AE226" s="383"/>
      <c r="AF226" s="383"/>
      <c r="AG226" s="385" t="s">
        <v>643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638</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639</v>
      </c>
      <c r="AE229" s="349"/>
      <c r="AF229" s="349"/>
      <c r="AG229" s="351" t="s">
        <v>285</v>
      </c>
      <c r="AH229" s="352"/>
      <c r="AI229" s="352"/>
      <c r="AJ229" s="352"/>
      <c r="AK229" s="352"/>
      <c r="AL229" s="352"/>
      <c r="AM229" s="352"/>
      <c r="AN229" s="352"/>
      <c r="AO229" s="352"/>
      <c r="AP229" s="352"/>
      <c r="AQ229" s="352"/>
      <c r="AR229" s="352"/>
      <c r="AS229" s="352"/>
      <c r="AT229" s="352"/>
      <c r="AU229" s="352"/>
      <c r="AV229" s="352"/>
      <c r="AW229" s="352"/>
      <c r="AX229" s="353"/>
    </row>
    <row r="230" spans="1:50" ht="38.450000000000003"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632</v>
      </c>
      <c r="AE230" s="365"/>
      <c r="AF230" s="365"/>
      <c r="AG230" s="359" t="s">
        <v>672</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639</v>
      </c>
      <c r="AE231" s="365"/>
      <c r="AF231" s="365"/>
      <c r="AG231" s="359" t="s">
        <v>285</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632</v>
      </c>
      <c r="AE232" s="365"/>
      <c r="AF232" s="365"/>
      <c r="AG232" s="359" t="s">
        <v>644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639</v>
      </c>
      <c r="AE233" s="402"/>
      <c r="AF233" s="402"/>
      <c r="AG233" s="403" t="s">
        <v>285</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639</v>
      </c>
      <c r="AE234" s="365"/>
      <c r="AF234" s="434"/>
      <c r="AG234" s="359" t="s">
        <v>285</v>
      </c>
      <c r="AH234" s="360"/>
      <c r="AI234" s="360"/>
      <c r="AJ234" s="360"/>
      <c r="AK234" s="360"/>
      <c r="AL234" s="360"/>
      <c r="AM234" s="360"/>
      <c r="AN234" s="360"/>
      <c r="AO234" s="360"/>
      <c r="AP234" s="360"/>
      <c r="AQ234" s="360"/>
      <c r="AR234" s="360"/>
      <c r="AS234" s="360"/>
      <c r="AT234" s="360"/>
      <c r="AU234" s="360"/>
      <c r="AV234" s="360"/>
      <c r="AW234" s="360"/>
      <c r="AX234" s="361"/>
    </row>
    <row r="235" spans="1:50" ht="34.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632</v>
      </c>
      <c r="AE235" s="395"/>
      <c r="AF235" s="396"/>
      <c r="AG235" s="397" t="s">
        <v>645</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632</v>
      </c>
      <c r="AE236" s="349"/>
      <c r="AF236" s="350"/>
      <c r="AG236" s="351" t="s">
        <v>646</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639</v>
      </c>
      <c r="AE237" s="358"/>
      <c r="AF237" s="358"/>
      <c r="AG237" s="359" t="s">
        <v>285</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632</v>
      </c>
      <c r="AE238" s="365"/>
      <c r="AF238" s="365"/>
      <c r="AG238" s="359" t="s">
        <v>674</v>
      </c>
      <c r="AH238" s="360"/>
      <c r="AI238" s="360"/>
      <c r="AJ238" s="360"/>
      <c r="AK238" s="360"/>
      <c r="AL238" s="360"/>
      <c r="AM238" s="360"/>
      <c r="AN238" s="360"/>
      <c r="AO238" s="360"/>
      <c r="AP238" s="360"/>
      <c r="AQ238" s="360"/>
      <c r="AR238" s="360"/>
      <c r="AS238" s="360"/>
      <c r="AT238" s="360"/>
      <c r="AU238" s="360"/>
      <c r="AV238" s="360"/>
      <c r="AW238" s="360"/>
      <c r="AX238" s="361"/>
    </row>
    <row r="239" spans="1:50" ht="42.6"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632</v>
      </c>
      <c r="AE239" s="365"/>
      <c r="AF239" s="365"/>
      <c r="AG239" s="389" t="s">
        <v>673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632</v>
      </c>
      <c r="AE240" s="383"/>
      <c r="AF240" s="384"/>
      <c r="AG240" s="385" t="s">
        <v>647</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608</v>
      </c>
      <c r="F242" s="368"/>
      <c r="G242" s="368"/>
      <c r="H242" s="369">
        <v>21</v>
      </c>
      <c r="I242" s="369"/>
      <c r="J242" s="874">
        <v>992</v>
      </c>
      <c r="K242" s="874"/>
      <c r="L242" s="874"/>
      <c r="M242" s="369"/>
      <c r="N242" s="875"/>
      <c r="O242" s="876" t="s">
        <v>628</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v>2022</v>
      </c>
      <c r="D243" s="367"/>
      <c r="E243" s="368" t="s">
        <v>608</v>
      </c>
      <c r="F243" s="368"/>
      <c r="G243" s="368"/>
      <c r="H243" s="369">
        <v>21</v>
      </c>
      <c r="I243" s="369"/>
      <c r="J243" s="370">
        <v>998</v>
      </c>
      <c r="K243" s="370"/>
      <c r="L243" s="370"/>
      <c r="M243" s="371"/>
      <c r="N243" s="372"/>
      <c r="O243" s="879" t="s">
        <v>629</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648</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649</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676</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675</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677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615</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615</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615</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615</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630</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631</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893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913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633</v>
      </c>
      <c r="H268" s="86"/>
      <c r="I268" s="86"/>
      <c r="J268" s="85">
        <v>20</v>
      </c>
      <c r="K268" s="85"/>
      <c r="L268" s="101">
        <v>995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4.15" customHeight="1" x14ac:dyDescent="0.15">
      <c r="A308" s="313" t="s">
        <v>267</v>
      </c>
      <c r="B308" s="314"/>
      <c r="C308" s="314"/>
      <c r="D308" s="314"/>
      <c r="E308" s="314"/>
      <c r="F308" s="315"/>
      <c r="G308" s="294" t="s">
        <v>666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2.450000000000003"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36.6" customHeight="1" x14ac:dyDescent="0.15">
      <c r="A310" s="316"/>
      <c r="B310" s="317"/>
      <c r="C310" s="317"/>
      <c r="D310" s="317"/>
      <c r="E310" s="317"/>
      <c r="F310" s="318"/>
      <c r="G310" s="284" t="s">
        <v>663</v>
      </c>
      <c r="H310" s="285"/>
      <c r="I310" s="285"/>
      <c r="J310" s="285"/>
      <c r="K310" s="286"/>
      <c r="L310" s="287" t="s">
        <v>659</v>
      </c>
      <c r="M310" s="288"/>
      <c r="N310" s="288"/>
      <c r="O310" s="288"/>
      <c r="P310" s="288"/>
      <c r="Q310" s="288"/>
      <c r="R310" s="288"/>
      <c r="S310" s="288"/>
      <c r="T310" s="288"/>
      <c r="U310" s="288"/>
      <c r="V310" s="288"/>
      <c r="W310" s="288"/>
      <c r="X310" s="289"/>
      <c r="Y310" s="290">
        <v>3.6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3.6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652</v>
      </c>
      <c r="D366" s="251"/>
      <c r="E366" s="251"/>
      <c r="F366" s="251"/>
      <c r="G366" s="251"/>
      <c r="H366" s="251"/>
      <c r="I366" s="251"/>
      <c r="J366" s="233">
        <v>8100001013784</v>
      </c>
      <c r="K366" s="234"/>
      <c r="L366" s="234"/>
      <c r="M366" s="234"/>
      <c r="N366" s="234"/>
      <c r="O366" s="234"/>
      <c r="P366" s="245" t="s">
        <v>659</v>
      </c>
      <c r="Q366" s="235"/>
      <c r="R366" s="235"/>
      <c r="S366" s="235"/>
      <c r="T366" s="235"/>
      <c r="U366" s="235"/>
      <c r="V366" s="235"/>
      <c r="W366" s="235"/>
      <c r="X366" s="235"/>
      <c r="Y366" s="236">
        <v>3.6</v>
      </c>
      <c r="Z366" s="237"/>
      <c r="AA366" s="237"/>
      <c r="AB366" s="238"/>
      <c r="AC366" s="222" t="s">
        <v>253</v>
      </c>
      <c r="AD366" s="223"/>
      <c r="AE366" s="223"/>
      <c r="AF366" s="223"/>
      <c r="AG366" s="223"/>
      <c r="AH366" s="253">
        <v>2</v>
      </c>
      <c r="AI366" s="254"/>
      <c r="AJ366" s="254"/>
      <c r="AK366" s="254"/>
      <c r="AL366" s="226">
        <v>96.77</v>
      </c>
      <c r="AM366" s="227"/>
      <c r="AN366" s="227"/>
      <c r="AO366" s="228"/>
      <c r="AP366" s="229" t="s">
        <v>668</v>
      </c>
      <c r="AQ366" s="229"/>
      <c r="AR366" s="229"/>
      <c r="AS366" s="229"/>
      <c r="AT366" s="229"/>
      <c r="AU366" s="229"/>
      <c r="AV366" s="229"/>
      <c r="AW366" s="229"/>
      <c r="AX366" s="229"/>
    </row>
    <row r="367" spans="1:51" ht="30" customHeight="1" x14ac:dyDescent="0.15">
      <c r="A367" s="230">
        <v>2</v>
      </c>
      <c r="B367" s="230">
        <v>1</v>
      </c>
      <c r="C367" s="252" t="s">
        <v>653</v>
      </c>
      <c r="D367" s="251"/>
      <c r="E367" s="251"/>
      <c r="F367" s="251"/>
      <c r="G367" s="251"/>
      <c r="H367" s="251"/>
      <c r="I367" s="251"/>
      <c r="J367" s="233">
        <v>7010001023050</v>
      </c>
      <c r="K367" s="234"/>
      <c r="L367" s="234"/>
      <c r="M367" s="234"/>
      <c r="N367" s="234"/>
      <c r="O367" s="234"/>
      <c r="P367" s="245" t="s">
        <v>660</v>
      </c>
      <c r="Q367" s="235"/>
      <c r="R367" s="235"/>
      <c r="S367" s="235"/>
      <c r="T367" s="235"/>
      <c r="U367" s="235"/>
      <c r="V367" s="235"/>
      <c r="W367" s="235"/>
      <c r="X367" s="235"/>
      <c r="Y367" s="236">
        <v>1.3</v>
      </c>
      <c r="Z367" s="237"/>
      <c r="AA367" s="237"/>
      <c r="AB367" s="238"/>
      <c r="AC367" s="222" t="s">
        <v>253</v>
      </c>
      <c r="AD367" s="223"/>
      <c r="AE367" s="223"/>
      <c r="AF367" s="223"/>
      <c r="AG367" s="223"/>
      <c r="AH367" s="253">
        <v>2</v>
      </c>
      <c r="AI367" s="254"/>
      <c r="AJ367" s="254"/>
      <c r="AK367" s="254"/>
      <c r="AL367" s="226">
        <v>100</v>
      </c>
      <c r="AM367" s="227"/>
      <c r="AN367" s="227"/>
      <c r="AO367" s="228"/>
      <c r="AP367" s="229" t="s">
        <v>668</v>
      </c>
      <c r="AQ367" s="229"/>
      <c r="AR367" s="229"/>
      <c r="AS367" s="229"/>
      <c r="AT367" s="229"/>
      <c r="AU367" s="229"/>
      <c r="AV367" s="229"/>
      <c r="AW367" s="229"/>
      <c r="AX367" s="229"/>
      <c r="AY367">
        <f>COUNTA($C$367)</f>
        <v>1</v>
      </c>
    </row>
    <row r="368" spans="1:51" ht="30" customHeight="1" x14ac:dyDescent="0.15">
      <c r="A368" s="230">
        <v>3</v>
      </c>
      <c r="B368" s="230">
        <v>1</v>
      </c>
      <c r="C368" s="252" t="s">
        <v>653</v>
      </c>
      <c r="D368" s="251"/>
      <c r="E368" s="251"/>
      <c r="F368" s="251"/>
      <c r="G368" s="251"/>
      <c r="H368" s="251"/>
      <c r="I368" s="251"/>
      <c r="J368" s="233">
        <v>7010001023050</v>
      </c>
      <c r="K368" s="234"/>
      <c r="L368" s="234"/>
      <c r="M368" s="234"/>
      <c r="N368" s="234"/>
      <c r="O368" s="234"/>
      <c r="P368" s="245" t="s">
        <v>659</v>
      </c>
      <c r="Q368" s="235"/>
      <c r="R368" s="235"/>
      <c r="S368" s="235"/>
      <c r="T368" s="235"/>
      <c r="U368" s="235"/>
      <c r="V368" s="235"/>
      <c r="W368" s="235"/>
      <c r="X368" s="235"/>
      <c r="Y368" s="236">
        <v>0.7</v>
      </c>
      <c r="Z368" s="237"/>
      <c r="AA368" s="237"/>
      <c r="AB368" s="238"/>
      <c r="AC368" s="222" t="s">
        <v>259</v>
      </c>
      <c r="AD368" s="223"/>
      <c r="AE368" s="223"/>
      <c r="AF368" s="223"/>
      <c r="AG368" s="223"/>
      <c r="AH368" s="224" t="s">
        <v>668</v>
      </c>
      <c r="AI368" s="225"/>
      <c r="AJ368" s="225"/>
      <c r="AK368" s="225"/>
      <c r="AL368" s="224" t="s">
        <v>668</v>
      </c>
      <c r="AM368" s="225"/>
      <c r="AN368" s="225"/>
      <c r="AO368" s="225"/>
      <c r="AP368" s="229" t="s">
        <v>668</v>
      </c>
      <c r="AQ368" s="229"/>
      <c r="AR368" s="229"/>
      <c r="AS368" s="229"/>
      <c r="AT368" s="229"/>
      <c r="AU368" s="229"/>
      <c r="AV368" s="229"/>
      <c r="AW368" s="229"/>
      <c r="AX368" s="229"/>
      <c r="AY368">
        <f>COUNTA($C$368)</f>
        <v>1</v>
      </c>
    </row>
    <row r="369" spans="1:51" ht="30" customHeight="1" x14ac:dyDescent="0.15">
      <c r="A369" s="230">
        <v>4</v>
      </c>
      <c r="B369" s="230">
        <v>1</v>
      </c>
      <c r="C369" s="252" t="s">
        <v>653</v>
      </c>
      <c r="D369" s="251"/>
      <c r="E369" s="251"/>
      <c r="F369" s="251"/>
      <c r="G369" s="251"/>
      <c r="H369" s="251"/>
      <c r="I369" s="251"/>
      <c r="J369" s="233">
        <v>7010001023050</v>
      </c>
      <c r="K369" s="234"/>
      <c r="L369" s="234"/>
      <c r="M369" s="234"/>
      <c r="N369" s="234"/>
      <c r="O369" s="234"/>
      <c r="P369" s="245" t="s">
        <v>659</v>
      </c>
      <c r="Q369" s="235"/>
      <c r="R369" s="235"/>
      <c r="S369" s="235"/>
      <c r="T369" s="235"/>
      <c r="U369" s="235"/>
      <c r="V369" s="235"/>
      <c r="W369" s="235"/>
      <c r="X369" s="235"/>
      <c r="Y369" s="236">
        <v>0.2</v>
      </c>
      <c r="Z369" s="237"/>
      <c r="AA369" s="237"/>
      <c r="AB369" s="238"/>
      <c r="AC369" s="222" t="s">
        <v>259</v>
      </c>
      <c r="AD369" s="223"/>
      <c r="AE369" s="223"/>
      <c r="AF369" s="223"/>
      <c r="AG369" s="223"/>
      <c r="AH369" s="224" t="s">
        <v>668</v>
      </c>
      <c r="AI369" s="225"/>
      <c r="AJ369" s="225"/>
      <c r="AK369" s="225"/>
      <c r="AL369" s="224" t="s">
        <v>668</v>
      </c>
      <c r="AM369" s="225"/>
      <c r="AN369" s="225"/>
      <c r="AO369" s="225"/>
      <c r="AP369" s="229" t="s">
        <v>668</v>
      </c>
      <c r="AQ369" s="229"/>
      <c r="AR369" s="229"/>
      <c r="AS369" s="229"/>
      <c r="AT369" s="229"/>
      <c r="AU369" s="229"/>
      <c r="AV369" s="229"/>
      <c r="AW369" s="229"/>
      <c r="AX369" s="229"/>
      <c r="AY369">
        <f>COUNTA($C$369)</f>
        <v>1</v>
      </c>
    </row>
    <row r="370" spans="1:51" ht="30" customHeight="1" x14ac:dyDescent="0.15">
      <c r="A370" s="230">
        <v>5</v>
      </c>
      <c r="B370" s="230">
        <v>1</v>
      </c>
      <c r="C370" s="252" t="s">
        <v>678</v>
      </c>
      <c r="D370" s="251"/>
      <c r="E370" s="251"/>
      <c r="F370" s="251"/>
      <c r="G370" s="251"/>
      <c r="H370" s="251"/>
      <c r="I370" s="251"/>
      <c r="J370" s="233">
        <v>3010001010696</v>
      </c>
      <c r="K370" s="234"/>
      <c r="L370" s="234"/>
      <c r="M370" s="234"/>
      <c r="N370" s="234"/>
      <c r="O370" s="234"/>
      <c r="P370" s="245" t="s">
        <v>661</v>
      </c>
      <c r="Q370" s="235"/>
      <c r="R370" s="235"/>
      <c r="S370" s="235"/>
      <c r="T370" s="235"/>
      <c r="U370" s="235"/>
      <c r="V370" s="235"/>
      <c r="W370" s="235"/>
      <c r="X370" s="235"/>
      <c r="Y370" s="236">
        <v>0.2</v>
      </c>
      <c r="Z370" s="237"/>
      <c r="AA370" s="237"/>
      <c r="AB370" s="238"/>
      <c r="AC370" s="222" t="s">
        <v>259</v>
      </c>
      <c r="AD370" s="223"/>
      <c r="AE370" s="223"/>
      <c r="AF370" s="223"/>
      <c r="AG370" s="223"/>
      <c r="AH370" s="224" t="s">
        <v>668</v>
      </c>
      <c r="AI370" s="225"/>
      <c r="AJ370" s="225"/>
      <c r="AK370" s="225"/>
      <c r="AL370" s="224" t="s">
        <v>668</v>
      </c>
      <c r="AM370" s="225"/>
      <c r="AN370" s="225"/>
      <c r="AO370" s="225"/>
      <c r="AP370" s="229" t="s">
        <v>668</v>
      </c>
      <c r="AQ370" s="229"/>
      <c r="AR370" s="229"/>
      <c r="AS370" s="229"/>
      <c r="AT370" s="229"/>
      <c r="AU370" s="229"/>
      <c r="AV370" s="229"/>
      <c r="AW370" s="229"/>
      <c r="AX370" s="229"/>
      <c r="AY370">
        <f>COUNTA($C$370)</f>
        <v>1</v>
      </c>
    </row>
    <row r="371" spans="1:51" ht="30" customHeight="1" x14ac:dyDescent="0.15">
      <c r="A371" s="230">
        <v>6</v>
      </c>
      <c r="B371" s="230">
        <v>1</v>
      </c>
      <c r="C371" s="252" t="s">
        <v>678</v>
      </c>
      <c r="D371" s="251"/>
      <c r="E371" s="251"/>
      <c r="F371" s="251"/>
      <c r="G371" s="251"/>
      <c r="H371" s="251"/>
      <c r="I371" s="251"/>
      <c r="J371" s="233">
        <v>3010001010696</v>
      </c>
      <c r="K371" s="234"/>
      <c r="L371" s="234"/>
      <c r="M371" s="234"/>
      <c r="N371" s="234"/>
      <c r="O371" s="234"/>
      <c r="P371" s="245" t="s">
        <v>662</v>
      </c>
      <c r="Q371" s="235"/>
      <c r="R371" s="235"/>
      <c r="S371" s="235"/>
      <c r="T371" s="235"/>
      <c r="U371" s="235"/>
      <c r="V371" s="235"/>
      <c r="W371" s="235"/>
      <c r="X371" s="235"/>
      <c r="Y371" s="236">
        <v>0.1</v>
      </c>
      <c r="Z371" s="237"/>
      <c r="AA371" s="237"/>
      <c r="AB371" s="238"/>
      <c r="AC371" s="222" t="s">
        <v>259</v>
      </c>
      <c r="AD371" s="223"/>
      <c r="AE371" s="223"/>
      <c r="AF371" s="223"/>
      <c r="AG371" s="223"/>
      <c r="AH371" s="224" t="s">
        <v>668</v>
      </c>
      <c r="AI371" s="225"/>
      <c r="AJ371" s="225"/>
      <c r="AK371" s="225"/>
      <c r="AL371" s="224" t="s">
        <v>668</v>
      </c>
      <c r="AM371" s="225"/>
      <c r="AN371" s="225"/>
      <c r="AO371" s="225"/>
      <c r="AP371" s="229" t="s">
        <v>668</v>
      </c>
      <c r="AQ371" s="229"/>
      <c r="AR371" s="229"/>
      <c r="AS371" s="229"/>
      <c r="AT371" s="229"/>
      <c r="AU371" s="229"/>
      <c r="AV371" s="229"/>
      <c r="AW371" s="229"/>
      <c r="AX371" s="229"/>
      <c r="AY371">
        <f>COUNTA($C$371)</f>
        <v>1</v>
      </c>
    </row>
    <row r="372" spans="1:51" ht="30" customHeight="1" x14ac:dyDescent="0.15">
      <c r="A372" s="230">
        <v>7</v>
      </c>
      <c r="B372" s="230">
        <v>1</v>
      </c>
      <c r="C372" s="252" t="s">
        <v>678</v>
      </c>
      <c r="D372" s="251"/>
      <c r="E372" s="251"/>
      <c r="F372" s="251"/>
      <c r="G372" s="251"/>
      <c r="H372" s="251"/>
      <c r="I372" s="251"/>
      <c r="J372" s="233">
        <v>3010001010696</v>
      </c>
      <c r="K372" s="234"/>
      <c r="L372" s="234"/>
      <c r="M372" s="234"/>
      <c r="N372" s="234"/>
      <c r="O372" s="234"/>
      <c r="P372" s="245" t="s">
        <v>663</v>
      </c>
      <c r="Q372" s="235"/>
      <c r="R372" s="235"/>
      <c r="S372" s="235"/>
      <c r="T372" s="235"/>
      <c r="U372" s="235"/>
      <c r="V372" s="235"/>
      <c r="W372" s="235"/>
      <c r="X372" s="235"/>
      <c r="Y372" s="236">
        <v>0.1</v>
      </c>
      <c r="Z372" s="237"/>
      <c r="AA372" s="237"/>
      <c r="AB372" s="238"/>
      <c r="AC372" s="222" t="s">
        <v>259</v>
      </c>
      <c r="AD372" s="223"/>
      <c r="AE372" s="223"/>
      <c r="AF372" s="223"/>
      <c r="AG372" s="223"/>
      <c r="AH372" s="224" t="s">
        <v>668</v>
      </c>
      <c r="AI372" s="225"/>
      <c r="AJ372" s="225"/>
      <c r="AK372" s="225"/>
      <c r="AL372" s="224" t="s">
        <v>668</v>
      </c>
      <c r="AM372" s="225"/>
      <c r="AN372" s="225"/>
      <c r="AO372" s="225"/>
      <c r="AP372" s="229" t="s">
        <v>668</v>
      </c>
      <c r="AQ372" s="229"/>
      <c r="AR372" s="229"/>
      <c r="AS372" s="229"/>
      <c r="AT372" s="229"/>
      <c r="AU372" s="229"/>
      <c r="AV372" s="229"/>
      <c r="AW372" s="229"/>
      <c r="AX372" s="229"/>
      <c r="AY372">
        <f>COUNTA($C$372)</f>
        <v>1</v>
      </c>
    </row>
    <row r="373" spans="1:51" ht="30" customHeight="1" x14ac:dyDescent="0.15">
      <c r="A373" s="230">
        <v>8</v>
      </c>
      <c r="B373" s="230">
        <v>1</v>
      </c>
      <c r="C373" s="252" t="s">
        <v>654</v>
      </c>
      <c r="D373" s="251"/>
      <c r="E373" s="251"/>
      <c r="F373" s="251"/>
      <c r="G373" s="251"/>
      <c r="H373" s="251"/>
      <c r="I373" s="251"/>
      <c r="J373" s="233">
        <v>8010001036745</v>
      </c>
      <c r="K373" s="234"/>
      <c r="L373" s="234"/>
      <c r="M373" s="234"/>
      <c r="N373" s="234"/>
      <c r="O373" s="234"/>
      <c r="P373" s="245" t="s">
        <v>664</v>
      </c>
      <c r="Q373" s="235"/>
      <c r="R373" s="235"/>
      <c r="S373" s="235"/>
      <c r="T373" s="235"/>
      <c r="U373" s="235"/>
      <c r="V373" s="235"/>
      <c r="W373" s="235"/>
      <c r="X373" s="235"/>
      <c r="Y373" s="236">
        <v>0.11</v>
      </c>
      <c r="Z373" s="237"/>
      <c r="AA373" s="237"/>
      <c r="AB373" s="238"/>
      <c r="AC373" s="222" t="s">
        <v>259</v>
      </c>
      <c r="AD373" s="223"/>
      <c r="AE373" s="223"/>
      <c r="AF373" s="223"/>
      <c r="AG373" s="223"/>
      <c r="AH373" s="224" t="s">
        <v>668</v>
      </c>
      <c r="AI373" s="225"/>
      <c r="AJ373" s="225"/>
      <c r="AK373" s="225"/>
      <c r="AL373" s="224" t="s">
        <v>668</v>
      </c>
      <c r="AM373" s="225"/>
      <c r="AN373" s="225"/>
      <c r="AO373" s="225"/>
      <c r="AP373" s="229" t="s">
        <v>668</v>
      </c>
      <c r="AQ373" s="229"/>
      <c r="AR373" s="229"/>
      <c r="AS373" s="229"/>
      <c r="AT373" s="229"/>
      <c r="AU373" s="229"/>
      <c r="AV373" s="229"/>
      <c r="AW373" s="229"/>
      <c r="AX373" s="229"/>
      <c r="AY373">
        <f>COUNTA($C$373)</f>
        <v>1</v>
      </c>
    </row>
    <row r="374" spans="1:51" ht="30" customHeight="1" x14ac:dyDescent="0.15">
      <c r="A374" s="230">
        <v>9</v>
      </c>
      <c r="B374" s="230">
        <v>1</v>
      </c>
      <c r="C374" s="252" t="s">
        <v>679</v>
      </c>
      <c r="D374" s="251"/>
      <c r="E374" s="251"/>
      <c r="F374" s="251"/>
      <c r="G374" s="251"/>
      <c r="H374" s="251"/>
      <c r="I374" s="251"/>
      <c r="J374" s="233">
        <v>4011101012854</v>
      </c>
      <c r="K374" s="234"/>
      <c r="L374" s="234"/>
      <c r="M374" s="234"/>
      <c r="N374" s="234"/>
      <c r="O374" s="234"/>
      <c r="P374" s="245" t="s">
        <v>664</v>
      </c>
      <c r="Q374" s="235"/>
      <c r="R374" s="235"/>
      <c r="S374" s="235"/>
      <c r="T374" s="235"/>
      <c r="U374" s="235"/>
      <c r="V374" s="235"/>
      <c r="W374" s="235"/>
      <c r="X374" s="235"/>
      <c r="Y374" s="236">
        <v>0.1</v>
      </c>
      <c r="Z374" s="237"/>
      <c r="AA374" s="237"/>
      <c r="AB374" s="238"/>
      <c r="AC374" s="222" t="s">
        <v>259</v>
      </c>
      <c r="AD374" s="223"/>
      <c r="AE374" s="223"/>
      <c r="AF374" s="223"/>
      <c r="AG374" s="223"/>
      <c r="AH374" s="224" t="s">
        <v>668</v>
      </c>
      <c r="AI374" s="225"/>
      <c r="AJ374" s="225"/>
      <c r="AK374" s="225"/>
      <c r="AL374" s="224" t="s">
        <v>668</v>
      </c>
      <c r="AM374" s="225"/>
      <c r="AN374" s="225"/>
      <c r="AO374" s="225"/>
      <c r="AP374" s="229" t="s">
        <v>668</v>
      </c>
      <c r="AQ374" s="229"/>
      <c r="AR374" s="229"/>
      <c r="AS374" s="229"/>
      <c r="AT374" s="229"/>
      <c r="AU374" s="229"/>
      <c r="AV374" s="229"/>
      <c r="AW374" s="229"/>
      <c r="AX374" s="229"/>
      <c r="AY374">
        <f>COUNTA($C$374)</f>
        <v>1</v>
      </c>
    </row>
    <row r="375" spans="1:51" ht="30" customHeight="1" x14ac:dyDescent="0.15">
      <c r="A375" s="230">
        <v>10</v>
      </c>
      <c r="B375" s="230">
        <v>1</v>
      </c>
      <c r="C375" s="252" t="s">
        <v>655</v>
      </c>
      <c r="D375" s="251"/>
      <c r="E375" s="251"/>
      <c r="F375" s="251"/>
      <c r="G375" s="251"/>
      <c r="H375" s="251"/>
      <c r="I375" s="251"/>
      <c r="J375" s="233">
        <v>5012801000156</v>
      </c>
      <c r="K375" s="234"/>
      <c r="L375" s="234"/>
      <c r="M375" s="234"/>
      <c r="N375" s="234"/>
      <c r="O375" s="234"/>
      <c r="P375" s="245" t="s">
        <v>664</v>
      </c>
      <c r="Q375" s="235"/>
      <c r="R375" s="235"/>
      <c r="S375" s="235"/>
      <c r="T375" s="235"/>
      <c r="U375" s="235"/>
      <c r="V375" s="235"/>
      <c r="W375" s="235"/>
      <c r="X375" s="235"/>
      <c r="Y375" s="236">
        <v>0.02</v>
      </c>
      <c r="Z375" s="237"/>
      <c r="AA375" s="237"/>
      <c r="AB375" s="238"/>
      <c r="AC375" s="222" t="s">
        <v>259</v>
      </c>
      <c r="AD375" s="223"/>
      <c r="AE375" s="223"/>
      <c r="AF375" s="223"/>
      <c r="AG375" s="223"/>
      <c r="AH375" s="224" t="s">
        <v>668</v>
      </c>
      <c r="AI375" s="225"/>
      <c r="AJ375" s="225"/>
      <c r="AK375" s="225"/>
      <c r="AL375" s="224" t="s">
        <v>668</v>
      </c>
      <c r="AM375" s="225"/>
      <c r="AN375" s="225"/>
      <c r="AO375" s="225"/>
      <c r="AP375" s="229" t="s">
        <v>668</v>
      </c>
      <c r="AQ375" s="229"/>
      <c r="AR375" s="229"/>
      <c r="AS375" s="229"/>
      <c r="AT375" s="229"/>
      <c r="AU375" s="229"/>
      <c r="AV375" s="229"/>
      <c r="AW375" s="229"/>
      <c r="AX375" s="229"/>
      <c r="AY375">
        <f>COUNTA($C$375)</f>
        <v>1</v>
      </c>
    </row>
    <row r="376" spans="1:51" ht="30" customHeight="1" x14ac:dyDescent="0.15">
      <c r="A376" s="230">
        <v>11</v>
      </c>
      <c r="B376" s="230">
        <v>1</v>
      </c>
      <c r="C376" s="252" t="s">
        <v>656</v>
      </c>
      <c r="D376" s="251"/>
      <c r="E376" s="251"/>
      <c r="F376" s="251"/>
      <c r="G376" s="251"/>
      <c r="H376" s="251"/>
      <c r="I376" s="251"/>
      <c r="J376" s="233">
        <v>2060001001667</v>
      </c>
      <c r="K376" s="234"/>
      <c r="L376" s="234"/>
      <c r="M376" s="234"/>
      <c r="N376" s="234"/>
      <c r="O376" s="234"/>
      <c r="P376" s="245" t="s">
        <v>664</v>
      </c>
      <c r="Q376" s="235"/>
      <c r="R376" s="235"/>
      <c r="S376" s="235"/>
      <c r="T376" s="235"/>
      <c r="U376" s="235"/>
      <c r="V376" s="235"/>
      <c r="W376" s="235"/>
      <c r="X376" s="235"/>
      <c r="Y376" s="236">
        <v>0.01</v>
      </c>
      <c r="Z376" s="237"/>
      <c r="AA376" s="237"/>
      <c r="AB376" s="238"/>
      <c r="AC376" s="222" t="s">
        <v>259</v>
      </c>
      <c r="AD376" s="223"/>
      <c r="AE376" s="223"/>
      <c r="AF376" s="223"/>
      <c r="AG376" s="223"/>
      <c r="AH376" s="224" t="s">
        <v>668</v>
      </c>
      <c r="AI376" s="225"/>
      <c r="AJ376" s="225"/>
      <c r="AK376" s="225"/>
      <c r="AL376" s="224" t="s">
        <v>668</v>
      </c>
      <c r="AM376" s="225"/>
      <c r="AN376" s="225"/>
      <c r="AO376" s="225"/>
      <c r="AP376" s="229" t="s">
        <v>668</v>
      </c>
      <c r="AQ376" s="229"/>
      <c r="AR376" s="229"/>
      <c r="AS376" s="229"/>
      <c r="AT376" s="229"/>
      <c r="AU376" s="229"/>
      <c r="AV376" s="229"/>
      <c r="AW376" s="229"/>
      <c r="AX376" s="229"/>
      <c r="AY376">
        <f>COUNTA($C$376)</f>
        <v>1</v>
      </c>
    </row>
    <row r="377" spans="1:51" ht="30" customHeight="1" x14ac:dyDescent="0.15">
      <c r="A377" s="230">
        <v>12</v>
      </c>
      <c r="B377" s="230">
        <v>1</v>
      </c>
      <c r="C377" s="252" t="s">
        <v>657</v>
      </c>
      <c r="D377" s="251"/>
      <c r="E377" s="251"/>
      <c r="F377" s="251"/>
      <c r="G377" s="251"/>
      <c r="H377" s="251"/>
      <c r="I377" s="251"/>
      <c r="J377" s="233">
        <v>1010001092605</v>
      </c>
      <c r="K377" s="234"/>
      <c r="L377" s="234"/>
      <c r="M377" s="234"/>
      <c r="N377" s="234"/>
      <c r="O377" s="234"/>
      <c r="P377" s="245" t="s">
        <v>665</v>
      </c>
      <c r="Q377" s="235"/>
      <c r="R377" s="235"/>
      <c r="S377" s="235"/>
      <c r="T377" s="235"/>
      <c r="U377" s="235"/>
      <c r="V377" s="235"/>
      <c r="W377" s="235"/>
      <c r="X377" s="235"/>
      <c r="Y377" s="236">
        <v>0.01</v>
      </c>
      <c r="Z377" s="237"/>
      <c r="AA377" s="237"/>
      <c r="AB377" s="238"/>
      <c r="AC377" s="222" t="s">
        <v>259</v>
      </c>
      <c r="AD377" s="223"/>
      <c r="AE377" s="223"/>
      <c r="AF377" s="223"/>
      <c r="AG377" s="223"/>
      <c r="AH377" s="224" t="s">
        <v>668</v>
      </c>
      <c r="AI377" s="225"/>
      <c r="AJ377" s="225"/>
      <c r="AK377" s="225"/>
      <c r="AL377" s="224" t="s">
        <v>668</v>
      </c>
      <c r="AM377" s="225"/>
      <c r="AN377" s="225"/>
      <c r="AO377" s="225"/>
      <c r="AP377" s="229" t="s">
        <v>668</v>
      </c>
      <c r="AQ377" s="229"/>
      <c r="AR377" s="229"/>
      <c r="AS377" s="229"/>
      <c r="AT377" s="229"/>
      <c r="AU377" s="229"/>
      <c r="AV377" s="229"/>
      <c r="AW377" s="229"/>
      <c r="AX377" s="229"/>
      <c r="AY377">
        <f>COUNTA($C$377)</f>
        <v>1</v>
      </c>
    </row>
    <row r="378" spans="1:51" ht="30" customHeight="1" x14ac:dyDescent="0.15">
      <c r="A378" s="230">
        <v>13</v>
      </c>
      <c r="B378" s="230">
        <v>1</v>
      </c>
      <c r="C378" s="252" t="s">
        <v>658</v>
      </c>
      <c r="D378" s="251"/>
      <c r="E378" s="251"/>
      <c r="F378" s="251"/>
      <c r="G378" s="251"/>
      <c r="H378" s="251"/>
      <c r="I378" s="251"/>
      <c r="J378" s="233">
        <v>2070001036729</v>
      </c>
      <c r="K378" s="234"/>
      <c r="L378" s="234"/>
      <c r="M378" s="234"/>
      <c r="N378" s="234"/>
      <c r="O378" s="234"/>
      <c r="P378" s="245" t="s">
        <v>664</v>
      </c>
      <c r="Q378" s="235"/>
      <c r="R378" s="235"/>
      <c r="S378" s="235"/>
      <c r="T378" s="235"/>
      <c r="U378" s="235"/>
      <c r="V378" s="235"/>
      <c r="W378" s="235"/>
      <c r="X378" s="235"/>
      <c r="Y378" s="236">
        <v>0.01</v>
      </c>
      <c r="Z378" s="237"/>
      <c r="AA378" s="237"/>
      <c r="AB378" s="238"/>
      <c r="AC378" s="222" t="s">
        <v>259</v>
      </c>
      <c r="AD378" s="223"/>
      <c r="AE378" s="223"/>
      <c r="AF378" s="223"/>
      <c r="AG378" s="223"/>
      <c r="AH378" s="224" t="s">
        <v>668</v>
      </c>
      <c r="AI378" s="225"/>
      <c r="AJ378" s="225"/>
      <c r="AK378" s="225"/>
      <c r="AL378" s="224" t="s">
        <v>668</v>
      </c>
      <c r="AM378" s="225"/>
      <c r="AN378" s="225"/>
      <c r="AO378" s="225"/>
      <c r="AP378" s="229" t="s">
        <v>668</v>
      </c>
      <c r="AQ378" s="229"/>
      <c r="AR378" s="229"/>
      <c r="AS378" s="229"/>
      <c r="AT378" s="229"/>
      <c r="AU378" s="229"/>
      <c r="AV378" s="229"/>
      <c r="AW378" s="229"/>
      <c r="AX378" s="229"/>
      <c r="AY378">
        <f>COUNTA($C$378)</f>
        <v>1</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671</v>
      </c>
      <c r="F631" s="232"/>
      <c r="G631" s="232"/>
      <c r="H631" s="232"/>
      <c r="I631" s="232"/>
      <c r="J631" s="233" t="s">
        <v>671</v>
      </c>
      <c r="K631" s="234"/>
      <c r="L631" s="234"/>
      <c r="M631" s="234"/>
      <c r="N631" s="234"/>
      <c r="O631" s="234"/>
      <c r="P631" s="245" t="s">
        <v>671</v>
      </c>
      <c r="Q631" s="235"/>
      <c r="R631" s="235"/>
      <c r="S631" s="235"/>
      <c r="T631" s="235"/>
      <c r="U631" s="235"/>
      <c r="V631" s="235"/>
      <c r="W631" s="235"/>
      <c r="X631" s="235"/>
      <c r="Y631" s="236" t="s">
        <v>671</v>
      </c>
      <c r="Z631" s="237"/>
      <c r="AA631" s="237"/>
      <c r="AB631" s="238"/>
      <c r="AC631" s="222"/>
      <c r="AD631" s="223"/>
      <c r="AE631" s="223"/>
      <c r="AF631" s="223"/>
      <c r="AG631" s="223"/>
      <c r="AH631" s="224" t="s">
        <v>671</v>
      </c>
      <c r="AI631" s="225"/>
      <c r="AJ631" s="225"/>
      <c r="AK631" s="225"/>
      <c r="AL631" s="226" t="s">
        <v>671</v>
      </c>
      <c r="AM631" s="227"/>
      <c r="AN631" s="227"/>
      <c r="AO631" s="228"/>
      <c r="AP631" s="229" t="s">
        <v>671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9:AO395">
    <cfRule type="expression" dxfId="739" priority="839">
      <formula>IF(AND(AL379&gt;=0, RIGHT(TEXT(AL379,"0.#"),1)&lt;&gt;"."),TRUE,FALSE)</formula>
    </cfRule>
    <cfRule type="expression" dxfId="738" priority="840">
      <formula>IF(AND(AL379&gt;=0, RIGHT(TEXT(AL379,"0.#"),1)="."),TRUE,FALSE)</formula>
    </cfRule>
    <cfRule type="expression" dxfId="737" priority="841">
      <formula>IF(AND(AL379&lt;0, RIGHT(TEXT(AL379,"0.#"),1)&lt;&gt;"."),TRUE,FALSE)</formula>
    </cfRule>
    <cfRule type="expression" dxfId="736" priority="842">
      <formula>IF(AND(AL379&lt;0, RIGHT(TEXT(AL379,"0.#"),1)="."),TRUE,FALSE)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t="s">
        <v>632</v>
      </c>
      <c r="C2" s="13" t="str">
        <f>IF(B2="","",A2)</f>
        <v>医療分野の研究開発関連</v>
      </c>
      <c r="D2" s="13" t="str">
        <f>IF(C2="","",IF(D1&lt;&gt;"",CONCATENATE(D1,"、",C2),C2))</f>
        <v>医療分野の研究開発関連</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t="s">
        <v>632</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632</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632</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大城さやか</cp:lastModifiedBy>
  <cp:lastPrinted>2022-05-26T09:46:42Z</cp:lastPrinted>
  <dcterms:created xsi:type="dcterms:W3CDTF">2012-03-13T00:50:25Z</dcterms:created>
  <dcterms:modified xsi:type="dcterms:W3CDTF">2022-08-17T05:22:42Z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